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nita\SERVICIO\"/>
    </mc:Choice>
  </mc:AlternateContent>
  <xr:revisionPtr revIDLastSave="0" documentId="13_ncr:1_{973EE601-9E45-4FAB-AAED-570D22DB9888}" xr6:coauthVersionLast="47" xr6:coauthVersionMax="47" xr10:uidLastSave="{00000000-0000-0000-0000-000000000000}"/>
  <bookViews>
    <workbookView xWindow="-120" yWindow="-120" windowWidth="29040" windowHeight="15720" tabRatio="334" xr2:uid="{00000000-000D-0000-FFFF-FFFF00000000}"/>
  </bookViews>
  <sheets>
    <sheet name="BANCO DE DATOS" sheetId="2" r:id="rId1"/>
  </sheets>
  <definedNames>
    <definedName name="_xlnm._FilterDatabase" localSheetId="0" hidden="1">'BANCO DE DATOS'!$AM$1:$AM$968</definedName>
    <definedName name="BASE">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P8" i="2" l="1"/>
  <c r="AT9" i="2"/>
  <c r="AP9" i="2" s="1"/>
  <c r="AU9" i="2"/>
  <c r="AT10" i="2"/>
  <c r="AP10" i="2" s="1"/>
  <c r="AU10" i="2"/>
  <c r="AP11" i="2"/>
  <c r="AT12" i="2"/>
  <c r="AP12" i="2" s="1"/>
  <c r="AR12" i="2" s="1"/>
  <c r="AU12" i="2"/>
  <c r="BE12" i="2" s="1"/>
  <c r="AT13" i="2"/>
  <c r="AP13" i="2" s="1"/>
  <c r="AU13" i="2"/>
  <c r="AT15" i="2"/>
  <c r="AP15" i="2" s="1"/>
  <c r="AU15" i="2"/>
  <c r="BE15" i="2" s="1"/>
  <c r="AT16" i="2"/>
  <c r="AP16" i="2" s="1"/>
  <c r="AU16" i="2"/>
  <c r="BE16" i="2" s="1"/>
  <c r="AT17" i="2"/>
  <c r="AP17" i="2" s="1"/>
  <c r="AR17" i="2" s="1"/>
  <c r="AU17" i="2"/>
  <c r="BE17" i="2" s="1"/>
  <c r="AT18" i="2"/>
  <c r="AP18" i="2" s="1"/>
  <c r="AU18" i="2"/>
  <c r="BE18" i="2" s="1"/>
  <c r="AT19" i="2"/>
  <c r="AP19" i="2" s="1"/>
  <c r="AU19" i="2"/>
  <c r="BE19" i="2" s="1"/>
  <c r="AT20" i="2"/>
  <c r="AP20" i="2" s="1"/>
  <c r="AU20" i="2"/>
  <c r="AT21" i="2"/>
  <c r="AP21" i="2" s="1"/>
  <c r="AR21" i="2" s="1"/>
  <c r="AU21" i="2"/>
  <c r="BE21" i="2" s="1"/>
  <c r="AT22" i="2"/>
  <c r="AP22" i="2" s="1"/>
  <c r="AU22" i="2"/>
  <c r="BE22" i="2" s="1"/>
  <c r="AT23" i="2"/>
  <c r="AP23" i="2" s="1"/>
  <c r="AU23" i="2"/>
  <c r="BE23" i="2" s="1"/>
  <c r="AT24" i="2"/>
  <c r="AP24" i="2" s="1"/>
  <c r="AU24" i="2"/>
  <c r="BE24" i="2" s="1"/>
  <c r="AP25" i="2"/>
  <c r="AT26" i="2"/>
  <c r="AP26" i="2" s="1"/>
  <c r="AU26" i="2"/>
  <c r="AT27" i="2"/>
  <c r="AP27" i="2" s="1"/>
  <c r="AR27" i="2" s="1"/>
  <c r="AU27" i="2"/>
  <c r="BE27" i="2" s="1"/>
  <c r="AT28" i="2"/>
  <c r="AP28" i="2" s="1"/>
  <c r="AU28" i="2"/>
  <c r="BE28" i="2" s="1"/>
  <c r="AT29" i="2"/>
  <c r="AP29" i="2" s="1"/>
  <c r="AU29" i="2"/>
  <c r="BE29" i="2" s="1"/>
  <c r="AT30" i="2"/>
  <c r="AP30" i="2" s="1"/>
  <c r="AR30" i="2" s="1"/>
  <c r="AU30" i="2"/>
  <c r="AT31" i="2"/>
  <c r="AP31" i="2" s="1"/>
  <c r="AR31" i="2" s="1"/>
  <c r="AU31" i="2"/>
  <c r="AP32" i="2"/>
  <c r="AT34" i="2"/>
  <c r="AP34" i="2" s="1"/>
  <c r="AU34" i="2"/>
  <c r="AT35" i="2"/>
  <c r="AP35" i="2" s="1"/>
  <c r="AR35" i="2" s="1"/>
  <c r="AU35" i="2"/>
  <c r="BE35" i="2" s="1"/>
  <c r="AP36" i="2"/>
  <c r="AT38" i="2"/>
  <c r="AP38" i="2" s="1"/>
  <c r="AU38" i="2"/>
  <c r="BE38" i="2" s="1"/>
  <c r="AT39" i="2"/>
  <c r="AP39" i="2" s="1"/>
  <c r="AU39" i="2"/>
  <c r="BE39" i="2" s="1"/>
  <c r="AT40" i="2"/>
  <c r="AP40" i="2" s="1"/>
  <c r="AU40" i="2"/>
  <c r="BE40" i="2" s="1"/>
  <c r="AT41" i="2"/>
  <c r="AP41" i="2" s="1"/>
  <c r="AR41" i="2" s="1"/>
  <c r="AU41" i="2"/>
  <c r="BE41" i="2" s="1"/>
  <c r="AT42" i="2"/>
  <c r="AP42" i="2" s="1"/>
  <c r="AU42" i="2"/>
  <c r="BE42" i="2" s="1"/>
  <c r="AP44" i="2"/>
  <c r="AP45" i="2"/>
  <c r="AP46" i="2"/>
  <c r="AP47" i="2"/>
  <c r="AP48" i="2"/>
  <c r="AP49" i="2"/>
  <c r="AP50" i="2"/>
  <c r="AP51" i="2"/>
  <c r="AP52" i="2"/>
  <c r="AP53" i="2"/>
  <c r="AP54" i="2"/>
  <c r="AP55" i="2"/>
  <c r="AP56" i="2"/>
  <c r="AP57" i="2"/>
  <c r="AP58" i="2"/>
  <c r="AP59" i="2"/>
  <c r="AP60" i="2"/>
  <c r="AP61" i="2"/>
  <c r="AP62" i="2"/>
  <c r="AP63" i="2"/>
  <c r="AP64" i="2"/>
  <c r="AP65" i="2"/>
  <c r="AP66" i="2"/>
  <c r="AP67" i="2"/>
  <c r="AP68" i="2"/>
  <c r="AP69" i="2"/>
  <c r="AP70" i="2"/>
  <c r="AT72" i="2"/>
  <c r="AP72" i="2" s="1"/>
  <c r="AU72" i="2"/>
  <c r="AP73" i="2"/>
  <c r="AT74" i="2"/>
  <c r="AP74" i="2" s="1"/>
  <c r="AU74" i="2"/>
  <c r="AT75" i="2"/>
  <c r="AP75" i="2" s="1"/>
  <c r="AU75" i="2"/>
  <c r="AP76" i="2"/>
  <c r="AT77" i="2"/>
  <c r="AP77" i="2" s="1"/>
  <c r="AU77" i="2"/>
  <c r="AP78" i="2"/>
  <c r="AP79" i="2"/>
  <c r="AT80" i="2"/>
  <c r="AP80" i="2" s="1"/>
  <c r="AU80" i="2"/>
  <c r="AT81" i="2"/>
  <c r="AP81" i="2" s="1"/>
  <c r="AU81" i="2"/>
  <c r="AP82" i="2"/>
  <c r="AP83" i="2"/>
  <c r="AP84" i="2"/>
  <c r="AP85" i="2"/>
  <c r="AT86" i="2"/>
  <c r="AP86" i="2" s="1"/>
  <c r="AU86" i="2"/>
  <c r="AT88" i="2"/>
  <c r="AP88" i="2" s="1"/>
  <c r="AU88" i="2"/>
  <c r="AT89" i="2"/>
  <c r="AP89" i="2" s="1"/>
  <c r="AU89" i="2"/>
  <c r="AT90" i="2"/>
  <c r="AP90" i="2" s="1"/>
  <c r="AU90" i="2"/>
  <c r="AT91" i="2"/>
  <c r="AP91" i="2" s="1"/>
  <c r="AU91" i="2"/>
  <c r="AT92" i="2"/>
  <c r="AP92" i="2" s="1"/>
  <c r="AU92" i="2"/>
  <c r="AT93" i="2"/>
  <c r="AP93" i="2" s="1"/>
  <c r="AU93" i="2"/>
  <c r="AT94" i="2"/>
  <c r="AP94" i="2" s="1"/>
  <c r="AU94" i="2"/>
  <c r="AT95" i="2"/>
  <c r="AP95" i="2" s="1"/>
  <c r="AU95" i="2"/>
  <c r="AT96" i="2"/>
  <c r="AP96" i="2" s="1"/>
  <c r="AU96" i="2"/>
  <c r="AT97" i="2"/>
  <c r="AP97" i="2" s="1"/>
  <c r="AU97" i="2"/>
  <c r="AT98" i="2"/>
  <c r="AP98" i="2" s="1"/>
  <c r="AU98" i="2"/>
  <c r="AT99" i="2"/>
  <c r="AP99" i="2" s="1"/>
  <c r="AU99" i="2"/>
  <c r="AT100" i="2"/>
  <c r="AP100" i="2" s="1"/>
  <c r="AU100" i="2"/>
  <c r="AT101" i="2"/>
  <c r="AP101" i="2" s="1"/>
  <c r="AU101" i="2"/>
  <c r="AT102" i="2"/>
  <c r="AP102" i="2" s="1"/>
  <c r="AU102" i="2"/>
  <c r="AT103" i="2"/>
  <c r="AP103" i="2" s="1"/>
  <c r="AU103" i="2"/>
  <c r="AP104" i="2"/>
  <c r="AT105" i="2"/>
  <c r="AP105" i="2" s="1"/>
  <c r="AU105" i="2"/>
  <c r="AT106" i="2"/>
  <c r="AP106" i="2" s="1"/>
  <c r="AU106" i="2"/>
  <c r="AT107" i="2"/>
  <c r="AP107" i="2" s="1"/>
  <c r="AU107" i="2"/>
  <c r="AT108" i="2"/>
  <c r="AP108" i="2" s="1"/>
  <c r="AU108" i="2"/>
  <c r="AT109" i="2"/>
  <c r="AP109" i="2" s="1"/>
  <c r="AU109" i="2"/>
  <c r="AT110" i="2"/>
  <c r="AP110" i="2" s="1"/>
  <c r="AU110" i="2"/>
  <c r="AT111" i="2"/>
  <c r="AP111" i="2" s="1"/>
  <c r="AU111" i="2"/>
  <c r="AT112" i="2"/>
  <c r="AP112" i="2" s="1"/>
  <c r="AU112" i="2"/>
  <c r="AT113" i="2"/>
  <c r="AP113" i="2" s="1"/>
  <c r="AU113" i="2"/>
  <c r="AT114" i="2"/>
  <c r="AP114" i="2" s="1"/>
  <c r="AU114" i="2"/>
  <c r="AT115" i="2"/>
  <c r="AP115" i="2" s="1"/>
  <c r="AU115" i="2"/>
  <c r="AT116" i="2"/>
  <c r="AP116" i="2" s="1"/>
  <c r="AU116" i="2"/>
  <c r="AT117" i="2"/>
  <c r="AP117" i="2" s="1"/>
  <c r="AU117" i="2"/>
  <c r="AP118" i="2"/>
  <c r="AT119" i="2"/>
  <c r="AP119" i="2" s="1"/>
  <c r="AU119" i="2"/>
  <c r="AT120" i="2"/>
  <c r="AP120" i="2" s="1"/>
  <c r="AU120" i="2"/>
  <c r="AP121" i="2"/>
  <c r="AP122" i="2"/>
  <c r="AT123" i="2"/>
  <c r="AP123" i="2" s="1"/>
  <c r="AU123" i="2"/>
  <c r="AT124" i="2"/>
  <c r="AP124" i="2" s="1"/>
  <c r="AU124" i="2"/>
  <c r="AT125" i="2"/>
  <c r="AP125" i="2" s="1"/>
  <c r="AU125" i="2"/>
  <c r="AT126" i="2"/>
  <c r="AP126" i="2" s="1"/>
  <c r="AU126" i="2"/>
  <c r="AP127" i="2"/>
  <c r="AT128" i="2"/>
  <c r="AP128" i="2" s="1"/>
  <c r="AU128" i="2"/>
  <c r="AT130" i="2"/>
  <c r="AP130" i="2" s="1"/>
  <c r="AU130" i="2"/>
  <c r="AP131" i="2"/>
  <c r="AP132" i="2"/>
  <c r="AT133" i="2"/>
  <c r="AP133" i="2" s="1"/>
  <c r="AS133" i="2" s="1"/>
  <c r="AU133" i="2"/>
  <c r="AP134" i="2"/>
  <c r="AP135" i="2"/>
  <c r="AT136" i="2"/>
  <c r="AP136" i="2" s="1"/>
  <c r="AP137" i="2"/>
  <c r="AT138" i="2"/>
  <c r="AP138" i="2" s="1"/>
  <c r="AP139" i="2"/>
  <c r="AT140" i="2"/>
  <c r="AP140" i="2" s="1"/>
  <c r="AP141" i="2"/>
  <c r="AP142" i="2"/>
  <c r="AP143" i="2"/>
  <c r="AT145" i="2"/>
  <c r="AP145" i="2" s="1"/>
  <c r="AR145" i="2" s="1"/>
  <c r="AU145" i="2"/>
  <c r="BE145" i="2" s="1"/>
  <c r="AT146" i="2"/>
  <c r="AP146" i="2" s="1"/>
  <c r="AR146" i="2" s="1"/>
  <c r="AU146" i="2"/>
  <c r="AP147" i="2"/>
  <c r="AT148" i="2"/>
  <c r="AP148" i="2" s="1"/>
  <c r="AU148" i="2"/>
  <c r="AT149" i="2"/>
  <c r="AP149" i="2" s="1"/>
  <c r="AU149" i="2"/>
  <c r="BE149" i="2" s="1"/>
  <c r="AT150" i="2"/>
  <c r="AP150" i="2" s="1"/>
  <c r="AR150" i="2" s="1"/>
  <c r="AU150" i="2"/>
  <c r="BE150" i="2" s="1"/>
  <c r="AT151" i="2"/>
  <c r="AP151" i="2" s="1"/>
  <c r="AU151" i="2"/>
  <c r="BE151" i="2" s="1"/>
  <c r="AT152" i="2"/>
  <c r="AP152" i="2" s="1"/>
  <c r="AU152" i="2"/>
  <c r="BE152" i="2" s="1"/>
  <c r="AT153" i="2"/>
  <c r="AP153" i="2" s="1"/>
  <c r="AU153" i="2"/>
  <c r="BE153" i="2" s="1"/>
  <c r="AT154" i="2"/>
  <c r="AP154" i="2" s="1"/>
  <c r="AU154" i="2"/>
  <c r="BE154" i="2" s="1"/>
  <c r="AT155" i="2"/>
  <c r="AP155" i="2" s="1"/>
  <c r="AS155" i="2" s="1"/>
  <c r="AU155" i="2"/>
  <c r="BE155" i="2" s="1"/>
  <c r="AP156" i="2"/>
  <c r="AT157" i="2"/>
  <c r="AP157" i="2" s="1"/>
  <c r="AU157" i="2"/>
  <c r="AT158" i="2"/>
  <c r="AP158" i="2" s="1"/>
  <c r="AR158" i="2" s="1"/>
  <c r="AU158" i="2"/>
  <c r="BE158" i="2" s="1"/>
  <c r="AT159" i="2"/>
  <c r="AP159" i="2" s="1"/>
  <c r="AU159" i="2"/>
  <c r="BE159" i="2" s="1"/>
  <c r="AT160" i="2"/>
  <c r="AP160" i="2" s="1"/>
  <c r="AU160" i="2"/>
  <c r="BE160" i="2" s="1"/>
  <c r="AP161" i="2"/>
  <c r="AT162" i="2"/>
  <c r="AP162" i="2" s="1"/>
  <c r="AR162" i="2" s="1"/>
  <c r="AU162" i="2"/>
  <c r="BE162" i="2" s="1"/>
  <c r="AT163" i="2"/>
  <c r="AP163" i="2" s="1"/>
  <c r="AU163" i="2"/>
  <c r="BE163" i="2" s="1"/>
  <c r="AT164" i="2"/>
  <c r="AP164" i="2" s="1"/>
  <c r="AU164" i="2"/>
  <c r="BE164" i="2" s="1"/>
  <c r="AT165" i="2"/>
  <c r="AP165" i="2" s="1"/>
  <c r="AR165" i="2" s="1"/>
  <c r="AU165" i="2"/>
  <c r="BE165" i="2" s="1"/>
  <c r="AP166" i="2"/>
  <c r="AP167" i="2"/>
  <c r="AT168" i="2"/>
  <c r="AP168" i="2" s="1"/>
  <c r="AU168" i="2"/>
  <c r="BE168" i="2" s="1"/>
  <c r="AT169" i="2"/>
  <c r="AP169" i="2" s="1"/>
  <c r="AU169" i="2"/>
  <c r="BE169" i="2" s="1"/>
  <c r="AT170" i="2"/>
  <c r="AP170" i="2" s="1"/>
  <c r="AU170" i="2"/>
  <c r="AP171" i="2"/>
  <c r="AT172" i="2"/>
  <c r="AP172" i="2" s="1"/>
  <c r="AU172" i="2"/>
  <c r="BE172" i="2" s="1"/>
  <c r="AT173" i="2"/>
  <c r="AP173" i="2" s="1"/>
  <c r="AU173" i="2"/>
  <c r="BE173" i="2" s="1"/>
  <c r="AP174" i="2"/>
  <c r="AT175" i="2"/>
  <c r="AP175" i="2" s="1"/>
  <c r="AR175" i="2" s="1"/>
  <c r="AU175" i="2"/>
  <c r="BE175" i="2" s="1"/>
  <c r="AP176" i="2"/>
  <c r="AP177" i="2"/>
  <c r="AP178" i="2"/>
  <c r="AT179" i="2"/>
  <c r="AP179" i="2" s="1"/>
  <c r="AR179" i="2" s="1"/>
  <c r="AU179" i="2"/>
  <c r="AP180" i="2"/>
  <c r="AT181" i="2"/>
  <c r="AP181" i="2" s="1"/>
  <c r="AU181" i="2"/>
  <c r="AT182" i="2"/>
  <c r="AP182" i="2" s="1"/>
  <c r="AU182" i="2"/>
  <c r="AP183" i="2"/>
  <c r="AT184" i="2"/>
  <c r="AP184" i="2" s="1"/>
  <c r="AS184" i="2" s="1"/>
  <c r="AU184" i="2"/>
  <c r="BE184" i="2" s="1"/>
  <c r="AT185" i="2"/>
  <c r="AP185" i="2" s="1"/>
  <c r="AR185" i="2" s="1"/>
  <c r="AU185" i="2"/>
  <c r="AT186" i="2"/>
  <c r="AP186" i="2" s="1"/>
  <c r="AU186" i="2"/>
  <c r="BE186" i="2" s="1"/>
  <c r="AT187" i="2"/>
  <c r="AP187" i="2" s="1"/>
  <c r="AU187" i="2"/>
  <c r="BE187" i="2" s="1"/>
  <c r="AP188" i="2"/>
  <c r="AT189" i="2"/>
  <c r="AP189" i="2" s="1"/>
  <c r="AU189" i="2"/>
  <c r="BE189" i="2" s="1"/>
  <c r="AP190" i="2"/>
  <c r="AT191" i="2"/>
  <c r="AP191" i="2" s="1"/>
  <c r="AR191" i="2" s="1"/>
  <c r="AU191" i="2"/>
  <c r="BE191" i="2" s="1"/>
  <c r="AT192" i="2"/>
  <c r="AP192" i="2" s="1"/>
  <c r="AR192" i="2" s="1"/>
  <c r="AU192" i="2"/>
  <c r="AT193" i="2"/>
  <c r="AP193" i="2" s="1"/>
  <c r="AU193" i="2"/>
  <c r="BE193" i="2" s="1"/>
  <c r="AT194" i="2"/>
  <c r="AP194" i="2" s="1"/>
  <c r="AU194" i="2"/>
  <c r="AT195" i="2"/>
  <c r="AP195" i="2" s="1"/>
  <c r="AU195" i="2"/>
  <c r="BE195" i="2" s="1"/>
  <c r="AT196" i="2"/>
  <c r="AP196" i="2" s="1"/>
  <c r="AU196" i="2"/>
  <c r="AT197" i="2"/>
  <c r="AP197" i="2" s="1"/>
  <c r="AU197" i="2"/>
  <c r="AT198" i="2"/>
  <c r="AP198" i="2" s="1"/>
  <c r="AU198" i="2"/>
  <c r="BE198" i="2" s="1"/>
  <c r="AP199" i="2"/>
  <c r="AT200" i="2"/>
  <c r="AP200" i="2" s="1"/>
  <c r="AU200" i="2"/>
  <c r="BE200" i="2" s="1"/>
  <c r="AT201" i="2"/>
  <c r="AP201" i="2" s="1"/>
  <c r="AU201" i="2"/>
  <c r="AT202" i="2"/>
  <c r="AP202" i="2" s="1"/>
  <c r="AR202" i="2" s="1"/>
  <c r="AU202" i="2"/>
  <c r="BE202" i="2" s="1"/>
  <c r="AT203" i="2"/>
  <c r="AP203" i="2" s="1"/>
  <c r="AU203" i="2"/>
  <c r="BE203" i="2" s="1"/>
  <c r="AT204" i="2"/>
  <c r="AP204" i="2" s="1"/>
  <c r="AU204" i="2"/>
  <c r="AT205" i="2"/>
  <c r="AP205" i="2" s="1"/>
  <c r="AR205" i="2" s="1"/>
  <c r="AU205" i="2"/>
  <c r="BE205" i="2" s="1"/>
  <c r="AT206" i="2"/>
  <c r="AP206" i="2" s="1"/>
  <c r="AU206" i="2"/>
  <c r="BE206" i="2" s="1"/>
  <c r="AT207" i="2"/>
  <c r="AP207" i="2" s="1"/>
  <c r="AU207" i="2"/>
  <c r="BE207" i="2" s="1"/>
  <c r="AT208" i="2"/>
  <c r="AP208" i="2" s="1"/>
  <c r="AU208" i="2"/>
  <c r="BE208" i="2" s="1"/>
  <c r="AT210" i="2"/>
  <c r="AP210" i="2" s="1"/>
  <c r="AS210" i="2" s="1"/>
  <c r="AU210" i="2"/>
  <c r="BE210" i="2" s="1"/>
  <c r="AT211" i="2"/>
  <c r="AP211" i="2" s="1"/>
  <c r="AU211" i="2"/>
  <c r="BE211" i="2" s="1"/>
  <c r="AT212" i="2"/>
  <c r="AP212" i="2" s="1"/>
  <c r="AS212" i="2" s="1"/>
  <c r="AU212" i="2"/>
  <c r="BE212" i="2" s="1"/>
  <c r="AP213" i="2"/>
  <c r="AT214" i="2"/>
  <c r="AP214" i="2" s="1"/>
  <c r="AU214" i="2"/>
  <c r="AT215" i="2"/>
  <c r="AP215" i="2" s="1"/>
  <c r="AU215" i="2"/>
  <c r="BE215" i="2" s="1"/>
  <c r="AT216" i="2"/>
  <c r="AP216" i="2" s="1"/>
  <c r="AU216" i="2"/>
  <c r="BE216" i="2" s="1"/>
  <c r="AT217" i="2"/>
  <c r="AP217" i="2" s="1"/>
  <c r="AU217" i="2"/>
  <c r="BE217" i="2" s="1"/>
  <c r="AT218" i="2"/>
  <c r="AP218" i="2" s="1"/>
  <c r="AU218" i="2"/>
  <c r="BE218" i="2" s="1"/>
  <c r="AT219" i="2"/>
  <c r="AP219" i="2" s="1"/>
  <c r="AU219" i="2"/>
  <c r="BE219" i="2" s="1"/>
  <c r="AT220" i="2"/>
  <c r="AP220" i="2" s="1"/>
  <c r="AU220" i="2"/>
  <c r="BE220" i="2" s="1"/>
  <c r="AT221" i="2"/>
  <c r="AP221" i="2" s="1"/>
  <c r="AU221" i="2"/>
  <c r="AT222" i="2"/>
  <c r="AP222" i="2" s="1"/>
  <c r="AU222" i="2"/>
  <c r="BE222" i="2" s="1"/>
  <c r="AT223" i="2"/>
  <c r="AP223" i="2" s="1"/>
  <c r="AR223" i="2" s="1"/>
  <c r="AU223" i="2"/>
  <c r="AT224" i="2"/>
  <c r="AP224" i="2" s="1"/>
  <c r="AU224" i="2"/>
  <c r="AT225" i="2"/>
  <c r="AP225" i="2" s="1"/>
  <c r="AU225" i="2"/>
  <c r="AT226" i="2"/>
  <c r="AP226" i="2" s="1"/>
  <c r="AU226" i="2"/>
  <c r="BE226" i="2" s="1"/>
  <c r="AT227" i="2"/>
  <c r="AP227" i="2" s="1"/>
  <c r="AU227" i="2"/>
  <c r="BE227" i="2" s="1"/>
  <c r="AT228" i="2"/>
  <c r="AP228" i="2" s="1"/>
  <c r="AU228" i="2"/>
  <c r="BE228" i="2" s="1"/>
  <c r="AT229" i="2"/>
  <c r="AP229" i="2" s="1"/>
  <c r="AU229" i="2"/>
  <c r="BE229" i="2" s="1"/>
  <c r="AT230" i="2"/>
  <c r="AP230" i="2" s="1"/>
  <c r="AU230" i="2"/>
  <c r="BE230" i="2" s="1"/>
  <c r="AT231" i="2"/>
  <c r="AP231" i="2" s="1"/>
  <c r="AU231" i="2"/>
  <c r="BE231" i="2" s="1"/>
  <c r="AT232" i="2"/>
  <c r="AP232" i="2" s="1"/>
  <c r="AU232" i="2"/>
  <c r="AT233" i="2"/>
  <c r="AP233" i="2" s="1"/>
  <c r="AU233" i="2"/>
  <c r="AT234" i="2"/>
  <c r="AP234" i="2" s="1"/>
  <c r="AU234" i="2"/>
  <c r="AT235" i="2"/>
  <c r="AP235" i="2" s="1"/>
  <c r="AR235" i="2" s="1"/>
  <c r="AU235" i="2"/>
  <c r="BE235" i="2" s="1"/>
  <c r="AT236" i="2"/>
  <c r="AP236" i="2" s="1"/>
  <c r="AU236" i="2"/>
  <c r="BE236" i="2" s="1"/>
  <c r="AT237" i="2"/>
  <c r="AP237" i="2" s="1"/>
  <c r="AU237" i="2"/>
  <c r="BE237" i="2" s="1"/>
  <c r="AT238" i="2"/>
  <c r="AP238" i="2" s="1"/>
  <c r="AU238" i="2"/>
  <c r="BE238" i="2" s="1"/>
  <c r="AT239" i="2"/>
  <c r="AP239" i="2" s="1"/>
  <c r="AU239" i="2"/>
  <c r="AT240" i="2"/>
  <c r="AP240" i="2" s="1"/>
  <c r="AR240" i="2" s="1"/>
  <c r="AU240" i="2"/>
  <c r="BE240" i="2" s="1"/>
  <c r="AT241" i="2"/>
  <c r="AP241" i="2" s="1"/>
  <c r="AU241" i="2"/>
  <c r="BE241" i="2" s="1"/>
  <c r="AT242" i="2"/>
  <c r="AP242" i="2" s="1"/>
  <c r="AU242" i="2"/>
  <c r="AT243" i="2"/>
  <c r="AP243" i="2" s="1"/>
  <c r="AU243" i="2"/>
  <c r="BE243" i="2" s="1"/>
  <c r="AT244" i="2"/>
  <c r="AP244" i="2" s="1"/>
  <c r="AU244" i="2"/>
  <c r="BE244" i="2" s="1"/>
  <c r="AT245" i="2"/>
  <c r="AP245" i="2" s="1"/>
  <c r="AR245" i="2" s="1"/>
  <c r="AU245" i="2"/>
  <c r="BE245" i="2" s="1"/>
  <c r="AT246" i="2"/>
  <c r="AP246" i="2" s="1"/>
  <c r="AS246" i="2" s="1"/>
  <c r="AU246" i="2"/>
  <c r="BE246" i="2" s="1"/>
  <c r="AT247" i="2"/>
  <c r="AP247" i="2" s="1"/>
  <c r="AU247" i="2"/>
  <c r="BE247" i="2" s="1"/>
  <c r="AT248" i="2"/>
  <c r="AP248" i="2" s="1"/>
  <c r="AU248" i="2"/>
  <c r="BE248" i="2" s="1"/>
  <c r="AT249" i="2"/>
  <c r="AP249" i="2" s="1"/>
  <c r="AS249" i="2" s="1"/>
  <c r="AU249" i="2"/>
  <c r="BE249" i="2" s="1"/>
  <c r="AT250" i="2"/>
  <c r="AP250" i="2" s="1"/>
  <c r="AU250" i="2"/>
  <c r="BE250" i="2" s="1"/>
  <c r="AT251" i="2"/>
  <c r="AP251" i="2" s="1"/>
  <c r="AU251" i="2"/>
  <c r="BE251" i="2" s="1"/>
  <c r="AT252" i="2"/>
  <c r="AP252" i="2" s="1"/>
  <c r="AU252" i="2"/>
  <c r="BE252" i="2" s="1"/>
  <c r="AT253" i="2"/>
  <c r="AP253" i="2" s="1"/>
  <c r="AR253" i="2" s="1"/>
  <c r="AU253" i="2"/>
  <c r="AT254" i="2"/>
  <c r="AP254" i="2" s="1"/>
  <c r="AU254" i="2"/>
  <c r="BE254" i="2" s="1"/>
  <c r="AT255" i="2"/>
  <c r="AP255" i="2" s="1"/>
  <c r="AS255" i="2" s="1"/>
  <c r="AU255" i="2"/>
  <c r="AT256" i="2"/>
  <c r="AP256" i="2" s="1"/>
  <c r="AU256" i="2"/>
  <c r="AT257" i="2"/>
  <c r="AP257" i="2" s="1"/>
  <c r="AU257" i="2"/>
  <c r="AT258" i="2"/>
  <c r="AP258" i="2" s="1"/>
  <c r="AU258" i="2"/>
  <c r="BE258" i="2" s="1"/>
  <c r="AT259" i="2"/>
  <c r="AP259" i="2" s="1"/>
  <c r="AU259" i="2"/>
  <c r="BE259" i="2" s="1"/>
  <c r="AT260" i="2"/>
  <c r="AP260" i="2" s="1"/>
  <c r="AU260" i="2"/>
  <c r="BE260" i="2" s="1"/>
  <c r="AT261" i="2"/>
  <c r="AP261" i="2" s="1"/>
  <c r="AR261" i="2" s="1"/>
  <c r="AU261" i="2"/>
  <c r="AT262" i="2"/>
  <c r="AP262" i="2" s="1"/>
  <c r="AR262" i="2" s="1"/>
  <c r="AU262" i="2"/>
  <c r="AT263" i="2"/>
  <c r="AP263" i="2" s="1"/>
  <c r="AU263" i="2"/>
  <c r="BE263" i="2" s="1"/>
  <c r="AT264" i="2"/>
  <c r="AP264" i="2" s="1"/>
  <c r="AU264" i="2"/>
  <c r="AT265" i="2"/>
  <c r="AP265" i="2" s="1"/>
  <c r="AR265" i="2" s="1"/>
  <c r="AU265" i="2"/>
  <c r="AT266" i="2"/>
  <c r="AP266" i="2" s="1"/>
  <c r="AS266" i="2" s="1"/>
  <c r="AU266" i="2"/>
  <c r="BE266" i="2" s="1"/>
  <c r="AT267" i="2"/>
  <c r="AP267" i="2" s="1"/>
  <c r="AS267" i="2" s="1"/>
  <c r="AU267" i="2"/>
  <c r="BE267" i="2" s="1"/>
  <c r="AT268" i="2"/>
  <c r="AP268" i="2" s="1"/>
  <c r="AU268" i="2"/>
  <c r="BE268" i="2" s="1"/>
  <c r="AT269" i="2"/>
  <c r="AP269" i="2" s="1"/>
  <c r="AR269" i="2" s="1"/>
  <c r="AU269" i="2"/>
  <c r="AT270" i="2"/>
  <c r="AP270" i="2" s="1"/>
  <c r="AU270" i="2"/>
  <c r="AT271" i="2"/>
  <c r="AP271" i="2" s="1"/>
  <c r="AU271" i="2"/>
  <c r="AT272" i="2"/>
  <c r="AP272" i="2" s="1"/>
  <c r="AU272" i="2"/>
  <c r="AT273" i="2"/>
  <c r="AP273" i="2" s="1"/>
  <c r="AU273" i="2"/>
  <c r="AT274" i="2"/>
  <c r="AP274" i="2" s="1"/>
  <c r="AU274" i="2"/>
  <c r="AT275" i="2"/>
  <c r="AP275" i="2" s="1"/>
  <c r="AU275" i="2"/>
  <c r="AT276" i="2"/>
  <c r="AP276" i="2" s="1"/>
  <c r="AU276" i="2"/>
  <c r="AT277" i="2"/>
  <c r="AP277" i="2" s="1"/>
  <c r="AU277" i="2"/>
  <c r="AP278" i="2"/>
  <c r="AT280" i="2"/>
  <c r="AP280" i="2" s="1"/>
  <c r="AU280" i="2"/>
  <c r="BE280" i="2" s="1"/>
  <c r="AT281" i="2"/>
  <c r="AP281" i="2" s="1"/>
  <c r="AU281" i="2"/>
  <c r="AT282" i="2"/>
  <c r="AP282" i="2" s="1"/>
  <c r="AU282" i="2"/>
  <c r="BE282" i="2" s="1"/>
  <c r="AT283" i="2"/>
  <c r="AP283" i="2" s="1"/>
  <c r="AU283" i="2"/>
  <c r="AT284" i="2"/>
  <c r="AP284" i="2" s="1"/>
  <c r="AS284" i="2" s="1"/>
  <c r="AU284" i="2"/>
  <c r="BE284" i="2" s="1"/>
  <c r="AT285" i="2"/>
  <c r="AP285" i="2" s="1"/>
  <c r="AS285" i="2" s="1"/>
  <c r="AU285" i="2"/>
  <c r="BE285" i="2" s="1"/>
  <c r="AT286" i="2"/>
  <c r="AP286" i="2" s="1"/>
  <c r="AR286" i="2" s="1"/>
  <c r="AU286" i="2"/>
  <c r="BE286" i="2" s="1"/>
  <c r="AT287" i="2"/>
  <c r="AP287" i="2" s="1"/>
  <c r="AU287" i="2"/>
  <c r="BE287" i="2" s="1"/>
  <c r="AT288" i="2"/>
  <c r="AP288" i="2" s="1"/>
  <c r="AU288" i="2"/>
  <c r="BE288" i="2" s="1"/>
  <c r="AT289" i="2"/>
  <c r="AP289" i="2" s="1"/>
  <c r="AU289" i="2"/>
  <c r="BE289" i="2" s="1"/>
  <c r="AT290" i="2"/>
  <c r="AP290" i="2" s="1"/>
  <c r="AR290" i="2" s="1"/>
  <c r="AU290" i="2"/>
  <c r="BE290" i="2" s="1"/>
  <c r="AT291" i="2"/>
  <c r="AP291" i="2" s="1"/>
  <c r="AS291" i="2" s="1"/>
  <c r="AU291" i="2"/>
  <c r="BE291" i="2" s="1"/>
  <c r="AT292" i="2"/>
  <c r="AP292" i="2" s="1"/>
  <c r="AU292" i="2"/>
  <c r="BE292" i="2" s="1"/>
  <c r="AT293" i="2"/>
  <c r="AP293" i="2" s="1"/>
  <c r="AS293" i="2" s="1"/>
  <c r="AU293" i="2"/>
  <c r="BE293" i="2" s="1"/>
  <c r="AT294" i="2"/>
  <c r="AP294" i="2" s="1"/>
  <c r="AU294" i="2"/>
  <c r="BE294" i="2" s="1"/>
  <c r="AT295" i="2"/>
  <c r="AP295" i="2" s="1"/>
  <c r="AU295" i="2"/>
  <c r="BE295" i="2" s="1"/>
  <c r="AT296" i="2"/>
  <c r="AP296" i="2" s="1"/>
  <c r="AR296" i="2" s="1"/>
  <c r="AU296" i="2"/>
  <c r="BE296" i="2" s="1"/>
  <c r="AT297" i="2"/>
  <c r="AP297" i="2" s="1"/>
  <c r="AU297" i="2"/>
  <c r="BE297" i="2" s="1"/>
  <c r="AT298" i="2"/>
  <c r="AP298" i="2" s="1"/>
  <c r="AU298" i="2"/>
  <c r="BE298" i="2" s="1"/>
  <c r="AT299" i="2"/>
  <c r="AP299" i="2" s="1"/>
  <c r="AU299" i="2"/>
  <c r="BE299" i="2" s="1"/>
  <c r="AT300" i="2"/>
  <c r="AP300" i="2" s="1"/>
  <c r="AR300" i="2" s="1"/>
  <c r="AU300" i="2"/>
  <c r="BE300" i="2" s="1"/>
  <c r="AT301" i="2"/>
  <c r="AP301" i="2" s="1"/>
  <c r="AU301" i="2"/>
  <c r="BE301" i="2" s="1"/>
  <c r="AT302" i="2"/>
  <c r="AP302" i="2" s="1"/>
  <c r="AU302" i="2"/>
  <c r="BE302" i="2" s="1"/>
  <c r="AT303" i="2"/>
  <c r="AP303" i="2" s="1"/>
  <c r="AU303" i="2"/>
  <c r="AT304" i="2"/>
  <c r="AP304" i="2" s="1"/>
  <c r="AR304" i="2" s="1"/>
  <c r="AU304" i="2"/>
  <c r="BE304" i="2" s="1"/>
  <c r="AT305" i="2"/>
  <c r="AP305" i="2" s="1"/>
  <c r="AS305" i="2" s="1"/>
  <c r="AU305" i="2"/>
  <c r="BE305" i="2" s="1"/>
  <c r="AT306" i="2"/>
  <c r="AP306" i="2" s="1"/>
  <c r="AU306" i="2"/>
  <c r="BE306" i="2" s="1"/>
  <c r="AT307" i="2"/>
  <c r="AP307" i="2" s="1"/>
  <c r="AS307" i="2" s="1"/>
  <c r="AU307" i="2"/>
  <c r="BE307" i="2" s="1"/>
  <c r="AT308" i="2"/>
  <c r="AP308" i="2" s="1"/>
  <c r="AR308" i="2" s="1"/>
  <c r="AU308" i="2"/>
  <c r="BE308" i="2" s="1"/>
  <c r="AP309" i="2"/>
  <c r="AT310" i="2"/>
  <c r="AP310" i="2" s="1"/>
  <c r="AU310" i="2"/>
  <c r="BE310" i="2" s="1"/>
  <c r="AT311" i="2"/>
  <c r="AP311" i="2" s="1"/>
  <c r="AU311" i="2"/>
  <c r="BE311" i="2" s="1"/>
  <c r="AP312" i="2"/>
  <c r="AT313" i="2"/>
  <c r="AP313" i="2" s="1"/>
  <c r="AR313" i="2" s="1"/>
  <c r="AU313" i="2"/>
  <c r="BE313" i="2" s="1"/>
  <c r="AT314" i="2"/>
  <c r="AP314" i="2" s="1"/>
  <c r="AU314" i="2"/>
  <c r="BE314" i="2" s="1"/>
  <c r="AT315" i="2"/>
  <c r="AP315" i="2" s="1"/>
  <c r="AU315" i="2"/>
  <c r="BE315" i="2" s="1"/>
  <c r="AT316" i="2"/>
  <c r="AP316" i="2" s="1"/>
  <c r="AU316" i="2"/>
  <c r="BE316" i="2" s="1"/>
  <c r="AT317" i="2"/>
  <c r="AP317" i="2" s="1"/>
  <c r="AU317" i="2"/>
  <c r="BE317" i="2" s="1"/>
  <c r="AT318" i="2"/>
  <c r="AP318" i="2" s="1"/>
  <c r="AR318" i="2" s="1"/>
  <c r="AU318" i="2"/>
  <c r="BE318" i="2" s="1"/>
  <c r="AT319" i="2"/>
  <c r="AP319" i="2" s="1"/>
  <c r="AS319" i="2" s="1"/>
  <c r="AU319" i="2"/>
  <c r="BE319" i="2" s="1"/>
  <c r="AT320" i="2"/>
  <c r="AP320" i="2" s="1"/>
  <c r="AU320" i="2"/>
  <c r="BE320" i="2" s="1"/>
  <c r="AT321" i="2"/>
  <c r="AP321" i="2" s="1"/>
  <c r="AR321" i="2" s="1"/>
  <c r="AU321" i="2"/>
  <c r="BE321" i="2" s="1"/>
  <c r="AT322" i="2"/>
  <c r="AP322" i="2" s="1"/>
  <c r="AU322" i="2"/>
  <c r="AT323" i="2"/>
  <c r="AP323" i="2" s="1"/>
  <c r="AT324" i="2"/>
  <c r="AP324" i="2" s="1"/>
  <c r="AR324" i="2" s="1"/>
  <c r="AU324" i="2"/>
  <c r="BE324" i="2" s="1"/>
  <c r="AT325" i="2"/>
  <c r="AP325" i="2" s="1"/>
  <c r="AU325" i="2"/>
  <c r="BE325" i="2" s="1"/>
  <c r="AT326" i="2"/>
  <c r="AP326" i="2" s="1"/>
  <c r="AU326" i="2"/>
  <c r="BE326" i="2" s="1"/>
  <c r="AT327" i="2"/>
  <c r="AP327" i="2" s="1"/>
  <c r="AU327" i="2"/>
  <c r="AT328" i="2"/>
  <c r="AP328" i="2" s="1"/>
  <c r="AS328" i="2" s="1"/>
  <c r="AU328" i="2"/>
  <c r="BE328" i="2" s="1"/>
  <c r="AT329" i="2"/>
  <c r="AP329" i="2" s="1"/>
  <c r="AU329" i="2"/>
  <c r="BE329" i="2" s="1"/>
  <c r="AT330" i="2"/>
  <c r="AP330" i="2" s="1"/>
  <c r="AU330" i="2"/>
  <c r="BE330" i="2" s="1"/>
  <c r="AT331" i="2"/>
  <c r="AP331" i="2" s="1"/>
  <c r="AR331" i="2" s="1"/>
  <c r="AU331" i="2"/>
  <c r="BE331" i="2" s="1"/>
  <c r="AT332" i="2"/>
  <c r="AP332" i="2" s="1"/>
  <c r="AU332" i="2"/>
  <c r="BE332" i="2" s="1"/>
  <c r="AT333" i="2"/>
  <c r="AP333" i="2" s="1"/>
  <c r="AU333" i="2"/>
  <c r="BE333" i="2" s="1"/>
  <c r="AT334" i="2"/>
  <c r="AP334" i="2" s="1"/>
  <c r="AU334" i="2"/>
  <c r="BE334" i="2" s="1"/>
  <c r="AT335" i="2"/>
  <c r="AP335" i="2" s="1"/>
  <c r="AR335" i="2" s="1"/>
  <c r="AU335" i="2"/>
  <c r="BE335" i="2" s="1"/>
  <c r="AT336" i="2"/>
  <c r="AP336" i="2" s="1"/>
  <c r="AU336" i="2"/>
  <c r="AT337" i="2"/>
  <c r="AP337" i="2" s="1"/>
  <c r="AR337" i="2" s="1"/>
  <c r="AU337" i="2"/>
  <c r="BE337" i="2" s="1"/>
  <c r="AT338" i="2"/>
  <c r="AP338" i="2" s="1"/>
  <c r="AU338" i="2"/>
  <c r="AT339" i="2"/>
  <c r="AP339" i="2" s="1"/>
  <c r="AU339" i="2"/>
  <c r="BE339" i="2" s="1"/>
  <c r="AT340" i="2"/>
  <c r="AP340" i="2" s="1"/>
  <c r="AU340" i="2"/>
  <c r="BE340" i="2" s="1"/>
  <c r="AT341" i="2"/>
  <c r="AP341" i="2" s="1"/>
  <c r="AR341" i="2" s="1"/>
  <c r="AU341" i="2"/>
  <c r="BE341" i="2" s="1"/>
  <c r="AT342" i="2"/>
  <c r="AP342" i="2" s="1"/>
  <c r="AU342" i="2"/>
  <c r="BE342" i="2" s="1"/>
  <c r="AT343" i="2"/>
  <c r="AP343" i="2" s="1"/>
  <c r="AU343" i="2"/>
  <c r="BE343" i="2" s="1"/>
  <c r="AT344" i="2"/>
  <c r="AP344" i="2" s="1"/>
  <c r="AR344" i="2" s="1"/>
  <c r="AU344" i="2"/>
  <c r="BE344" i="2" s="1"/>
  <c r="AT345" i="2"/>
  <c r="AP345" i="2" s="1"/>
  <c r="AU345" i="2"/>
  <c r="BE345" i="2" s="1"/>
  <c r="AT346" i="2"/>
  <c r="AP346" i="2" s="1"/>
  <c r="AU346" i="2"/>
  <c r="BE346" i="2" s="1"/>
  <c r="AT347" i="2"/>
  <c r="AP347" i="2" s="1"/>
  <c r="AU347" i="2"/>
  <c r="BE347" i="2" s="1"/>
  <c r="AT348" i="2"/>
  <c r="AP348" i="2" s="1"/>
  <c r="AU348" i="2"/>
  <c r="BE348" i="2" s="1"/>
  <c r="AT349" i="2"/>
  <c r="AP349" i="2" s="1"/>
  <c r="AR349" i="2" s="1"/>
  <c r="AU349" i="2"/>
  <c r="BE349" i="2" s="1"/>
  <c r="AT350" i="2"/>
  <c r="AP350" i="2" s="1"/>
  <c r="AS350" i="2" s="1"/>
  <c r="AU350" i="2"/>
  <c r="BE350" i="2" s="1"/>
  <c r="AT351" i="2"/>
  <c r="AP351" i="2" s="1"/>
  <c r="AU351" i="2"/>
  <c r="BE351" i="2" s="1"/>
  <c r="AT352" i="2"/>
  <c r="AP352" i="2" s="1"/>
  <c r="AU352" i="2"/>
  <c r="BE352" i="2" s="1"/>
  <c r="AT353" i="2"/>
  <c r="AP353" i="2" s="1"/>
  <c r="AU353" i="2"/>
  <c r="BE353" i="2" s="1"/>
  <c r="AT354" i="2"/>
  <c r="AP354" i="2" s="1"/>
  <c r="AU354" i="2"/>
  <c r="BE354" i="2" s="1"/>
  <c r="AT355" i="2"/>
  <c r="AP355" i="2" s="1"/>
  <c r="AS355" i="2" s="1"/>
  <c r="AU355" i="2"/>
  <c r="BE355" i="2" s="1"/>
  <c r="AT356" i="2"/>
  <c r="AP356" i="2" s="1"/>
  <c r="AU356" i="2"/>
  <c r="BE356" i="2" s="1"/>
  <c r="AT357" i="2"/>
  <c r="AP357" i="2" s="1"/>
  <c r="AU357" i="2"/>
  <c r="BE357" i="2" s="1"/>
  <c r="AT358" i="2"/>
  <c r="AP358" i="2" s="1"/>
  <c r="AU358" i="2"/>
  <c r="BE358" i="2" s="1"/>
  <c r="AT359" i="2"/>
  <c r="AP359" i="2" s="1"/>
  <c r="AU359" i="2"/>
  <c r="AT360" i="2"/>
  <c r="AP360" i="2" s="1"/>
  <c r="AS360" i="2" s="1"/>
  <c r="AU360" i="2"/>
  <c r="BE360" i="2" s="1"/>
  <c r="AT361" i="2"/>
  <c r="AP361" i="2" s="1"/>
  <c r="AU361" i="2"/>
  <c r="BE361" i="2" s="1"/>
  <c r="AT362" i="2"/>
  <c r="AP362" i="2" s="1"/>
  <c r="AU362" i="2"/>
  <c r="BE362" i="2" s="1"/>
  <c r="AT363" i="2"/>
  <c r="AP363" i="2" s="1"/>
  <c r="AU363" i="2"/>
  <c r="BE363" i="2" s="1"/>
  <c r="AT364" i="2"/>
  <c r="AP364" i="2" s="1"/>
  <c r="AU364" i="2"/>
  <c r="BE364" i="2" s="1"/>
  <c r="AT365" i="2"/>
  <c r="AP365" i="2" s="1"/>
  <c r="AR365" i="2" s="1"/>
  <c r="AU365" i="2"/>
  <c r="BE365" i="2" s="1"/>
  <c r="AT366" i="2"/>
  <c r="AP366" i="2" s="1"/>
  <c r="AU366" i="2"/>
  <c r="BE366" i="2" s="1"/>
  <c r="AT367" i="2"/>
  <c r="AP367" i="2" s="1"/>
  <c r="AS367" i="2" s="1"/>
  <c r="AU367" i="2"/>
  <c r="BE367" i="2" s="1"/>
  <c r="AT368" i="2"/>
  <c r="AP368" i="2" s="1"/>
  <c r="AU368" i="2"/>
  <c r="BE368" i="2" s="1"/>
  <c r="AT369" i="2"/>
  <c r="AP369" i="2" s="1"/>
  <c r="AR369" i="2" s="1"/>
  <c r="AU369" i="2"/>
  <c r="BE369" i="2" s="1"/>
  <c r="AT370" i="2"/>
  <c r="AP370" i="2" s="1"/>
  <c r="AR370" i="2" s="1"/>
  <c r="AU370" i="2"/>
  <c r="BE370" i="2" s="1"/>
  <c r="AT371" i="2"/>
  <c r="AP371" i="2" s="1"/>
  <c r="AS371" i="2" s="1"/>
  <c r="AU371" i="2"/>
  <c r="BE371" i="2" s="1"/>
  <c r="AT372" i="2"/>
  <c r="AP372" i="2" s="1"/>
  <c r="AS372" i="2" s="1"/>
  <c r="AU372" i="2"/>
  <c r="BE372" i="2" s="1"/>
  <c r="AT373" i="2"/>
  <c r="AP373" i="2" s="1"/>
  <c r="AR373" i="2" s="1"/>
  <c r="AU373" i="2"/>
  <c r="BE373" i="2" s="1"/>
  <c r="AT374" i="2"/>
  <c r="AP374" i="2" s="1"/>
  <c r="AR374" i="2" s="1"/>
  <c r="AU374" i="2"/>
  <c r="BE374" i="2" s="1"/>
  <c r="AT375" i="2"/>
  <c r="AP375" i="2" s="1"/>
  <c r="AS375" i="2" s="1"/>
  <c r="AU375" i="2"/>
  <c r="BE375" i="2" s="1"/>
  <c r="AT376" i="2"/>
  <c r="AP376" i="2" s="1"/>
  <c r="AR376" i="2" s="1"/>
  <c r="AU376" i="2"/>
  <c r="BE376" i="2" s="1"/>
  <c r="AT377" i="2"/>
  <c r="AP377" i="2" s="1"/>
  <c r="AR377" i="2" s="1"/>
  <c r="AU377" i="2"/>
  <c r="BE377" i="2" s="1"/>
  <c r="AT378" i="2"/>
  <c r="AP378" i="2" s="1"/>
  <c r="AU378" i="2"/>
  <c r="BE378" i="2" s="1"/>
  <c r="AT379" i="2"/>
  <c r="AP379" i="2" s="1"/>
  <c r="AU379" i="2"/>
  <c r="BE379" i="2" s="1"/>
  <c r="AT380" i="2"/>
  <c r="AP380" i="2" s="1"/>
  <c r="AR380" i="2" s="1"/>
  <c r="AU380" i="2"/>
  <c r="BE380" i="2" s="1"/>
  <c r="AT381" i="2"/>
  <c r="AP381" i="2" s="1"/>
  <c r="AU381" i="2"/>
  <c r="BE381" i="2" s="1"/>
  <c r="AT382" i="2"/>
  <c r="AP382" i="2" s="1"/>
  <c r="AU382" i="2"/>
  <c r="BE382" i="2" s="1"/>
  <c r="AT383" i="2"/>
  <c r="AP383" i="2" s="1"/>
  <c r="AU383" i="2"/>
  <c r="BE383" i="2" s="1"/>
  <c r="AT384" i="2"/>
  <c r="AP384" i="2" s="1"/>
  <c r="AR384" i="2" s="1"/>
  <c r="AU384" i="2"/>
  <c r="BE384" i="2" s="1"/>
  <c r="AT385" i="2"/>
  <c r="AP385" i="2" s="1"/>
  <c r="AU385" i="2"/>
  <c r="BE385" i="2" s="1"/>
  <c r="AT386" i="2"/>
  <c r="AP386" i="2" s="1"/>
  <c r="AU386" i="2"/>
  <c r="AT388" i="2"/>
  <c r="AP388" i="2" s="1"/>
  <c r="AU388" i="2"/>
  <c r="BE388" i="2" s="1"/>
  <c r="AT389" i="2"/>
  <c r="AP389" i="2" s="1"/>
  <c r="AR389" i="2" s="1"/>
  <c r="AU389" i="2"/>
  <c r="BE389" i="2" s="1"/>
  <c r="AT390" i="2"/>
  <c r="AP390" i="2" s="1"/>
  <c r="AU390" i="2"/>
  <c r="BE390" i="2" s="1"/>
  <c r="AT391" i="2"/>
  <c r="AP391" i="2" s="1"/>
  <c r="AU391" i="2"/>
  <c r="BE391" i="2" s="1"/>
  <c r="AT392" i="2"/>
  <c r="AP392" i="2" s="1"/>
  <c r="AU392" i="2"/>
  <c r="BE392" i="2" s="1"/>
  <c r="AT393" i="2"/>
  <c r="AP393" i="2" s="1"/>
  <c r="AS393" i="2" s="1"/>
  <c r="AU393" i="2"/>
  <c r="BE393" i="2" s="1"/>
  <c r="AT394" i="2"/>
  <c r="AP394" i="2" s="1"/>
  <c r="AU394" i="2"/>
  <c r="BE394" i="2" s="1"/>
  <c r="AT395" i="2"/>
  <c r="AP395" i="2" s="1"/>
  <c r="AU395" i="2"/>
  <c r="BE395" i="2" s="1"/>
  <c r="AT396" i="2"/>
  <c r="AP396" i="2" s="1"/>
  <c r="AS396" i="2" s="1"/>
  <c r="AU396" i="2"/>
  <c r="BE396" i="2" s="1"/>
  <c r="AT397" i="2"/>
  <c r="AP397" i="2" s="1"/>
  <c r="AR397" i="2" s="1"/>
  <c r="AU397" i="2"/>
  <c r="BE397" i="2" s="1"/>
  <c r="AT398" i="2"/>
  <c r="AP398" i="2" s="1"/>
  <c r="AU398" i="2"/>
  <c r="BE398" i="2" s="1"/>
  <c r="AT399" i="2"/>
  <c r="AP399" i="2" s="1"/>
  <c r="AU399" i="2"/>
  <c r="BE399" i="2" s="1"/>
  <c r="AT400" i="2"/>
  <c r="AP400" i="2" s="1"/>
  <c r="AR400" i="2" s="1"/>
  <c r="AU400" i="2"/>
  <c r="BE400" i="2" s="1"/>
  <c r="AT401" i="2"/>
  <c r="AP401" i="2" s="1"/>
  <c r="AS401" i="2" s="1"/>
  <c r="AU401" i="2"/>
  <c r="BE401" i="2" s="1"/>
  <c r="AT402" i="2"/>
  <c r="AP402" i="2" s="1"/>
  <c r="AU402" i="2"/>
  <c r="BE402" i="2" s="1"/>
  <c r="AT403" i="2"/>
  <c r="AP403" i="2" s="1"/>
  <c r="AU403" i="2"/>
  <c r="BE403" i="2" s="1"/>
  <c r="AT404" i="2"/>
  <c r="AP404" i="2" s="1"/>
  <c r="AU404" i="2"/>
  <c r="BE404" i="2" s="1"/>
  <c r="AT405" i="2"/>
  <c r="AP405" i="2" s="1"/>
  <c r="AR405" i="2" s="1"/>
  <c r="AU405" i="2"/>
  <c r="BE405" i="2" s="1"/>
  <c r="AT406" i="2"/>
  <c r="AP406" i="2" s="1"/>
  <c r="AU406" i="2"/>
  <c r="BE406" i="2" s="1"/>
  <c r="AT407" i="2"/>
  <c r="AP407" i="2" s="1"/>
  <c r="AU407" i="2"/>
  <c r="BE407" i="2" s="1"/>
  <c r="AT408" i="2"/>
  <c r="AP408" i="2" s="1"/>
  <c r="AU408" i="2"/>
  <c r="BE408" i="2" s="1"/>
  <c r="AT409" i="2"/>
  <c r="AP409" i="2" s="1"/>
  <c r="AU409" i="2"/>
  <c r="BE409" i="2" s="1"/>
  <c r="AT410" i="2"/>
  <c r="AP410" i="2" s="1"/>
  <c r="AU410" i="2"/>
  <c r="BE410" i="2" s="1"/>
  <c r="AT411" i="2"/>
  <c r="AP411" i="2" s="1"/>
  <c r="AU411" i="2"/>
  <c r="BE411" i="2" s="1"/>
  <c r="AT412" i="2"/>
  <c r="AP412" i="2" s="1"/>
  <c r="AU412" i="2"/>
  <c r="BE412" i="2" s="1"/>
  <c r="AT413" i="2"/>
  <c r="AP413" i="2" s="1"/>
  <c r="AR413" i="2" s="1"/>
  <c r="AU413" i="2"/>
  <c r="BE413" i="2" s="1"/>
  <c r="AT414" i="2"/>
  <c r="AP414" i="2" s="1"/>
  <c r="AU414" i="2"/>
  <c r="BE414" i="2" s="1"/>
  <c r="AT415" i="2"/>
  <c r="AP415" i="2" s="1"/>
  <c r="AS415" i="2" s="1"/>
  <c r="AU415" i="2"/>
  <c r="BE415" i="2" s="1"/>
  <c r="AT416" i="2"/>
  <c r="AP416" i="2" s="1"/>
  <c r="AU416" i="2"/>
  <c r="AT417" i="2"/>
  <c r="AP417" i="2" s="1"/>
  <c r="AR417" i="2" s="1"/>
  <c r="AU417" i="2"/>
  <c r="BE417" i="2" s="1"/>
  <c r="AT418" i="2"/>
  <c r="AP418" i="2" s="1"/>
  <c r="AU418" i="2"/>
  <c r="BE418" i="2" s="1"/>
  <c r="AT419" i="2"/>
  <c r="AP419" i="2" s="1"/>
  <c r="AU419" i="2"/>
  <c r="AT420" i="2"/>
  <c r="AP420" i="2" s="1"/>
  <c r="AR420" i="2" s="1"/>
  <c r="AU420" i="2"/>
  <c r="BE420" i="2" s="1"/>
  <c r="AT421" i="2"/>
  <c r="AP421" i="2" s="1"/>
  <c r="AU421" i="2"/>
  <c r="BE421" i="2" s="1"/>
  <c r="AT422" i="2"/>
  <c r="AP422" i="2" s="1"/>
  <c r="AU422" i="2"/>
  <c r="BE422" i="2" s="1"/>
  <c r="AT423" i="2"/>
  <c r="AP423" i="2" s="1"/>
  <c r="AU423" i="2"/>
  <c r="BE423" i="2" s="1"/>
  <c r="AT424" i="2"/>
  <c r="AP424" i="2" s="1"/>
  <c r="AR424" i="2" s="1"/>
  <c r="AU424" i="2"/>
  <c r="BE424" i="2" s="1"/>
  <c r="AT425" i="2"/>
  <c r="AP425" i="2" s="1"/>
  <c r="AU425" i="2"/>
  <c r="BE425" i="2" s="1"/>
  <c r="AT426" i="2"/>
  <c r="AP426" i="2" s="1"/>
  <c r="AU426" i="2"/>
  <c r="BE426" i="2" s="1"/>
  <c r="AT427" i="2"/>
  <c r="AP427" i="2" s="1"/>
  <c r="AU427" i="2"/>
  <c r="BE427" i="2" s="1"/>
  <c r="AT428" i="2"/>
  <c r="AP428" i="2" s="1"/>
  <c r="AU428" i="2"/>
  <c r="BE428" i="2" s="1"/>
  <c r="AT429" i="2"/>
  <c r="AP429" i="2" s="1"/>
  <c r="AU429" i="2"/>
  <c r="BE429" i="2" s="1"/>
  <c r="AT430" i="2"/>
  <c r="AP430" i="2" s="1"/>
  <c r="AR430" i="2" s="1"/>
  <c r="AU430" i="2"/>
  <c r="BE430" i="2" s="1"/>
  <c r="AT431" i="2"/>
  <c r="AP431" i="2" s="1"/>
  <c r="AU431" i="2"/>
  <c r="BE431" i="2" s="1"/>
  <c r="AT432" i="2"/>
  <c r="AP432" i="2" s="1"/>
  <c r="AU432" i="2"/>
  <c r="BE432" i="2" s="1"/>
  <c r="AT433" i="2"/>
  <c r="AP433" i="2" s="1"/>
  <c r="AU433" i="2"/>
  <c r="BE433" i="2" s="1"/>
  <c r="AT434" i="2"/>
  <c r="AP434" i="2" s="1"/>
  <c r="AR434" i="2" s="1"/>
  <c r="AU434" i="2"/>
  <c r="BE434" i="2" s="1"/>
  <c r="AT435" i="2"/>
  <c r="AP435" i="2" s="1"/>
  <c r="AU435" i="2"/>
  <c r="BE435" i="2" s="1"/>
  <c r="AT436" i="2"/>
  <c r="AP436" i="2" s="1"/>
  <c r="AR436" i="2" s="1"/>
  <c r="AU436" i="2"/>
  <c r="BE436" i="2" s="1"/>
  <c r="AT437" i="2"/>
  <c r="AP437" i="2" s="1"/>
  <c r="AU437" i="2"/>
  <c r="BE437" i="2" s="1"/>
  <c r="AT438" i="2"/>
  <c r="AP438" i="2" s="1"/>
  <c r="AU438" i="2"/>
  <c r="BE438" i="2" s="1"/>
  <c r="AT439" i="2"/>
  <c r="AP439" i="2" s="1"/>
  <c r="AU439" i="2"/>
  <c r="BE439" i="2" s="1"/>
  <c r="AT440" i="2"/>
  <c r="AP440" i="2" s="1"/>
  <c r="AU440" i="2"/>
  <c r="BE440" i="2" s="1"/>
  <c r="AT441" i="2"/>
  <c r="AP441" i="2" s="1"/>
  <c r="AS441" i="2" s="1"/>
  <c r="AU441" i="2"/>
  <c r="BE441" i="2" s="1"/>
  <c r="AT442" i="2"/>
  <c r="AP442" i="2" s="1"/>
  <c r="AU442" i="2"/>
  <c r="BE442" i="2" s="1"/>
  <c r="AT443" i="2"/>
  <c r="AP443" i="2" s="1"/>
  <c r="AU443" i="2"/>
  <c r="BE443" i="2" s="1"/>
  <c r="AT444" i="2"/>
  <c r="AP444" i="2" s="1"/>
  <c r="AU444" i="2"/>
  <c r="BE444" i="2" s="1"/>
  <c r="AT445" i="2"/>
  <c r="AP445" i="2" s="1"/>
  <c r="AU445" i="2"/>
  <c r="BE445" i="2" s="1"/>
  <c r="AT446" i="2"/>
  <c r="AP446" i="2" s="1"/>
  <c r="AR446" i="2" s="1"/>
  <c r="AU446" i="2"/>
  <c r="BE446" i="2" s="1"/>
  <c r="AT447" i="2"/>
  <c r="AP447" i="2" s="1"/>
  <c r="AU447" i="2"/>
  <c r="AT448" i="2"/>
  <c r="AP448" i="2" s="1"/>
  <c r="AR448" i="2" s="1"/>
  <c r="AU448" i="2"/>
  <c r="BE448" i="2" s="1"/>
  <c r="AT449" i="2"/>
  <c r="AP449" i="2" s="1"/>
  <c r="AU449" i="2"/>
  <c r="BE449" i="2" s="1"/>
  <c r="AT450" i="2"/>
  <c r="AP450" i="2" s="1"/>
  <c r="AR450" i="2" s="1"/>
  <c r="AU450" i="2"/>
  <c r="BE450" i="2" s="1"/>
  <c r="AT451" i="2"/>
  <c r="AP451" i="2" s="1"/>
  <c r="AU451" i="2"/>
  <c r="BE451" i="2" s="1"/>
  <c r="AT452" i="2"/>
  <c r="AP452" i="2" s="1"/>
  <c r="AU452" i="2"/>
  <c r="AT453" i="2"/>
  <c r="AP453" i="2" s="1"/>
  <c r="AR453" i="2" s="1"/>
  <c r="AU453" i="2"/>
  <c r="BE453" i="2" s="1"/>
  <c r="AT455" i="2"/>
  <c r="AP455" i="2" s="1"/>
  <c r="AR455" i="2" s="1"/>
  <c r="AU455" i="2"/>
  <c r="BE455" i="2" s="1"/>
  <c r="AT456" i="2"/>
  <c r="AP456" i="2" s="1"/>
  <c r="AR456" i="2" s="1"/>
  <c r="AU456" i="2"/>
  <c r="BE456" i="2" s="1"/>
  <c r="AT457" i="2"/>
  <c r="AP457" i="2" s="1"/>
  <c r="AU457" i="2"/>
  <c r="BE457" i="2" s="1"/>
  <c r="AT458" i="2"/>
  <c r="AP458" i="2" s="1"/>
  <c r="AR458" i="2" s="1"/>
  <c r="AU458" i="2"/>
  <c r="BE458" i="2" s="1"/>
  <c r="AT459" i="2"/>
  <c r="AP459" i="2" s="1"/>
  <c r="AR459" i="2" s="1"/>
  <c r="AU459" i="2"/>
  <c r="BE459" i="2" s="1"/>
  <c r="AT460" i="2"/>
  <c r="AP460" i="2" s="1"/>
  <c r="AR460" i="2" s="1"/>
  <c r="AU460" i="2"/>
  <c r="BE460" i="2" s="1"/>
  <c r="AT461" i="2"/>
  <c r="AP461" i="2" s="1"/>
  <c r="AS461" i="2" s="1"/>
  <c r="AU461" i="2"/>
  <c r="BE461" i="2" s="1"/>
  <c r="AT462" i="2"/>
  <c r="AP462" i="2" s="1"/>
  <c r="AU462" i="2"/>
  <c r="BE462" i="2" s="1"/>
  <c r="AT463" i="2"/>
  <c r="AP463" i="2" s="1"/>
  <c r="AR463" i="2" s="1"/>
  <c r="AU463" i="2"/>
  <c r="BE463" i="2" s="1"/>
  <c r="AT464" i="2"/>
  <c r="AP464" i="2" s="1"/>
  <c r="AU464" i="2"/>
  <c r="BE464" i="2" s="1"/>
  <c r="AT465" i="2"/>
  <c r="AP465" i="2" s="1"/>
  <c r="AS465" i="2" s="1"/>
  <c r="AU465" i="2"/>
  <c r="BE465" i="2" s="1"/>
  <c r="AP466" i="2"/>
  <c r="AT467" i="2"/>
  <c r="AP467" i="2" s="1"/>
  <c r="AU467" i="2"/>
  <c r="BE467" i="2" s="1"/>
  <c r="AT468" i="2"/>
  <c r="AP468" i="2" s="1"/>
  <c r="AU468" i="2"/>
  <c r="BE468" i="2" s="1"/>
  <c r="AT469" i="2"/>
  <c r="AP469" i="2" s="1"/>
  <c r="AR469" i="2" s="1"/>
  <c r="AU469" i="2"/>
  <c r="BE469" i="2" s="1"/>
  <c r="AT470" i="2"/>
  <c r="AP470" i="2" s="1"/>
  <c r="AU470" i="2"/>
  <c r="BE470" i="2" s="1"/>
  <c r="AT471" i="2"/>
  <c r="AP471" i="2" s="1"/>
  <c r="AU471" i="2"/>
  <c r="BE471" i="2" s="1"/>
  <c r="AT472" i="2"/>
  <c r="AP472" i="2" s="1"/>
  <c r="AU472" i="2"/>
  <c r="BE472" i="2" s="1"/>
  <c r="AT473" i="2"/>
  <c r="AP473" i="2" s="1"/>
  <c r="AU473" i="2"/>
  <c r="BE473" i="2" s="1"/>
  <c r="AP474" i="2"/>
  <c r="AP475" i="2"/>
  <c r="AP476" i="2"/>
  <c r="AT477" i="2"/>
  <c r="AP477" i="2" s="1"/>
  <c r="AU477" i="2"/>
  <c r="BE477" i="2" s="1"/>
  <c r="AP478" i="2"/>
  <c r="AT479" i="2"/>
  <c r="AP479" i="2" s="1"/>
  <c r="AR479" i="2" s="1"/>
  <c r="AU479" i="2"/>
  <c r="BE479" i="2" s="1"/>
  <c r="AT480" i="2"/>
  <c r="AP480" i="2" s="1"/>
  <c r="AR480" i="2" s="1"/>
  <c r="AU480" i="2"/>
  <c r="BE480" i="2" s="1"/>
  <c r="AT481" i="2"/>
  <c r="AP481" i="2" s="1"/>
  <c r="AU481" i="2"/>
  <c r="BE481" i="2" s="1"/>
  <c r="AT482" i="2"/>
  <c r="AP482" i="2" s="1"/>
  <c r="AR482" i="2" s="1"/>
  <c r="AU482" i="2"/>
  <c r="BE482" i="2" s="1"/>
  <c r="AT483" i="2"/>
  <c r="AP483" i="2" s="1"/>
  <c r="AR483" i="2" s="1"/>
  <c r="AU483" i="2"/>
  <c r="BE483" i="2" s="1"/>
  <c r="AT484" i="2"/>
  <c r="AP484" i="2" s="1"/>
  <c r="AU484" i="2"/>
  <c r="BE484" i="2" s="1"/>
  <c r="AT485" i="2"/>
  <c r="AP485" i="2" s="1"/>
  <c r="AU485" i="2"/>
  <c r="BE485" i="2" s="1"/>
  <c r="AT486" i="2"/>
  <c r="AP486" i="2" s="1"/>
  <c r="AU486" i="2"/>
  <c r="BE486" i="2" s="1"/>
  <c r="AT487" i="2"/>
  <c r="AP487" i="2" s="1"/>
  <c r="AR487" i="2" s="1"/>
  <c r="AU487" i="2"/>
  <c r="BE487" i="2" s="1"/>
  <c r="AT488" i="2"/>
  <c r="AP488" i="2" s="1"/>
  <c r="AU488" i="2"/>
  <c r="BE488" i="2" s="1"/>
  <c r="AT489" i="2"/>
  <c r="AP489" i="2" s="1"/>
  <c r="AU489" i="2"/>
  <c r="BE489" i="2" s="1"/>
  <c r="AP490" i="2"/>
  <c r="AT491" i="2"/>
  <c r="AP491" i="2" s="1"/>
  <c r="AR491" i="2" s="1"/>
  <c r="AU491" i="2"/>
  <c r="BE491" i="2" s="1"/>
  <c r="AT492" i="2"/>
  <c r="AP492" i="2" s="1"/>
  <c r="AU492" i="2"/>
  <c r="BE492" i="2" s="1"/>
  <c r="AT493" i="2"/>
  <c r="AP493" i="2" s="1"/>
  <c r="AR493" i="2" s="1"/>
  <c r="AU493" i="2"/>
  <c r="BE493" i="2" s="1"/>
  <c r="AT494" i="2"/>
  <c r="AP494" i="2" s="1"/>
  <c r="AU494" i="2"/>
  <c r="BE494" i="2" s="1"/>
  <c r="AT495" i="2"/>
  <c r="AP495" i="2" s="1"/>
  <c r="AS495" i="2" s="1"/>
  <c r="AU495" i="2"/>
  <c r="BE495" i="2" s="1"/>
  <c r="AT496" i="2"/>
  <c r="AP496" i="2" s="1"/>
  <c r="AU496" i="2"/>
  <c r="BE496" i="2" s="1"/>
  <c r="AT497" i="2"/>
  <c r="AP497" i="2" s="1"/>
  <c r="AU497" i="2"/>
  <c r="BE497" i="2" s="1"/>
  <c r="AT498" i="2"/>
  <c r="AP498" i="2" s="1"/>
  <c r="AU498" i="2"/>
  <c r="BE498" i="2" s="1"/>
  <c r="AT499" i="2"/>
  <c r="AP499" i="2" s="1"/>
  <c r="AR499" i="2" s="1"/>
  <c r="AU499" i="2"/>
  <c r="BE499" i="2" s="1"/>
  <c r="AT500" i="2"/>
  <c r="AP500" i="2" s="1"/>
  <c r="AU500" i="2"/>
  <c r="BE500" i="2" s="1"/>
  <c r="AT501" i="2"/>
  <c r="AP501" i="2" s="1"/>
  <c r="AU501" i="2"/>
  <c r="AT502" i="2"/>
  <c r="AP502" i="2" s="1"/>
  <c r="AU502" i="2"/>
  <c r="BE502" i="2" s="1"/>
  <c r="AP503" i="2"/>
  <c r="AT504" i="2"/>
  <c r="AP504" i="2" s="1"/>
  <c r="AU504" i="2"/>
  <c r="BE504" i="2" s="1"/>
  <c r="AT505" i="2"/>
  <c r="AP505" i="2" s="1"/>
  <c r="AR505" i="2" s="1"/>
  <c r="AU505" i="2"/>
  <c r="BE505" i="2" s="1"/>
  <c r="AT506" i="2"/>
  <c r="AP506" i="2" s="1"/>
  <c r="AS506" i="2" s="1"/>
  <c r="AU506" i="2"/>
  <c r="BE506" i="2" s="1"/>
  <c r="AT507" i="2"/>
  <c r="AP507" i="2" s="1"/>
  <c r="AU507" i="2"/>
  <c r="BE507" i="2" s="1"/>
  <c r="AT508" i="2"/>
  <c r="AP508" i="2" s="1"/>
  <c r="AU508" i="2"/>
  <c r="BE508" i="2" s="1"/>
  <c r="AT509" i="2"/>
  <c r="AP509" i="2" s="1"/>
  <c r="AU509" i="2"/>
  <c r="BE509" i="2" s="1"/>
  <c r="AT510" i="2"/>
  <c r="AP510" i="2" s="1"/>
  <c r="AS510" i="2" s="1"/>
  <c r="AU510" i="2"/>
  <c r="BE510" i="2" s="1"/>
  <c r="AT511" i="2"/>
  <c r="AP511" i="2" s="1"/>
  <c r="AS511" i="2" s="1"/>
  <c r="AU511" i="2"/>
  <c r="BE511" i="2" s="1"/>
  <c r="AP512" i="2"/>
  <c r="AP513" i="2"/>
  <c r="AT514" i="2"/>
  <c r="AP514" i="2" s="1"/>
  <c r="AU514" i="2"/>
  <c r="BE514" i="2" s="1"/>
  <c r="AT516" i="2"/>
  <c r="AP516" i="2" s="1"/>
  <c r="AU516" i="2"/>
  <c r="BE516" i="2" s="1"/>
  <c r="AT517" i="2"/>
  <c r="AP517" i="2" s="1"/>
  <c r="AS517" i="2" s="1"/>
  <c r="AU517" i="2"/>
  <c r="BE517" i="2" s="1"/>
  <c r="AT518" i="2"/>
  <c r="AP518" i="2" s="1"/>
  <c r="AU518" i="2"/>
  <c r="BE518" i="2" s="1"/>
  <c r="AT519" i="2"/>
  <c r="AP519" i="2" s="1"/>
  <c r="AR519" i="2" s="1"/>
  <c r="AU519" i="2"/>
  <c r="BE519" i="2" s="1"/>
  <c r="AT520" i="2"/>
  <c r="AP520" i="2" s="1"/>
  <c r="AU520" i="2"/>
  <c r="BE520" i="2" s="1"/>
  <c r="AT521" i="2"/>
  <c r="AP521" i="2" s="1"/>
  <c r="AS521" i="2" s="1"/>
  <c r="AU521" i="2"/>
  <c r="BE521" i="2" s="1"/>
  <c r="AT522" i="2"/>
  <c r="AP522" i="2" s="1"/>
  <c r="AU522" i="2"/>
  <c r="BE522" i="2" s="1"/>
  <c r="AT523" i="2"/>
  <c r="AP523" i="2" s="1"/>
  <c r="AR523" i="2" s="1"/>
  <c r="AU523" i="2"/>
  <c r="BE523" i="2" s="1"/>
  <c r="AT524" i="2"/>
  <c r="AP524" i="2" s="1"/>
  <c r="AU524" i="2"/>
  <c r="BE524" i="2" s="1"/>
  <c r="AT525" i="2"/>
  <c r="AP525" i="2" s="1"/>
  <c r="AS525" i="2" s="1"/>
  <c r="AU525" i="2"/>
  <c r="BE525" i="2" s="1"/>
  <c r="AT526" i="2"/>
  <c r="AP526" i="2" s="1"/>
  <c r="AU526" i="2"/>
  <c r="BE526" i="2" s="1"/>
  <c r="AT527" i="2"/>
  <c r="AP527" i="2" s="1"/>
  <c r="AU527" i="2"/>
  <c r="BE527" i="2" s="1"/>
  <c r="AT528" i="2"/>
  <c r="AP528" i="2" s="1"/>
  <c r="AU528" i="2"/>
  <c r="BE528" i="2" s="1"/>
  <c r="AT529" i="2"/>
  <c r="AP529" i="2" s="1"/>
  <c r="AU529" i="2"/>
  <c r="BE529" i="2" s="1"/>
  <c r="AT530" i="2"/>
  <c r="AP530" i="2" s="1"/>
  <c r="AU530" i="2"/>
  <c r="BE530" i="2" s="1"/>
  <c r="AT531" i="2"/>
  <c r="AP531" i="2" s="1"/>
  <c r="AU531" i="2"/>
  <c r="AT532" i="2"/>
  <c r="AP532" i="2" s="1"/>
  <c r="AR532" i="2" s="1"/>
  <c r="AU532" i="2"/>
  <c r="BE532" i="2" s="1"/>
  <c r="AT533" i="2"/>
  <c r="AP533" i="2" s="1"/>
  <c r="AS533" i="2" s="1"/>
  <c r="AU533" i="2"/>
  <c r="BE533" i="2" s="1"/>
  <c r="AT534" i="2"/>
  <c r="AP534" i="2" s="1"/>
  <c r="AR534" i="2" s="1"/>
  <c r="AU534" i="2"/>
  <c r="BE534" i="2" s="1"/>
  <c r="AT535" i="2"/>
  <c r="AP535" i="2" s="1"/>
  <c r="AR535" i="2" s="1"/>
  <c r="AU535" i="2"/>
  <c r="BE535" i="2" s="1"/>
  <c r="AT536" i="2"/>
  <c r="AP536" i="2" s="1"/>
  <c r="AU536" i="2"/>
  <c r="BE536" i="2" s="1"/>
  <c r="AT537" i="2"/>
  <c r="AP537" i="2" s="1"/>
  <c r="AU537" i="2"/>
  <c r="BE537" i="2" s="1"/>
  <c r="AT538" i="2"/>
  <c r="AP538" i="2" s="1"/>
  <c r="AR538" i="2" s="1"/>
  <c r="AU538" i="2"/>
  <c r="BE538" i="2" s="1"/>
  <c r="AT539" i="2"/>
  <c r="AP539" i="2" s="1"/>
  <c r="AR539" i="2" s="1"/>
  <c r="AU539" i="2"/>
  <c r="BE539" i="2" s="1"/>
  <c r="AT540" i="2"/>
  <c r="AP540" i="2" s="1"/>
  <c r="AU540" i="2"/>
  <c r="BE540" i="2" s="1"/>
  <c r="AT541" i="2"/>
  <c r="AP541" i="2" s="1"/>
  <c r="AU541" i="2"/>
  <c r="BE541" i="2" s="1"/>
  <c r="AT542" i="2"/>
  <c r="AP542" i="2" s="1"/>
  <c r="AU542" i="2"/>
  <c r="BE542" i="2" s="1"/>
  <c r="AT543" i="2"/>
  <c r="AP543" i="2" s="1"/>
  <c r="AU543" i="2"/>
  <c r="BE543" i="2" s="1"/>
  <c r="AT544" i="2"/>
  <c r="AP544" i="2" s="1"/>
  <c r="AR544" i="2" s="1"/>
  <c r="AU544" i="2"/>
  <c r="BE544" i="2" s="1"/>
  <c r="AT545" i="2"/>
  <c r="AP545" i="2" s="1"/>
  <c r="AU545" i="2"/>
  <c r="BE545" i="2" s="1"/>
  <c r="AT546" i="2"/>
  <c r="AP546" i="2" s="1"/>
  <c r="AS546" i="2" s="1"/>
  <c r="AU546" i="2"/>
  <c r="BE546" i="2" s="1"/>
  <c r="AT547" i="2"/>
  <c r="AP547" i="2" s="1"/>
  <c r="AU547" i="2"/>
  <c r="BE547" i="2" s="1"/>
  <c r="AT548" i="2"/>
  <c r="AP548" i="2" s="1"/>
  <c r="AU548" i="2"/>
  <c r="BE548" i="2" s="1"/>
  <c r="AT549" i="2"/>
  <c r="AP549" i="2" s="1"/>
  <c r="AU549" i="2"/>
  <c r="BE549" i="2" s="1"/>
  <c r="AT550" i="2"/>
  <c r="AP550" i="2" s="1"/>
  <c r="AU550" i="2"/>
  <c r="BE550" i="2" s="1"/>
  <c r="AT551" i="2"/>
  <c r="AP551" i="2" s="1"/>
  <c r="AU551" i="2"/>
  <c r="BE551" i="2" s="1"/>
  <c r="AT552" i="2"/>
  <c r="AP552" i="2" s="1"/>
  <c r="AR552" i="2" s="1"/>
  <c r="AU552" i="2"/>
  <c r="BE552" i="2" s="1"/>
  <c r="AT553" i="2"/>
  <c r="AP553" i="2" s="1"/>
  <c r="AU553" i="2"/>
  <c r="BE553" i="2" s="1"/>
  <c r="AT554" i="2"/>
  <c r="AP554" i="2" s="1"/>
  <c r="AU554" i="2"/>
  <c r="BE554" i="2" s="1"/>
  <c r="AT555" i="2"/>
  <c r="AP555" i="2" s="1"/>
  <c r="AU555" i="2"/>
  <c r="BE555" i="2" s="1"/>
  <c r="AT556" i="2"/>
  <c r="AP556" i="2" s="1"/>
  <c r="AR556" i="2" s="1"/>
  <c r="AU556" i="2"/>
  <c r="BE556" i="2" s="1"/>
  <c r="AT557" i="2"/>
  <c r="AP557" i="2" s="1"/>
  <c r="AU557" i="2"/>
  <c r="BE557" i="2" s="1"/>
  <c r="AT558" i="2"/>
  <c r="AP558" i="2" s="1"/>
  <c r="AU558" i="2"/>
  <c r="BE558" i="2" s="1"/>
  <c r="AT559" i="2"/>
  <c r="AP559" i="2" s="1"/>
  <c r="AU559" i="2"/>
  <c r="BE559" i="2" s="1"/>
  <c r="AT560" i="2"/>
  <c r="AP560" i="2" s="1"/>
  <c r="AU560" i="2"/>
  <c r="BE560" i="2" s="1"/>
  <c r="AP561" i="2"/>
  <c r="AT562" i="2"/>
  <c r="AP562" i="2" s="1"/>
  <c r="AR562" i="2" s="1"/>
  <c r="AU562" i="2"/>
  <c r="BE562" i="2" s="1"/>
  <c r="AT563" i="2"/>
  <c r="AP563" i="2" s="1"/>
  <c r="AS563" i="2" s="1"/>
  <c r="AU563" i="2"/>
  <c r="BE563" i="2" s="1"/>
  <c r="AT564" i="2"/>
  <c r="AP564" i="2" s="1"/>
  <c r="AR564" i="2" s="1"/>
  <c r="AU564" i="2"/>
  <c r="BE564" i="2" s="1"/>
  <c r="AT565" i="2"/>
  <c r="AP565" i="2" s="1"/>
  <c r="AU565" i="2"/>
  <c r="BE565" i="2" s="1"/>
  <c r="AT566" i="2"/>
  <c r="AP566" i="2" s="1"/>
  <c r="AR566" i="2" s="1"/>
  <c r="AU566" i="2"/>
  <c r="BE566" i="2" s="1"/>
  <c r="AP567" i="2"/>
  <c r="AU567" i="2"/>
  <c r="AT568" i="2"/>
  <c r="AP568" i="2" s="1"/>
  <c r="AU568" i="2"/>
  <c r="BE568" i="2" s="1"/>
  <c r="AT569" i="2"/>
  <c r="AP569" i="2" s="1"/>
  <c r="AU569" i="2"/>
  <c r="BE569" i="2" s="1"/>
  <c r="AT570" i="2"/>
  <c r="AP570" i="2" s="1"/>
  <c r="AR570" i="2" s="1"/>
  <c r="AU570" i="2"/>
  <c r="BE570" i="2" s="1"/>
  <c r="AT571" i="2"/>
  <c r="AP571" i="2" s="1"/>
  <c r="AU571" i="2"/>
  <c r="BE571" i="2" s="1"/>
  <c r="AT572" i="2"/>
  <c r="AP572" i="2" s="1"/>
  <c r="AU572" i="2"/>
  <c r="BE572" i="2" s="1"/>
  <c r="AT573" i="2"/>
  <c r="AP573" i="2" s="1"/>
  <c r="AR573" i="2" s="1"/>
  <c r="AU573" i="2"/>
  <c r="BE573" i="2" s="1"/>
  <c r="AT574" i="2"/>
  <c r="AP574" i="2" s="1"/>
  <c r="AU574" i="2"/>
  <c r="BE574" i="2" s="1"/>
  <c r="AT575" i="2"/>
  <c r="AP575" i="2" s="1"/>
  <c r="AU575" i="2"/>
  <c r="BE575" i="2" s="1"/>
  <c r="AT576" i="2"/>
  <c r="AP576" i="2" s="1"/>
  <c r="AU576" i="2"/>
  <c r="BE576" i="2" s="1"/>
  <c r="AT577" i="2"/>
  <c r="AP577" i="2" s="1"/>
  <c r="AU577" i="2"/>
  <c r="BE577" i="2" s="1"/>
  <c r="AT578" i="2"/>
  <c r="AP578" i="2" s="1"/>
  <c r="AU578" i="2"/>
  <c r="BE578" i="2" s="1"/>
  <c r="AT579" i="2"/>
  <c r="AP579" i="2" s="1"/>
  <c r="AU579" i="2"/>
  <c r="AT580" i="2"/>
  <c r="AP580" i="2" s="1"/>
  <c r="AU580" i="2"/>
  <c r="AT581" i="2"/>
  <c r="AP581" i="2" s="1"/>
  <c r="AR581" i="2" s="1"/>
  <c r="AU581" i="2"/>
  <c r="BE581" i="2" s="1"/>
  <c r="AT582" i="2"/>
  <c r="AP582" i="2" s="1"/>
  <c r="AU582" i="2"/>
  <c r="AT583" i="2"/>
  <c r="AP583" i="2" s="1"/>
  <c r="AU583" i="2"/>
  <c r="BE583" i="2" s="1"/>
  <c r="AT584" i="2"/>
  <c r="AP584" i="2" s="1"/>
  <c r="AU584" i="2"/>
  <c r="BE584" i="2" s="1"/>
  <c r="AP585" i="2"/>
  <c r="AP586" i="2"/>
  <c r="AP587" i="2"/>
  <c r="AP588" i="2"/>
  <c r="AT590" i="2"/>
  <c r="AP590" i="2" s="1"/>
  <c r="AT591" i="2"/>
  <c r="AP591" i="2" s="1"/>
  <c r="AR591" i="2" s="1"/>
  <c r="AU591" i="2"/>
  <c r="BE591" i="2" s="1"/>
  <c r="AT592" i="2"/>
  <c r="AP592" i="2" s="1"/>
  <c r="AU592" i="2"/>
  <c r="BE592" i="2" s="1"/>
  <c r="AT593" i="2"/>
  <c r="AP593" i="2" s="1"/>
  <c r="AU593" i="2"/>
  <c r="BE593" i="2" s="1"/>
  <c r="AT594" i="2"/>
  <c r="AP594" i="2" s="1"/>
  <c r="AU594" i="2"/>
  <c r="BE594" i="2" s="1"/>
  <c r="AT595" i="2"/>
  <c r="AP595" i="2" s="1"/>
  <c r="AR595" i="2" s="1"/>
  <c r="AU595" i="2"/>
  <c r="BE595" i="2" s="1"/>
  <c r="AT596" i="2"/>
  <c r="AP596" i="2" s="1"/>
  <c r="AU596" i="2"/>
  <c r="AT597" i="2"/>
  <c r="AP597" i="2" s="1"/>
  <c r="AU597" i="2"/>
  <c r="BE597" i="2" s="1"/>
  <c r="AT598" i="2"/>
  <c r="AP598" i="2" s="1"/>
  <c r="AU598" i="2"/>
  <c r="AT599" i="2"/>
  <c r="AP599" i="2" s="1"/>
  <c r="AU599" i="2"/>
  <c r="BE599" i="2" s="1"/>
  <c r="AT600" i="2"/>
  <c r="AP600" i="2" s="1"/>
  <c r="AU600" i="2"/>
  <c r="BE600" i="2" s="1"/>
  <c r="AT601" i="2"/>
  <c r="AP601" i="2" s="1"/>
  <c r="AU601" i="2"/>
  <c r="BE601" i="2" s="1"/>
  <c r="AT602" i="2"/>
  <c r="AP602" i="2" s="1"/>
  <c r="AU602" i="2"/>
  <c r="BE602" i="2" s="1"/>
  <c r="AT603" i="2"/>
  <c r="AP603" i="2" s="1"/>
  <c r="AU603" i="2"/>
  <c r="BE603" i="2" s="1"/>
  <c r="AP604" i="2"/>
  <c r="AP605" i="2"/>
  <c r="AT606" i="2"/>
  <c r="AP606" i="2" s="1"/>
  <c r="AS606" i="2" s="1"/>
  <c r="AU606" i="2"/>
  <c r="BE606" i="2" s="1"/>
  <c r="AT607" i="2"/>
  <c r="AP607" i="2" s="1"/>
  <c r="AR607" i="2" s="1"/>
  <c r="AU607" i="2"/>
  <c r="BE607" i="2" s="1"/>
  <c r="AT608" i="2"/>
  <c r="AP608" i="2" s="1"/>
  <c r="AR608" i="2" s="1"/>
  <c r="AU608" i="2"/>
  <c r="BE608" i="2" s="1"/>
  <c r="AT609" i="2"/>
  <c r="AP609" i="2" s="1"/>
  <c r="AU609" i="2"/>
  <c r="BE609" i="2" s="1"/>
  <c r="AP610" i="2"/>
  <c r="AT611" i="2"/>
  <c r="AP611" i="2" s="1"/>
  <c r="AR611" i="2" s="1"/>
  <c r="AU611" i="2"/>
  <c r="BE611" i="2" s="1"/>
  <c r="AP612" i="2"/>
  <c r="AT613" i="2"/>
  <c r="AP613" i="2" s="1"/>
  <c r="AU613" i="2"/>
  <c r="BE613" i="2" s="1"/>
  <c r="AT614" i="2"/>
  <c r="AP614" i="2" s="1"/>
  <c r="AR614" i="2" s="1"/>
  <c r="AU614" i="2"/>
  <c r="BE614" i="2" s="1"/>
  <c r="AT615" i="2"/>
  <c r="AP615" i="2" s="1"/>
  <c r="AU615" i="2"/>
  <c r="BE615" i="2" s="1"/>
  <c r="AT616" i="2"/>
  <c r="AP616" i="2" s="1"/>
  <c r="AS616" i="2" s="1"/>
  <c r="AU616" i="2"/>
  <c r="BE616" i="2" s="1"/>
  <c r="AT617" i="2"/>
  <c r="AP617" i="2" s="1"/>
  <c r="AU617" i="2"/>
  <c r="BE617" i="2" s="1"/>
  <c r="AT618" i="2"/>
  <c r="AP618" i="2" s="1"/>
  <c r="AU618" i="2"/>
  <c r="BE618" i="2" s="1"/>
  <c r="AT619" i="2"/>
  <c r="AP619" i="2" s="1"/>
  <c r="AU619" i="2"/>
  <c r="BE619" i="2" s="1"/>
  <c r="AP620" i="2"/>
  <c r="AP621" i="2"/>
  <c r="AT622" i="2"/>
  <c r="AP622" i="2" s="1"/>
  <c r="AS622" i="2" s="1"/>
  <c r="AU622" i="2"/>
  <c r="BE622" i="2" s="1"/>
  <c r="AP623" i="2"/>
  <c r="AP624" i="2"/>
  <c r="AT625" i="2"/>
  <c r="AP625" i="2" s="1"/>
  <c r="AU625" i="2"/>
  <c r="BE625" i="2" s="1"/>
  <c r="AT626" i="2"/>
  <c r="AP626" i="2" s="1"/>
  <c r="AU626" i="2"/>
  <c r="BE626" i="2" s="1"/>
  <c r="AP627" i="2"/>
  <c r="AT628" i="2"/>
  <c r="AP628" i="2" s="1"/>
  <c r="AU628" i="2"/>
  <c r="BE628" i="2" s="1"/>
  <c r="AP629" i="2"/>
  <c r="AT630" i="2"/>
  <c r="AP630" i="2" s="1"/>
  <c r="AU630" i="2"/>
  <c r="AT631" i="2"/>
  <c r="AP631" i="2" s="1"/>
  <c r="AU631" i="2"/>
  <c r="AT632" i="2"/>
  <c r="AP632" i="2" s="1"/>
  <c r="AS632" i="2" s="1"/>
  <c r="AU632" i="2"/>
  <c r="BE632" i="2" s="1"/>
  <c r="AT633" i="2"/>
  <c r="AP633" i="2" s="1"/>
  <c r="AU633" i="2"/>
  <c r="BE633" i="2" s="1"/>
  <c r="AT634" i="2"/>
  <c r="AP634" i="2" s="1"/>
  <c r="AU634" i="2"/>
  <c r="BE634" i="2" s="1"/>
  <c r="AT635" i="2"/>
  <c r="AP635" i="2" s="1"/>
  <c r="AR635" i="2" s="1"/>
  <c r="AU635" i="2"/>
  <c r="AT636" i="2"/>
  <c r="AP636" i="2" s="1"/>
  <c r="AR636" i="2" s="1"/>
  <c r="AU636" i="2"/>
  <c r="BE636" i="2" s="1"/>
  <c r="AT638" i="2"/>
  <c r="AP638" i="2" s="1"/>
  <c r="AU638" i="2"/>
  <c r="BE638" i="2" s="1"/>
  <c r="AT639" i="2"/>
  <c r="AP639" i="2" s="1"/>
  <c r="AS639" i="2" s="1"/>
  <c r="AU639" i="2"/>
  <c r="BE639" i="2" s="1"/>
  <c r="AT640" i="2"/>
  <c r="AP640" i="2" s="1"/>
  <c r="AU640" i="2"/>
  <c r="BE640" i="2" s="1"/>
  <c r="AT641" i="2"/>
  <c r="AP641" i="2" s="1"/>
  <c r="AS641" i="2" s="1"/>
  <c r="AU641" i="2"/>
  <c r="BE641" i="2" s="1"/>
  <c r="AT642" i="2"/>
  <c r="AP642" i="2" s="1"/>
  <c r="AU642" i="2"/>
  <c r="BE642" i="2" s="1"/>
  <c r="AT643" i="2"/>
  <c r="AP643" i="2" s="1"/>
  <c r="AS643" i="2" s="1"/>
  <c r="AU643" i="2"/>
  <c r="BE643" i="2" s="1"/>
  <c r="AT644" i="2"/>
  <c r="AP644" i="2" s="1"/>
  <c r="AU644" i="2"/>
  <c r="BE644" i="2" s="1"/>
  <c r="AT645" i="2"/>
  <c r="AP645" i="2" s="1"/>
  <c r="AR645" i="2" s="1"/>
  <c r="AU645" i="2"/>
  <c r="BE645" i="2" s="1"/>
  <c r="AP646" i="2"/>
  <c r="AT647" i="2"/>
  <c r="AP647" i="2" s="1"/>
  <c r="AU647" i="2"/>
  <c r="BE647" i="2" s="1"/>
  <c r="AP648" i="2"/>
  <c r="AP649" i="2"/>
  <c r="AT650" i="2"/>
  <c r="AP650" i="2" s="1"/>
  <c r="AU650" i="2"/>
  <c r="BE650" i="2" s="1"/>
  <c r="AT651" i="2"/>
  <c r="AP651" i="2" s="1"/>
  <c r="AU651" i="2"/>
  <c r="BE651" i="2" s="1"/>
  <c r="AT652" i="2"/>
  <c r="AP652" i="2" s="1"/>
  <c r="AU652" i="2"/>
  <c r="BE652" i="2" s="1"/>
  <c r="AT653" i="2"/>
  <c r="AP653" i="2" s="1"/>
  <c r="AU653" i="2"/>
  <c r="BE653" i="2" s="1"/>
  <c r="AT654" i="2"/>
  <c r="AP654" i="2" s="1"/>
  <c r="AR654" i="2" s="1"/>
  <c r="AU654" i="2"/>
  <c r="BE654" i="2" s="1"/>
  <c r="AT655" i="2"/>
  <c r="AP655" i="2" s="1"/>
  <c r="AU655" i="2"/>
  <c r="BE655" i="2" s="1"/>
  <c r="AT656" i="2"/>
  <c r="AP656" i="2" s="1"/>
  <c r="AU656" i="2"/>
  <c r="BE656" i="2" s="1"/>
  <c r="AT657" i="2"/>
  <c r="AP657" i="2" s="1"/>
  <c r="AS657" i="2" s="1"/>
  <c r="AU657" i="2"/>
  <c r="BE657" i="2" s="1"/>
  <c r="AT658" i="2"/>
  <c r="AP658" i="2" s="1"/>
  <c r="AU658" i="2"/>
  <c r="BE658" i="2" s="1"/>
  <c r="AT659" i="2"/>
  <c r="AP659" i="2" s="1"/>
  <c r="AU659" i="2"/>
  <c r="BE659" i="2" s="1"/>
  <c r="AT660" i="2"/>
  <c r="AP660" i="2" s="1"/>
  <c r="AU660" i="2"/>
  <c r="BE660" i="2" s="1"/>
  <c r="AT661" i="2"/>
  <c r="AP661" i="2" s="1"/>
  <c r="AU661" i="2"/>
  <c r="BE661" i="2" s="1"/>
  <c r="AT662" i="2"/>
  <c r="AP662" i="2" s="1"/>
  <c r="AU662" i="2"/>
  <c r="BE662" i="2" s="1"/>
  <c r="AT663" i="2"/>
  <c r="AP663" i="2" s="1"/>
  <c r="AU663" i="2"/>
  <c r="BE663" i="2" s="1"/>
  <c r="AT664" i="2"/>
  <c r="AP664" i="2" s="1"/>
  <c r="AU664" i="2"/>
  <c r="BE664" i="2" s="1"/>
  <c r="AT665" i="2"/>
  <c r="AP665" i="2" s="1"/>
  <c r="AR665" i="2" s="1"/>
  <c r="AU665" i="2"/>
  <c r="BE665" i="2" s="1"/>
  <c r="AT666" i="2"/>
  <c r="AP666" i="2" s="1"/>
  <c r="AR666" i="2" s="1"/>
  <c r="AU666" i="2"/>
  <c r="BE666" i="2" s="1"/>
  <c r="AT667" i="2"/>
  <c r="AP667" i="2" s="1"/>
  <c r="AU667" i="2"/>
  <c r="AT668" i="2"/>
  <c r="AP668" i="2" s="1"/>
  <c r="AS668" i="2" s="1"/>
  <c r="AU668" i="2"/>
  <c r="BE668" i="2" s="1"/>
  <c r="AP669" i="2"/>
  <c r="AT670" i="2"/>
  <c r="AP670" i="2" s="1"/>
  <c r="AU670" i="2"/>
  <c r="BE670" i="2" s="1"/>
  <c r="AT671" i="2"/>
  <c r="AP671" i="2" s="1"/>
  <c r="AU671" i="2"/>
  <c r="BE671" i="2" s="1"/>
  <c r="AT672" i="2"/>
  <c r="AP672" i="2" s="1"/>
  <c r="AU672" i="2"/>
  <c r="BE672" i="2" s="1"/>
  <c r="AT673" i="2"/>
  <c r="AP673" i="2" s="1"/>
  <c r="AU673" i="2"/>
  <c r="BE673" i="2" s="1"/>
  <c r="AT674" i="2"/>
  <c r="AP674" i="2" s="1"/>
  <c r="AR674" i="2" s="1"/>
  <c r="AU674" i="2"/>
  <c r="BE674" i="2" s="1"/>
  <c r="AT675" i="2"/>
  <c r="AP675" i="2" s="1"/>
  <c r="AU675" i="2"/>
  <c r="BE675" i="2" s="1"/>
  <c r="AT676" i="2"/>
  <c r="AP676" i="2" s="1"/>
  <c r="AR676" i="2" s="1"/>
  <c r="AU676" i="2"/>
  <c r="BE676" i="2" s="1"/>
  <c r="AT677" i="2"/>
  <c r="AP677" i="2" s="1"/>
  <c r="AU677" i="2"/>
  <c r="BE677" i="2" s="1"/>
  <c r="AT678" i="2"/>
  <c r="AP678" i="2" s="1"/>
  <c r="AU678" i="2"/>
  <c r="BE678" i="2" s="1"/>
  <c r="AT679" i="2"/>
  <c r="AP679" i="2" s="1"/>
  <c r="AU679" i="2"/>
  <c r="BE679" i="2" s="1"/>
  <c r="AT680" i="2"/>
  <c r="AP680" i="2" s="1"/>
  <c r="AR680" i="2" s="1"/>
  <c r="AU680" i="2"/>
  <c r="BE680" i="2" s="1"/>
  <c r="AP681" i="2"/>
  <c r="AT682" i="2"/>
  <c r="AP682" i="2" s="1"/>
  <c r="AR682" i="2" s="1"/>
  <c r="AU682" i="2"/>
  <c r="BE682" i="2" s="1"/>
  <c r="AT683" i="2"/>
  <c r="AP683" i="2" s="1"/>
  <c r="AT684" i="2"/>
  <c r="AP684" i="2" s="1"/>
  <c r="AU684" i="2"/>
  <c r="BE684" i="2" s="1"/>
  <c r="AT685" i="2"/>
  <c r="AP685" i="2" s="1"/>
  <c r="AU685" i="2"/>
  <c r="BE685" i="2" s="1"/>
  <c r="AT686" i="2"/>
  <c r="AP686" i="2" s="1"/>
  <c r="AU686" i="2"/>
  <c r="AT688" i="2"/>
  <c r="AP688" i="2" s="1"/>
  <c r="AR688" i="2" s="1"/>
  <c r="AU688" i="2"/>
  <c r="BE688" i="2" s="1"/>
  <c r="AT689" i="2"/>
  <c r="AP689" i="2" s="1"/>
  <c r="AS689" i="2" s="1"/>
  <c r="AU689" i="2"/>
  <c r="BE689" i="2" s="1"/>
  <c r="AP690" i="2"/>
  <c r="AT691" i="2"/>
  <c r="AP691" i="2" s="1"/>
  <c r="AS691" i="2" s="1"/>
  <c r="AU691" i="2"/>
  <c r="AT692" i="2"/>
  <c r="AP692" i="2" s="1"/>
  <c r="AU692" i="2"/>
  <c r="BE692" i="2" s="1"/>
  <c r="AT693" i="2"/>
  <c r="AP693" i="2" s="1"/>
  <c r="AU693" i="2"/>
  <c r="BE693" i="2" s="1"/>
  <c r="AT694" i="2"/>
  <c r="AP694" i="2" s="1"/>
  <c r="AU694" i="2"/>
  <c r="BE694" i="2" s="1"/>
  <c r="AT695" i="2"/>
  <c r="AP695" i="2" s="1"/>
  <c r="AU695" i="2"/>
  <c r="AT696" i="2"/>
  <c r="AP696" i="2" s="1"/>
  <c r="AU696" i="2"/>
  <c r="BE696" i="2" s="1"/>
  <c r="AT697" i="2"/>
  <c r="AP697" i="2" s="1"/>
  <c r="AU697" i="2"/>
  <c r="BE697" i="2" s="1"/>
  <c r="AT698" i="2"/>
  <c r="AP698" i="2" s="1"/>
  <c r="AU698" i="2"/>
  <c r="BE698" i="2" s="1"/>
  <c r="AT699" i="2"/>
  <c r="AP699" i="2" s="1"/>
  <c r="AU699" i="2"/>
  <c r="BE699" i="2" s="1"/>
  <c r="AT700" i="2"/>
  <c r="AP700" i="2" s="1"/>
  <c r="AU700" i="2"/>
  <c r="BE700" i="2" s="1"/>
  <c r="AT701" i="2"/>
  <c r="AP701" i="2" s="1"/>
  <c r="AU701" i="2"/>
  <c r="BE701" i="2" s="1"/>
  <c r="AT702" i="2"/>
  <c r="AP702" i="2" s="1"/>
  <c r="AU702" i="2"/>
  <c r="BE702" i="2" s="1"/>
  <c r="AT703" i="2"/>
  <c r="AP703" i="2" s="1"/>
  <c r="AU703" i="2"/>
  <c r="BE703" i="2" s="1"/>
  <c r="AT704" i="2"/>
  <c r="AP704" i="2" s="1"/>
  <c r="AR704" i="2" s="1"/>
  <c r="AU704" i="2"/>
  <c r="AT705" i="2"/>
  <c r="AP705" i="2" s="1"/>
  <c r="AU705" i="2"/>
  <c r="BE705" i="2" s="1"/>
  <c r="AT706" i="2"/>
  <c r="AP706" i="2" s="1"/>
  <c r="AR706" i="2" s="1"/>
  <c r="AU706" i="2"/>
  <c r="BE706" i="2" s="1"/>
  <c r="AP707" i="2"/>
  <c r="AP708" i="2"/>
  <c r="AT709" i="2"/>
  <c r="AP709" i="2" s="1"/>
  <c r="AS709" i="2" s="1"/>
  <c r="AU709" i="2"/>
  <c r="BE709" i="2" s="1"/>
  <c r="AP710" i="2"/>
  <c r="AT711" i="2"/>
  <c r="AP711" i="2" s="1"/>
  <c r="AU711" i="2"/>
  <c r="BE711" i="2" s="1"/>
  <c r="AT712" i="2"/>
  <c r="AP712" i="2" s="1"/>
  <c r="AU712" i="2"/>
  <c r="BE712" i="2" s="1"/>
  <c r="AT713" i="2"/>
  <c r="AP713" i="2" s="1"/>
  <c r="AP714" i="2"/>
  <c r="AT715" i="2"/>
  <c r="AP715" i="2" s="1"/>
  <c r="AU715" i="2"/>
  <c r="AT716" i="2"/>
  <c r="AP716" i="2" s="1"/>
  <c r="AS716" i="2" s="1"/>
  <c r="AU716" i="2"/>
  <c r="BE716" i="2" s="1"/>
  <c r="AT717" i="2"/>
  <c r="AP717" i="2" s="1"/>
  <c r="AU717" i="2"/>
  <c r="BE717" i="2" s="1"/>
  <c r="AT718" i="2"/>
  <c r="AP718" i="2" s="1"/>
  <c r="AU718" i="2"/>
  <c r="BE718" i="2" s="1"/>
  <c r="AT719" i="2"/>
  <c r="AP719" i="2" s="1"/>
  <c r="AU719" i="2"/>
  <c r="BE719" i="2" s="1"/>
  <c r="AT720" i="2"/>
  <c r="AP720" i="2" s="1"/>
  <c r="AU720" i="2"/>
  <c r="BE720" i="2" s="1"/>
  <c r="AP721" i="2"/>
  <c r="AP722" i="2"/>
  <c r="AP723" i="2"/>
  <c r="AT724" i="2"/>
  <c r="AP724" i="2" s="1"/>
  <c r="AR724" i="2" s="1"/>
  <c r="AU724" i="2"/>
  <c r="BE724" i="2" s="1"/>
  <c r="AT725" i="2"/>
  <c r="AP725" i="2" s="1"/>
  <c r="AU725" i="2"/>
  <c r="BE725" i="2" s="1"/>
  <c r="AT726" i="2"/>
  <c r="AP726" i="2" s="1"/>
  <c r="AU726" i="2"/>
  <c r="BE726" i="2" s="1"/>
  <c r="AT727" i="2"/>
  <c r="AP727" i="2" s="1"/>
  <c r="AR727" i="2" s="1"/>
  <c r="AU727" i="2"/>
  <c r="BE727" i="2" s="1"/>
  <c r="AP728" i="2"/>
  <c r="AT729" i="2"/>
  <c r="AP729" i="2" s="1"/>
  <c r="AU729" i="2"/>
  <c r="AT730" i="2"/>
  <c r="AP730" i="2" s="1"/>
  <c r="AU730" i="2"/>
  <c r="BE730" i="2" s="1"/>
  <c r="AP731" i="2"/>
  <c r="AT732" i="2"/>
  <c r="AP732" i="2" s="1"/>
  <c r="AU732" i="2"/>
  <c r="AT733" i="2"/>
  <c r="AP733" i="2" s="1"/>
  <c r="AU733" i="2"/>
  <c r="BE733" i="2" s="1"/>
  <c r="AT734" i="2"/>
  <c r="AP734" i="2" s="1"/>
  <c r="AU734" i="2"/>
  <c r="BE734" i="2" s="1"/>
  <c r="AT735" i="2"/>
  <c r="AP735" i="2" s="1"/>
  <c r="AU735" i="2"/>
  <c r="AT736" i="2"/>
  <c r="AP736" i="2" s="1"/>
  <c r="AU736" i="2"/>
  <c r="BE736" i="2" s="1"/>
  <c r="AT737" i="2"/>
  <c r="AP737" i="2" s="1"/>
  <c r="AR737" i="2" s="1"/>
  <c r="AU737" i="2"/>
  <c r="BE737" i="2" s="1"/>
  <c r="AT738" i="2"/>
  <c r="AP738" i="2" s="1"/>
  <c r="AU738" i="2"/>
  <c r="BE738" i="2" s="1"/>
  <c r="AT739" i="2"/>
  <c r="AP739" i="2" s="1"/>
  <c r="AU739" i="2"/>
  <c r="BE739" i="2" s="1"/>
  <c r="AT740" i="2"/>
  <c r="AP740" i="2" s="1"/>
  <c r="AU740" i="2"/>
  <c r="BE740" i="2" s="1"/>
  <c r="AT741" i="2"/>
  <c r="AP741" i="2" s="1"/>
  <c r="AU741" i="2"/>
  <c r="AT742" i="2"/>
  <c r="AP742" i="2" s="1"/>
  <c r="AU742" i="2"/>
  <c r="BE742" i="2" s="1"/>
  <c r="AT743" i="2"/>
  <c r="AP743" i="2" s="1"/>
  <c r="AU743" i="2"/>
  <c r="BE743" i="2" s="1"/>
  <c r="AT744" i="2"/>
  <c r="AP744" i="2" s="1"/>
  <c r="AU744" i="2"/>
  <c r="BE744" i="2" s="1"/>
  <c r="AT745" i="2"/>
  <c r="AP745" i="2" s="1"/>
  <c r="AU745" i="2"/>
  <c r="BE745" i="2" s="1"/>
  <c r="AT746" i="2"/>
  <c r="AP746" i="2" s="1"/>
  <c r="AU746" i="2"/>
  <c r="AT747" i="2"/>
  <c r="AP747" i="2" s="1"/>
  <c r="AU747" i="2"/>
  <c r="BE747" i="2" s="1"/>
  <c r="AT748" i="2"/>
  <c r="AP748" i="2" s="1"/>
  <c r="AU748" i="2"/>
  <c r="BE748" i="2" s="1"/>
  <c r="AT749" i="2"/>
  <c r="AP749" i="2" s="1"/>
  <c r="AU749" i="2"/>
  <c r="AT750" i="2"/>
  <c r="AP750" i="2" s="1"/>
  <c r="AU750" i="2"/>
  <c r="BE750" i="2" s="1"/>
  <c r="AT751" i="2"/>
  <c r="AP751" i="2" s="1"/>
  <c r="AR751" i="2" s="1"/>
  <c r="AU751" i="2"/>
  <c r="BE751" i="2" s="1"/>
  <c r="AT752" i="2"/>
  <c r="AP752" i="2" s="1"/>
  <c r="AR752" i="2" s="1"/>
  <c r="AU752" i="2"/>
  <c r="BE752" i="2" s="1"/>
  <c r="AT753" i="2"/>
  <c r="AP753" i="2" s="1"/>
  <c r="AR753" i="2" s="1"/>
  <c r="AU753" i="2"/>
  <c r="BE753" i="2" s="1"/>
  <c r="AP754" i="2"/>
  <c r="AP755" i="2"/>
  <c r="AT756" i="2"/>
  <c r="AP756" i="2" s="1"/>
  <c r="AU756" i="2"/>
  <c r="BE756" i="2" s="1"/>
  <c r="AP757" i="2"/>
  <c r="AT758" i="2"/>
  <c r="AP758" i="2" s="1"/>
  <c r="AU758" i="2"/>
  <c r="BE758" i="2" s="1"/>
  <c r="AT759" i="2"/>
  <c r="AP759" i="2" s="1"/>
  <c r="AU759" i="2"/>
  <c r="BE759" i="2" s="1"/>
  <c r="AT760" i="2"/>
  <c r="AP760" i="2" s="1"/>
  <c r="AU760" i="2"/>
  <c r="AT761" i="2"/>
  <c r="AP761" i="2" s="1"/>
  <c r="AU761" i="2"/>
  <c r="BE761" i="2" s="1"/>
  <c r="AT763" i="2"/>
  <c r="AP763" i="2" s="1"/>
  <c r="AU763" i="2"/>
  <c r="BE763" i="2" s="1"/>
  <c r="AT764" i="2"/>
  <c r="AP764" i="2" s="1"/>
  <c r="AU764" i="2"/>
  <c r="BE764" i="2" s="1"/>
  <c r="AT765" i="2"/>
  <c r="AP765" i="2" s="1"/>
  <c r="AR765" i="2" s="1"/>
  <c r="AU765" i="2"/>
  <c r="BE765" i="2" s="1"/>
  <c r="AT766" i="2"/>
  <c r="AP766" i="2" s="1"/>
  <c r="AU766" i="2"/>
  <c r="BE766" i="2" s="1"/>
  <c r="AT767" i="2"/>
  <c r="AP767" i="2" s="1"/>
  <c r="AU767" i="2"/>
  <c r="BE767" i="2" s="1"/>
  <c r="AP768" i="2"/>
  <c r="AT769" i="2"/>
  <c r="AP769" i="2" s="1"/>
  <c r="AU769" i="2"/>
  <c r="BE769" i="2" s="1"/>
  <c r="AT770" i="2"/>
  <c r="AP770" i="2" s="1"/>
  <c r="AR770" i="2" s="1"/>
  <c r="AU770" i="2"/>
  <c r="BE770" i="2" s="1"/>
  <c r="AT771" i="2"/>
  <c r="AP771" i="2" s="1"/>
  <c r="AU771" i="2"/>
  <c r="BE771" i="2" s="1"/>
  <c r="AT772" i="2"/>
  <c r="AP772" i="2" s="1"/>
  <c r="AU772" i="2"/>
  <c r="BE772" i="2" s="1"/>
  <c r="AT773" i="2"/>
  <c r="AP773" i="2" s="1"/>
  <c r="AU773" i="2"/>
  <c r="BE773" i="2" s="1"/>
  <c r="AT774" i="2"/>
  <c r="AP774" i="2" s="1"/>
  <c r="AU774" i="2"/>
  <c r="BE774" i="2" s="1"/>
  <c r="AT775" i="2"/>
  <c r="AP775" i="2" s="1"/>
  <c r="AU775" i="2"/>
  <c r="BE775" i="2" s="1"/>
  <c r="AT776" i="2"/>
  <c r="AP776" i="2" s="1"/>
  <c r="AU776" i="2"/>
  <c r="BE776" i="2" s="1"/>
  <c r="AT777" i="2"/>
  <c r="AP777" i="2" s="1"/>
  <c r="AU777" i="2"/>
  <c r="BE777" i="2" s="1"/>
  <c r="AT778" i="2"/>
  <c r="AP778" i="2" s="1"/>
  <c r="AS778" i="2" s="1"/>
  <c r="AU778" i="2"/>
  <c r="BE778" i="2" s="1"/>
  <c r="AT779" i="2"/>
  <c r="AP779" i="2" s="1"/>
  <c r="AU779" i="2"/>
  <c r="BE779" i="2" s="1"/>
  <c r="AT780" i="2"/>
  <c r="AP780" i="2" s="1"/>
  <c r="AU780" i="2"/>
  <c r="BE780" i="2" s="1"/>
  <c r="AT781" i="2"/>
  <c r="AP781" i="2" s="1"/>
  <c r="AU781" i="2"/>
  <c r="BE781" i="2" s="1"/>
  <c r="AT782" i="2"/>
  <c r="AP782" i="2" s="1"/>
  <c r="AU782" i="2"/>
  <c r="BE782" i="2" s="1"/>
  <c r="AP783" i="2"/>
  <c r="AT784" i="2"/>
  <c r="AP784" i="2" s="1"/>
  <c r="AU784" i="2"/>
  <c r="BE784" i="2" s="1"/>
  <c r="AT785" i="2"/>
  <c r="AP785" i="2" s="1"/>
  <c r="AU785" i="2"/>
  <c r="BE785" i="2" s="1"/>
  <c r="AT786" i="2"/>
  <c r="AP786" i="2" s="1"/>
  <c r="AR786" i="2" s="1"/>
  <c r="AU786" i="2"/>
  <c r="BE786" i="2" s="1"/>
  <c r="AT787" i="2"/>
  <c r="AP787" i="2" s="1"/>
  <c r="AU787" i="2"/>
  <c r="BE787" i="2" s="1"/>
  <c r="AT788" i="2"/>
  <c r="AP788" i="2" s="1"/>
  <c r="AU788" i="2"/>
  <c r="AP789" i="2"/>
  <c r="AT790" i="2"/>
  <c r="AP790" i="2" s="1"/>
  <c r="AU790" i="2"/>
  <c r="BE790" i="2" s="1"/>
  <c r="AT791" i="2"/>
  <c r="AP791" i="2" s="1"/>
  <c r="AU791" i="2"/>
  <c r="BE791" i="2" s="1"/>
  <c r="AT792" i="2"/>
  <c r="AP792" i="2" s="1"/>
  <c r="AU792" i="2"/>
  <c r="BE792" i="2" s="1"/>
  <c r="AT793" i="2"/>
  <c r="AP793" i="2" s="1"/>
  <c r="AU793" i="2"/>
  <c r="BE793" i="2" s="1"/>
  <c r="AT794" i="2"/>
  <c r="AP794" i="2" s="1"/>
  <c r="AU794" i="2"/>
  <c r="BE794" i="2" s="1"/>
  <c r="AT795" i="2"/>
  <c r="AP795" i="2" s="1"/>
  <c r="AU795" i="2"/>
  <c r="BE795" i="2" s="1"/>
  <c r="AT796" i="2"/>
  <c r="AP796" i="2" s="1"/>
  <c r="AR796" i="2" s="1"/>
  <c r="AU796" i="2"/>
  <c r="BE796" i="2" s="1"/>
  <c r="AT797" i="2"/>
  <c r="AP797" i="2" s="1"/>
  <c r="AU797" i="2"/>
  <c r="BE797" i="2" s="1"/>
  <c r="AT798" i="2"/>
  <c r="AP798" i="2" s="1"/>
  <c r="AU798" i="2"/>
  <c r="BE798" i="2" s="1"/>
  <c r="AT799" i="2"/>
  <c r="AP799" i="2" s="1"/>
  <c r="AU799" i="2"/>
  <c r="BE799" i="2" s="1"/>
  <c r="AT800" i="2"/>
  <c r="AP800" i="2" s="1"/>
  <c r="AR800" i="2" s="1"/>
  <c r="AU800" i="2"/>
  <c r="BE800" i="2" s="1"/>
  <c r="AT801" i="2"/>
  <c r="AP801" i="2" s="1"/>
  <c r="AU801" i="2"/>
  <c r="BE801" i="2" s="1"/>
  <c r="AT802" i="2"/>
  <c r="AP802" i="2" s="1"/>
  <c r="AU802" i="2"/>
  <c r="BE802" i="2" s="1"/>
  <c r="AT803" i="2"/>
  <c r="AP803" i="2" s="1"/>
  <c r="AU803" i="2"/>
  <c r="BE803" i="2" s="1"/>
  <c r="AT804" i="2"/>
  <c r="AP804" i="2" s="1"/>
  <c r="AU804" i="2"/>
  <c r="BE804" i="2" s="1"/>
  <c r="AT805" i="2"/>
  <c r="AP805" i="2" s="1"/>
  <c r="AU805" i="2"/>
  <c r="BE805" i="2" s="1"/>
  <c r="AT806" i="2"/>
  <c r="AP806" i="2" s="1"/>
  <c r="AU806" i="2"/>
  <c r="BE806" i="2" s="1"/>
  <c r="AT807" i="2"/>
  <c r="AP807" i="2" s="1"/>
  <c r="AU807" i="2"/>
  <c r="BE807" i="2" s="1"/>
  <c r="AT808" i="2"/>
  <c r="AP808" i="2" s="1"/>
  <c r="AU808" i="2"/>
  <c r="BE808" i="2" s="1"/>
  <c r="AT809" i="2"/>
  <c r="AP809" i="2" s="1"/>
  <c r="AU809" i="2"/>
  <c r="BE809" i="2" s="1"/>
  <c r="AT810" i="2"/>
  <c r="AP810" i="2" s="1"/>
  <c r="AU810" i="2"/>
  <c r="BE810" i="2" s="1"/>
  <c r="AT811" i="2"/>
  <c r="AP811" i="2" s="1"/>
  <c r="AU811" i="2"/>
  <c r="BE811" i="2" s="1"/>
  <c r="AT812" i="2"/>
  <c r="AP812" i="2" s="1"/>
  <c r="AR812" i="2" s="1"/>
  <c r="AU812" i="2"/>
  <c r="BE812" i="2" s="1"/>
  <c r="AT813" i="2"/>
  <c r="AP813" i="2" s="1"/>
  <c r="AU813" i="2"/>
  <c r="BE813" i="2" s="1"/>
  <c r="AT814" i="2"/>
  <c r="AP814" i="2" s="1"/>
  <c r="AU814" i="2"/>
  <c r="BE814" i="2" s="1"/>
  <c r="AP815" i="2"/>
  <c r="AT816" i="2"/>
  <c r="AP816" i="2" s="1"/>
  <c r="AU816" i="2"/>
  <c r="BE816" i="2" s="1"/>
  <c r="AT817" i="2"/>
  <c r="AP817" i="2" s="1"/>
  <c r="AU817" i="2"/>
  <c r="BE817" i="2" s="1"/>
  <c r="AT818" i="2"/>
  <c r="AP818" i="2" s="1"/>
  <c r="AU818" i="2"/>
  <c r="BE818" i="2" s="1"/>
  <c r="AT819" i="2"/>
  <c r="AP819" i="2" s="1"/>
  <c r="AU819" i="2"/>
  <c r="AT820" i="2"/>
  <c r="AP820" i="2" s="1"/>
  <c r="AR820" i="2" s="1"/>
  <c r="AU820" i="2"/>
  <c r="AT821" i="2"/>
  <c r="AP821" i="2" s="1"/>
  <c r="AR821" i="2" s="1"/>
  <c r="AU821" i="2"/>
  <c r="BE821" i="2" s="1"/>
  <c r="AT822" i="2"/>
  <c r="AP822" i="2" s="1"/>
  <c r="AU822" i="2"/>
  <c r="BE822" i="2" s="1"/>
  <c r="AT823" i="2"/>
  <c r="AP823" i="2" s="1"/>
  <c r="AU823" i="2"/>
  <c r="BE823" i="2" s="1"/>
  <c r="AT824" i="2"/>
  <c r="AP824" i="2" s="1"/>
  <c r="AR824" i="2" s="1"/>
  <c r="AU824" i="2"/>
  <c r="BE824" i="2" s="1"/>
  <c r="AT825" i="2"/>
  <c r="AP825" i="2" s="1"/>
  <c r="AU825" i="2"/>
  <c r="BE825" i="2" s="1"/>
  <c r="AT826" i="2"/>
  <c r="AP826" i="2" s="1"/>
  <c r="AU826" i="2"/>
  <c r="BE826" i="2" s="1"/>
  <c r="AT827" i="2"/>
  <c r="AP827" i="2" s="1"/>
  <c r="AU827" i="2"/>
  <c r="BE827" i="2" s="1"/>
  <c r="AT828" i="2"/>
  <c r="AP828" i="2" s="1"/>
  <c r="AR828" i="2" s="1"/>
  <c r="AU828" i="2"/>
  <c r="BE828" i="2" s="1"/>
  <c r="AT829" i="2"/>
  <c r="AP829" i="2" s="1"/>
  <c r="AU829" i="2"/>
  <c r="BE829" i="2" s="1"/>
  <c r="AT830" i="2"/>
  <c r="AP830" i="2" s="1"/>
  <c r="AU830" i="2"/>
  <c r="BE830" i="2" s="1"/>
  <c r="AT831" i="2"/>
  <c r="AP831" i="2" s="1"/>
  <c r="AU831" i="2"/>
  <c r="BE831" i="2" s="1"/>
  <c r="AT832" i="2"/>
  <c r="AP832" i="2" s="1"/>
  <c r="AR832" i="2" s="1"/>
  <c r="AU832" i="2"/>
  <c r="BE832" i="2" s="1"/>
  <c r="AT833" i="2"/>
  <c r="AP833" i="2" s="1"/>
  <c r="AU833" i="2"/>
  <c r="AT834" i="2"/>
  <c r="AP834" i="2" s="1"/>
  <c r="AU834" i="2"/>
  <c r="BE834" i="2" s="1"/>
  <c r="AT835" i="2"/>
  <c r="AP835" i="2" s="1"/>
  <c r="AU835" i="2"/>
  <c r="BE835" i="2" s="1"/>
  <c r="AP836" i="2"/>
  <c r="AT837" i="2"/>
  <c r="AP837" i="2" s="1"/>
  <c r="AU837" i="2"/>
  <c r="BE837" i="2" s="1"/>
  <c r="AT838" i="2"/>
  <c r="AP838" i="2" s="1"/>
  <c r="AU838" i="2"/>
  <c r="BE838" i="2" s="1"/>
  <c r="AT839" i="2"/>
  <c r="AP839" i="2" s="1"/>
  <c r="AU839" i="2"/>
  <c r="BE839" i="2" s="1"/>
  <c r="AT840" i="2"/>
  <c r="AP840" i="2" s="1"/>
  <c r="AU840" i="2"/>
  <c r="BE840" i="2" s="1"/>
  <c r="AT841" i="2"/>
  <c r="AP841" i="2" s="1"/>
  <c r="AU841" i="2"/>
  <c r="BE841" i="2" s="1"/>
  <c r="AT842" i="2"/>
  <c r="AP842" i="2" s="1"/>
  <c r="AR842" i="2" s="1"/>
  <c r="AU842" i="2"/>
  <c r="BE842" i="2" s="1"/>
  <c r="AT843" i="2"/>
  <c r="AP843" i="2" s="1"/>
  <c r="AU843" i="2"/>
  <c r="BE843" i="2" s="1"/>
  <c r="AT844" i="2"/>
  <c r="AP844" i="2" s="1"/>
  <c r="AU844" i="2"/>
  <c r="BE844" i="2" s="1"/>
  <c r="AP845" i="2"/>
  <c r="AP846" i="2"/>
  <c r="AT847" i="2"/>
  <c r="AP847" i="2" s="1"/>
  <c r="AR847" i="2" s="1"/>
  <c r="AU847" i="2"/>
  <c r="BE847" i="2" s="1"/>
  <c r="AT848" i="2"/>
  <c r="AP848" i="2" s="1"/>
  <c r="AU848" i="2"/>
  <c r="AT849" i="2"/>
  <c r="AP849" i="2" s="1"/>
  <c r="AU849" i="2"/>
  <c r="BE849" i="2" s="1"/>
  <c r="AT850" i="2"/>
  <c r="AP850" i="2" s="1"/>
  <c r="AT851" i="2"/>
  <c r="AP851" i="2" s="1"/>
  <c r="AS851" i="2" s="1"/>
  <c r="AU851" i="2"/>
  <c r="AT852" i="2"/>
  <c r="AP852" i="2" s="1"/>
  <c r="AR852" i="2" s="1"/>
  <c r="AU852" i="2"/>
  <c r="BE852" i="2" s="1"/>
  <c r="AT853" i="2"/>
  <c r="AP853" i="2" s="1"/>
  <c r="AU853" i="2"/>
  <c r="BE853" i="2" s="1"/>
  <c r="AT854" i="2"/>
  <c r="AP854" i="2" s="1"/>
  <c r="AU854" i="2"/>
  <c r="AT855" i="2"/>
  <c r="AP855" i="2" s="1"/>
  <c r="AU855" i="2"/>
  <c r="BE855" i="2" s="1"/>
  <c r="AT856" i="2"/>
  <c r="AP856" i="2" s="1"/>
  <c r="AR856" i="2" s="1"/>
  <c r="AU856" i="2"/>
  <c r="BE856" i="2" s="1"/>
  <c r="AT857" i="2"/>
  <c r="AP857" i="2" s="1"/>
  <c r="AR857" i="2" s="1"/>
  <c r="AU857" i="2"/>
  <c r="BE857" i="2" s="1"/>
  <c r="AT858" i="2"/>
  <c r="AP858" i="2" s="1"/>
  <c r="AU858" i="2"/>
  <c r="BE858" i="2" s="1"/>
  <c r="AT859" i="2"/>
  <c r="AP859" i="2" s="1"/>
  <c r="AU859" i="2"/>
  <c r="BE859" i="2" s="1"/>
  <c r="AP860" i="2"/>
  <c r="AT861" i="2"/>
  <c r="AP861" i="2" s="1"/>
  <c r="AR861" i="2" s="1"/>
  <c r="AU861" i="2"/>
  <c r="AT862" i="2"/>
  <c r="AP862" i="2" s="1"/>
  <c r="AU862" i="2"/>
  <c r="AT863" i="2"/>
  <c r="AP863" i="2" s="1"/>
  <c r="AU863" i="2"/>
  <c r="AP864" i="2"/>
  <c r="AP865" i="2"/>
  <c r="AP866" i="2"/>
  <c r="AT867" i="2"/>
  <c r="AP867" i="2" s="1"/>
  <c r="AR867" i="2" s="1"/>
  <c r="AU867" i="2"/>
  <c r="BE867" i="2" s="1"/>
  <c r="AP868" i="2"/>
  <c r="AP869" i="2"/>
  <c r="AP870" i="2"/>
  <c r="AU870" i="2"/>
  <c r="AT871" i="2"/>
  <c r="AP871" i="2" s="1"/>
  <c r="AU871" i="2"/>
  <c r="AT872" i="2"/>
  <c r="AP872" i="2" s="1"/>
  <c r="AU872" i="2"/>
  <c r="AT873" i="2"/>
  <c r="AP873" i="2" s="1"/>
  <c r="AU873" i="2"/>
  <c r="BE873" i="2" s="1"/>
  <c r="AT874" i="2"/>
  <c r="AP874" i="2" s="1"/>
  <c r="AU874" i="2"/>
  <c r="BE874" i="2" s="1"/>
  <c r="AP875" i="2"/>
  <c r="AT876" i="2"/>
  <c r="AP876" i="2" s="1"/>
  <c r="AU876" i="2"/>
  <c r="AT877" i="2"/>
  <c r="AP877" i="2" s="1"/>
  <c r="AU877" i="2"/>
  <c r="BE877" i="2" s="1"/>
  <c r="AT878" i="2"/>
  <c r="AP878" i="2" s="1"/>
  <c r="AU878" i="2"/>
  <c r="BE878" i="2" s="1"/>
  <c r="AP879" i="2"/>
  <c r="AT880" i="2"/>
  <c r="AP880" i="2" s="1"/>
  <c r="AU880" i="2"/>
  <c r="BE880" i="2" s="1"/>
  <c r="AT881" i="2"/>
  <c r="AP881" i="2" s="1"/>
  <c r="AU881" i="2"/>
  <c r="BE881" i="2" s="1"/>
  <c r="AT882" i="2"/>
  <c r="AP882" i="2" s="1"/>
  <c r="AR882" i="2" s="1"/>
  <c r="AU882" i="2"/>
  <c r="BE882" i="2" s="1"/>
  <c r="AT883" i="2"/>
  <c r="AP883" i="2" s="1"/>
  <c r="AU883" i="2"/>
  <c r="BE883" i="2" s="1"/>
  <c r="AT884" i="2"/>
  <c r="AP884" i="2" s="1"/>
  <c r="AU884" i="2"/>
  <c r="BE884" i="2" s="1"/>
  <c r="AP885" i="2"/>
  <c r="AT886" i="2"/>
  <c r="AP886" i="2" s="1"/>
  <c r="AU886" i="2"/>
  <c r="BE886" i="2" s="1"/>
  <c r="AP887" i="2"/>
  <c r="AT888" i="2"/>
  <c r="AP888" i="2" s="1"/>
  <c r="AR888" i="2" s="1"/>
  <c r="AU888" i="2"/>
  <c r="BE888" i="2" s="1"/>
  <c r="AP889" i="2"/>
  <c r="AT890" i="2"/>
  <c r="AP890" i="2" s="1"/>
  <c r="AU890" i="2"/>
  <c r="BE890" i="2" s="1"/>
  <c r="AT891" i="2"/>
  <c r="AP891" i="2" s="1"/>
  <c r="AU891" i="2"/>
  <c r="BE891" i="2" s="1"/>
  <c r="AP892" i="2"/>
  <c r="AP893" i="2"/>
  <c r="AP894" i="2"/>
  <c r="AT895" i="2"/>
  <c r="AP895" i="2" s="1"/>
  <c r="AR895" i="2" s="1"/>
  <c r="AU895" i="2"/>
  <c r="BE895" i="2" s="1"/>
  <c r="AT896" i="2"/>
  <c r="AP896" i="2" s="1"/>
  <c r="AU896" i="2"/>
  <c r="BE896" i="2" s="1"/>
  <c r="AT897" i="2"/>
  <c r="AP897" i="2" s="1"/>
  <c r="AU897" i="2"/>
  <c r="AP898" i="2"/>
  <c r="AT899" i="2"/>
  <c r="AP899" i="2" s="1"/>
  <c r="AU899" i="2"/>
  <c r="BE899" i="2" s="1"/>
  <c r="AP900" i="2"/>
  <c r="AP901" i="2"/>
  <c r="AT902" i="2"/>
  <c r="AP902" i="2" s="1"/>
  <c r="AR902" i="2" s="1"/>
  <c r="AU902" i="2"/>
  <c r="BE902" i="2" s="1"/>
  <c r="AP903" i="2"/>
  <c r="AP904" i="2"/>
  <c r="AP905" i="2"/>
  <c r="AP906" i="2"/>
  <c r="AT907" i="2"/>
  <c r="AP907" i="2" s="1"/>
  <c r="AU907" i="2"/>
  <c r="BE907" i="2" s="1"/>
  <c r="AT908" i="2"/>
  <c r="AP908" i="2" s="1"/>
  <c r="AU908" i="2"/>
  <c r="BE908" i="2" s="1"/>
  <c r="AT909" i="2"/>
  <c r="AP909" i="2" s="1"/>
  <c r="AR909" i="2" s="1"/>
  <c r="AU909" i="2"/>
  <c r="BE909" i="2" s="1"/>
  <c r="AT910" i="2"/>
  <c r="AP910" i="2" s="1"/>
  <c r="AS910" i="2" s="1"/>
  <c r="AU910" i="2"/>
  <c r="BE910" i="2" s="1"/>
  <c r="AP911" i="2"/>
  <c r="AT912" i="2"/>
  <c r="AP912" i="2" s="1"/>
  <c r="AU912" i="2"/>
  <c r="BE912" i="2" s="1"/>
  <c r="AT913" i="2"/>
  <c r="AP913" i="2" s="1"/>
  <c r="AU913" i="2"/>
  <c r="BE913" i="2" s="1"/>
  <c r="AT914" i="2"/>
  <c r="AP914" i="2" s="1"/>
  <c r="AR914" i="2" s="1"/>
  <c r="AU914" i="2"/>
  <c r="BE914" i="2" s="1"/>
  <c r="AT915" i="2"/>
  <c r="AP915" i="2" s="1"/>
  <c r="AU915" i="2"/>
  <c r="BE915" i="2" s="1"/>
  <c r="AT916" i="2"/>
  <c r="AP916" i="2" s="1"/>
  <c r="AU916" i="2"/>
  <c r="BE916" i="2" s="1"/>
  <c r="AT917" i="2"/>
  <c r="AP917" i="2" s="1"/>
  <c r="AU917" i="2"/>
  <c r="BE917" i="2" s="1"/>
  <c r="AT918" i="2"/>
  <c r="AP918" i="2" s="1"/>
  <c r="AR918" i="2" s="1"/>
  <c r="AU918" i="2"/>
  <c r="BE918" i="2" s="1"/>
  <c r="AT919" i="2"/>
  <c r="AP919" i="2" s="1"/>
  <c r="AU919" i="2"/>
  <c r="AT920" i="2"/>
  <c r="AP920" i="2" s="1"/>
  <c r="AU920" i="2"/>
  <c r="BE920" i="2" s="1"/>
  <c r="AP921" i="2"/>
  <c r="AT922" i="2"/>
  <c r="AP922" i="2" s="1"/>
  <c r="AU922" i="2"/>
  <c r="BE922" i="2" s="1"/>
  <c r="AT923" i="2"/>
  <c r="AP923" i="2" s="1"/>
  <c r="AU923" i="2"/>
  <c r="BE923" i="2" s="1"/>
  <c r="AT924" i="2"/>
  <c r="AP924" i="2" s="1"/>
  <c r="AR924" i="2" s="1"/>
  <c r="AU924" i="2"/>
  <c r="BE924" i="2" s="1"/>
  <c r="AT925" i="2"/>
  <c r="AP925" i="2" s="1"/>
  <c r="AU925" i="2"/>
  <c r="AT926" i="2"/>
  <c r="AP926" i="2" s="1"/>
  <c r="AU926" i="2"/>
  <c r="BE926" i="2" s="1"/>
  <c r="AP927" i="2"/>
  <c r="AT928" i="2"/>
  <c r="AP928" i="2" s="1"/>
  <c r="AP929" i="2"/>
  <c r="AP930" i="2"/>
  <c r="AP931" i="2"/>
  <c r="AP932" i="2"/>
  <c r="AP933" i="2"/>
  <c r="AP934" i="2"/>
  <c r="AP935" i="2"/>
  <c r="AP936" i="2"/>
  <c r="AT937" i="2"/>
  <c r="AP937" i="2" s="1"/>
  <c r="AU937" i="2"/>
  <c r="AT938" i="2"/>
  <c r="AP938" i="2" s="1"/>
  <c r="AU938" i="2"/>
  <c r="BE938" i="2" s="1"/>
  <c r="AP939" i="2"/>
  <c r="AT940" i="2"/>
  <c r="AP940" i="2" s="1"/>
  <c r="AU940" i="2"/>
  <c r="AT941" i="2"/>
  <c r="AP941" i="2" s="1"/>
  <c r="AU941" i="2"/>
  <c r="AT942" i="2"/>
  <c r="AP942" i="2" s="1"/>
  <c r="AU942" i="2"/>
  <c r="BE942" i="2" s="1"/>
  <c r="AT943" i="2"/>
  <c r="AP943" i="2" s="1"/>
  <c r="AR943" i="2" s="1"/>
  <c r="AU943" i="2"/>
  <c r="BE943" i="2" s="1"/>
  <c r="AT944" i="2"/>
  <c r="AP944" i="2" s="1"/>
  <c r="AU944" i="2"/>
  <c r="BE944" i="2" s="1"/>
  <c r="AP945" i="2"/>
  <c r="AP946" i="2"/>
  <c r="AP947" i="2"/>
  <c r="AT948" i="2"/>
  <c r="AP948" i="2" s="1"/>
  <c r="AR948" i="2" s="1"/>
  <c r="AU948" i="2"/>
  <c r="AP949" i="2"/>
  <c r="AP950" i="2"/>
  <c r="AP951" i="2"/>
  <c r="AT952" i="2"/>
  <c r="AP952" i="2" s="1"/>
  <c r="AU952" i="2"/>
  <c r="BE952" i="2" s="1"/>
  <c r="AP953" i="2"/>
  <c r="AP954" i="2"/>
  <c r="AP955" i="2"/>
  <c r="AP956" i="2"/>
  <c r="AP957" i="2"/>
  <c r="AT958" i="2"/>
  <c r="AP958" i="2" s="1"/>
  <c r="AU958" i="2"/>
  <c r="BE958" i="2" s="1"/>
  <c r="AT959" i="2"/>
  <c r="AP959" i="2" s="1"/>
  <c r="AU959" i="2"/>
  <c r="BE959" i="2" s="1"/>
  <c r="AT960" i="2"/>
  <c r="AP960" i="2" s="1"/>
  <c r="AR960" i="2" s="1"/>
  <c r="AU960" i="2"/>
  <c r="BE960" i="2" s="1"/>
  <c r="AT961" i="2"/>
  <c r="AP961" i="2" s="1"/>
  <c r="AR961" i="2" s="1"/>
  <c r="AU961" i="2"/>
  <c r="BE961" i="2" s="1"/>
  <c r="AT962" i="2"/>
  <c r="AP962" i="2" s="1"/>
  <c r="AU962" i="2"/>
  <c r="BE962" i="2" s="1"/>
  <c r="AT963" i="2"/>
  <c r="AP963" i="2" s="1"/>
  <c r="AU963" i="2"/>
  <c r="BE963" i="2" s="1"/>
  <c r="AT964" i="2"/>
  <c r="AP964" i="2" s="1"/>
  <c r="AR964" i="2" s="1"/>
  <c r="AU964" i="2"/>
  <c r="BE964" i="2" s="1"/>
  <c r="AP965" i="2"/>
  <c r="AT966" i="2"/>
  <c r="AP966" i="2" s="1"/>
  <c r="AU966" i="2"/>
  <c r="AP967" i="2"/>
  <c r="AP968" i="2"/>
  <c r="AW778" i="2"/>
  <c r="AU4" i="2"/>
  <c r="BE4" i="2" s="1"/>
  <c r="AK1" i="2"/>
  <c r="BA968" i="2"/>
  <c r="BB968" i="2" s="1"/>
  <c r="BC968" i="2" s="1"/>
  <c r="BA967" i="2"/>
  <c r="BB967" i="2" s="1"/>
  <c r="BC967" i="2" s="1"/>
  <c r="DF966" i="2"/>
  <c r="DE966" i="2"/>
  <c r="DD966" i="2"/>
  <c r="DC966" i="2"/>
  <c r="DA966" i="2"/>
  <c r="CX966" i="2"/>
  <c r="CU966" i="2"/>
  <c r="AY966" i="2"/>
  <c r="BA966" i="2" s="1"/>
  <c r="BB966" i="2" s="1"/>
  <c r="AW966" i="2"/>
  <c r="DF965" i="2"/>
  <c r="DE965" i="2"/>
  <c r="DD965" i="2"/>
  <c r="DC965" i="2"/>
  <c r="DA965" i="2"/>
  <c r="CX965" i="2"/>
  <c r="CU965" i="2"/>
  <c r="BE965" i="2"/>
  <c r="BA965" i="2"/>
  <c r="BB965" i="2" s="1"/>
  <c r="BC965" i="2" s="1"/>
  <c r="DF964" i="2"/>
  <c r="DE964" i="2"/>
  <c r="DD964" i="2"/>
  <c r="DC964" i="2"/>
  <c r="DA964" i="2"/>
  <c r="CX964" i="2"/>
  <c r="CU964" i="2"/>
  <c r="AY964" i="2"/>
  <c r="BA964" i="2" s="1"/>
  <c r="BB964" i="2" s="1"/>
  <c r="AW964" i="2"/>
  <c r="DF963" i="2"/>
  <c r="DE963" i="2"/>
  <c r="DD963" i="2"/>
  <c r="DC963" i="2"/>
  <c r="DA963" i="2"/>
  <c r="CX963" i="2"/>
  <c r="CU963" i="2"/>
  <c r="AY963" i="2"/>
  <c r="BA963" i="2" s="1"/>
  <c r="BB963" i="2" s="1"/>
  <c r="AW963" i="2"/>
  <c r="DF962" i="2"/>
  <c r="DE962" i="2"/>
  <c r="DD962" i="2"/>
  <c r="DC962" i="2"/>
  <c r="DA962" i="2"/>
  <c r="CX962" i="2"/>
  <c r="CU962" i="2"/>
  <c r="BA962" i="2"/>
  <c r="BB962" i="2" s="1"/>
  <c r="BC962" i="2" s="1"/>
  <c r="DF961" i="2"/>
  <c r="DE961" i="2"/>
  <c r="DD961" i="2"/>
  <c r="DC961" i="2"/>
  <c r="DA961" i="2"/>
  <c r="CX961" i="2"/>
  <c r="CU961" i="2"/>
  <c r="AY961" i="2"/>
  <c r="BA961" i="2" s="1"/>
  <c r="BB961" i="2" s="1"/>
  <c r="AW961" i="2"/>
  <c r="DF960" i="2"/>
  <c r="DE960" i="2"/>
  <c r="DD960" i="2"/>
  <c r="DC960" i="2"/>
  <c r="DA960" i="2"/>
  <c r="CX960" i="2"/>
  <c r="CU960" i="2"/>
  <c r="AY960" i="2"/>
  <c r="BA960" i="2" s="1"/>
  <c r="BB960" i="2" s="1"/>
  <c r="AW960" i="2"/>
  <c r="DF959" i="2"/>
  <c r="DE959" i="2"/>
  <c r="DD959" i="2"/>
  <c r="DC959" i="2"/>
  <c r="DA959" i="2"/>
  <c r="CX959" i="2"/>
  <c r="CU959" i="2"/>
  <c r="AY959" i="2"/>
  <c r="BA959" i="2" s="1"/>
  <c r="BB959" i="2" s="1"/>
  <c r="AW959" i="2"/>
  <c r="DF958" i="2"/>
  <c r="DE958" i="2"/>
  <c r="DD958" i="2"/>
  <c r="DC958" i="2"/>
  <c r="DA958" i="2"/>
  <c r="CX958" i="2"/>
  <c r="CU958" i="2"/>
  <c r="AY958" i="2"/>
  <c r="BA958" i="2" s="1"/>
  <c r="BB958" i="2" s="1"/>
  <c r="AW958" i="2"/>
  <c r="BA957" i="2"/>
  <c r="BB957" i="2" s="1"/>
  <c r="BC957" i="2" s="1"/>
  <c r="BA956" i="2"/>
  <c r="BB956" i="2" s="1"/>
  <c r="BC956" i="2" s="1"/>
  <c r="BA955" i="2"/>
  <c r="BB955" i="2" s="1"/>
  <c r="BC955" i="2" s="1"/>
  <c r="BA954" i="2"/>
  <c r="BB954" i="2" s="1"/>
  <c r="BC954" i="2" s="1"/>
  <c r="BA953" i="2"/>
  <c r="BB953" i="2" s="1"/>
  <c r="BC953" i="2" s="1"/>
  <c r="DF952" i="2"/>
  <c r="DE952" i="2"/>
  <c r="DD952" i="2"/>
  <c r="DC952" i="2"/>
  <c r="DA952" i="2"/>
  <c r="CX952" i="2"/>
  <c r="CU952" i="2"/>
  <c r="AY952" i="2"/>
  <c r="BA952" i="2" s="1"/>
  <c r="BB952" i="2" s="1"/>
  <c r="AW952" i="2"/>
  <c r="BA951" i="2"/>
  <c r="BB951" i="2" s="1"/>
  <c r="BC951" i="2" s="1"/>
  <c r="BA950" i="2"/>
  <c r="BB950" i="2" s="1"/>
  <c r="BC950" i="2" s="1"/>
  <c r="BA949" i="2"/>
  <c r="BB949" i="2" s="1"/>
  <c r="BC949" i="2" s="1"/>
  <c r="AY948" i="2"/>
  <c r="BA948" i="2" s="1"/>
  <c r="BB948" i="2" s="1"/>
  <c r="AW948" i="2"/>
  <c r="DF947" i="2"/>
  <c r="DE947" i="2"/>
  <c r="DD947" i="2"/>
  <c r="DC947" i="2"/>
  <c r="DA947" i="2"/>
  <c r="CX947" i="2"/>
  <c r="CU947" i="2"/>
  <c r="BE947" i="2"/>
  <c r="BA947" i="2"/>
  <c r="BB947" i="2" s="1"/>
  <c r="BC947" i="2" s="1"/>
  <c r="BA946" i="2"/>
  <c r="BB946" i="2" s="1"/>
  <c r="BC946" i="2" s="1"/>
  <c r="BA945" i="2"/>
  <c r="BB945" i="2" s="1"/>
  <c r="BC945" i="2" s="1"/>
  <c r="DF944" i="2"/>
  <c r="DE944" i="2"/>
  <c r="DD944" i="2"/>
  <c r="DC944" i="2"/>
  <c r="DA944" i="2"/>
  <c r="CX944" i="2"/>
  <c r="CU944" i="2"/>
  <c r="AY944" i="2"/>
  <c r="BA944" i="2" s="1"/>
  <c r="BB944" i="2" s="1"/>
  <c r="AW944" i="2"/>
  <c r="DF943" i="2"/>
  <c r="DE943" i="2"/>
  <c r="DD943" i="2"/>
  <c r="DC943" i="2"/>
  <c r="DA943" i="2"/>
  <c r="CX943" i="2"/>
  <c r="CU943" i="2"/>
  <c r="AY943" i="2"/>
  <c r="BA943" i="2" s="1"/>
  <c r="BB943" i="2" s="1"/>
  <c r="AW943" i="2"/>
  <c r="DF942" i="2"/>
  <c r="DE942" i="2"/>
  <c r="DD942" i="2"/>
  <c r="DC942" i="2"/>
  <c r="DA942" i="2"/>
  <c r="CX942" i="2"/>
  <c r="CU942" i="2"/>
  <c r="AY942" i="2"/>
  <c r="BA942" i="2" s="1"/>
  <c r="BB942" i="2" s="1"/>
  <c r="AW942" i="2"/>
  <c r="DF941" i="2"/>
  <c r="DE941" i="2"/>
  <c r="DD941" i="2"/>
  <c r="DC941" i="2"/>
  <c r="DA941" i="2"/>
  <c r="CX941" i="2"/>
  <c r="CU941" i="2"/>
  <c r="AY941" i="2"/>
  <c r="BA941" i="2" s="1"/>
  <c r="BB941" i="2" s="1"/>
  <c r="AW941" i="2"/>
  <c r="DF940" i="2"/>
  <c r="DE940" i="2"/>
  <c r="DD940" i="2"/>
  <c r="DC940" i="2"/>
  <c r="DA940" i="2"/>
  <c r="CX940" i="2"/>
  <c r="CU940" i="2"/>
  <c r="AY940" i="2"/>
  <c r="BA940" i="2" s="1"/>
  <c r="BB940" i="2" s="1"/>
  <c r="AW940" i="2"/>
  <c r="BA939" i="2"/>
  <c r="BB939" i="2" s="1"/>
  <c r="BC939" i="2" s="1"/>
  <c r="DF938" i="2"/>
  <c r="DE938" i="2"/>
  <c r="DD938" i="2"/>
  <c r="DC938" i="2"/>
  <c r="DA938" i="2"/>
  <c r="CX938" i="2"/>
  <c r="CU938" i="2"/>
  <c r="AY938" i="2"/>
  <c r="BA938" i="2" s="1"/>
  <c r="BB938" i="2" s="1"/>
  <c r="AW938" i="2"/>
  <c r="DF937" i="2"/>
  <c r="DE937" i="2"/>
  <c r="DD937" i="2"/>
  <c r="DC937" i="2"/>
  <c r="DA937" i="2"/>
  <c r="CX937" i="2"/>
  <c r="CU937" i="2"/>
  <c r="BA937" i="2"/>
  <c r="BB937" i="2" s="1"/>
  <c r="BC937" i="2" s="1"/>
  <c r="DF936" i="2"/>
  <c r="DE936" i="2"/>
  <c r="DD936" i="2"/>
  <c r="DC936" i="2"/>
  <c r="DA936" i="2"/>
  <c r="CX936" i="2"/>
  <c r="CU936" i="2"/>
  <c r="AY936" i="2"/>
  <c r="BA936" i="2" s="1"/>
  <c r="BB936" i="2" s="1"/>
  <c r="AW936" i="2"/>
  <c r="DF935" i="2"/>
  <c r="DE935" i="2"/>
  <c r="DD935" i="2"/>
  <c r="DC935" i="2"/>
  <c r="DA935" i="2"/>
  <c r="CX935" i="2"/>
  <c r="CU935" i="2"/>
  <c r="BE935" i="2"/>
  <c r="BA935" i="2"/>
  <c r="BB935" i="2" s="1"/>
  <c r="BC935" i="2" s="1"/>
  <c r="BA934" i="2"/>
  <c r="BB934" i="2" s="1"/>
  <c r="BC934" i="2" s="1"/>
  <c r="BA933" i="2"/>
  <c r="BB933" i="2" s="1"/>
  <c r="BC933" i="2" s="1"/>
  <c r="BA932" i="2"/>
  <c r="BB932" i="2" s="1"/>
  <c r="BC932" i="2" s="1"/>
  <c r="BA931" i="2"/>
  <c r="BB931" i="2" s="1"/>
  <c r="BC931" i="2" s="1"/>
  <c r="BA930" i="2"/>
  <c r="BB930" i="2" s="1"/>
  <c r="BC930" i="2" s="1"/>
  <c r="BA929" i="2"/>
  <c r="BB929" i="2" s="1"/>
  <c r="BC929" i="2" s="1"/>
  <c r="DF928" i="2"/>
  <c r="DE928" i="2"/>
  <c r="DD928" i="2"/>
  <c r="DC928" i="2"/>
  <c r="DA928" i="2"/>
  <c r="CX928" i="2"/>
  <c r="CU928" i="2"/>
  <c r="AY928" i="2"/>
  <c r="BA928" i="2" s="1"/>
  <c r="BB928" i="2" s="1"/>
  <c r="AW928" i="2"/>
  <c r="BA927" i="2"/>
  <c r="BB927" i="2" s="1"/>
  <c r="BC927" i="2" s="1"/>
  <c r="DF926" i="2"/>
  <c r="DE926" i="2"/>
  <c r="DD926" i="2"/>
  <c r="DC926" i="2"/>
  <c r="DA926" i="2"/>
  <c r="CX926" i="2"/>
  <c r="CU926" i="2"/>
  <c r="AY926" i="2"/>
  <c r="BA926" i="2" s="1"/>
  <c r="BB926" i="2" s="1"/>
  <c r="AW926" i="2"/>
  <c r="DF925" i="2"/>
  <c r="DE925" i="2"/>
  <c r="DD925" i="2"/>
  <c r="DC925" i="2"/>
  <c r="DA925" i="2"/>
  <c r="CX925" i="2"/>
  <c r="CU925" i="2"/>
  <c r="AY925" i="2"/>
  <c r="BA925" i="2" s="1"/>
  <c r="BB925" i="2" s="1"/>
  <c r="AW925" i="2"/>
  <c r="DF924" i="2"/>
  <c r="DE924" i="2"/>
  <c r="DD924" i="2"/>
  <c r="DC924" i="2"/>
  <c r="DA924" i="2"/>
  <c r="CX924" i="2"/>
  <c r="CU924" i="2"/>
  <c r="AY924" i="2"/>
  <c r="BA924" i="2" s="1"/>
  <c r="BB924" i="2" s="1"/>
  <c r="AW924" i="2"/>
  <c r="DF923" i="2"/>
  <c r="DE923" i="2"/>
  <c r="DD923" i="2"/>
  <c r="DC923" i="2"/>
  <c r="DA923" i="2"/>
  <c r="CX923" i="2"/>
  <c r="CU923" i="2"/>
  <c r="AY923" i="2"/>
  <c r="BA923" i="2" s="1"/>
  <c r="BB923" i="2" s="1"/>
  <c r="AW923" i="2"/>
  <c r="DF922" i="2"/>
  <c r="DE922" i="2"/>
  <c r="DD922" i="2"/>
  <c r="DC922" i="2"/>
  <c r="DA922" i="2"/>
  <c r="CX922" i="2"/>
  <c r="CU922" i="2"/>
  <c r="AY922" i="2"/>
  <c r="BA922" i="2" s="1"/>
  <c r="BB922" i="2" s="1"/>
  <c r="AW922" i="2"/>
  <c r="BA921" i="2"/>
  <c r="BB921" i="2" s="1"/>
  <c r="BC921" i="2" s="1"/>
  <c r="DF920" i="2"/>
  <c r="DE920" i="2"/>
  <c r="DD920" i="2"/>
  <c r="DC920" i="2"/>
  <c r="DA920" i="2"/>
  <c r="CX920" i="2"/>
  <c r="CU920" i="2"/>
  <c r="AY920" i="2"/>
  <c r="BA920" i="2" s="1"/>
  <c r="BB920" i="2" s="1"/>
  <c r="AW920" i="2"/>
  <c r="DF919" i="2"/>
  <c r="DE919" i="2"/>
  <c r="DD919" i="2"/>
  <c r="DC919" i="2"/>
  <c r="DA919" i="2"/>
  <c r="CX919" i="2"/>
  <c r="CU919" i="2"/>
  <c r="AY919" i="2"/>
  <c r="BA919" i="2" s="1"/>
  <c r="BB919" i="2" s="1"/>
  <c r="AW919" i="2"/>
  <c r="DF918" i="2"/>
  <c r="DE918" i="2"/>
  <c r="DD918" i="2"/>
  <c r="DC918" i="2"/>
  <c r="DA918" i="2"/>
  <c r="CX918" i="2"/>
  <c r="CU918" i="2"/>
  <c r="AY918" i="2"/>
  <c r="BA918" i="2" s="1"/>
  <c r="BB918" i="2" s="1"/>
  <c r="AW918" i="2"/>
  <c r="DF917" i="2"/>
  <c r="DE917" i="2"/>
  <c r="DD917" i="2"/>
  <c r="DC917" i="2"/>
  <c r="DA917" i="2"/>
  <c r="CX917" i="2"/>
  <c r="CU917" i="2"/>
  <c r="AY917" i="2"/>
  <c r="BA917" i="2" s="1"/>
  <c r="BB917" i="2" s="1"/>
  <c r="AW917" i="2"/>
  <c r="DF916" i="2"/>
  <c r="DE916" i="2"/>
  <c r="DD916" i="2"/>
  <c r="DC916" i="2"/>
  <c r="DA916" i="2"/>
  <c r="CX916" i="2"/>
  <c r="CU916" i="2"/>
  <c r="AY916" i="2"/>
  <c r="BA916" i="2" s="1"/>
  <c r="BB916" i="2" s="1"/>
  <c r="AW916" i="2"/>
  <c r="DF915" i="2"/>
  <c r="DE915" i="2"/>
  <c r="DD915" i="2"/>
  <c r="DC915" i="2"/>
  <c r="DA915" i="2"/>
  <c r="CX915" i="2"/>
  <c r="CU915" i="2"/>
  <c r="AY915" i="2"/>
  <c r="BA915" i="2" s="1"/>
  <c r="BB915" i="2" s="1"/>
  <c r="AW915" i="2"/>
  <c r="DF914" i="2"/>
  <c r="DE914" i="2"/>
  <c r="DD914" i="2"/>
  <c r="DC914" i="2"/>
  <c r="DA914" i="2"/>
  <c r="CX914" i="2"/>
  <c r="CU914" i="2"/>
  <c r="AY914" i="2"/>
  <c r="BA914" i="2" s="1"/>
  <c r="BB914" i="2" s="1"/>
  <c r="AW914" i="2"/>
  <c r="DF913" i="2"/>
  <c r="DE913" i="2"/>
  <c r="DD913" i="2"/>
  <c r="DC913" i="2"/>
  <c r="DA913" i="2"/>
  <c r="CX913" i="2"/>
  <c r="CU913" i="2"/>
  <c r="AY913" i="2"/>
  <c r="BA913" i="2" s="1"/>
  <c r="BB913" i="2" s="1"/>
  <c r="AW913" i="2"/>
  <c r="DF912" i="2"/>
  <c r="DE912" i="2"/>
  <c r="DD912" i="2"/>
  <c r="DC912" i="2"/>
  <c r="DA912" i="2"/>
  <c r="CX912" i="2"/>
  <c r="CU912" i="2"/>
  <c r="AY912" i="2"/>
  <c r="BA912" i="2" s="1"/>
  <c r="BB912" i="2" s="1"/>
  <c r="AW912" i="2"/>
  <c r="BA911" i="2"/>
  <c r="BB911" i="2" s="1"/>
  <c r="BC911" i="2" s="1"/>
  <c r="DF910" i="2"/>
  <c r="DE910" i="2"/>
  <c r="DD910" i="2"/>
  <c r="DC910" i="2"/>
  <c r="DA910" i="2"/>
  <c r="CX910" i="2"/>
  <c r="CU910" i="2"/>
  <c r="AY910" i="2"/>
  <c r="BA910" i="2" s="1"/>
  <c r="BB910" i="2" s="1"/>
  <c r="AW910" i="2"/>
  <c r="DF909" i="2"/>
  <c r="DE909" i="2"/>
  <c r="DD909" i="2"/>
  <c r="DC909" i="2"/>
  <c r="DA909" i="2"/>
  <c r="CX909" i="2"/>
  <c r="CU909" i="2"/>
  <c r="AY909" i="2"/>
  <c r="BA909" i="2" s="1"/>
  <c r="BB909" i="2" s="1"/>
  <c r="AW909" i="2"/>
  <c r="DF908" i="2"/>
  <c r="DE908" i="2"/>
  <c r="DD908" i="2"/>
  <c r="DC908" i="2"/>
  <c r="DA908" i="2"/>
  <c r="CX908" i="2"/>
  <c r="CU908" i="2"/>
  <c r="AY908" i="2"/>
  <c r="BA908" i="2" s="1"/>
  <c r="BB908" i="2" s="1"/>
  <c r="AW908" i="2"/>
  <c r="DF907" i="2"/>
  <c r="DE907" i="2"/>
  <c r="DD907" i="2"/>
  <c r="DC907" i="2"/>
  <c r="DA907" i="2"/>
  <c r="CX907" i="2"/>
  <c r="CU907" i="2"/>
  <c r="AY907" i="2"/>
  <c r="BA907" i="2" s="1"/>
  <c r="BB907" i="2" s="1"/>
  <c r="AW907" i="2"/>
  <c r="BA906" i="2"/>
  <c r="BB906" i="2" s="1"/>
  <c r="BC906" i="2" s="1"/>
  <c r="BA905" i="2"/>
  <c r="BB905" i="2" s="1"/>
  <c r="BC905" i="2" s="1"/>
  <c r="BA904" i="2"/>
  <c r="BB904" i="2" s="1"/>
  <c r="BC904" i="2" s="1"/>
  <c r="BA903" i="2"/>
  <c r="BB903" i="2" s="1"/>
  <c r="BC903" i="2" s="1"/>
  <c r="DF902" i="2"/>
  <c r="DE902" i="2"/>
  <c r="DD902" i="2"/>
  <c r="DC902" i="2"/>
  <c r="DA902" i="2"/>
  <c r="CX902" i="2"/>
  <c r="CU902" i="2"/>
  <c r="AY902" i="2"/>
  <c r="BA902" i="2" s="1"/>
  <c r="BB902" i="2" s="1"/>
  <c r="AW902" i="2"/>
  <c r="BA901" i="2"/>
  <c r="BB901" i="2" s="1"/>
  <c r="BC901" i="2" s="1"/>
  <c r="BA900" i="2"/>
  <c r="BB900" i="2" s="1"/>
  <c r="BC900" i="2" s="1"/>
  <c r="DF899" i="2"/>
  <c r="DE899" i="2"/>
  <c r="DD899" i="2"/>
  <c r="DC899" i="2"/>
  <c r="DA899" i="2"/>
  <c r="CX899" i="2"/>
  <c r="CU899" i="2"/>
  <c r="AY899" i="2"/>
  <c r="BA899" i="2" s="1"/>
  <c r="BB899" i="2" s="1"/>
  <c r="AW899" i="2"/>
  <c r="BA898" i="2"/>
  <c r="BB898" i="2" s="1"/>
  <c r="BC898" i="2" s="1"/>
  <c r="AY897" i="2"/>
  <c r="BA897" i="2" s="1"/>
  <c r="BB897" i="2" s="1"/>
  <c r="AW897" i="2"/>
  <c r="AY896" i="2"/>
  <c r="BA896" i="2" s="1"/>
  <c r="BB896" i="2" s="1"/>
  <c r="AW896" i="2"/>
  <c r="AY895" i="2"/>
  <c r="BA895" i="2" s="1"/>
  <c r="BB895" i="2" s="1"/>
  <c r="AW895" i="2"/>
  <c r="DF894" i="2"/>
  <c r="DE894" i="2"/>
  <c r="DD894" i="2"/>
  <c r="DC894" i="2"/>
  <c r="DA894" i="2"/>
  <c r="CX894" i="2"/>
  <c r="CU894" i="2"/>
  <c r="BA894" i="2"/>
  <c r="BB894" i="2" s="1"/>
  <c r="BC894" i="2" s="1"/>
  <c r="DF893" i="2"/>
  <c r="DE893" i="2"/>
  <c r="DD893" i="2"/>
  <c r="DC893" i="2"/>
  <c r="DA893" i="2"/>
  <c r="CX893" i="2"/>
  <c r="CU893" i="2"/>
  <c r="BE893" i="2"/>
  <c r="BA893" i="2"/>
  <c r="BB893" i="2" s="1"/>
  <c r="BC893" i="2" s="1"/>
  <c r="BA892" i="2"/>
  <c r="BB892" i="2" s="1"/>
  <c r="BC892" i="2" s="1"/>
  <c r="DF891" i="2"/>
  <c r="DE891" i="2"/>
  <c r="DD891" i="2"/>
  <c r="DC891" i="2"/>
  <c r="DA891" i="2"/>
  <c r="CX891" i="2"/>
  <c r="CU891" i="2"/>
  <c r="AY891" i="2"/>
  <c r="BA891" i="2" s="1"/>
  <c r="BB891" i="2" s="1"/>
  <c r="AW891" i="2"/>
  <c r="DF890" i="2"/>
  <c r="DE890" i="2"/>
  <c r="DD890" i="2"/>
  <c r="DC890" i="2"/>
  <c r="DA890" i="2"/>
  <c r="CX890" i="2"/>
  <c r="CU890" i="2"/>
  <c r="AY890" i="2"/>
  <c r="BA890" i="2" s="1"/>
  <c r="BB890" i="2" s="1"/>
  <c r="AW890" i="2"/>
  <c r="BA889" i="2"/>
  <c r="BB889" i="2" s="1"/>
  <c r="BC889" i="2" s="1"/>
  <c r="DF888" i="2"/>
  <c r="DE888" i="2"/>
  <c r="DD888" i="2"/>
  <c r="DC888" i="2"/>
  <c r="DA888" i="2"/>
  <c r="CX888" i="2"/>
  <c r="CU888" i="2"/>
  <c r="AY888" i="2"/>
  <c r="BA888" i="2" s="1"/>
  <c r="BB888" i="2" s="1"/>
  <c r="AW888" i="2"/>
  <c r="CX887" i="2"/>
  <c r="CU887" i="2"/>
  <c r="BE887" i="2"/>
  <c r="BA887" i="2"/>
  <c r="BB887" i="2" s="1"/>
  <c r="BC887" i="2" s="1"/>
  <c r="AY886" i="2"/>
  <c r="BA886" i="2" s="1"/>
  <c r="BB886" i="2" s="1"/>
  <c r="AW886" i="2"/>
  <c r="BA885" i="2"/>
  <c r="BB885" i="2" s="1"/>
  <c r="BC885" i="2" s="1"/>
  <c r="DF884" i="2"/>
  <c r="DE884" i="2"/>
  <c r="DD884" i="2"/>
  <c r="DC884" i="2"/>
  <c r="DA884" i="2"/>
  <c r="CX884" i="2"/>
  <c r="CU884" i="2"/>
  <c r="AY884" i="2"/>
  <c r="BA884" i="2" s="1"/>
  <c r="BB884" i="2" s="1"/>
  <c r="AW884" i="2"/>
  <c r="DF883" i="2"/>
  <c r="DE883" i="2"/>
  <c r="DD883" i="2"/>
  <c r="DC883" i="2"/>
  <c r="DA883" i="2"/>
  <c r="CX883" i="2"/>
  <c r="CU883" i="2"/>
  <c r="AY883" i="2"/>
  <c r="BA883" i="2" s="1"/>
  <c r="BB883" i="2" s="1"/>
  <c r="AW883" i="2"/>
  <c r="DF882" i="2"/>
  <c r="DE882" i="2"/>
  <c r="DD882" i="2"/>
  <c r="DC882" i="2"/>
  <c r="DA882" i="2"/>
  <c r="CX882" i="2"/>
  <c r="CU882" i="2"/>
  <c r="AY882" i="2"/>
  <c r="BA882" i="2" s="1"/>
  <c r="BB882" i="2" s="1"/>
  <c r="AW882" i="2"/>
  <c r="DF881" i="2"/>
  <c r="DE881" i="2"/>
  <c r="DD881" i="2"/>
  <c r="DC881" i="2"/>
  <c r="DA881" i="2"/>
  <c r="CX881" i="2"/>
  <c r="CU881" i="2"/>
  <c r="AY881" i="2"/>
  <c r="BA881" i="2" s="1"/>
  <c r="BB881" i="2" s="1"/>
  <c r="AW881" i="2"/>
  <c r="DF880" i="2"/>
  <c r="DE880" i="2"/>
  <c r="DD880" i="2"/>
  <c r="DC880" i="2"/>
  <c r="DA880" i="2"/>
  <c r="CX880" i="2"/>
  <c r="CU880" i="2"/>
  <c r="AY880" i="2"/>
  <c r="BA880" i="2" s="1"/>
  <c r="BB880" i="2" s="1"/>
  <c r="AW880" i="2"/>
  <c r="DF879" i="2"/>
  <c r="DE879" i="2"/>
  <c r="DD879" i="2"/>
  <c r="DC879" i="2"/>
  <c r="DA879" i="2"/>
  <c r="CX879" i="2"/>
  <c r="CU879" i="2"/>
  <c r="BA879" i="2"/>
  <c r="BB879" i="2" s="1"/>
  <c r="BC879" i="2" s="1"/>
  <c r="DF878" i="2"/>
  <c r="DE878" i="2"/>
  <c r="DD878" i="2"/>
  <c r="DC878" i="2"/>
  <c r="DA878" i="2"/>
  <c r="CX878" i="2"/>
  <c r="CU878" i="2"/>
  <c r="AY878" i="2"/>
  <c r="BA878" i="2" s="1"/>
  <c r="BB878" i="2" s="1"/>
  <c r="AW878" i="2"/>
  <c r="DF877" i="2"/>
  <c r="DE877" i="2"/>
  <c r="DD877" i="2"/>
  <c r="DC877" i="2"/>
  <c r="DA877" i="2"/>
  <c r="CX877" i="2"/>
  <c r="CU877" i="2"/>
  <c r="AY877" i="2"/>
  <c r="BA877" i="2" s="1"/>
  <c r="BB877" i="2" s="1"/>
  <c r="AW877" i="2"/>
  <c r="DF876" i="2"/>
  <c r="DE876" i="2"/>
  <c r="DD876" i="2"/>
  <c r="DC876" i="2"/>
  <c r="DA876" i="2"/>
  <c r="CX876" i="2"/>
  <c r="CU876" i="2"/>
  <c r="AY876" i="2"/>
  <c r="BA876" i="2" s="1"/>
  <c r="BB876" i="2" s="1"/>
  <c r="AW876" i="2"/>
  <c r="BA875" i="2"/>
  <c r="BB875" i="2" s="1"/>
  <c r="BC875" i="2" s="1"/>
  <c r="DF874" i="2"/>
  <c r="DE874" i="2"/>
  <c r="DD874" i="2"/>
  <c r="DC874" i="2"/>
  <c r="DA874" i="2"/>
  <c r="CX874" i="2"/>
  <c r="CU874" i="2"/>
  <c r="AY874" i="2"/>
  <c r="BA874" i="2" s="1"/>
  <c r="BB874" i="2" s="1"/>
  <c r="AW874" i="2"/>
  <c r="DF873" i="2"/>
  <c r="DE873" i="2"/>
  <c r="DD873" i="2"/>
  <c r="DC873" i="2"/>
  <c r="DA873" i="2"/>
  <c r="CX873" i="2"/>
  <c r="CU873" i="2"/>
  <c r="AY873" i="2"/>
  <c r="BA873" i="2" s="1"/>
  <c r="BB873" i="2" s="1"/>
  <c r="AW873" i="2"/>
  <c r="DF872" i="2"/>
  <c r="DD872" i="2"/>
  <c r="CX872" i="2"/>
  <c r="BA872" i="2"/>
  <c r="BB872" i="2" s="1"/>
  <c r="BC872" i="2" s="1"/>
  <c r="DF871" i="2"/>
  <c r="DE871" i="2"/>
  <c r="DD871" i="2"/>
  <c r="DC871" i="2"/>
  <c r="DA871" i="2"/>
  <c r="CX871" i="2"/>
  <c r="CU871" i="2"/>
  <c r="AY871" i="2"/>
  <c r="BA871" i="2" s="1"/>
  <c r="BB871" i="2" s="1"/>
  <c r="AW871" i="2"/>
  <c r="DF870" i="2"/>
  <c r="DE870" i="2"/>
  <c r="DD870" i="2"/>
  <c r="DC870" i="2"/>
  <c r="DA870" i="2"/>
  <c r="CX870" i="2"/>
  <c r="CU870" i="2"/>
  <c r="BA870" i="2"/>
  <c r="BB870" i="2" s="1"/>
  <c r="BC870" i="2" s="1"/>
  <c r="BA869" i="2"/>
  <c r="BB869" i="2" s="1"/>
  <c r="BC869" i="2" s="1"/>
  <c r="DF868" i="2"/>
  <c r="DE868" i="2"/>
  <c r="DD868" i="2"/>
  <c r="DC868" i="2"/>
  <c r="DA868" i="2"/>
  <c r="CX868" i="2"/>
  <c r="CU868" i="2"/>
  <c r="BE868" i="2"/>
  <c r="BA868" i="2"/>
  <c r="BB868" i="2" s="1"/>
  <c r="BC868" i="2" s="1"/>
  <c r="DF867" i="2"/>
  <c r="DE867" i="2"/>
  <c r="DD867" i="2"/>
  <c r="DC867" i="2"/>
  <c r="DA867" i="2"/>
  <c r="CX867" i="2"/>
  <c r="CU867" i="2"/>
  <c r="AY867" i="2"/>
  <c r="BA867" i="2" s="1"/>
  <c r="BB867" i="2" s="1"/>
  <c r="AW867" i="2"/>
  <c r="BA866" i="2"/>
  <c r="BB866" i="2" s="1"/>
  <c r="BC866" i="2" s="1"/>
  <c r="BA865" i="2"/>
  <c r="BB865" i="2" s="1"/>
  <c r="BC865" i="2" s="1"/>
  <c r="BA864" i="2"/>
  <c r="BB864" i="2" s="1"/>
  <c r="BC864" i="2" s="1"/>
  <c r="AY863" i="2"/>
  <c r="BA863" i="2" s="1"/>
  <c r="BB863" i="2" s="1"/>
  <c r="AW863" i="2"/>
  <c r="DF862" i="2"/>
  <c r="DE862" i="2"/>
  <c r="DD862" i="2"/>
  <c r="DC862" i="2"/>
  <c r="DA862" i="2"/>
  <c r="CX862" i="2"/>
  <c r="CU862" i="2"/>
  <c r="AY862" i="2"/>
  <c r="BA862" i="2" s="1"/>
  <c r="BB862" i="2" s="1"/>
  <c r="AW862" i="2"/>
  <c r="DF861" i="2"/>
  <c r="DE861" i="2"/>
  <c r="DD861" i="2"/>
  <c r="DC861" i="2"/>
  <c r="DA861" i="2"/>
  <c r="CX861" i="2"/>
  <c r="CU861" i="2"/>
  <c r="AY861" i="2"/>
  <c r="BA861" i="2" s="1"/>
  <c r="BB861" i="2" s="1"/>
  <c r="AW861" i="2"/>
  <c r="BE860" i="2"/>
  <c r="AY860" i="2"/>
  <c r="BA860" i="2" s="1"/>
  <c r="BB860" i="2" s="1"/>
  <c r="AW860" i="2"/>
  <c r="DF859" i="2"/>
  <c r="DE859" i="2"/>
  <c r="DD859" i="2"/>
  <c r="DC859" i="2"/>
  <c r="DA859" i="2"/>
  <c r="CX859" i="2"/>
  <c r="CU859" i="2"/>
  <c r="AY859" i="2"/>
  <c r="BA859" i="2" s="1"/>
  <c r="BB859" i="2" s="1"/>
  <c r="AW859" i="2"/>
  <c r="DF858" i="2"/>
  <c r="DE858" i="2"/>
  <c r="DD858" i="2"/>
  <c r="DC858" i="2"/>
  <c r="DA858" i="2"/>
  <c r="CX858" i="2"/>
  <c r="CU858" i="2"/>
  <c r="AY858" i="2"/>
  <c r="BA858" i="2" s="1"/>
  <c r="BB858" i="2" s="1"/>
  <c r="AW858" i="2"/>
  <c r="DF857" i="2"/>
  <c r="DE857" i="2"/>
  <c r="DD857" i="2"/>
  <c r="DC857" i="2"/>
  <c r="DA857" i="2"/>
  <c r="CX857" i="2"/>
  <c r="CU857" i="2"/>
  <c r="AY857" i="2"/>
  <c r="BA857" i="2" s="1"/>
  <c r="BB857" i="2" s="1"/>
  <c r="AW857" i="2"/>
  <c r="DF856" i="2"/>
  <c r="DE856" i="2"/>
  <c r="DD856" i="2"/>
  <c r="DC856" i="2"/>
  <c r="DA856" i="2"/>
  <c r="DB856" i="2" s="1"/>
  <c r="AY856" i="2"/>
  <c r="BA856" i="2" s="1"/>
  <c r="BB856" i="2" s="1"/>
  <c r="AW856" i="2"/>
  <c r="DF855" i="2"/>
  <c r="DE855" i="2"/>
  <c r="DD855" i="2"/>
  <c r="DC855" i="2"/>
  <c r="DA855" i="2"/>
  <c r="CX855" i="2"/>
  <c r="CU855" i="2"/>
  <c r="AY855" i="2"/>
  <c r="BA855" i="2" s="1"/>
  <c r="BB855" i="2" s="1"/>
  <c r="AW855" i="2"/>
  <c r="DF854" i="2"/>
  <c r="DE854" i="2"/>
  <c r="DD854" i="2"/>
  <c r="DC854" i="2"/>
  <c r="DA854" i="2"/>
  <c r="CX854" i="2"/>
  <c r="CU854" i="2"/>
  <c r="AY854" i="2"/>
  <c r="BA854" i="2" s="1"/>
  <c r="BB854" i="2" s="1"/>
  <c r="AW854" i="2"/>
  <c r="DF853" i="2"/>
  <c r="DE853" i="2"/>
  <c r="DD853" i="2"/>
  <c r="DC853" i="2"/>
  <c r="DA853" i="2"/>
  <c r="CX853" i="2"/>
  <c r="CU853" i="2"/>
  <c r="AY853" i="2"/>
  <c r="BA853" i="2" s="1"/>
  <c r="BB853" i="2" s="1"/>
  <c r="AW853" i="2"/>
  <c r="DF852" i="2"/>
  <c r="DE852" i="2"/>
  <c r="DD852" i="2"/>
  <c r="DC852" i="2"/>
  <c r="DA852" i="2"/>
  <c r="CX852" i="2"/>
  <c r="CU852" i="2"/>
  <c r="AY852" i="2"/>
  <c r="BA852" i="2" s="1"/>
  <c r="BB852" i="2" s="1"/>
  <c r="AW852" i="2"/>
  <c r="DF851" i="2"/>
  <c r="DE851" i="2"/>
  <c r="DD851" i="2"/>
  <c r="DC851" i="2"/>
  <c r="DA851" i="2"/>
  <c r="CX851" i="2"/>
  <c r="CU851" i="2"/>
  <c r="AY851" i="2"/>
  <c r="BA851" i="2" s="1"/>
  <c r="BB851" i="2" s="1"/>
  <c r="AW851" i="2"/>
  <c r="BE850" i="2"/>
  <c r="BA850" i="2"/>
  <c r="BB850" i="2" s="1"/>
  <c r="BC850" i="2" s="1"/>
  <c r="DF849" i="2"/>
  <c r="DE849" i="2"/>
  <c r="DD849" i="2"/>
  <c r="DC849" i="2"/>
  <c r="DA849" i="2"/>
  <c r="CX849" i="2"/>
  <c r="CU849" i="2"/>
  <c r="AY849" i="2"/>
  <c r="BA849" i="2" s="1"/>
  <c r="BB849" i="2" s="1"/>
  <c r="AW849" i="2"/>
  <c r="DF848" i="2"/>
  <c r="DE848" i="2"/>
  <c r="DD848" i="2"/>
  <c r="DC848" i="2"/>
  <c r="DA848" i="2"/>
  <c r="CX848" i="2"/>
  <c r="CU848" i="2"/>
  <c r="AY848" i="2"/>
  <c r="BA848" i="2" s="1"/>
  <c r="BB848" i="2" s="1"/>
  <c r="AW848" i="2"/>
  <c r="DF847" i="2"/>
  <c r="DE847" i="2"/>
  <c r="DD847" i="2"/>
  <c r="DC847" i="2"/>
  <c r="DA847" i="2"/>
  <c r="CX847" i="2"/>
  <c r="CU847" i="2"/>
  <c r="AY847" i="2"/>
  <c r="BA847" i="2" s="1"/>
  <c r="BB847" i="2" s="1"/>
  <c r="AW847" i="2"/>
  <c r="BA846" i="2"/>
  <c r="BB846" i="2" s="1"/>
  <c r="BC846" i="2" s="1"/>
  <c r="BA845" i="2"/>
  <c r="BB845" i="2" s="1"/>
  <c r="BC845" i="2" s="1"/>
  <c r="DF844" i="2"/>
  <c r="DE844" i="2"/>
  <c r="DD844" i="2"/>
  <c r="DC844" i="2"/>
  <c r="DA844" i="2"/>
  <c r="CX844" i="2"/>
  <c r="CU844" i="2"/>
  <c r="AY844" i="2"/>
  <c r="BA844" i="2" s="1"/>
  <c r="BB844" i="2" s="1"/>
  <c r="AW844" i="2"/>
  <c r="DF843" i="2"/>
  <c r="DE843" i="2"/>
  <c r="DD843" i="2"/>
  <c r="DC843" i="2"/>
  <c r="DA843" i="2"/>
  <c r="CX843" i="2"/>
  <c r="CU843" i="2"/>
  <c r="AY843" i="2"/>
  <c r="BA843" i="2" s="1"/>
  <c r="BB843" i="2" s="1"/>
  <c r="AW843" i="2"/>
  <c r="DF842" i="2"/>
  <c r="DE842" i="2"/>
  <c r="DD842" i="2"/>
  <c r="DC842" i="2"/>
  <c r="DA842" i="2"/>
  <c r="CX842" i="2"/>
  <c r="CU842" i="2"/>
  <c r="AY842" i="2"/>
  <c r="BA842" i="2" s="1"/>
  <c r="BB842" i="2" s="1"/>
  <c r="AW842" i="2"/>
  <c r="DF841" i="2"/>
  <c r="DE841" i="2"/>
  <c r="DD841" i="2"/>
  <c r="DC841" i="2"/>
  <c r="DA841" i="2"/>
  <c r="CX841" i="2"/>
  <c r="CU841" i="2"/>
  <c r="AY841" i="2"/>
  <c r="BA841" i="2" s="1"/>
  <c r="BB841" i="2" s="1"/>
  <c r="AW841" i="2"/>
  <c r="DF840" i="2"/>
  <c r="DE840" i="2"/>
  <c r="DD840" i="2"/>
  <c r="DC840" i="2"/>
  <c r="DA840" i="2"/>
  <c r="CX840" i="2"/>
  <c r="CU840" i="2"/>
  <c r="AY840" i="2"/>
  <c r="BA840" i="2" s="1"/>
  <c r="BB840" i="2" s="1"/>
  <c r="AW840" i="2"/>
  <c r="DF839" i="2"/>
  <c r="DE839" i="2"/>
  <c r="DD839" i="2"/>
  <c r="DC839" i="2"/>
  <c r="DA839" i="2"/>
  <c r="CX839" i="2"/>
  <c r="CU839" i="2"/>
  <c r="AY839" i="2"/>
  <c r="BA839" i="2" s="1"/>
  <c r="BB839" i="2" s="1"/>
  <c r="AW839" i="2"/>
  <c r="DF838" i="2"/>
  <c r="DE838" i="2"/>
  <c r="DD838" i="2"/>
  <c r="DC838" i="2"/>
  <c r="DA838" i="2"/>
  <c r="CX838" i="2"/>
  <c r="CU838" i="2"/>
  <c r="AY838" i="2"/>
  <c r="BA838" i="2" s="1"/>
  <c r="BB838" i="2" s="1"/>
  <c r="AW838" i="2"/>
  <c r="DF837" i="2"/>
  <c r="DE837" i="2"/>
  <c r="DD837" i="2"/>
  <c r="DC837" i="2"/>
  <c r="DA837" i="2"/>
  <c r="CX837" i="2"/>
  <c r="CU837" i="2"/>
  <c r="AY837" i="2"/>
  <c r="BA837" i="2" s="1"/>
  <c r="BB837" i="2" s="1"/>
  <c r="AW837" i="2"/>
  <c r="BA836" i="2"/>
  <c r="BB836" i="2" s="1"/>
  <c r="BC836" i="2" s="1"/>
  <c r="DF835" i="2"/>
  <c r="DE835" i="2"/>
  <c r="DD835" i="2"/>
  <c r="DC835" i="2"/>
  <c r="DA835" i="2"/>
  <c r="CX835" i="2"/>
  <c r="CU835" i="2"/>
  <c r="AY835" i="2"/>
  <c r="BA835" i="2" s="1"/>
  <c r="BB835" i="2" s="1"/>
  <c r="AW835" i="2"/>
  <c r="DF834" i="2"/>
  <c r="DE834" i="2"/>
  <c r="DD834" i="2"/>
  <c r="DC834" i="2"/>
  <c r="DA834" i="2"/>
  <c r="CX834" i="2"/>
  <c r="CU834" i="2"/>
  <c r="AY834" i="2"/>
  <c r="BA834" i="2" s="1"/>
  <c r="BB834" i="2" s="1"/>
  <c r="AW834" i="2"/>
  <c r="AY833" i="2"/>
  <c r="BA833" i="2" s="1"/>
  <c r="BB833" i="2" s="1"/>
  <c r="AW833" i="2"/>
  <c r="DF832" i="2"/>
  <c r="DE832" i="2"/>
  <c r="DD832" i="2"/>
  <c r="DC832" i="2"/>
  <c r="DA832" i="2"/>
  <c r="CX832" i="2"/>
  <c r="CU832" i="2"/>
  <c r="AY832" i="2"/>
  <c r="BA832" i="2" s="1"/>
  <c r="BB832" i="2" s="1"/>
  <c r="AW832" i="2"/>
  <c r="DF831" i="2"/>
  <c r="DE831" i="2"/>
  <c r="DD831" i="2"/>
  <c r="DC831" i="2"/>
  <c r="DA831" i="2"/>
  <c r="CX831" i="2"/>
  <c r="CU831" i="2"/>
  <c r="AY831" i="2"/>
  <c r="BA831" i="2" s="1"/>
  <c r="BB831" i="2" s="1"/>
  <c r="AW831" i="2"/>
  <c r="DF830" i="2"/>
  <c r="DE830" i="2"/>
  <c r="DD830" i="2"/>
  <c r="DC830" i="2"/>
  <c r="DA830" i="2"/>
  <c r="CX830" i="2"/>
  <c r="CU830" i="2"/>
  <c r="AY830" i="2"/>
  <c r="BA830" i="2" s="1"/>
  <c r="BB830" i="2" s="1"/>
  <c r="AW830" i="2"/>
  <c r="DF829" i="2"/>
  <c r="DE829" i="2"/>
  <c r="DD829" i="2"/>
  <c r="DC829" i="2"/>
  <c r="DA829" i="2"/>
  <c r="CX829" i="2"/>
  <c r="CU829" i="2"/>
  <c r="AY829" i="2"/>
  <c r="BA829" i="2" s="1"/>
  <c r="BB829" i="2" s="1"/>
  <c r="AW829" i="2"/>
  <c r="DF828" i="2"/>
  <c r="DE828" i="2"/>
  <c r="DD828" i="2"/>
  <c r="DC828" i="2"/>
  <c r="DA828" i="2"/>
  <c r="CX828" i="2"/>
  <c r="CU828" i="2"/>
  <c r="AY828" i="2"/>
  <c r="BA828" i="2" s="1"/>
  <c r="BB828" i="2" s="1"/>
  <c r="AW828" i="2"/>
  <c r="DF827" i="2"/>
  <c r="DE827" i="2"/>
  <c r="DD827" i="2"/>
  <c r="DC827" i="2"/>
  <c r="DA827" i="2"/>
  <c r="CX827" i="2"/>
  <c r="CU827" i="2"/>
  <c r="AY827" i="2"/>
  <c r="BA827" i="2" s="1"/>
  <c r="BB827" i="2" s="1"/>
  <c r="AW827" i="2"/>
  <c r="DF826" i="2"/>
  <c r="DE826" i="2"/>
  <c r="DD826" i="2"/>
  <c r="DC826" i="2"/>
  <c r="DA826" i="2"/>
  <c r="CX826" i="2"/>
  <c r="CU826" i="2"/>
  <c r="AY826" i="2"/>
  <c r="BA826" i="2" s="1"/>
  <c r="BB826" i="2" s="1"/>
  <c r="AW826" i="2"/>
  <c r="DF825" i="2"/>
  <c r="DE825" i="2"/>
  <c r="DD825" i="2"/>
  <c r="DC825" i="2"/>
  <c r="DA825" i="2"/>
  <c r="CX825" i="2"/>
  <c r="CU825" i="2"/>
  <c r="AY825" i="2"/>
  <c r="BA825" i="2" s="1"/>
  <c r="BB825" i="2" s="1"/>
  <c r="AW825" i="2"/>
  <c r="DF824" i="2"/>
  <c r="DE824" i="2"/>
  <c r="DD824" i="2"/>
  <c r="DC824" i="2"/>
  <c r="DA824" i="2"/>
  <c r="CX824" i="2"/>
  <c r="CU824" i="2"/>
  <c r="AY824" i="2"/>
  <c r="BA824" i="2" s="1"/>
  <c r="BB824" i="2" s="1"/>
  <c r="AW824" i="2"/>
  <c r="DF823" i="2"/>
  <c r="DE823" i="2"/>
  <c r="DD823" i="2"/>
  <c r="DC823" i="2"/>
  <c r="DA823" i="2"/>
  <c r="CX823" i="2"/>
  <c r="CU823" i="2"/>
  <c r="AY823" i="2"/>
  <c r="BA823" i="2" s="1"/>
  <c r="BB823" i="2" s="1"/>
  <c r="AW823" i="2"/>
  <c r="AY822" i="2"/>
  <c r="BA822" i="2" s="1"/>
  <c r="BB822" i="2" s="1"/>
  <c r="AW822" i="2"/>
  <c r="DF821" i="2"/>
  <c r="DE821" i="2"/>
  <c r="DD821" i="2"/>
  <c r="DC821" i="2"/>
  <c r="DA821" i="2"/>
  <c r="CX821" i="2"/>
  <c r="CU821" i="2"/>
  <c r="AY821" i="2"/>
  <c r="BA821" i="2" s="1"/>
  <c r="BB821" i="2" s="1"/>
  <c r="AW821" i="2"/>
  <c r="DF820" i="2"/>
  <c r="DE820" i="2"/>
  <c r="DD820" i="2"/>
  <c r="DC820" i="2"/>
  <c r="DA820" i="2"/>
  <c r="CX820" i="2"/>
  <c r="CU820" i="2"/>
  <c r="AY820" i="2"/>
  <c r="BA820" i="2" s="1"/>
  <c r="BB820" i="2" s="1"/>
  <c r="AW820" i="2"/>
  <c r="DF819" i="2"/>
  <c r="DC819" i="2"/>
  <c r="CU819" i="2"/>
  <c r="AY819" i="2"/>
  <c r="BA819" i="2" s="1"/>
  <c r="BB819" i="2" s="1"/>
  <c r="AW819" i="2"/>
  <c r="DF818" i="2"/>
  <c r="DE818" i="2"/>
  <c r="DD818" i="2"/>
  <c r="DC818" i="2"/>
  <c r="DA818" i="2"/>
  <c r="CX818" i="2"/>
  <c r="CU818" i="2"/>
  <c r="AY818" i="2"/>
  <c r="BA818" i="2" s="1"/>
  <c r="BB818" i="2" s="1"/>
  <c r="AW818" i="2"/>
  <c r="DF817" i="2"/>
  <c r="DE817" i="2"/>
  <c r="DD817" i="2"/>
  <c r="DC817" i="2"/>
  <c r="DA817" i="2"/>
  <c r="CX817" i="2"/>
  <c r="CU817" i="2"/>
  <c r="AY817" i="2"/>
  <c r="BA817" i="2" s="1"/>
  <c r="BB817" i="2" s="1"/>
  <c r="AW817" i="2"/>
  <c r="DF816" i="2"/>
  <c r="DE816" i="2"/>
  <c r="DD816" i="2"/>
  <c r="DC816" i="2"/>
  <c r="DA816" i="2"/>
  <c r="CX816" i="2"/>
  <c r="CU816" i="2"/>
  <c r="AY816" i="2"/>
  <c r="BA816" i="2" s="1"/>
  <c r="BB816" i="2" s="1"/>
  <c r="AW816" i="2"/>
  <c r="BA815" i="2"/>
  <c r="BB815" i="2" s="1"/>
  <c r="BC815" i="2" s="1"/>
  <c r="DF814" i="2"/>
  <c r="DE814" i="2"/>
  <c r="DD814" i="2"/>
  <c r="DC814" i="2"/>
  <c r="DA814" i="2"/>
  <c r="CX814" i="2"/>
  <c r="CU814" i="2"/>
  <c r="AY814" i="2"/>
  <c r="BA814" i="2" s="1"/>
  <c r="BB814" i="2" s="1"/>
  <c r="AW814" i="2"/>
  <c r="DF813" i="2"/>
  <c r="DE813" i="2"/>
  <c r="DD813" i="2"/>
  <c r="DC813" i="2"/>
  <c r="DA813" i="2"/>
  <c r="CX813" i="2"/>
  <c r="CU813" i="2"/>
  <c r="AY813" i="2"/>
  <c r="BA813" i="2" s="1"/>
  <c r="BB813" i="2" s="1"/>
  <c r="AW813" i="2"/>
  <c r="DF812" i="2"/>
  <c r="DE812" i="2"/>
  <c r="DD812" i="2"/>
  <c r="DC812" i="2"/>
  <c r="DA812" i="2"/>
  <c r="CX812" i="2"/>
  <c r="CU812" i="2"/>
  <c r="AY812" i="2"/>
  <c r="BA812" i="2" s="1"/>
  <c r="BB812" i="2" s="1"/>
  <c r="AW812" i="2"/>
  <c r="AY811" i="2"/>
  <c r="BA811" i="2" s="1"/>
  <c r="BB811" i="2" s="1"/>
  <c r="AW811" i="2"/>
  <c r="DF810" i="2"/>
  <c r="DE810" i="2"/>
  <c r="DD810" i="2"/>
  <c r="DC810" i="2"/>
  <c r="DA810" i="2"/>
  <c r="CX810" i="2"/>
  <c r="CU810" i="2"/>
  <c r="AY810" i="2"/>
  <c r="BA810" i="2" s="1"/>
  <c r="BB810" i="2" s="1"/>
  <c r="AW810" i="2"/>
  <c r="DF809" i="2"/>
  <c r="DE809" i="2"/>
  <c r="DD809" i="2"/>
  <c r="DC809" i="2"/>
  <c r="DA809" i="2"/>
  <c r="CX809" i="2"/>
  <c r="CU809" i="2"/>
  <c r="AY809" i="2"/>
  <c r="BA809" i="2" s="1"/>
  <c r="BB809" i="2" s="1"/>
  <c r="AW809" i="2"/>
  <c r="AY808" i="2"/>
  <c r="BA808" i="2" s="1"/>
  <c r="BB808" i="2" s="1"/>
  <c r="AW808" i="2"/>
  <c r="DF807" i="2"/>
  <c r="DE807" i="2"/>
  <c r="DD807" i="2"/>
  <c r="DC807" i="2"/>
  <c r="DA807" i="2"/>
  <c r="CX807" i="2"/>
  <c r="CU807" i="2"/>
  <c r="AY807" i="2"/>
  <c r="BA807" i="2" s="1"/>
  <c r="BB807" i="2" s="1"/>
  <c r="AW807" i="2"/>
  <c r="DF806" i="2"/>
  <c r="DE806" i="2"/>
  <c r="DD806" i="2"/>
  <c r="DC806" i="2"/>
  <c r="DA806" i="2"/>
  <c r="CX806" i="2"/>
  <c r="CU806" i="2"/>
  <c r="AY806" i="2"/>
  <c r="BA806" i="2" s="1"/>
  <c r="BB806" i="2" s="1"/>
  <c r="AW806" i="2"/>
  <c r="DF805" i="2"/>
  <c r="DE805" i="2"/>
  <c r="DD805" i="2"/>
  <c r="DC805" i="2"/>
  <c r="DA805" i="2"/>
  <c r="CX805" i="2"/>
  <c r="CU805" i="2"/>
  <c r="AY805" i="2"/>
  <c r="BA805" i="2" s="1"/>
  <c r="BB805" i="2" s="1"/>
  <c r="AW805" i="2"/>
  <c r="DF804" i="2"/>
  <c r="DE804" i="2"/>
  <c r="DD804" i="2"/>
  <c r="DC804" i="2"/>
  <c r="DA804" i="2"/>
  <c r="CX804" i="2"/>
  <c r="CU804" i="2"/>
  <c r="AY804" i="2"/>
  <c r="BA804" i="2" s="1"/>
  <c r="BB804" i="2" s="1"/>
  <c r="AW804" i="2"/>
  <c r="DF803" i="2"/>
  <c r="DE803" i="2"/>
  <c r="DD803" i="2"/>
  <c r="DC803" i="2"/>
  <c r="DA803" i="2"/>
  <c r="CX803" i="2"/>
  <c r="CU803" i="2"/>
  <c r="AY803" i="2"/>
  <c r="BA803" i="2" s="1"/>
  <c r="BB803" i="2" s="1"/>
  <c r="AW803" i="2"/>
  <c r="DF802" i="2"/>
  <c r="DE802" i="2"/>
  <c r="DD802" i="2"/>
  <c r="DC802" i="2"/>
  <c r="DA802" i="2"/>
  <c r="CX802" i="2"/>
  <c r="CU802" i="2"/>
  <c r="AY802" i="2"/>
  <c r="BA802" i="2" s="1"/>
  <c r="BB802" i="2" s="1"/>
  <c r="AW802" i="2"/>
  <c r="DF801" i="2"/>
  <c r="DE801" i="2"/>
  <c r="DD801" i="2"/>
  <c r="DC801" i="2"/>
  <c r="DA801" i="2"/>
  <c r="CX801" i="2"/>
  <c r="CU801" i="2"/>
  <c r="AY801" i="2"/>
  <c r="BA801" i="2" s="1"/>
  <c r="BB801" i="2" s="1"/>
  <c r="AW801" i="2"/>
  <c r="DF800" i="2"/>
  <c r="DE800" i="2"/>
  <c r="DD800" i="2"/>
  <c r="DC800" i="2"/>
  <c r="DA800" i="2"/>
  <c r="CX800" i="2"/>
  <c r="CU800" i="2"/>
  <c r="AY800" i="2"/>
  <c r="BA800" i="2" s="1"/>
  <c r="BB800" i="2" s="1"/>
  <c r="AW800" i="2"/>
  <c r="DF799" i="2"/>
  <c r="DE799" i="2"/>
  <c r="DD799" i="2"/>
  <c r="DC799" i="2"/>
  <c r="DA799" i="2"/>
  <c r="CX799" i="2"/>
  <c r="CU799" i="2"/>
  <c r="AY799" i="2"/>
  <c r="BA799" i="2" s="1"/>
  <c r="BB799" i="2" s="1"/>
  <c r="AW799" i="2"/>
  <c r="DF798" i="2"/>
  <c r="DE798" i="2"/>
  <c r="DD798" i="2"/>
  <c r="DC798" i="2"/>
  <c r="DA798" i="2"/>
  <c r="CX798" i="2"/>
  <c r="CU798" i="2"/>
  <c r="AY798" i="2"/>
  <c r="BA798" i="2" s="1"/>
  <c r="BB798" i="2" s="1"/>
  <c r="AW798" i="2"/>
  <c r="DF797" i="2"/>
  <c r="DE797" i="2"/>
  <c r="DD797" i="2"/>
  <c r="DC797" i="2"/>
  <c r="DA797" i="2"/>
  <c r="CX797" i="2"/>
  <c r="CU797" i="2"/>
  <c r="AY797" i="2"/>
  <c r="BA797" i="2" s="1"/>
  <c r="BB797" i="2" s="1"/>
  <c r="AW797" i="2"/>
  <c r="DF796" i="2"/>
  <c r="DE796" i="2"/>
  <c r="DD796" i="2"/>
  <c r="DC796" i="2"/>
  <c r="DA796" i="2"/>
  <c r="CX796" i="2"/>
  <c r="CU796" i="2"/>
  <c r="AY796" i="2"/>
  <c r="BA796" i="2" s="1"/>
  <c r="BB796" i="2" s="1"/>
  <c r="AW796" i="2"/>
  <c r="DF795" i="2"/>
  <c r="DE795" i="2"/>
  <c r="DD795" i="2"/>
  <c r="DC795" i="2"/>
  <c r="DA795" i="2"/>
  <c r="CX795" i="2"/>
  <c r="CU795" i="2"/>
  <c r="AY795" i="2"/>
  <c r="BA795" i="2" s="1"/>
  <c r="BB795" i="2" s="1"/>
  <c r="AW795" i="2"/>
  <c r="DF794" i="2"/>
  <c r="DE794" i="2"/>
  <c r="DD794" i="2"/>
  <c r="DC794" i="2"/>
  <c r="DA794" i="2"/>
  <c r="CX794" i="2"/>
  <c r="CU794" i="2"/>
  <c r="AY794" i="2"/>
  <c r="BA794" i="2" s="1"/>
  <c r="BB794" i="2" s="1"/>
  <c r="AW794" i="2"/>
  <c r="DF793" i="2"/>
  <c r="DE793" i="2"/>
  <c r="DD793" i="2"/>
  <c r="DC793" i="2"/>
  <c r="DA793" i="2"/>
  <c r="CX793" i="2"/>
  <c r="CU793" i="2"/>
  <c r="AY793" i="2"/>
  <c r="BA793" i="2" s="1"/>
  <c r="BB793" i="2" s="1"/>
  <c r="AW793" i="2"/>
  <c r="DF792" i="2"/>
  <c r="DE792" i="2"/>
  <c r="DD792" i="2"/>
  <c r="DC792" i="2"/>
  <c r="DA792" i="2"/>
  <c r="CX792" i="2"/>
  <c r="CU792" i="2"/>
  <c r="AY792" i="2"/>
  <c r="BA792" i="2" s="1"/>
  <c r="BB792" i="2" s="1"/>
  <c r="AW792" i="2"/>
  <c r="DF791" i="2"/>
  <c r="DE791" i="2"/>
  <c r="DD791" i="2"/>
  <c r="DC791" i="2"/>
  <c r="DA791" i="2"/>
  <c r="CX791" i="2"/>
  <c r="CU791" i="2"/>
  <c r="AY791" i="2"/>
  <c r="BA791" i="2" s="1"/>
  <c r="BB791" i="2" s="1"/>
  <c r="AW791" i="2"/>
  <c r="DF790" i="2"/>
  <c r="DE790" i="2"/>
  <c r="DD790" i="2"/>
  <c r="DC790" i="2"/>
  <c r="DA790" i="2"/>
  <c r="CX790" i="2"/>
  <c r="CU790" i="2"/>
  <c r="AY790" i="2"/>
  <c r="BA790" i="2" s="1"/>
  <c r="BB790" i="2" s="1"/>
  <c r="AW790" i="2"/>
  <c r="DF789" i="2"/>
  <c r="DE789" i="2"/>
  <c r="DD789" i="2"/>
  <c r="DC789" i="2"/>
  <c r="DA789" i="2"/>
  <c r="CX789" i="2"/>
  <c r="CU789" i="2"/>
  <c r="BA789" i="2"/>
  <c r="BB789" i="2" s="1"/>
  <c r="BC789" i="2" s="1"/>
  <c r="DF788" i="2"/>
  <c r="DE788" i="2"/>
  <c r="DD788" i="2"/>
  <c r="DC788" i="2"/>
  <c r="DA788" i="2"/>
  <c r="CX788" i="2"/>
  <c r="CU788" i="2"/>
  <c r="AY788" i="2"/>
  <c r="BA788" i="2" s="1"/>
  <c r="BB788" i="2" s="1"/>
  <c r="AW788" i="2"/>
  <c r="DF787" i="2"/>
  <c r="DE787" i="2"/>
  <c r="DD787" i="2"/>
  <c r="DC787" i="2"/>
  <c r="DA787" i="2"/>
  <c r="CX787" i="2"/>
  <c r="CU787" i="2"/>
  <c r="AY787" i="2"/>
  <c r="BA787" i="2" s="1"/>
  <c r="BB787" i="2" s="1"/>
  <c r="AW787" i="2"/>
  <c r="DF786" i="2"/>
  <c r="DE786" i="2"/>
  <c r="DD786" i="2"/>
  <c r="DC786" i="2"/>
  <c r="DA786" i="2"/>
  <c r="CX786" i="2"/>
  <c r="CU786" i="2"/>
  <c r="AY786" i="2"/>
  <c r="BA786" i="2" s="1"/>
  <c r="BB786" i="2" s="1"/>
  <c r="AW786" i="2"/>
  <c r="DF785" i="2"/>
  <c r="DE785" i="2"/>
  <c r="DD785" i="2"/>
  <c r="DC785" i="2"/>
  <c r="DA785" i="2"/>
  <c r="CX785" i="2"/>
  <c r="CU785" i="2"/>
  <c r="BA785" i="2"/>
  <c r="BB785" i="2" s="1"/>
  <c r="BC785" i="2" s="1"/>
  <c r="DF784" i="2"/>
  <c r="DE784" i="2"/>
  <c r="DD784" i="2"/>
  <c r="DC784" i="2"/>
  <c r="DA784" i="2"/>
  <c r="CX784" i="2"/>
  <c r="CU784" i="2"/>
  <c r="AY784" i="2"/>
  <c r="BA784" i="2" s="1"/>
  <c r="BB784" i="2" s="1"/>
  <c r="AW784" i="2"/>
  <c r="DF783" i="2"/>
  <c r="DE783" i="2"/>
  <c r="DD783" i="2"/>
  <c r="DC783" i="2"/>
  <c r="DA783" i="2"/>
  <c r="CX783" i="2"/>
  <c r="CU783" i="2"/>
  <c r="BA783" i="2"/>
  <c r="BB783" i="2" s="1"/>
  <c r="BC783" i="2" s="1"/>
  <c r="DF782" i="2"/>
  <c r="DE782" i="2"/>
  <c r="DD782" i="2"/>
  <c r="DC782" i="2"/>
  <c r="DA782" i="2"/>
  <c r="CX782" i="2"/>
  <c r="CU782" i="2"/>
  <c r="AY782" i="2"/>
  <c r="BA782" i="2" s="1"/>
  <c r="BB782" i="2" s="1"/>
  <c r="AW782" i="2"/>
  <c r="DF781" i="2"/>
  <c r="DE781" i="2"/>
  <c r="DD781" i="2"/>
  <c r="DC781" i="2"/>
  <c r="DA781" i="2"/>
  <c r="CX781" i="2"/>
  <c r="CU781" i="2"/>
  <c r="AY781" i="2"/>
  <c r="BA781" i="2" s="1"/>
  <c r="BB781" i="2" s="1"/>
  <c r="AW781" i="2"/>
  <c r="DF780" i="2"/>
  <c r="DE780" i="2"/>
  <c r="DD780" i="2"/>
  <c r="DC780" i="2"/>
  <c r="DA780" i="2"/>
  <c r="CX780" i="2"/>
  <c r="CU780" i="2"/>
  <c r="AY780" i="2"/>
  <c r="BA780" i="2" s="1"/>
  <c r="BB780" i="2" s="1"/>
  <c r="AW780" i="2"/>
  <c r="DF779" i="2"/>
  <c r="DE779" i="2"/>
  <c r="DD779" i="2"/>
  <c r="DC779" i="2"/>
  <c r="DA779" i="2"/>
  <c r="CX779" i="2"/>
  <c r="CU779" i="2"/>
  <c r="AY779" i="2"/>
  <c r="BA779" i="2" s="1"/>
  <c r="BB779" i="2" s="1"/>
  <c r="AW779" i="2"/>
  <c r="DF778" i="2"/>
  <c r="DE778" i="2"/>
  <c r="DD778" i="2"/>
  <c r="DC778" i="2"/>
  <c r="DA778" i="2"/>
  <c r="CX778" i="2"/>
  <c r="CU778" i="2"/>
  <c r="AY778" i="2"/>
  <c r="BA778" i="2" s="1"/>
  <c r="BB778" i="2" s="1"/>
  <c r="DF777" i="2"/>
  <c r="DE777" i="2"/>
  <c r="DD777" i="2"/>
  <c r="DC777" i="2"/>
  <c r="DA777" i="2"/>
  <c r="CX777" i="2"/>
  <c r="CU777" i="2"/>
  <c r="AY777" i="2"/>
  <c r="BA777" i="2" s="1"/>
  <c r="BB777" i="2" s="1"/>
  <c r="AW777" i="2"/>
  <c r="DF776" i="2"/>
  <c r="DE776" i="2"/>
  <c r="DD776" i="2"/>
  <c r="DC776" i="2"/>
  <c r="DA776" i="2"/>
  <c r="CX776" i="2"/>
  <c r="CU776" i="2"/>
  <c r="AY776" i="2"/>
  <c r="BA776" i="2" s="1"/>
  <c r="BB776" i="2" s="1"/>
  <c r="AW776" i="2"/>
  <c r="DF775" i="2"/>
  <c r="DE775" i="2"/>
  <c r="DD775" i="2"/>
  <c r="DC775" i="2"/>
  <c r="DA775" i="2"/>
  <c r="CX775" i="2"/>
  <c r="CU775" i="2"/>
  <c r="AY775" i="2"/>
  <c r="BA775" i="2" s="1"/>
  <c r="BB775" i="2" s="1"/>
  <c r="AW775" i="2"/>
  <c r="DF774" i="2"/>
  <c r="DE774" i="2"/>
  <c r="DD774" i="2"/>
  <c r="DC774" i="2"/>
  <c r="DA774" i="2"/>
  <c r="CX774" i="2"/>
  <c r="CU774" i="2"/>
  <c r="AY774" i="2"/>
  <c r="BA774" i="2" s="1"/>
  <c r="BB774" i="2" s="1"/>
  <c r="AW774" i="2"/>
  <c r="DF773" i="2"/>
  <c r="DE773" i="2"/>
  <c r="DD773" i="2"/>
  <c r="DC773" i="2"/>
  <c r="DA773" i="2"/>
  <c r="CX773" i="2"/>
  <c r="CU773" i="2"/>
  <c r="AY773" i="2"/>
  <c r="BA773" i="2" s="1"/>
  <c r="BB773" i="2" s="1"/>
  <c r="AW773" i="2"/>
  <c r="DF772" i="2"/>
  <c r="DE772" i="2"/>
  <c r="DD772" i="2"/>
  <c r="DC772" i="2"/>
  <c r="DA772" i="2"/>
  <c r="CX772" i="2"/>
  <c r="CU772" i="2"/>
  <c r="AY772" i="2"/>
  <c r="BA772" i="2" s="1"/>
  <c r="BB772" i="2" s="1"/>
  <c r="AW772" i="2"/>
  <c r="DF771" i="2"/>
  <c r="DE771" i="2"/>
  <c r="DD771" i="2"/>
  <c r="DC771" i="2"/>
  <c r="DA771" i="2"/>
  <c r="CX771" i="2"/>
  <c r="CU771" i="2"/>
  <c r="AY771" i="2"/>
  <c r="BA771" i="2" s="1"/>
  <c r="BB771" i="2" s="1"/>
  <c r="AW771" i="2"/>
  <c r="DF770" i="2"/>
  <c r="DE770" i="2"/>
  <c r="DD770" i="2"/>
  <c r="DC770" i="2"/>
  <c r="DA770" i="2"/>
  <c r="CX770" i="2"/>
  <c r="CU770" i="2"/>
  <c r="AY770" i="2"/>
  <c r="BA770" i="2" s="1"/>
  <c r="BB770" i="2" s="1"/>
  <c r="AW770" i="2"/>
  <c r="DF769" i="2"/>
  <c r="DE769" i="2"/>
  <c r="DD769" i="2"/>
  <c r="DC769" i="2"/>
  <c r="DA769" i="2"/>
  <c r="CX769" i="2"/>
  <c r="CU769" i="2"/>
  <c r="AY769" i="2"/>
  <c r="BA769" i="2" s="1"/>
  <c r="BB769" i="2" s="1"/>
  <c r="AW769" i="2"/>
  <c r="DF768" i="2"/>
  <c r="DC768" i="2"/>
  <c r="CU768" i="2"/>
  <c r="BA768" i="2"/>
  <c r="BB768" i="2" s="1"/>
  <c r="BC768" i="2" s="1"/>
  <c r="DF767" i="2"/>
  <c r="DE767" i="2"/>
  <c r="DD767" i="2"/>
  <c r="DC767" i="2"/>
  <c r="DA767" i="2"/>
  <c r="CX767" i="2"/>
  <c r="CU767" i="2"/>
  <c r="AY767" i="2"/>
  <c r="BA767" i="2" s="1"/>
  <c r="BB767" i="2" s="1"/>
  <c r="AW767" i="2"/>
  <c r="DF766" i="2"/>
  <c r="DE766" i="2"/>
  <c r="DD766" i="2"/>
  <c r="DC766" i="2"/>
  <c r="DA766" i="2"/>
  <c r="CX766" i="2"/>
  <c r="CU766" i="2"/>
  <c r="AY766" i="2"/>
  <c r="BA766" i="2" s="1"/>
  <c r="BB766" i="2" s="1"/>
  <c r="AW766" i="2"/>
  <c r="AY765" i="2"/>
  <c r="BA765" i="2" s="1"/>
  <c r="BB765" i="2" s="1"/>
  <c r="AW765" i="2"/>
  <c r="DF764" i="2"/>
  <c r="DE764" i="2"/>
  <c r="DD764" i="2"/>
  <c r="DC764" i="2"/>
  <c r="DA764" i="2"/>
  <c r="CX764" i="2"/>
  <c r="CU764" i="2"/>
  <c r="AY764" i="2"/>
  <c r="BA764" i="2" s="1"/>
  <c r="BB764" i="2" s="1"/>
  <c r="AW764" i="2"/>
  <c r="DF763" i="2"/>
  <c r="DE763" i="2"/>
  <c r="DD763" i="2"/>
  <c r="DC763" i="2"/>
  <c r="DA763" i="2"/>
  <c r="CX763" i="2"/>
  <c r="CU763" i="2"/>
  <c r="AY763" i="2"/>
  <c r="BA763" i="2" s="1"/>
  <c r="BB763" i="2" s="1"/>
  <c r="AW763" i="2"/>
  <c r="BA762" i="2"/>
  <c r="BB762" i="2" s="1"/>
  <c r="BC762" i="2" s="1"/>
  <c r="DF761" i="2"/>
  <c r="DE761" i="2"/>
  <c r="DD761" i="2"/>
  <c r="DC761" i="2"/>
  <c r="DA761" i="2"/>
  <c r="CX761" i="2"/>
  <c r="CU761" i="2"/>
  <c r="AY761" i="2"/>
  <c r="BA761" i="2" s="1"/>
  <c r="BB761" i="2" s="1"/>
  <c r="AW761" i="2"/>
  <c r="DF760" i="2"/>
  <c r="DE760" i="2"/>
  <c r="DD760" i="2"/>
  <c r="DC760" i="2"/>
  <c r="DA760" i="2"/>
  <c r="CX760" i="2"/>
  <c r="CU760" i="2"/>
  <c r="AY760" i="2"/>
  <c r="BA760" i="2" s="1"/>
  <c r="BB760" i="2" s="1"/>
  <c r="AW760" i="2"/>
  <c r="DF759" i="2"/>
  <c r="DE759" i="2"/>
  <c r="DD759" i="2"/>
  <c r="DC759" i="2"/>
  <c r="DA759" i="2"/>
  <c r="CX759" i="2"/>
  <c r="CU759" i="2"/>
  <c r="AY759" i="2"/>
  <c r="BA759" i="2" s="1"/>
  <c r="BB759" i="2" s="1"/>
  <c r="AW759" i="2"/>
  <c r="DF758" i="2"/>
  <c r="DE758" i="2"/>
  <c r="DD758" i="2"/>
  <c r="DC758" i="2"/>
  <c r="DA758" i="2"/>
  <c r="CX758" i="2"/>
  <c r="CU758" i="2"/>
  <c r="AY758" i="2"/>
  <c r="BA758" i="2" s="1"/>
  <c r="BB758" i="2" s="1"/>
  <c r="AW758" i="2"/>
  <c r="BA757" i="2"/>
  <c r="BB757" i="2" s="1"/>
  <c r="BC757" i="2" s="1"/>
  <c r="DF756" i="2"/>
  <c r="DE756" i="2"/>
  <c r="DD756" i="2"/>
  <c r="DC756" i="2"/>
  <c r="DA756" i="2"/>
  <c r="CX756" i="2"/>
  <c r="CU756" i="2"/>
  <c r="AY756" i="2"/>
  <c r="BA756" i="2" s="1"/>
  <c r="BB756" i="2" s="1"/>
  <c r="AW756" i="2"/>
  <c r="DF755" i="2"/>
  <c r="DE755" i="2"/>
  <c r="DD755" i="2"/>
  <c r="DC755" i="2"/>
  <c r="DA755" i="2"/>
  <c r="CX755" i="2"/>
  <c r="CU755" i="2"/>
  <c r="BE755" i="2"/>
  <c r="BA755" i="2"/>
  <c r="BB755" i="2" s="1"/>
  <c r="BC755" i="2" s="1"/>
  <c r="DF754" i="2"/>
  <c r="DC754" i="2"/>
  <c r="CU754" i="2"/>
  <c r="AY754" i="2"/>
  <c r="BA754" i="2" s="1"/>
  <c r="BB754" i="2" s="1"/>
  <c r="AW754" i="2"/>
  <c r="DF753" i="2"/>
  <c r="DE753" i="2"/>
  <c r="DD753" i="2"/>
  <c r="DC753" i="2"/>
  <c r="DA753" i="2"/>
  <c r="CX753" i="2"/>
  <c r="CU753" i="2"/>
  <c r="AY753" i="2"/>
  <c r="BA753" i="2" s="1"/>
  <c r="BB753" i="2" s="1"/>
  <c r="AW753" i="2"/>
  <c r="DF752" i="2"/>
  <c r="DE752" i="2"/>
  <c r="DD752" i="2"/>
  <c r="DC752" i="2"/>
  <c r="DA752" i="2"/>
  <c r="CX752" i="2"/>
  <c r="CU752" i="2"/>
  <c r="AY752" i="2"/>
  <c r="BA752" i="2" s="1"/>
  <c r="BB752" i="2" s="1"/>
  <c r="AW752" i="2"/>
  <c r="DF751" i="2"/>
  <c r="DE751" i="2"/>
  <c r="DD751" i="2"/>
  <c r="DC751" i="2"/>
  <c r="DA751" i="2"/>
  <c r="CX751" i="2"/>
  <c r="CU751" i="2"/>
  <c r="AY751" i="2"/>
  <c r="BA751" i="2" s="1"/>
  <c r="BB751" i="2" s="1"/>
  <c r="AW751" i="2"/>
  <c r="DF750" i="2"/>
  <c r="DE750" i="2"/>
  <c r="DD750" i="2"/>
  <c r="DC750" i="2"/>
  <c r="DA750" i="2"/>
  <c r="CX750" i="2"/>
  <c r="CU750" i="2"/>
  <c r="AY750" i="2"/>
  <c r="BA750" i="2" s="1"/>
  <c r="BB750" i="2" s="1"/>
  <c r="AW750" i="2"/>
  <c r="DE749" i="2"/>
  <c r="DA749" i="2"/>
  <c r="BA749" i="2"/>
  <c r="BB749" i="2" s="1"/>
  <c r="BC749" i="2" s="1"/>
  <c r="DF748" i="2"/>
  <c r="DE748" i="2"/>
  <c r="DD748" i="2"/>
  <c r="DC748" i="2"/>
  <c r="DA748" i="2"/>
  <c r="CX748" i="2"/>
  <c r="CU748" i="2"/>
  <c r="AY748" i="2"/>
  <c r="BA748" i="2" s="1"/>
  <c r="BB748" i="2" s="1"/>
  <c r="AW748" i="2"/>
  <c r="DF747" i="2"/>
  <c r="DE747" i="2"/>
  <c r="DD747" i="2"/>
  <c r="DC747" i="2"/>
  <c r="DA747" i="2"/>
  <c r="CX747" i="2"/>
  <c r="CU747" i="2"/>
  <c r="AY747" i="2"/>
  <c r="BA747" i="2" s="1"/>
  <c r="BB747" i="2" s="1"/>
  <c r="AW747" i="2"/>
  <c r="DF746" i="2"/>
  <c r="DE746" i="2"/>
  <c r="DD746" i="2"/>
  <c r="DC746" i="2"/>
  <c r="DA746" i="2"/>
  <c r="CX746" i="2"/>
  <c r="CU746" i="2"/>
  <c r="AY746" i="2"/>
  <c r="BA746" i="2" s="1"/>
  <c r="BB746" i="2" s="1"/>
  <c r="AW746" i="2"/>
  <c r="DF745" i="2"/>
  <c r="DE745" i="2"/>
  <c r="DD745" i="2"/>
  <c r="DC745" i="2"/>
  <c r="DA745" i="2"/>
  <c r="CX745" i="2"/>
  <c r="CU745" i="2"/>
  <c r="AY745" i="2"/>
  <c r="BA745" i="2" s="1"/>
  <c r="BB745" i="2" s="1"/>
  <c r="AW745" i="2"/>
  <c r="DF744" i="2"/>
  <c r="DE744" i="2"/>
  <c r="DD744" i="2"/>
  <c r="DC744" i="2"/>
  <c r="DA744" i="2"/>
  <c r="CX744" i="2"/>
  <c r="CU744" i="2"/>
  <c r="AY744" i="2"/>
  <c r="BA744" i="2" s="1"/>
  <c r="BB744" i="2" s="1"/>
  <c r="AW744" i="2"/>
  <c r="DF743" i="2"/>
  <c r="DE743" i="2"/>
  <c r="DD743" i="2"/>
  <c r="DC743" i="2"/>
  <c r="DA743" i="2"/>
  <c r="CX743" i="2"/>
  <c r="CU743" i="2"/>
  <c r="AY743" i="2"/>
  <c r="BA743" i="2" s="1"/>
  <c r="BB743" i="2" s="1"/>
  <c r="AW743" i="2"/>
  <c r="DF742" i="2"/>
  <c r="DE742" i="2"/>
  <c r="DD742" i="2"/>
  <c r="DC742" i="2"/>
  <c r="DA742" i="2"/>
  <c r="CX742" i="2"/>
  <c r="CU742" i="2"/>
  <c r="AY742" i="2"/>
  <c r="BA742" i="2" s="1"/>
  <c r="BB742" i="2" s="1"/>
  <c r="AW742" i="2"/>
  <c r="AY741" i="2"/>
  <c r="BA741" i="2" s="1"/>
  <c r="BB741" i="2" s="1"/>
  <c r="AW741" i="2"/>
  <c r="DF740" i="2"/>
  <c r="DE740" i="2"/>
  <c r="DD740" i="2"/>
  <c r="DC740" i="2"/>
  <c r="DA740" i="2"/>
  <c r="CX740" i="2"/>
  <c r="CU740" i="2"/>
  <c r="AY740" i="2"/>
  <c r="BA740" i="2" s="1"/>
  <c r="BB740" i="2" s="1"/>
  <c r="AW740" i="2"/>
  <c r="DF739" i="2"/>
  <c r="DE739" i="2"/>
  <c r="DD739" i="2"/>
  <c r="DC739" i="2"/>
  <c r="DA739" i="2"/>
  <c r="CX739" i="2"/>
  <c r="CU739" i="2"/>
  <c r="AY739" i="2"/>
  <c r="BA739" i="2" s="1"/>
  <c r="BB739" i="2" s="1"/>
  <c r="AW739" i="2"/>
  <c r="DF738" i="2"/>
  <c r="DE738" i="2"/>
  <c r="DD738" i="2"/>
  <c r="DC738" i="2"/>
  <c r="DA738" i="2"/>
  <c r="CX738" i="2"/>
  <c r="CU738" i="2"/>
  <c r="AY738" i="2"/>
  <c r="BA738" i="2" s="1"/>
  <c r="BB738" i="2" s="1"/>
  <c r="AW738" i="2"/>
  <c r="DF737" i="2"/>
  <c r="DE737" i="2"/>
  <c r="DD737" i="2"/>
  <c r="DC737" i="2"/>
  <c r="DA737" i="2"/>
  <c r="CX737" i="2"/>
  <c r="CU737" i="2"/>
  <c r="AY737" i="2"/>
  <c r="BA737" i="2" s="1"/>
  <c r="BB737" i="2" s="1"/>
  <c r="AW737" i="2"/>
  <c r="DF736" i="2"/>
  <c r="DE736" i="2"/>
  <c r="DD736" i="2"/>
  <c r="DC736" i="2"/>
  <c r="DA736" i="2"/>
  <c r="CX736" i="2"/>
  <c r="CU736" i="2"/>
  <c r="AY736" i="2"/>
  <c r="BA736" i="2" s="1"/>
  <c r="BB736" i="2" s="1"/>
  <c r="AW736" i="2"/>
  <c r="DF735" i="2"/>
  <c r="DE735" i="2"/>
  <c r="DD735" i="2"/>
  <c r="DC735" i="2"/>
  <c r="DA735" i="2"/>
  <c r="CX735" i="2"/>
  <c r="CU735" i="2"/>
  <c r="AY735" i="2"/>
  <c r="BA735" i="2" s="1"/>
  <c r="BB735" i="2" s="1"/>
  <c r="AW735" i="2"/>
  <c r="DF734" i="2"/>
  <c r="DE734" i="2"/>
  <c r="DD734" i="2"/>
  <c r="DC734" i="2"/>
  <c r="DA734" i="2"/>
  <c r="CX734" i="2"/>
  <c r="CU734" i="2"/>
  <c r="BA734" i="2"/>
  <c r="BB734" i="2" s="1"/>
  <c r="BC734" i="2" s="1"/>
  <c r="DF733" i="2"/>
  <c r="DE733" i="2"/>
  <c r="DD733" i="2"/>
  <c r="DC733" i="2"/>
  <c r="DA733" i="2"/>
  <c r="CX733" i="2"/>
  <c r="CU733" i="2"/>
  <c r="BA733" i="2"/>
  <c r="BB733" i="2" s="1"/>
  <c r="BC733" i="2" s="1"/>
  <c r="DF732" i="2"/>
  <c r="DE732" i="2"/>
  <c r="DD732" i="2"/>
  <c r="DC732" i="2"/>
  <c r="DA732" i="2"/>
  <c r="CX732" i="2"/>
  <c r="CU732" i="2"/>
  <c r="AY732" i="2"/>
  <c r="BA732" i="2" s="1"/>
  <c r="BB732" i="2" s="1"/>
  <c r="AW732" i="2"/>
  <c r="DF731" i="2"/>
  <c r="DE731" i="2"/>
  <c r="DD731" i="2"/>
  <c r="DC731" i="2"/>
  <c r="DA731" i="2"/>
  <c r="CX731" i="2"/>
  <c r="CU731" i="2"/>
  <c r="BE731" i="2"/>
  <c r="AY731" i="2"/>
  <c r="BA731" i="2" s="1"/>
  <c r="BB731" i="2" s="1"/>
  <c r="AW731" i="2"/>
  <c r="DF730" i="2"/>
  <c r="DE730" i="2"/>
  <c r="DD730" i="2"/>
  <c r="DC730" i="2"/>
  <c r="DA730" i="2"/>
  <c r="CX730" i="2"/>
  <c r="CU730" i="2"/>
  <c r="AY730" i="2"/>
  <c r="BA730" i="2" s="1"/>
  <c r="BB730" i="2" s="1"/>
  <c r="AW730" i="2"/>
  <c r="AY729" i="2"/>
  <c r="BA729" i="2" s="1"/>
  <c r="BB729" i="2" s="1"/>
  <c r="AW729" i="2"/>
  <c r="BA728" i="2"/>
  <c r="BB728" i="2" s="1"/>
  <c r="BC728" i="2" s="1"/>
  <c r="DF727" i="2"/>
  <c r="DE727" i="2"/>
  <c r="DD727" i="2"/>
  <c r="DC727" i="2"/>
  <c r="DA727" i="2"/>
  <c r="CX727" i="2"/>
  <c r="CU727" i="2"/>
  <c r="AY727" i="2"/>
  <c r="BA727" i="2" s="1"/>
  <c r="BB727" i="2" s="1"/>
  <c r="AW727" i="2"/>
  <c r="DF726" i="2"/>
  <c r="DE726" i="2"/>
  <c r="DD726" i="2"/>
  <c r="DC726" i="2"/>
  <c r="DA726" i="2"/>
  <c r="CX726" i="2"/>
  <c r="CU726" i="2"/>
  <c r="AY726" i="2"/>
  <c r="BA726" i="2" s="1"/>
  <c r="BB726" i="2" s="1"/>
  <c r="AW726" i="2"/>
  <c r="DF725" i="2"/>
  <c r="DE725" i="2"/>
  <c r="DD725" i="2"/>
  <c r="DC725" i="2"/>
  <c r="DA725" i="2"/>
  <c r="CX725" i="2"/>
  <c r="CU725" i="2"/>
  <c r="AY725" i="2"/>
  <c r="BA725" i="2" s="1"/>
  <c r="BB725" i="2" s="1"/>
  <c r="AW725" i="2"/>
  <c r="DF724" i="2"/>
  <c r="DE724" i="2"/>
  <c r="DD724" i="2"/>
  <c r="DC724" i="2"/>
  <c r="DA724" i="2"/>
  <c r="CX724" i="2"/>
  <c r="CU724" i="2"/>
  <c r="AY724" i="2"/>
  <c r="BA724" i="2" s="1"/>
  <c r="BB724" i="2" s="1"/>
  <c r="AW724" i="2"/>
  <c r="DF723" i="2"/>
  <c r="DE723" i="2"/>
  <c r="DD723" i="2"/>
  <c r="DC723" i="2"/>
  <c r="DA723" i="2"/>
  <c r="CX723" i="2"/>
  <c r="CU723" i="2"/>
  <c r="BE723" i="2"/>
  <c r="BA723" i="2"/>
  <c r="BB723" i="2" s="1"/>
  <c r="BC723" i="2" s="1"/>
  <c r="BA722" i="2"/>
  <c r="BB722" i="2" s="1"/>
  <c r="BC722" i="2" s="1"/>
  <c r="BA721" i="2"/>
  <c r="BB721" i="2" s="1"/>
  <c r="BC721" i="2" s="1"/>
  <c r="DF720" i="2"/>
  <c r="DE720" i="2"/>
  <c r="DD720" i="2"/>
  <c r="DC720" i="2"/>
  <c r="DA720" i="2"/>
  <c r="CX720" i="2"/>
  <c r="CU720" i="2"/>
  <c r="AY720" i="2"/>
  <c r="BA720" i="2" s="1"/>
  <c r="BB720" i="2" s="1"/>
  <c r="AW720" i="2"/>
  <c r="DF719" i="2"/>
  <c r="DE719" i="2"/>
  <c r="DD719" i="2"/>
  <c r="DC719" i="2"/>
  <c r="DA719" i="2"/>
  <c r="CX719" i="2"/>
  <c r="CU719" i="2"/>
  <c r="AY719" i="2"/>
  <c r="BA719" i="2" s="1"/>
  <c r="BB719" i="2" s="1"/>
  <c r="AW719" i="2"/>
  <c r="DF718" i="2"/>
  <c r="DE718" i="2"/>
  <c r="DD718" i="2"/>
  <c r="DC718" i="2"/>
  <c r="DA718" i="2"/>
  <c r="CX718" i="2"/>
  <c r="CU718" i="2"/>
  <c r="AY718" i="2"/>
  <c r="BA718" i="2" s="1"/>
  <c r="BB718" i="2" s="1"/>
  <c r="AW718" i="2"/>
  <c r="DF717" i="2"/>
  <c r="DE717" i="2"/>
  <c r="DD717" i="2"/>
  <c r="DC717" i="2"/>
  <c r="DA717" i="2"/>
  <c r="CX717" i="2"/>
  <c r="CU717" i="2"/>
  <c r="BA717" i="2"/>
  <c r="BB717" i="2" s="1"/>
  <c r="BC717" i="2" s="1"/>
  <c r="DF716" i="2"/>
  <c r="DE716" i="2"/>
  <c r="DD716" i="2"/>
  <c r="DC716" i="2"/>
  <c r="DA716" i="2"/>
  <c r="CX716" i="2"/>
  <c r="CU716" i="2"/>
  <c r="AY716" i="2"/>
  <c r="BA716" i="2" s="1"/>
  <c r="BB716" i="2" s="1"/>
  <c r="AW716" i="2"/>
  <c r="DF715" i="2"/>
  <c r="DE715" i="2"/>
  <c r="DD715" i="2"/>
  <c r="DC715" i="2"/>
  <c r="DA715" i="2"/>
  <c r="CX715" i="2"/>
  <c r="CU715" i="2"/>
  <c r="AY715" i="2"/>
  <c r="BA715" i="2" s="1"/>
  <c r="BB715" i="2" s="1"/>
  <c r="AW715" i="2"/>
  <c r="BA714" i="2"/>
  <c r="BB714" i="2" s="1"/>
  <c r="BC714" i="2" s="1"/>
  <c r="DF713" i="2"/>
  <c r="DE713" i="2"/>
  <c r="DD713" i="2"/>
  <c r="DC713" i="2"/>
  <c r="DA713" i="2"/>
  <c r="CX713" i="2"/>
  <c r="CU713" i="2"/>
  <c r="BE713" i="2"/>
  <c r="AY713" i="2"/>
  <c r="BA713" i="2" s="1"/>
  <c r="BB713" i="2" s="1"/>
  <c r="AW713" i="2"/>
  <c r="DF712" i="2"/>
  <c r="DE712" i="2"/>
  <c r="DD712" i="2"/>
  <c r="DC712" i="2"/>
  <c r="DA712" i="2"/>
  <c r="CX712" i="2"/>
  <c r="CU712" i="2"/>
  <c r="AY712" i="2"/>
  <c r="BA712" i="2" s="1"/>
  <c r="BB712" i="2" s="1"/>
  <c r="AW712" i="2"/>
  <c r="DF711" i="2"/>
  <c r="DE711" i="2"/>
  <c r="DD711" i="2"/>
  <c r="DC711" i="2"/>
  <c r="DA711" i="2"/>
  <c r="CX711" i="2"/>
  <c r="CU711" i="2"/>
  <c r="AY711" i="2"/>
  <c r="BA711" i="2" s="1"/>
  <c r="BB711" i="2" s="1"/>
  <c r="AW711" i="2"/>
  <c r="DF710" i="2"/>
  <c r="DE710" i="2"/>
  <c r="DD710" i="2"/>
  <c r="DC710" i="2"/>
  <c r="DA710" i="2"/>
  <c r="CX710" i="2"/>
  <c r="CU710" i="2"/>
  <c r="BE710" i="2"/>
  <c r="BA710" i="2"/>
  <c r="BB710" i="2" s="1"/>
  <c r="BC710" i="2" s="1"/>
  <c r="DF709" i="2"/>
  <c r="DE709" i="2"/>
  <c r="DD709" i="2"/>
  <c r="DC709" i="2"/>
  <c r="DA709" i="2"/>
  <c r="CX709" i="2"/>
  <c r="CU709" i="2"/>
  <c r="AY709" i="2"/>
  <c r="BA709" i="2" s="1"/>
  <c r="BB709" i="2" s="1"/>
  <c r="AW709" i="2"/>
  <c r="BA708" i="2"/>
  <c r="BB708" i="2" s="1"/>
  <c r="BC708" i="2" s="1"/>
  <c r="DF707" i="2"/>
  <c r="DE707" i="2"/>
  <c r="DD707" i="2"/>
  <c r="DC707" i="2"/>
  <c r="DA707" i="2"/>
  <c r="CX707" i="2"/>
  <c r="CU707" i="2"/>
  <c r="BE707" i="2"/>
  <c r="AY707" i="2"/>
  <c r="BA707" i="2" s="1"/>
  <c r="BB707" i="2" s="1"/>
  <c r="AW707" i="2"/>
  <c r="DF706" i="2"/>
  <c r="DE706" i="2"/>
  <c r="DD706" i="2"/>
  <c r="DC706" i="2"/>
  <c r="DA706" i="2"/>
  <c r="CX706" i="2"/>
  <c r="CU706" i="2"/>
  <c r="AY706" i="2"/>
  <c r="BA706" i="2" s="1"/>
  <c r="BB706" i="2" s="1"/>
  <c r="AW706" i="2"/>
  <c r="DF705" i="2"/>
  <c r="DE705" i="2"/>
  <c r="DD705" i="2"/>
  <c r="DC705" i="2"/>
  <c r="DA705" i="2"/>
  <c r="CX705" i="2"/>
  <c r="CU705" i="2"/>
  <c r="AY705" i="2"/>
  <c r="BA705" i="2" s="1"/>
  <c r="BB705" i="2" s="1"/>
  <c r="AW705" i="2"/>
  <c r="DF704" i="2"/>
  <c r="DE704" i="2"/>
  <c r="DD704" i="2"/>
  <c r="DC704" i="2"/>
  <c r="DA704" i="2"/>
  <c r="CX704" i="2"/>
  <c r="CU704" i="2"/>
  <c r="AY704" i="2"/>
  <c r="BA704" i="2" s="1"/>
  <c r="BB704" i="2" s="1"/>
  <c r="AW704" i="2"/>
  <c r="AY703" i="2"/>
  <c r="BA703" i="2" s="1"/>
  <c r="BB703" i="2" s="1"/>
  <c r="AW703" i="2"/>
  <c r="DF702" i="2"/>
  <c r="DE702" i="2"/>
  <c r="DD702" i="2"/>
  <c r="DC702" i="2"/>
  <c r="DA702" i="2"/>
  <c r="CX702" i="2"/>
  <c r="CU702" i="2"/>
  <c r="AY702" i="2"/>
  <c r="BA702" i="2" s="1"/>
  <c r="BB702" i="2" s="1"/>
  <c r="AW702" i="2"/>
  <c r="DF701" i="2"/>
  <c r="DE701" i="2"/>
  <c r="DD701" i="2"/>
  <c r="DC701" i="2"/>
  <c r="DA701" i="2"/>
  <c r="CX701" i="2"/>
  <c r="CU701" i="2"/>
  <c r="AY701" i="2"/>
  <c r="BA701" i="2" s="1"/>
  <c r="BB701" i="2" s="1"/>
  <c r="AW701" i="2"/>
  <c r="DF700" i="2"/>
  <c r="DE700" i="2"/>
  <c r="DD700" i="2"/>
  <c r="DC700" i="2"/>
  <c r="DA700" i="2"/>
  <c r="CX700" i="2"/>
  <c r="CU700" i="2"/>
  <c r="AY700" i="2"/>
  <c r="BA700" i="2" s="1"/>
  <c r="BB700" i="2" s="1"/>
  <c r="AW700" i="2"/>
  <c r="DF699" i="2"/>
  <c r="DE699" i="2"/>
  <c r="DD699" i="2"/>
  <c r="DC699" i="2"/>
  <c r="DA699" i="2"/>
  <c r="CX699" i="2"/>
  <c r="CU699" i="2"/>
  <c r="AY699" i="2"/>
  <c r="BA699" i="2" s="1"/>
  <c r="BB699" i="2" s="1"/>
  <c r="AW699" i="2"/>
  <c r="DF698" i="2"/>
  <c r="DE698" i="2"/>
  <c r="DD698" i="2"/>
  <c r="DC698" i="2"/>
  <c r="DA698" i="2"/>
  <c r="CX698" i="2"/>
  <c r="CU698" i="2"/>
  <c r="AY698" i="2"/>
  <c r="BA698" i="2" s="1"/>
  <c r="BB698" i="2" s="1"/>
  <c r="AW698" i="2"/>
  <c r="DF697" i="2"/>
  <c r="DE697" i="2"/>
  <c r="DD697" i="2"/>
  <c r="DC697" i="2"/>
  <c r="DA697" i="2"/>
  <c r="CX697" i="2"/>
  <c r="CU697" i="2"/>
  <c r="AY697" i="2"/>
  <c r="BA697" i="2" s="1"/>
  <c r="BB697" i="2" s="1"/>
  <c r="AW697" i="2"/>
  <c r="DF696" i="2"/>
  <c r="DE696" i="2"/>
  <c r="DD696" i="2"/>
  <c r="DC696" i="2"/>
  <c r="DA696" i="2"/>
  <c r="CX696" i="2"/>
  <c r="CU696" i="2"/>
  <c r="AY696" i="2"/>
  <c r="BA696" i="2" s="1"/>
  <c r="BB696" i="2" s="1"/>
  <c r="AW696" i="2"/>
  <c r="DE695" i="2"/>
  <c r="DD695" i="2"/>
  <c r="DA695" i="2"/>
  <c r="CX695" i="2"/>
  <c r="CU695" i="2"/>
  <c r="AY695" i="2"/>
  <c r="BA695" i="2" s="1"/>
  <c r="BB695" i="2" s="1"/>
  <c r="AW695" i="2"/>
  <c r="DF694" i="2"/>
  <c r="DE694" i="2"/>
  <c r="DD694" i="2"/>
  <c r="DC694" i="2"/>
  <c r="DA694" i="2"/>
  <c r="CX694" i="2"/>
  <c r="CU694" i="2"/>
  <c r="AY694" i="2"/>
  <c r="BA694" i="2" s="1"/>
  <c r="BB694" i="2" s="1"/>
  <c r="AW694" i="2"/>
  <c r="DF693" i="2"/>
  <c r="DE693" i="2"/>
  <c r="DD693" i="2"/>
  <c r="DC693" i="2"/>
  <c r="DA693" i="2"/>
  <c r="CX693" i="2"/>
  <c r="CU693" i="2"/>
  <c r="AY693" i="2"/>
  <c r="BA693" i="2" s="1"/>
  <c r="BB693" i="2" s="1"/>
  <c r="AW693" i="2"/>
  <c r="AY692" i="2"/>
  <c r="BA692" i="2" s="1"/>
  <c r="BB692" i="2" s="1"/>
  <c r="AW692" i="2"/>
  <c r="DF691" i="2"/>
  <c r="DE691" i="2"/>
  <c r="DD691" i="2"/>
  <c r="DC691" i="2"/>
  <c r="DA691" i="2"/>
  <c r="CX691" i="2"/>
  <c r="CU691" i="2"/>
  <c r="AY691" i="2"/>
  <c r="BA691" i="2" s="1"/>
  <c r="BB691" i="2" s="1"/>
  <c r="AW691" i="2"/>
  <c r="DF690" i="2"/>
  <c r="DE690" i="2"/>
  <c r="DD690" i="2"/>
  <c r="DC690" i="2"/>
  <c r="DA690" i="2"/>
  <c r="CX690" i="2"/>
  <c r="CU690" i="2"/>
  <c r="BE690" i="2"/>
  <c r="AY690" i="2"/>
  <c r="BA690" i="2" s="1"/>
  <c r="BB690" i="2" s="1"/>
  <c r="AW690" i="2"/>
  <c r="DF689" i="2"/>
  <c r="DE689" i="2"/>
  <c r="DD689" i="2"/>
  <c r="DC689" i="2"/>
  <c r="DA689" i="2"/>
  <c r="CX689" i="2"/>
  <c r="CU689" i="2"/>
  <c r="AY689" i="2"/>
  <c r="BA689" i="2" s="1"/>
  <c r="BB689" i="2" s="1"/>
  <c r="AW689" i="2"/>
  <c r="AY688" i="2"/>
  <c r="BA688" i="2" s="1"/>
  <c r="BB688" i="2" s="1"/>
  <c r="AW688" i="2"/>
  <c r="BA687" i="2"/>
  <c r="BB687" i="2" s="1"/>
  <c r="BC687" i="2" s="1"/>
  <c r="AY686" i="2"/>
  <c r="BA686" i="2" s="1"/>
  <c r="BB686" i="2" s="1"/>
  <c r="AW686" i="2"/>
  <c r="DF685" i="2"/>
  <c r="DE685" i="2"/>
  <c r="DD685" i="2"/>
  <c r="DC685" i="2"/>
  <c r="DA685" i="2"/>
  <c r="CX685" i="2"/>
  <c r="CU685" i="2"/>
  <c r="AY685" i="2"/>
  <c r="BA685" i="2" s="1"/>
  <c r="BB685" i="2" s="1"/>
  <c r="AW685" i="2"/>
  <c r="DF684" i="2"/>
  <c r="DE684" i="2"/>
  <c r="DD684" i="2"/>
  <c r="DC684" i="2"/>
  <c r="DA684" i="2"/>
  <c r="CX684" i="2"/>
  <c r="CU684" i="2"/>
  <c r="AY684" i="2"/>
  <c r="BA684" i="2" s="1"/>
  <c r="BB684" i="2" s="1"/>
  <c r="AW684" i="2"/>
  <c r="DF683" i="2"/>
  <c r="DE683" i="2"/>
  <c r="DD683" i="2"/>
  <c r="DC683" i="2"/>
  <c r="DA683" i="2"/>
  <c r="CX683" i="2"/>
  <c r="CU683" i="2"/>
  <c r="BE683" i="2"/>
  <c r="BA683" i="2"/>
  <c r="BB683" i="2" s="1"/>
  <c r="BC683" i="2" s="1"/>
  <c r="DF682" i="2"/>
  <c r="DE682" i="2"/>
  <c r="DD682" i="2"/>
  <c r="DC682" i="2"/>
  <c r="DA682" i="2"/>
  <c r="CX682" i="2"/>
  <c r="CU682" i="2"/>
  <c r="AY682" i="2"/>
  <c r="BA682" i="2" s="1"/>
  <c r="BB682" i="2" s="1"/>
  <c r="AW682" i="2"/>
  <c r="DF681" i="2"/>
  <c r="DE681" i="2"/>
  <c r="DD681" i="2"/>
  <c r="DC681" i="2"/>
  <c r="DA681" i="2"/>
  <c r="CX681" i="2"/>
  <c r="CU681" i="2"/>
  <c r="BE681" i="2"/>
  <c r="BA681" i="2"/>
  <c r="BB681" i="2" s="1"/>
  <c r="BC681" i="2" s="1"/>
  <c r="DF680" i="2"/>
  <c r="DE680" i="2"/>
  <c r="DD680" i="2"/>
  <c r="DC680" i="2"/>
  <c r="DA680" i="2"/>
  <c r="CX680" i="2"/>
  <c r="CU680" i="2"/>
  <c r="AY680" i="2"/>
  <c r="BA680" i="2" s="1"/>
  <c r="BB680" i="2" s="1"/>
  <c r="AW680" i="2"/>
  <c r="DF679" i="2"/>
  <c r="DE679" i="2"/>
  <c r="DD679" i="2"/>
  <c r="DC679" i="2"/>
  <c r="DA679" i="2"/>
  <c r="CX679" i="2"/>
  <c r="CU679" i="2"/>
  <c r="AY679" i="2"/>
  <c r="BA679" i="2" s="1"/>
  <c r="BB679" i="2" s="1"/>
  <c r="AW679" i="2"/>
  <c r="DA678" i="2"/>
  <c r="AY678" i="2"/>
  <c r="BA678" i="2" s="1"/>
  <c r="BB678" i="2" s="1"/>
  <c r="AW678" i="2"/>
  <c r="DF677" i="2"/>
  <c r="DE677" i="2"/>
  <c r="DD677" i="2"/>
  <c r="DC677" i="2"/>
  <c r="DA677" i="2"/>
  <c r="CX677" i="2"/>
  <c r="CU677" i="2"/>
  <c r="AY677" i="2"/>
  <c r="BA677" i="2" s="1"/>
  <c r="BB677" i="2" s="1"/>
  <c r="AW677" i="2"/>
  <c r="DF676" i="2"/>
  <c r="DE676" i="2"/>
  <c r="DD676" i="2"/>
  <c r="DC676" i="2"/>
  <c r="DA676" i="2"/>
  <c r="CX676" i="2"/>
  <c r="CU676" i="2"/>
  <c r="AY676" i="2"/>
  <c r="BA676" i="2" s="1"/>
  <c r="BB676" i="2" s="1"/>
  <c r="AW676" i="2"/>
  <c r="DF675" i="2"/>
  <c r="DE675" i="2"/>
  <c r="DD675" i="2"/>
  <c r="DC675" i="2"/>
  <c r="DA675" i="2"/>
  <c r="CX675" i="2"/>
  <c r="CU675" i="2"/>
  <c r="AY675" i="2"/>
  <c r="BA675" i="2" s="1"/>
  <c r="BB675" i="2" s="1"/>
  <c r="AW675" i="2"/>
  <c r="DF674" i="2"/>
  <c r="DE674" i="2"/>
  <c r="DD674" i="2"/>
  <c r="DC674" i="2"/>
  <c r="DA674" i="2"/>
  <c r="CX674" i="2"/>
  <c r="CU674" i="2"/>
  <c r="AY674" i="2"/>
  <c r="BA674" i="2" s="1"/>
  <c r="BB674" i="2" s="1"/>
  <c r="AW674" i="2"/>
  <c r="DF673" i="2"/>
  <c r="DE673" i="2"/>
  <c r="DD673" i="2"/>
  <c r="DC673" i="2"/>
  <c r="DA673" i="2"/>
  <c r="CX673" i="2"/>
  <c r="CU673" i="2"/>
  <c r="AY673" i="2"/>
  <c r="BA673" i="2" s="1"/>
  <c r="BB673" i="2" s="1"/>
  <c r="AW673" i="2"/>
  <c r="DF672" i="2"/>
  <c r="DE672" i="2"/>
  <c r="DD672" i="2"/>
  <c r="DC672" i="2"/>
  <c r="DA672" i="2"/>
  <c r="CX672" i="2"/>
  <c r="CU672" i="2"/>
  <c r="AY672" i="2"/>
  <c r="BA672" i="2" s="1"/>
  <c r="BB672" i="2" s="1"/>
  <c r="AW672" i="2"/>
  <c r="DF671" i="2"/>
  <c r="DE671" i="2"/>
  <c r="DD671" i="2"/>
  <c r="DC671" i="2"/>
  <c r="DA671" i="2"/>
  <c r="CX671" i="2"/>
  <c r="CU671" i="2"/>
  <c r="AY671" i="2"/>
  <c r="BA671" i="2" s="1"/>
  <c r="BB671" i="2" s="1"/>
  <c r="AW671" i="2"/>
  <c r="DF670" i="2"/>
  <c r="DE670" i="2"/>
  <c r="DD670" i="2"/>
  <c r="DC670" i="2"/>
  <c r="DA670" i="2"/>
  <c r="CX670" i="2"/>
  <c r="CU670" i="2"/>
  <c r="AY670" i="2"/>
  <c r="BA670" i="2" s="1"/>
  <c r="BB670" i="2" s="1"/>
  <c r="AW670" i="2"/>
  <c r="DF669" i="2"/>
  <c r="DE669" i="2"/>
  <c r="DD669" i="2"/>
  <c r="DC669" i="2"/>
  <c r="DA669" i="2"/>
  <c r="CX669" i="2"/>
  <c r="CU669" i="2"/>
  <c r="BE669" i="2"/>
  <c r="BA669" i="2"/>
  <c r="BB669" i="2" s="1"/>
  <c r="BC669" i="2" s="1"/>
  <c r="DF668" i="2"/>
  <c r="DE668" i="2"/>
  <c r="DD668" i="2"/>
  <c r="DC668" i="2"/>
  <c r="DA668" i="2"/>
  <c r="CX668" i="2"/>
  <c r="CU668" i="2"/>
  <c r="AY668" i="2"/>
  <c r="BA668" i="2" s="1"/>
  <c r="BB668" i="2" s="1"/>
  <c r="AW668" i="2"/>
  <c r="DF667" i="2"/>
  <c r="DE667" i="2"/>
  <c r="DD667" i="2"/>
  <c r="DC667" i="2"/>
  <c r="DA667" i="2"/>
  <c r="DB667" i="2" s="1"/>
  <c r="AY667" i="2"/>
  <c r="BA667" i="2" s="1"/>
  <c r="BB667" i="2" s="1"/>
  <c r="AW667" i="2"/>
  <c r="DF666" i="2"/>
  <c r="DE666" i="2"/>
  <c r="DD666" i="2"/>
  <c r="DC666" i="2"/>
  <c r="DA666" i="2"/>
  <c r="CX666" i="2"/>
  <c r="CU666" i="2"/>
  <c r="AY666" i="2"/>
  <c r="BA666" i="2" s="1"/>
  <c r="BB666" i="2" s="1"/>
  <c r="AW666" i="2"/>
  <c r="DF665" i="2"/>
  <c r="DE665" i="2"/>
  <c r="DD665" i="2"/>
  <c r="DC665" i="2"/>
  <c r="DA665" i="2"/>
  <c r="CX665" i="2"/>
  <c r="CU665" i="2"/>
  <c r="AY665" i="2"/>
  <c r="BA665" i="2" s="1"/>
  <c r="BB665" i="2" s="1"/>
  <c r="AW665" i="2"/>
  <c r="DF664" i="2"/>
  <c r="DE664" i="2"/>
  <c r="DD664" i="2"/>
  <c r="DC664" i="2"/>
  <c r="DA664" i="2"/>
  <c r="CX664" i="2"/>
  <c r="CU664" i="2"/>
  <c r="BA664" i="2"/>
  <c r="BB664" i="2" s="1"/>
  <c r="BC664" i="2" s="1"/>
  <c r="DF663" i="2"/>
  <c r="DE663" i="2"/>
  <c r="DD663" i="2"/>
  <c r="DC663" i="2"/>
  <c r="DA663" i="2"/>
  <c r="CX663" i="2"/>
  <c r="CU663" i="2"/>
  <c r="AY663" i="2"/>
  <c r="BA663" i="2" s="1"/>
  <c r="BB663" i="2" s="1"/>
  <c r="AW663" i="2"/>
  <c r="DF662" i="2"/>
  <c r="DE662" i="2"/>
  <c r="DD662" i="2"/>
  <c r="DC662" i="2"/>
  <c r="DA662" i="2"/>
  <c r="CX662" i="2"/>
  <c r="CU662" i="2"/>
  <c r="AY662" i="2"/>
  <c r="BA662" i="2" s="1"/>
  <c r="BB662" i="2" s="1"/>
  <c r="AW662" i="2"/>
  <c r="DF661" i="2"/>
  <c r="DE661" i="2"/>
  <c r="DD661" i="2"/>
  <c r="DC661" i="2"/>
  <c r="DA661" i="2"/>
  <c r="CX661" i="2"/>
  <c r="CU661" i="2"/>
  <c r="AY661" i="2"/>
  <c r="BA661" i="2" s="1"/>
  <c r="BB661" i="2" s="1"/>
  <c r="AW661" i="2"/>
  <c r="AY660" i="2"/>
  <c r="BA660" i="2" s="1"/>
  <c r="BB660" i="2" s="1"/>
  <c r="AW660" i="2"/>
  <c r="DF659" i="2"/>
  <c r="DE659" i="2"/>
  <c r="DD659" i="2"/>
  <c r="DC659" i="2"/>
  <c r="DA659" i="2"/>
  <c r="CX659" i="2"/>
  <c r="CU659" i="2"/>
  <c r="AY659" i="2"/>
  <c r="BA659" i="2" s="1"/>
  <c r="BB659" i="2" s="1"/>
  <c r="AW659" i="2"/>
  <c r="DF658" i="2"/>
  <c r="DE658" i="2"/>
  <c r="DD658" i="2"/>
  <c r="DC658" i="2"/>
  <c r="DA658" i="2"/>
  <c r="CX658" i="2"/>
  <c r="CU658" i="2"/>
  <c r="AY658" i="2"/>
  <c r="BA658" i="2" s="1"/>
  <c r="BB658" i="2" s="1"/>
  <c r="AW658" i="2"/>
  <c r="DF657" i="2"/>
  <c r="DE657" i="2"/>
  <c r="DD657" i="2"/>
  <c r="DC657" i="2"/>
  <c r="DA657" i="2"/>
  <c r="CX657" i="2"/>
  <c r="CU657" i="2"/>
  <c r="AY657" i="2"/>
  <c r="BA657" i="2" s="1"/>
  <c r="BB657" i="2" s="1"/>
  <c r="AW657" i="2"/>
  <c r="DF656" i="2"/>
  <c r="DE656" i="2"/>
  <c r="DD656" i="2"/>
  <c r="DC656" i="2"/>
  <c r="DA656" i="2"/>
  <c r="CX656" i="2"/>
  <c r="CU656" i="2"/>
  <c r="AY656" i="2"/>
  <c r="BA656" i="2" s="1"/>
  <c r="BB656" i="2" s="1"/>
  <c r="AW656" i="2"/>
  <c r="DF655" i="2"/>
  <c r="DE655" i="2"/>
  <c r="DD655" i="2"/>
  <c r="DC655" i="2"/>
  <c r="DA655" i="2"/>
  <c r="CX655" i="2"/>
  <c r="CU655" i="2"/>
  <c r="AY655" i="2"/>
  <c r="BA655" i="2" s="1"/>
  <c r="BB655" i="2" s="1"/>
  <c r="AW655" i="2"/>
  <c r="DF654" i="2"/>
  <c r="DE654" i="2"/>
  <c r="DC654" i="2"/>
  <c r="DA654" i="2"/>
  <c r="CU654" i="2"/>
  <c r="AY654" i="2"/>
  <c r="BA654" i="2" s="1"/>
  <c r="BB654" i="2" s="1"/>
  <c r="AW654" i="2"/>
  <c r="DF653" i="2"/>
  <c r="DE653" i="2"/>
  <c r="DD653" i="2"/>
  <c r="DC653" i="2"/>
  <c r="DA653" i="2"/>
  <c r="CX653" i="2"/>
  <c r="CU653" i="2"/>
  <c r="AY653" i="2"/>
  <c r="BA653" i="2" s="1"/>
  <c r="BB653" i="2" s="1"/>
  <c r="AW653" i="2"/>
  <c r="DF652" i="2"/>
  <c r="DE652" i="2"/>
  <c r="DD652" i="2"/>
  <c r="DC652" i="2"/>
  <c r="DA652" i="2"/>
  <c r="CX652" i="2"/>
  <c r="CU652" i="2"/>
  <c r="AY652" i="2"/>
  <c r="BA652" i="2" s="1"/>
  <c r="BB652" i="2" s="1"/>
  <c r="AW652" i="2"/>
  <c r="DF651" i="2"/>
  <c r="DE651" i="2"/>
  <c r="DD651" i="2"/>
  <c r="DC651" i="2"/>
  <c r="DA651" i="2"/>
  <c r="CX651" i="2"/>
  <c r="CU651" i="2"/>
  <c r="AY651" i="2"/>
  <c r="BA651" i="2" s="1"/>
  <c r="BB651" i="2" s="1"/>
  <c r="AW651" i="2"/>
  <c r="DF650" i="2"/>
  <c r="DE650" i="2"/>
  <c r="DD650" i="2"/>
  <c r="DC650" i="2"/>
  <c r="DA650" i="2"/>
  <c r="CX650" i="2"/>
  <c r="CU650" i="2"/>
  <c r="AY650" i="2"/>
  <c r="BA650" i="2" s="1"/>
  <c r="BB650" i="2" s="1"/>
  <c r="AW650" i="2"/>
  <c r="DF649" i="2"/>
  <c r="DE649" i="2"/>
  <c r="DD649" i="2"/>
  <c r="DC649" i="2"/>
  <c r="DA649" i="2"/>
  <c r="CX649" i="2"/>
  <c r="CU649" i="2"/>
  <c r="BE649" i="2"/>
  <c r="BA649" i="2"/>
  <c r="BB649" i="2" s="1"/>
  <c r="BC649" i="2" s="1"/>
  <c r="DF648" i="2"/>
  <c r="DE648" i="2"/>
  <c r="DD648" i="2"/>
  <c r="DC648" i="2"/>
  <c r="DA648" i="2"/>
  <c r="CX648" i="2"/>
  <c r="CU648" i="2"/>
  <c r="BE648" i="2"/>
  <c r="BA648" i="2"/>
  <c r="BB648" i="2" s="1"/>
  <c r="BC648" i="2" s="1"/>
  <c r="DF647" i="2"/>
  <c r="DE647" i="2"/>
  <c r="DD647" i="2"/>
  <c r="DC647" i="2"/>
  <c r="DA647" i="2"/>
  <c r="CX647" i="2"/>
  <c r="CU647" i="2"/>
  <c r="AY647" i="2"/>
  <c r="BA647" i="2" s="1"/>
  <c r="BB647" i="2" s="1"/>
  <c r="AW647" i="2"/>
  <c r="BA646" i="2"/>
  <c r="BB646" i="2" s="1"/>
  <c r="BC646" i="2" s="1"/>
  <c r="DF645" i="2"/>
  <c r="DE645" i="2"/>
  <c r="DD645" i="2"/>
  <c r="DC645" i="2"/>
  <c r="DA645" i="2"/>
  <c r="CX645" i="2"/>
  <c r="CU645" i="2"/>
  <c r="AY645" i="2"/>
  <c r="BA645" i="2" s="1"/>
  <c r="BB645" i="2" s="1"/>
  <c r="AW645" i="2"/>
  <c r="DF644" i="2"/>
  <c r="DE644" i="2"/>
  <c r="DD644" i="2"/>
  <c r="DC644" i="2"/>
  <c r="DA644" i="2"/>
  <c r="CX644" i="2"/>
  <c r="CU644" i="2"/>
  <c r="AY644" i="2"/>
  <c r="BA644" i="2" s="1"/>
  <c r="BB644" i="2" s="1"/>
  <c r="AW644" i="2"/>
  <c r="DF643" i="2"/>
  <c r="DE643" i="2"/>
  <c r="DD643" i="2"/>
  <c r="DC643" i="2"/>
  <c r="DA643" i="2"/>
  <c r="CX643" i="2"/>
  <c r="CU643" i="2"/>
  <c r="AY643" i="2"/>
  <c r="BA643" i="2" s="1"/>
  <c r="BB643" i="2" s="1"/>
  <c r="AW643" i="2"/>
  <c r="DF642" i="2"/>
  <c r="DE642" i="2"/>
  <c r="DD642" i="2"/>
  <c r="DC642" i="2"/>
  <c r="DA642" i="2"/>
  <c r="CX642" i="2"/>
  <c r="CU642" i="2"/>
  <c r="AY642" i="2"/>
  <c r="BA642" i="2" s="1"/>
  <c r="BB642" i="2" s="1"/>
  <c r="AW642" i="2"/>
  <c r="DF641" i="2"/>
  <c r="DE641" i="2"/>
  <c r="DD641" i="2"/>
  <c r="DC641" i="2"/>
  <c r="DA641" i="2"/>
  <c r="CX641" i="2"/>
  <c r="CU641" i="2"/>
  <c r="AY641" i="2"/>
  <c r="BA641" i="2" s="1"/>
  <c r="BB641" i="2" s="1"/>
  <c r="AW641" i="2"/>
  <c r="DF640" i="2"/>
  <c r="DE640" i="2"/>
  <c r="DD640" i="2"/>
  <c r="DC640" i="2"/>
  <c r="DA640" i="2"/>
  <c r="CX640" i="2"/>
  <c r="CU640" i="2"/>
  <c r="AY640" i="2"/>
  <c r="BA640" i="2" s="1"/>
  <c r="BB640" i="2" s="1"/>
  <c r="AW640" i="2"/>
  <c r="DF639" i="2"/>
  <c r="DE639" i="2"/>
  <c r="DD639" i="2"/>
  <c r="DC639" i="2"/>
  <c r="DA639" i="2"/>
  <c r="DB639" i="2" s="1"/>
  <c r="AY639" i="2"/>
  <c r="BA639" i="2" s="1"/>
  <c r="BB639" i="2" s="1"/>
  <c r="AW639" i="2"/>
  <c r="DF638" i="2"/>
  <c r="DE638" i="2"/>
  <c r="DD638" i="2"/>
  <c r="DC638" i="2"/>
  <c r="DA638" i="2"/>
  <c r="CX638" i="2"/>
  <c r="CU638" i="2"/>
  <c r="AY638" i="2"/>
  <c r="BA638" i="2" s="1"/>
  <c r="BB638" i="2" s="1"/>
  <c r="AW638" i="2"/>
  <c r="BA637" i="2"/>
  <c r="BB637" i="2" s="1"/>
  <c r="BC637" i="2" s="1"/>
  <c r="DF636" i="2"/>
  <c r="DE636" i="2"/>
  <c r="DD636" i="2"/>
  <c r="DC636" i="2"/>
  <c r="DA636" i="2"/>
  <c r="CX636" i="2"/>
  <c r="CU636" i="2"/>
  <c r="AY636" i="2"/>
  <c r="BA636" i="2" s="1"/>
  <c r="BB636" i="2" s="1"/>
  <c r="AW636" i="2"/>
  <c r="DF635" i="2"/>
  <c r="DE635" i="2"/>
  <c r="DD635" i="2"/>
  <c r="DC635" i="2"/>
  <c r="DA635" i="2"/>
  <c r="CX635" i="2"/>
  <c r="CU635" i="2"/>
  <c r="AY635" i="2"/>
  <c r="BA635" i="2" s="1"/>
  <c r="BB635" i="2" s="1"/>
  <c r="AW635" i="2"/>
  <c r="DF634" i="2"/>
  <c r="DE634" i="2"/>
  <c r="DD634" i="2"/>
  <c r="DC634" i="2"/>
  <c r="DA634" i="2"/>
  <c r="CX634" i="2"/>
  <c r="CU634" i="2"/>
  <c r="AY634" i="2"/>
  <c r="BA634" i="2" s="1"/>
  <c r="BB634" i="2" s="1"/>
  <c r="AW634" i="2"/>
  <c r="DF633" i="2"/>
  <c r="DE633" i="2"/>
  <c r="DD633" i="2"/>
  <c r="DC633" i="2"/>
  <c r="DA633" i="2"/>
  <c r="CX633" i="2"/>
  <c r="CU633" i="2"/>
  <c r="AY633" i="2"/>
  <c r="BA633" i="2" s="1"/>
  <c r="BB633" i="2" s="1"/>
  <c r="AW633" i="2"/>
  <c r="DF632" i="2"/>
  <c r="DE632" i="2"/>
  <c r="DD632" i="2"/>
  <c r="DC632" i="2"/>
  <c r="DA632" i="2"/>
  <c r="CX632" i="2"/>
  <c r="CU632" i="2"/>
  <c r="AY632" i="2"/>
  <c r="BA632" i="2" s="1"/>
  <c r="BB632" i="2" s="1"/>
  <c r="AW632" i="2"/>
  <c r="DF631" i="2"/>
  <c r="DE631" i="2"/>
  <c r="DD631" i="2"/>
  <c r="DC631" i="2"/>
  <c r="DA631" i="2"/>
  <c r="DB631" i="2" s="1"/>
  <c r="AY631" i="2"/>
  <c r="BA631" i="2" s="1"/>
  <c r="BB631" i="2" s="1"/>
  <c r="AW631" i="2"/>
  <c r="DF630" i="2"/>
  <c r="DE630" i="2"/>
  <c r="DD630" i="2"/>
  <c r="DC630" i="2"/>
  <c r="DA630" i="2"/>
  <c r="CX630" i="2"/>
  <c r="CU630" i="2"/>
  <c r="AY630" i="2"/>
  <c r="BA630" i="2" s="1"/>
  <c r="BB630" i="2" s="1"/>
  <c r="AW630" i="2"/>
  <c r="DF629" i="2"/>
  <c r="DE629" i="2"/>
  <c r="DD629" i="2"/>
  <c r="DC629" i="2"/>
  <c r="DA629" i="2"/>
  <c r="CX629" i="2"/>
  <c r="CU629" i="2"/>
  <c r="BE629" i="2"/>
  <c r="AY629" i="2"/>
  <c r="BA629" i="2" s="1"/>
  <c r="BB629" i="2" s="1"/>
  <c r="AW629" i="2"/>
  <c r="DF628" i="2"/>
  <c r="DE628" i="2"/>
  <c r="DD628" i="2"/>
  <c r="DC628" i="2"/>
  <c r="DA628" i="2"/>
  <c r="CX628" i="2"/>
  <c r="CU628" i="2"/>
  <c r="AY628" i="2"/>
  <c r="BA628" i="2" s="1"/>
  <c r="BB628" i="2" s="1"/>
  <c r="AW628" i="2"/>
  <c r="DF627" i="2"/>
  <c r="DE627" i="2"/>
  <c r="DD627" i="2"/>
  <c r="DC627" i="2"/>
  <c r="DA627" i="2"/>
  <c r="CX627" i="2"/>
  <c r="CU627" i="2"/>
  <c r="BE627" i="2"/>
  <c r="AY627" i="2"/>
  <c r="BA627" i="2" s="1"/>
  <c r="BB627" i="2" s="1"/>
  <c r="AW627" i="2"/>
  <c r="DF626" i="2"/>
  <c r="DE626" i="2"/>
  <c r="DD626" i="2"/>
  <c r="DC626" i="2"/>
  <c r="DA626" i="2"/>
  <c r="CX626" i="2"/>
  <c r="CU626" i="2"/>
  <c r="AY626" i="2"/>
  <c r="BA626" i="2" s="1"/>
  <c r="BB626" i="2" s="1"/>
  <c r="AW626" i="2"/>
  <c r="DF625" i="2"/>
  <c r="DE625" i="2"/>
  <c r="DD625" i="2"/>
  <c r="DC625" i="2"/>
  <c r="DA625" i="2"/>
  <c r="CX625" i="2"/>
  <c r="CU625" i="2"/>
  <c r="AY625" i="2"/>
  <c r="BA625" i="2" s="1"/>
  <c r="BB625" i="2" s="1"/>
  <c r="AW625" i="2"/>
  <c r="DF624" i="2"/>
  <c r="DE624" i="2"/>
  <c r="DD624" i="2"/>
  <c r="DC624" i="2"/>
  <c r="DA624" i="2"/>
  <c r="CX624" i="2"/>
  <c r="CU624" i="2"/>
  <c r="BE624" i="2"/>
  <c r="AY624" i="2"/>
  <c r="BA624" i="2" s="1"/>
  <c r="BB624" i="2" s="1"/>
  <c r="AW624" i="2"/>
  <c r="BA623" i="2"/>
  <c r="BB623" i="2" s="1"/>
  <c r="BC623" i="2" s="1"/>
  <c r="DF622" i="2"/>
  <c r="DE622" i="2"/>
  <c r="DD622" i="2"/>
  <c r="DC622" i="2"/>
  <c r="DA622" i="2"/>
  <c r="CX622" i="2"/>
  <c r="CU622" i="2"/>
  <c r="AY622" i="2"/>
  <c r="BA622" i="2" s="1"/>
  <c r="BB622" i="2" s="1"/>
  <c r="AW622" i="2"/>
  <c r="DF621" i="2"/>
  <c r="DE621" i="2"/>
  <c r="DD621" i="2"/>
  <c r="DC621" i="2"/>
  <c r="DA621" i="2"/>
  <c r="CX621" i="2"/>
  <c r="CU621" i="2"/>
  <c r="BA621" i="2"/>
  <c r="BB621" i="2" s="1"/>
  <c r="BC621" i="2" s="1"/>
  <c r="BA620" i="2"/>
  <c r="BB620" i="2" s="1"/>
  <c r="BC620" i="2" s="1"/>
  <c r="DF619" i="2"/>
  <c r="DE619" i="2"/>
  <c r="DD619" i="2"/>
  <c r="DC619" i="2"/>
  <c r="DA619" i="2"/>
  <c r="CX619" i="2"/>
  <c r="CU619" i="2"/>
  <c r="AY619" i="2"/>
  <c r="BA619" i="2" s="1"/>
  <c r="BB619" i="2" s="1"/>
  <c r="AW619" i="2"/>
  <c r="DF618" i="2"/>
  <c r="DE618" i="2"/>
  <c r="DD618" i="2"/>
  <c r="DC618" i="2"/>
  <c r="DA618" i="2"/>
  <c r="CX618" i="2"/>
  <c r="CU618" i="2"/>
  <c r="AY618" i="2"/>
  <c r="BA618" i="2" s="1"/>
  <c r="BB618" i="2" s="1"/>
  <c r="AW618" i="2"/>
  <c r="DF617" i="2"/>
  <c r="DE617" i="2"/>
  <c r="DD617" i="2"/>
  <c r="DC617" i="2"/>
  <c r="DA617" i="2"/>
  <c r="CX617" i="2"/>
  <c r="CU617" i="2"/>
  <c r="AY617" i="2"/>
  <c r="BA617" i="2" s="1"/>
  <c r="BB617" i="2" s="1"/>
  <c r="AW617" i="2"/>
  <c r="DF616" i="2"/>
  <c r="DE616" i="2"/>
  <c r="DD616" i="2"/>
  <c r="DC616" i="2"/>
  <c r="DA616" i="2"/>
  <c r="CX616" i="2"/>
  <c r="CU616" i="2"/>
  <c r="AY616" i="2"/>
  <c r="BA616" i="2" s="1"/>
  <c r="BB616" i="2" s="1"/>
  <c r="AW616" i="2"/>
  <c r="DF615" i="2"/>
  <c r="DE615" i="2"/>
  <c r="DD615" i="2"/>
  <c r="DC615" i="2"/>
  <c r="DA615" i="2"/>
  <c r="CX615" i="2"/>
  <c r="CU615" i="2"/>
  <c r="AY615" i="2"/>
  <c r="BA615" i="2" s="1"/>
  <c r="BB615" i="2" s="1"/>
  <c r="AW615" i="2"/>
  <c r="DF614" i="2"/>
  <c r="DE614" i="2"/>
  <c r="DD614" i="2"/>
  <c r="DC614" i="2"/>
  <c r="DA614" i="2"/>
  <c r="CX614" i="2"/>
  <c r="CU614" i="2"/>
  <c r="AY614" i="2"/>
  <c r="BA614" i="2" s="1"/>
  <c r="BB614" i="2" s="1"/>
  <c r="AW614" i="2"/>
  <c r="DF613" i="2"/>
  <c r="DE613" i="2"/>
  <c r="DD613" i="2"/>
  <c r="DC613" i="2"/>
  <c r="DA613" i="2"/>
  <c r="CX613" i="2"/>
  <c r="CU613" i="2"/>
  <c r="AY613" i="2"/>
  <c r="BA613" i="2" s="1"/>
  <c r="BB613" i="2" s="1"/>
  <c r="AW613" i="2"/>
  <c r="BA612" i="2"/>
  <c r="BB612" i="2" s="1"/>
  <c r="BC612" i="2" s="1"/>
  <c r="DF611" i="2"/>
  <c r="DE611" i="2"/>
  <c r="DD611" i="2"/>
  <c r="DC611" i="2"/>
  <c r="DA611" i="2"/>
  <c r="CX611" i="2"/>
  <c r="CU611" i="2"/>
  <c r="AY611" i="2"/>
  <c r="BA611" i="2" s="1"/>
  <c r="BB611" i="2" s="1"/>
  <c r="AW611" i="2"/>
  <c r="AY610" i="2"/>
  <c r="BA610" i="2" s="1"/>
  <c r="BB610" i="2" s="1"/>
  <c r="AW610" i="2"/>
  <c r="DF609" i="2"/>
  <c r="DE609" i="2"/>
  <c r="DD609" i="2"/>
  <c r="DC609" i="2"/>
  <c r="DA609" i="2"/>
  <c r="CX609" i="2"/>
  <c r="CU609" i="2"/>
  <c r="AY609" i="2"/>
  <c r="BA609" i="2" s="1"/>
  <c r="BB609" i="2" s="1"/>
  <c r="AW609" i="2"/>
  <c r="AY608" i="2"/>
  <c r="BA608" i="2" s="1"/>
  <c r="BB608" i="2" s="1"/>
  <c r="AW608" i="2"/>
  <c r="DF607" i="2"/>
  <c r="DE607" i="2"/>
  <c r="DD607" i="2"/>
  <c r="DC607" i="2"/>
  <c r="DA607" i="2"/>
  <c r="CX607" i="2"/>
  <c r="CU607" i="2"/>
  <c r="AY607" i="2"/>
  <c r="BA607" i="2" s="1"/>
  <c r="BB607" i="2" s="1"/>
  <c r="AW607" i="2"/>
  <c r="DF606" i="2"/>
  <c r="DE606" i="2"/>
  <c r="DD606" i="2"/>
  <c r="DC606" i="2"/>
  <c r="DA606" i="2"/>
  <c r="CX606" i="2"/>
  <c r="CU606" i="2"/>
  <c r="AY606" i="2"/>
  <c r="BA606" i="2" s="1"/>
  <c r="BB606" i="2" s="1"/>
  <c r="AW606" i="2"/>
  <c r="BA605" i="2"/>
  <c r="BB605" i="2" s="1"/>
  <c r="BC605" i="2" s="1"/>
  <c r="DF604" i="2"/>
  <c r="DE604" i="2"/>
  <c r="DD604" i="2"/>
  <c r="DC604" i="2"/>
  <c r="DA604" i="2"/>
  <c r="CX604" i="2"/>
  <c r="CU604" i="2"/>
  <c r="BA604" i="2"/>
  <c r="BB604" i="2" s="1"/>
  <c r="BC604" i="2" s="1"/>
  <c r="DF603" i="2"/>
  <c r="DE603" i="2"/>
  <c r="DD603" i="2"/>
  <c r="DC603" i="2"/>
  <c r="DA603" i="2"/>
  <c r="CX603" i="2"/>
  <c r="CU603" i="2"/>
  <c r="AY603" i="2"/>
  <c r="BA603" i="2" s="1"/>
  <c r="BB603" i="2" s="1"/>
  <c r="AW603" i="2"/>
  <c r="DF602" i="2"/>
  <c r="DE602" i="2"/>
  <c r="DD602" i="2"/>
  <c r="DC602" i="2"/>
  <c r="DA602" i="2"/>
  <c r="CX602" i="2"/>
  <c r="CU602" i="2"/>
  <c r="AY602" i="2"/>
  <c r="BA602" i="2" s="1"/>
  <c r="BB602" i="2" s="1"/>
  <c r="AW602" i="2"/>
  <c r="DF601" i="2"/>
  <c r="DE601" i="2"/>
  <c r="DD601" i="2"/>
  <c r="DC601" i="2"/>
  <c r="DA601" i="2"/>
  <c r="CX601" i="2"/>
  <c r="CU601" i="2"/>
  <c r="AY601" i="2"/>
  <c r="BA601" i="2" s="1"/>
  <c r="BB601" i="2" s="1"/>
  <c r="AW601" i="2"/>
  <c r="DF600" i="2"/>
  <c r="DE600" i="2"/>
  <c r="DD600" i="2"/>
  <c r="DC600" i="2"/>
  <c r="DA600" i="2"/>
  <c r="CX600" i="2"/>
  <c r="CU600" i="2"/>
  <c r="AY600" i="2"/>
  <c r="BA600" i="2" s="1"/>
  <c r="BB600" i="2" s="1"/>
  <c r="AW600" i="2"/>
  <c r="DF599" i="2"/>
  <c r="DE599" i="2"/>
  <c r="DD599" i="2"/>
  <c r="DC599" i="2"/>
  <c r="DA599" i="2"/>
  <c r="CX599" i="2"/>
  <c r="CU599" i="2"/>
  <c r="AY599" i="2"/>
  <c r="BA599" i="2" s="1"/>
  <c r="BB599" i="2" s="1"/>
  <c r="AW599" i="2"/>
  <c r="DF598" i="2"/>
  <c r="DE598" i="2"/>
  <c r="DD598" i="2"/>
  <c r="DA598" i="2"/>
  <c r="CX598" i="2"/>
  <c r="AY598" i="2"/>
  <c r="BA598" i="2" s="1"/>
  <c r="BB598" i="2" s="1"/>
  <c r="AW598" i="2"/>
  <c r="DF597" i="2"/>
  <c r="DE597" i="2"/>
  <c r="DD597" i="2"/>
  <c r="DC597" i="2"/>
  <c r="DA597" i="2"/>
  <c r="CX597" i="2"/>
  <c r="CU597" i="2"/>
  <c r="AY597" i="2"/>
  <c r="BA597" i="2" s="1"/>
  <c r="BB597" i="2" s="1"/>
  <c r="AW597" i="2"/>
  <c r="DF596" i="2"/>
  <c r="DE596" i="2"/>
  <c r="DD596" i="2"/>
  <c r="DC596" i="2"/>
  <c r="DA596" i="2"/>
  <c r="CX596" i="2"/>
  <c r="CU596" i="2"/>
  <c r="AY596" i="2"/>
  <c r="BA596" i="2" s="1"/>
  <c r="BB596" i="2" s="1"/>
  <c r="AW596" i="2"/>
  <c r="DF595" i="2"/>
  <c r="DE595" i="2"/>
  <c r="DD595" i="2"/>
  <c r="DC595" i="2"/>
  <c r="DA595" i="2"/>
  <c r="CX595" i="2"/>
  <c r="CU595" i="2"/>
  <c r="AY595" i="2"/>
  <c r="BA595" i="2" s="1"/>
  <c r="BB595" i="2" s="1"/>
  <c r="AW595" i="2"/>
  <c r="DF594" i="2"/>
  <c r="DE594" i="2"/>
  <c r="DD594" i="2"/>
  <c r="DC594" i="2"/>
  <c r="DA594" i="2"/>
  <c r="CX594" i="2"/>
  <c r="CU594" i="2"/>
  <c r="AY594" i="2"/>
  <c r="BA594" i="2" s="1"/>
  <c r="BB594" i="2" s="1"/>
  <c r="AW594" i="2"/>
  <c r="DF593" i="2"/>
  <c r="DE593" i="2"/>
  <c r="DD593" i="2"/>
  <c r="DC593" i="2"/>
  <c r="DA593" i="2"/>
  <c r="CX593" i="2"/>
  <c r="CU593" i="2"/>
  <c r="BA593" i="2"/>
  <c r="BB593" i="2" s="1"/>
  <c r="BC593" i="2" s="1"/>
  <c r="DF592" i="2"/>
  <c r="DE592" i="2"/>
  <c r="DD592" i="2"/>
  <c r="DC592" i="2"/>
  <c r="DA592" i="2"/>
  <c r="CX592" i="2"/>
  <c r="CU592" i="2"/>
  <c r="AY592" i="2"/>
  <c r="BA592" i="2" s="1"/>
  <c r="BB592" i="2" s="1"/>
  <c r="AW592" i="2"/>
  <c r="DF591" i="2"/>
  <c r="DE591" i="2"/>
  <c r="DD591" i="2"/>
  <c r="DC591" i="2"/>
  <c r="DA591" i="2"/>
  <c r="CX591" i="2"/>
  <c r="CU591" i="2"/>
  <c r="AY591" i="2"/>
  <c r="BA591" i="2" s="1"/>
  <c r="BB591" i="2" s="1"/>
  <c r="AW591" i="2"/>
  <c r="DF590" i="2"/>
  <c r="DE590" i="2"/>
  <c r="DD590" i="2"/>
  <c r="DC590" i="2"/>
  <c r="DA590" i="2"/>
  <c r="CX590" i="2"/>
  <c r="CU590" i="2"/>
  <c r="BE590" i="2"/>
  <c r="AY590" i="2"/>
  <c r="BA590" i="2" s="1"/>
  <c r="BB590" i="2" s="1"/>
  <c r="AW590" i="2"/>
  <c r="BA589" i="2"/>
  <c r="BB589" i="2" s="1"/>
  <c r="BC589" i="2" s="1"/>
  <c r="BA588" i="2"/>
  <c r="BB588" i="2" s="1"/>
  <c r="BC588" i="2" s="1"/>
  <c r="DF587" i="2"/>
  <c r="DE587" i="2"/>
  <c r="DD587" i="2"/>
  <c r="DC587" i="2"/>
  <c r="DA587" i="2"/>
  <c r="CX587" i="2"/>
  <c r="CU587" i="2"/>
  <c r="BE587" i="2"/>
  <c r="BA587" i="2"/>
  <c r="BB587" i="2" s="1"/>
  <c r="BC587" i="2" s="1"/>
  <c r="BA586" i="2"/>
  <c r="BB586" i="2" s="1"/>
  <c r="BC586" i="2" s="1"/>
  <c r="BA585" i="2"/>
  <c r="BB585" i="2" s="1"/>
  <c r="BC585" i="2" s="1"/>
  <c r="DF584" i="2"/>
  <c r="DE584" i="2"/>
  <c r="DD584" i="2"/>
  <c r="DC584" i="2"/>
  <c r="DA584" i="2"/>
  <c r="CX584" i="2"/>
  <c r="CU584" i="2"/>
  <c r="AY584" i="2"/>
  <c r="BA584" i="2" s="1"/>
  <c r="BB584" i="2" s="1"/>
  <c r="AW584" i="2"/>
  <c r="DF583" i="2"/>
  <c r="DE583" i="2"/>
  <c r="DD583" i="2"/>
  <c r="DC583" i="2"/>
  <c r="DA583" i="2"/>
  <c r="CX583" i="2"/>
  <c r="CU583" i="2"/>
  <c r="AY583" i="2"/>
  <c r="BA583" i="2" s="1"/>
  <c r="BB583" i="2" s="1"/>
  <c r="AW583" i="2"/>
  <c r="AY582" i="2"/>
  <c r="BA582" i="2" s="1"/>
  <c r="BB582" i="2" s="1"/>
  <c r="AW582" i="2"/>
  <c r="DF581" i="2"/>
  <c r="DE581" i="2"/>
  <c r="DD581" i="2"/>
  <c r="DC581" i="2"/>
  <c r="DA581" i="2"/>
  <c r="CX581" i="2"/>
  <c r="CU581" i="2"/>
  <c r="AY581" i="2"/>
  <c r="BA581" i="2" s="1"/>
  <c r="BB581" i="2" s="1"/>
  <c r="AW581" i="2"/>
  <c r="DF580" i="2"/>
  <c r="DE580" i="2"/>
  <c r="DD580" i="2"/>
  <c r="DC580" i="2"/>
  <c r="DA580" i="2"/>
  <c r="CX580" i="2"/>
  <c r="CU580" i="2"/>
  <c r="BA580" i="2"/>
  <c r="BB580" i="2" s="1"/>
  <c r="BC580" i="2" s="1"/>
  <c r="DF579" i="2"/>
  <c r="DE579" i="2"/>
  <c r="DD579" i="2"/>
  <c r="DC579" i="2"/>
  <c r="DA579" i="2"/>
  <c r="CX579" i="2"/>
  <c r="CU579" i="2"/>
  <c r="AY579" i="2"/>
  <c r="BA579" i="2" s="1"/>
  <c r="BB579" i="2" s="1"/>
  <c r="AW579" i="2"/>
  <c r="AY578" i="2"/>
  <c r="BA578" i="2" s="1"/>
  <c r="BB578" i="2" s="1"/>
  <c r="AW578" i="2"/>
  <c r="AY577" i="2"/>
  <c r="BA577" i="2" s="1"/>
  <c r="BB577" i="2" s="1"/>
  <c r="AW577" i="2"/>
  <c r="BA576" i="2"/>
  <c r="BB576" i="2" s="1"/>
  <c r="BC576" i="2" s="1"/>
  <c r="DF575" i="2"/>
  <c r="DE575" i="2"/>
  <c r="DD575" i="2"/>
  <c r="DC575" i="2"/>
  <c r="DA575" i="2"/>
  <c r="CX575" i="2"/>
  <c r="CU575" i="2"/>
  <c r="AY575" i="2"/>
  <c r="BA575" i="2" s="1"/>
  <c r="BB575" i="2" s="1"/>
  <c r="AW575" i="2"/>
  <c r="AY574" i="2"/>
  <c r="BA574" i="2" s="1"/>
  <c r="BB574" i="2" s="1"/>
  <c r="AW574" i="2"/>
  <c r="AY573" i="2"/>
  <c r="BA573" i="2" s="1"/>
  <c r="BB573" i="2" s="1"/>
  <c r="AW573" i="2"/>
  <c r="DF572" i="2"/>
  <c r="DE572" i="2"/>
  <c r="DD572" i="2"/>
  <c r="DC572" i="2"/>
  <c r="DA572" i="2"/>
  <c r="CX572" i="2"/>
  <c r="CU572" i="2"/>
  <c r="AY572" i="2"/>
  <c r="BA572" i="2" s="1"/>
  <c r="BB572" i="2" s="1"/>
  <c r="AW572" i="2"/>
  <c r="DF571" i="2"/>
  <c r="DE571" i="2"/>
  <c r="DD571" i="2"/>
  <c r="DC571" i="2"/>
  <c r="DA571" i="2"/>
  <c r="CX571" i="2"/>
  <c r="CU571" i="2"/>
  <c r="AY571" i="2"/>
  <c r="BA571" i="2" s="1"/>
  <c r="BB571" i="2" s="1"/>
  <c r="AW571" i="2"/>
  <c r="DF570" i="2"/>
  <c r="DE570" i="2"/>
  <c r="DD570" i="2"/>
  <c r="DC570" i="2"/>
  <c r="DA570" i="2"/>
  <c r="CX570" i="2"/>
  <c r="CU570" i="2"/>
  <c r="AY570" i="2"/>
  <c r="BA570" i="2" s="1"/>
  <c r="BB570" i="2" s="1"/>
  <c r="AW570" i="2"/>
  <c r="DF569" i="2"/>
  <c r="DE569" i="2"/>
  <c r="DD569" i="2"/>
  <c r="DC569" i="2"/>
  <c r="DA569" i="2"/>
  <c r="CX569" i="2"/>
  <c r="CU569" i="2"/>
  <c r="AY569" i="2"/>
  <c r="BA569" i="2" s="1"/>
  <c r="BB569" i="2" s="1"/>
  <c r="AW569" i="2"/>
  <c r="DF568" i="2"/>
  <c r="DE568" i="2"/>
  <c r="DD568" i="2"/>
  <c r="DC568" i="2"/>
  <c r="DA568" i="2"/>
  <c r="CX568" i="2"/>
  <c r="CU568" i="2"/>
  <c r="BA568" i="2"/>
  <c r="BB568" i="2" s="1"/>
  <c r="BC568" i="2" s="1"/>
  <c r="DD567" i="2"/>
  <c r="CX567" i="2"/>
  <c r="BA567" i="2"/>
  <c r="BB567" i="2" s="1"/>
  <c r="BC567" i="2" s="1"/>
  <c r="DF566" i="2"/>
  <c r="DE566" i="2"/>
  <c r="DD566" i="2"/>
  <c r="DC566" i="2"/>
  <c r="DA566" i="2"/>
  <c r="CX566" i="2"/>
  <c r="CU566" i="2"/>
  <c r="AY566" i="2"/>
  <c r="BA566" i="2" s="1"/>
  <c r="BB566" i="2" s="1"/>
  <c r="AW566" i="2"/>
  <c r="DF565" i="2"/>
  <c r="DE565" i="2"/>
  <c r="DD565" i="2"/>
  <c r="DC565" i="2"/>
  <c r="DA565" i="2"/>
  <c r="CX565" i="2"/>
  <c r="CU565" i="2"/>
  <c r="AY565" i="2"/>
  <c r="BA565" i="2" s="1"/>
  <c r="BB565" i="2" s="1"/>
  <c r="AW565" i="2"/>
  <c r="DF564" i="2"/>
  <c r="DE564" i="2"/>
  <c r="DD564" i="2"/>
  <c r="DC564" i="2"/>
  <c r="DA564" i="2"/>
  <c r="CX564" i="2"/>
  <c r="CU564" i="2"/>
  <c r="AY564" i="2"/>
  <c r="BA564" i="2" s="1"/>
  <c r="BB564" i="2" s="1"/>
  <c r="AW564" i="2"/>
  <c r="DF563" i="2"/>
  <c r="DE563" i="2"/>
  <c r="DD563" i="2"/>
  <c r="DC563" i="2"/>
  <c r="DA563" i="2"/>
  <c r="CX563" i="2"/>
  <c r="CU563" i="2"/>
  <c r="AY563" i="2"/>
  <c r="BA563" i="2" s="1"/>
  <c r="BB563" i="2" s="1"/>
  <c r="AW563" i="2"/>
  <c r="DF562" i="2"/>
  <c r="DE562" i="2"/>
  <c r="DD562" i="2"/>
  <c r="DC562" i="2"/>
  <c r="DA562" i="2"/>
  <c r="CX562" i="2"/>
  <c r="CU562" i="2"/>
  <c r="AY562" i="2"/>
  <c r="BA562" i="2" s="1"/>
  <c r="BB562" i="2" s="1"/>
  <c r="AW562" i="2"/>
  <c r="DF561" i="2"/>
  <c r="DE561" i="2"/>
  <c r="DD561" i="2"/>
  <c r="DC561" i="2"/>
  <c r="DA561" i="2"/>
  <c r="CX561" i="2"/>
  <c r="CU561" i="2"/>
  <c r="BE561" i="2"/>
  <c r="BA561" i="2"/>
  <c r="BB561" i="2" s="1"/>
  <c r="BC561" i="2" s="1"/>
  <c r="DF560" i="2"/>
  <c r="DD560" i="2"/>
  <c r="DC560" i="2"/>
  <c r="CX560" i="2"/>
  <c r="CU560" i="2"/>
  <c r="AY560" i="2"/>
  <c r="BA560" i="2" s="1"/>
  <c r="BB560" i="2" s="1"/>
  <c r="AW560" i="2"/>
  <c r="DF559" i="2"/>
  <c r="DE559" i="2"/>
  <c r="DD559" i="2"/>
  <c r="DC559" i="2"/>
  <c r="DA559" i="2"/>
  <c r="CX559" i="2"/>
  <c r="CU559" i="2"/>
  <c r="AY559" i="2"/>
  <c r="BA559" i="2" s="1"/>
  <c r="BB559" i="2" s="1"/>
  <c r="AW559" i="2"/>
  <c r="DF558" i="2"/>
  <c r="DE558" i="2"/>
  <c r="DD558" i="2"/>
  <c r="DC558" i="2"/>
  <c r="DA558" i="2"/>
  <c r="CX558" i="2"/>
  <c r="CU558" i="2"/>
  <c r="AY558" i="2"/>
  <c r="BA558" i="2" s="1"/>
  <c r="BB558" i="2" s="1"/>
  <c r="AW558" i="2"/>
  <c r="DF557" i="2"/>
  <c r="DD557" i="2"/>
  <c r="DC557" i="2"/>
  <c r="CX557" i="2"/>
  <c r="CU557" i="2"/>
  <c r="AY557" i="2"/>
  <c r="BA557" i="2" s="1"/>
  <c r="BB557" i="2" s="1"/>
  <c r="AW557" i="2"/>
  <c r="DF556" i="2"/>
  <c r="DE556" i="2"/>
  <c r="DD556" i="2"/>
  <c r="DC556" i="2"/>
  <c r="DA556" i="2"/>
  <c r="CX556" i="2"/>
  <c r="CU556" i="2"/>
  <c r="AY556" i="2"/>
  <c r="BA556" i="2" s="1"/>
  <c r="BB556" i="2" s="1"/>
  <c r="AW556" i="2"/>
  <c r="DF555" i="2"/>
  <c r="DE555" i="2"/>
  <c r="DD555" i="2"/>
  <c r="DC555" i="2"/>
  <c r="DA555" i="2"/>
  <c r="CX555" i="2"/>
  <c r="CU555" i="2"/>
  <c r="AY555" i="2"/>
  <c r="BA555" i="2" s="1"/>
  <c r="BB555" i="2" s="1"/>
  <c r="AW555" i="2"/>
  <c r="DF554" i="2"/>
  <c r="DE554" i="2"/>
  <c r="DD554" i="2"/>
  <c r="DC554" i="2"/>
  <c r="DA554" i="2"/>
  <c r="CX554" i="2"/>
  <c r="CU554" i="2"/>
  <c r="AY554" i="2"/>
  <c r="BA554" i="2" s="1"/>
  <c r="BB554" i="2" s="1"/>
  <c r="AW554" i="2"/>
  <c r="AY553" i="2"/>
  <c r="BA553" i="2" s="1"/>
  <c r="BB553" i="2" s="1"/>
  <c r="AW553" i="2"/>
  <c r="DF552" i="2"/>
  <c r="DE552" i="2"/>
  <c r="DD552" i="2"/>
  <c r="DC552" i="2"/>
  <c r="DA552" i="2"/>
  <c r="CX552" i="2"/>
  <c r="CU552" i="2"/>
  <c r="AY552" i="2"/>
  <c r="BA552" i="2" s="1"/>
  <c r="BB552" i="2" s="1"/>
  <c r="AW552" i="2"/>
  <c r="DF551" i="2"/>
  <c r="DE551" i="2"/>
  <c r="DD551" i="2"/>
  <c r="DC551" i="2"/>
  <c r="DA551" i="2"/>
  <c r="CX551" i="2"/>
  <c r="CU551" i="2"/>
  <c r="AY551" i="2"/>
  <c r="BA551" i="2" s="1"/>
  <c r="BB551" i="2" s="1"/>
  <c r="AW551" i="2"/>
  <c r="AY550" i="2"/>
  <c r="BA550" i="2" s="1"/>
  <c r="BB550" i="2" s="1"/>
  <c r="AW550" i="2"/>
  <c r="DF549" i="2"/>
  <c r="DE549" i="2"/>
  <c r="DD549" i="2"/>
  <c r="DC549" i="2"/>
  <c r="DA549" i="2"/>
  <c r="CX549" i="2"/>
  <c r="CU549" i="2"/>
  <c r="AY549" i="2"/>
  <c r="BA549" i="2" s="1"/>
  <c r="BB549" i="2" s="1"/>
  <c r="AW549" i="2"/>
  <c r="DF548" i="2"/>
  <c r="DE548" i="2"/>
  <c r="DD548" i="2"/>
  <c r="DC548" i="2"/>
  <c r="DA548" i="2"/>
  <c r="CX548" i="2"/>
  <c r="CU548" i="2"/>
  <c r="AY548" i="2"/>
  <c r="BA548" i="2" s="1"/>
  <c r="BB548" i="2" s="1"/>
  <c r="AW548" i="2"/>
  <c r="DF547" i="2"/>
  <c r="DE547" i="2"/>
  <c r="DD547" i="2"/>
  <c r="DC547" i="2"/>
  <c r="DA547" i="2"/>
  <c r="CX547" i="2"/>
  <c r="CU547" i="2"/>
  <c r="AY547" i="2"/>
  <c r="BA547" i="2" s="1"/>
  <c r="BB547" i="2" s="1"/>
  <c r="AW547" i="2"/>
  <c r="DD546" i="2"/>
  <c r="CX546" i="2"/>
  <c r="AY546" i="2"/>
  <c r="BA546" i="2" s="1"/>
  <c r="BB546" i="2" s="1"/>
  <c r="AW546" i="2"/>
  <c r="DF545" i="2"/>
  <c r="DE545" i="2"/>
  <c r="DD545" i="2"/>
  <c r="DC545" i="2"/>
  <c r="DA545" i="2"/>
  <c r="CX545" i="2"/>
  <c r="CU545" i="2"/>
  <c r="AY545" i="2"/>
  <c r="BA545" i="2" s="1"/>
  <c r="BB545" i="2" s="1"/>
  <c r="AW545" i="2"/>
  <c r="DF544" i="2"/>
  <c r="DE544" i="2"/>
  <c r="DD544" i="2"/>
  <c r="DC544" i="2"/>
  <c r="DA544" i="2"/>
  <c r="CX544" i="2"/>
  <c r="CU544" i="2"/>
  <c r="AY544" i="2"/>
  <c r="BA544" i="2" s="1"/>
  <c r="BB544" i="2" s="1"/>
  <c r="AW544" i="2"/>
  <c r="DF543" i="2"/>
  <c r="DE543" i="2"/>
  <c r="DD543" i="2"/>
  <c r="DC543" i="2"/>
  <c r="DA543" i="2"/>
  <c r="CX543" i="2"/>
  <c r="CU543" i="2"/>
  <c r="AY543" i="2"/>
  <c r="BA543" i="2" s="1"/>
  <c r="BB543" i="2" s="1"/>
  <c r="AW543" i="2"/>
  <c r="DF542" i="2"/>
  <c r="DE542" i="2"/>
  <c r="DD542" i="2"/>
  <c r="DC542" i="2"/>
  <c r="DA542" i="2"/>
  <c r="CX542" i="2"/>
  <c r="CU542" i="2"/>
  <c r="AY542" i="2"/>
  <c r="BA542" i="2" s="1"/>
  <c r="BB542" i="2" s="1"/>
  <c r="AW542" i="2"/>
  <c r="AY541" i="2"/>
  <c r="BA541" i="2" s="1"/>
  <c r="BB541" i="2" s="1"/>
  <c r="AW541" i="2"/>
  <c r="DF540" i="2"/>
  <c r="DE540" i="2"/>
  <c r="DD540" i="2"/>
  <c r="DC540" i="2"/>
  <c r="DA540" i="2"/>
  <c r="CX540" i="2"/>
  <c r="CU540" i="2"/>
  <c r="BA540" i="2"/>
  <c r="BB540" i="2" s="1"/>
  <c r="BC540" i="2" s="1"/>
  <c r="DF539" i="2"/>
  <c r="DE539" i="2"/>
  <c r="DD539" i="2"/>
  <c r="DC539" i="2"/>
  <c r="DA539" i="2"/>
  <c r="CX539" i="2"/>
  <c r="CU539" i="2"/>
  <c r="AY539" i="2"/>
  <c r="BA539" i="2" s="1"/>
  <c r="BB539" i="2" s="1"/>
  <c r="AW539" i="2"/>
  <c r="DF538" i="2"/>
  <c r="DE538" i="2"/>
  <c r="DD538" i="2"/>
  <c r="DC538" i="2"/>
  <c r="DA538" i="2"/>
  <c r="CX538" i="2"/>
  <c r="CU538" i="2"/>
  <c r="AY538" i="2"/>
  <c r="BA538" i="2" s="1"/>
  <c r="BB538" i="2" s="1"/>
  <c r="AW538" i="2"/>
  <c r="DF537" i="2"/>
  <c r="DE537" i="2"/>
  <c r="DD537" i="2"/>
  <c r="DC537" i="2"/>
  <c r="DA537" i="2"/>
  <c r="CX537" i="2"/>
  <c r="CU537" i="2"/>
  <c r="AY537" i="2"/>
  <c r="BA537" i="2" s="1"/>
  <c r="BB537" i="2" s="1"/>
  <c r="AW537" i="2"/>
  <c r="DF536" i="2"/>
  <c r="DE536" i="2"/>
  <c r="DD536" i="2"/>
  <c r="DC536" i="2"/>
  <c r="DA536" i="2"/>
  <c r="CX536" i="2"/>
  <c r="CU536" i="2"/>
  <c r="BA536" i="2"/>
  <c r="BB536" i="2" s="1"/>
  <c r="BC536" i="2" s="1"/>
  <c r="DF535" i="2"/>
  <c r="DE535" i="2"/>
  <c r="DD535" i="2"/>
  <c r="DC535" i="2"/>
  <c r="DA535" i="2"/>
  <c r="CX535" i="2"/>
  <c r="CU535" i="2"/>
  <c r="AY535" i="2"/>
  <c r="BA535" i="2" s="1"/>
  <c r="BB535" i="2" s="1"/>
  <c r="AW535" i="2"/>
  <c r="DF534" i="2"/>
  <c r="DE534" i="2"/>
  <c r="DD534" i="2"/>
  <c r="DC534" i="2"/>
  <c r="DA534" i="2"/>
  <c r="CX534" i="2"/>
  <c r="CU534" i="2"/>
  <c r="AY534" i="2"/>
  <c r="BA534" i="2" s="1"/>
  <c r="BB534" i="2" s="1"/>
  <c r="AW534" i="2"/>
  <c r="DF533" i="2"/>
  <c r="DE533" i="2"/>
  <c r="DD533" i="2"/>
  <c r="DC533" i="2"/>
  <c r="DA533" i="2"/>
  <c r="CX533" i="2"/>
  <c r="CU533" i="2"/>
  <c r="AY533" i="2"/>
  <c r="BA533" i="2" s="1"/>
  <c r="BB533" i="2" s="1"/>
  <c r="AW533" i="2"/>
  <c r="DF532" i="2"/>
  <c r="DE532" i="2"/>
  <c r="DD532" i="2"/>
  <c r="DC532" i="2"/>
  <c r="DA532" i="2"/>
  <c r="CX532" i="2"/>
  <c r="CU532" i="2"/>
  <c r="AY532" i="2"/>
  <c r="BA532" i="2" s="1"/>
  <c r="BB532" i="2" s="1"/>
  <c r="AW532" i="2"/>
  <c r="DF531" i="2"/>
  <c r="DE531" i="2"/>
  <c r="DD531" i="2"/>
  <c r="DC531" i="2"/>
  <c r="DA531" i="2"/>
  <c r="CX531" i="2"/>
  <c r="CU531" i="2"/>
  <c r="AY531" i="2"/>
  <c r="BA531" i="2" s="1"/>
  <c r="BB531" i="2" s="1"/>
  <c r="AW531" i="2"/>
  <c r="DF530" i="2"/>
  <c r="DE530" i="2"/>
  <c r="DD530" i="2"/>
  <c r="DC530" i="2"/>
  <c r="DA530" i="2"/>
  <c r="CX530" i="2"/>
  <c r="CU530" i="2"/>
  <c r="AY530" i="2"/>
  <c r="BA530" i="2" s="1"/>
  <c r="BB530" i="2" s="1"/>
  <c r="AW530" i="2"/>
  <c r="DF529" i="2"/>
  <c r="DE529" i="2"/>
  <c r="DD529" i="2"/>
  <c r="DC529" i="2"/>
  <c r="DA529" i="2"/>
  <c r="CX529" i="2"/>
  <c r="CU529" i="2"/>
  <c r="AY529" i="2"/>
  <c r="BA529" i="2" s="1"/>
  <c r="BB529" i="2" s="1"/>
  <c r="AW529" i="2"/>
  <c r="DF528" i="2"/>
  <c r="DE528" i="2"/>
  <c r="DD528" i="2"/>
  <c r="DC528" i="2"/>
  <c r="DA528" i="2"/>
  <c r="CX528" i="2"/>
  <c r="CU528" i="2"/>
  <c r="AY528" i="2"/>
  <c r="BA528" i="2" s="1"/>
  <c r="BB528" i="2" s="1"/>
  <c r="AW528" i="2"/>
  <c r="DF527" i="2"/>
  <c r="DE527" i="2"/>
  <c r="DD527" i="2"/>
  <c r="DC527" i="2"/>
  <c r="DA527" i="2"/>
  <c r="CX527" i="2"/>
  <c r="CU527" i="2"/>
  <c r="AY527" i="2"/>
  <c r="BA527" i="2" s="1"/>
  <c r="BB527" i="2" s="1"/>
  <c r="AW527" i="2"/>
  <c r="DF526" i="2"/>
  <c r="DE526" i="2"/>
  <c r="DD526" i="2"/>
  <c r="DC526" i="2"/>
  <c r="DA526" i="2"/>
  <c r="CX526" i="2"/>
  <c r="CU526" i="2"/>
  <c r="BA526" i="2"/>
  <c r="BB526" i="2" s="1"/>
  <c r="BC526" i="2" s="1"/>
  <c r="DF525" i="2"/>
  <c r="DE525" i="2"/>
  <c r="DD525" i="2"/>
  <c r="DC525" i="2"/>
  <c r="DA525" i="2"/>
  <c r="CX525" i="2"/>
  <c r="CU525" i="2"/>
  <c r="AY525" i="2"/>
  <c r="BA525" i="2" s="1"/>
  <c r="BB525" i="2" s="1"/>
  <c r="AW525" i="2"/>
  <c r="DF524" i="2"/>
  <c r="DE524" i="2"/>
  <c r="DD524" i="2"/>
  <c r="DC524" i="2"/>
  <c r="DA524" i="2"/>
  <c r="CX524" i="2"/>
  <c r="CU524" i="2"/>
  <c r="AY524" i="2"/>
  <c r="BA524" i="2" s="1"/>
  <c r="BB524" i="2" s="1"/>
  <c r="AW524" i="2"/>
  <c r="DF523" i="2"/>
  <c r="DE523" i="2"/>
  <c r="DD523" i="2"/>
  <c r="DC523" i="2"/>
  <c r="DA523" i="2"/>
  <c r="CX523" i="2"/>
  <c r="CU523" i="2"/>
  <c r="AY523" i="2"/>
  <c r="BA523" i="2" s="1"/>
  <c r="BB523" i="2" s="1"/>
  <c r="AW523" i="2"/>
  <c r="DF522" i="2"/>
  <c r="DE522" i="2"/>
  <c r="DD522" i="2"/>
  <c r="DC522" i="2"/>
  <c r="DA522" i="2"/>
  <c r="CX522" i="2"/>
  <c r="CU522" i="2"/>
  <c r="AY522" i="2"/>
  <c r="BA522" i="2" s="1"/>
  <c r="BB522" i="2" s="1"/>
  <c r="AW522" i="2"/>
  <c r="DF521" i="2"/>
  <c r="DE521" i="2"/>
  <c r="DD521" i="2"/>
  <c r="DC521" i="2"/>
  <c r="DA521" i="2"/>
  <c r="CX521" i="2"/>
  <c r="CU521" i="2"/>
  <c r="AY521" i="2"/>
  <c r="BA521" i="2" s="1"/>
  <c r="BB521" i="2" s="1"/>
  <c r="AW521" i="2"/>
  <c r="DF520" i="2"/>
  <c r="DE520" i="2"/>
  <c r="DD520" i="2"/>
  <c r="DC520" i="2"/>
  <c r="DA520" i="2"/>
  <c r="CX520" i="2"/>
  <c r="CU520" i="2"/>
  <c r="AY520" i="2"/>
  <c r="BA520" i="2" s="1"/>
  <c r="BB520" i="2" s="1"/>
  <c r="AW520" i="2"/>
  <c r="DF519" i="2"/>
  <c r="DE519" i="2"/>
  <c r="DD519" i="2"/>
  <c r="DC519" i="2"/>
  <c r="DA519" i="2"/>
  <c r="CX519" i="2"/>
  <c r="CU519" i="2"/>
  <c r="AY519" i="2"/>
  <c r="BA519" i="2" s="1"/>
  <c r="BB519" i="2" s="1"/>
  <c r="AW519" i="2"/>
  <c r="DF518" i="2"/>
  <c r="DE518" i="2"/>
  <c r="DD518" i="2"/>
  <c r="DC518" i="2"/>
  <c r="DA518" i="2"/>
  <c r="CX518" i="2"/>
  <c r="CU518" i="2"/>
  <c r="AY518" i="2"/>
  <c r="BA518" i="2" s="1"/>
  <c r="BB518" i="2" s="1"/>
  <c r="AW518" i="2"/>
  <c r="DF517" i="2"/>
  <c r="DE517" i="2"/>
  <c r="DD517" i="2"/>
  <c r="DC517" i="2"/>
  <c r="DA517" i="2"/>
  <c r="CX517" i="2"/>
  <c r="CU517" i="2"/>
  <c r="AY517" i="2"/>
  <c r="BA517" i="2" s="1"/>
  <c r="BB517" i="2" s="1"/>
  <c r="AW517" i="2"/>
  <c r="DF516" i="2"/>
  <c r="DE516" i="2"/>
  <c r="DD516" i="2"/>
  <c r="DC516" i="2"/>
  <c r="DA516" i="2"/>
  <c r="CX516" i="2"/>
  <c r="CU516" i="2"/>
  <c r="AY516" i="2"/>
  <c r="BA516" i="2" s="1"/>
  <c r="BB516" i="2" s="1"/>
  <c r="AW516" i="2"/>
  <c r="BA515" i="2"/>
  <c r="BB515" i="2" s="1"/>
  <c r="BC515" i="2" s="1"/>
  <c r="DF514" i="2"/>
  <c r="DE514" i="2"/>
  <c r="DD514" i="2"/>
  <c r="DC514" i="2"/>
  <c r="DA514" i="2"/>
  <c r="CX514" i="2"/>
  <c r="CU514" i="2"/>
  <c r="AY514" i="2"/>
  <c r="BA514" i="2" s="1"/>
  <c r="BB514" i="2" s="1"/>
  <c r="AW514" i="2"/>
  <c r="DF513" i="2"/>
  <c r="DE513" i="2"/>
  <c r="DD513" i="2"/>
  <c r="DC513" i="2"/>
  <c r="DA513" i="2"/>
  <c r="CX513" i="2"/>
  <c r="CU513" i="2"/>
  <c r="BA513" i="2"/>
  <c r="BB513" i="2" s="1"/>
  <c r="BC513" i="2" s="1"/>
  <c r="BA512" i="2"/>
  <c r="BB512" i="2" s="1"/>
  <c r="BC512" i="2" s="1"/>
  <c r="DF511" i="2"/>
  <c r="DE511" i="2"/>
  <c r="DD511" i="2"/>
  <c r="DC511" i="2"/>
  <c r="DA511" i="2"/>
  <c r="CX511" i="2"/>
  <c r="CU511" i="2"/>
  <c r="AY511" i="2"/>
  <c r="BA511" i="2" s="1"/>
  <c r="BB511" i="2" s="1"/>
  <c r="AW511" i="2"/>
  <c r="DF510" i="2"/>
  <c r="DE510" i="2"/>
  <c r="DD510" i="2"/>
  <c r="DC510" i="2"/>
  <c r="DA510" i="2"/>
  <c r="CX510" i="2"/>
  <c r="CU510" i="2"/>
  <c r="AY510" i="2"/>
  <c r="BA510" i="2" s="1"/>
  <c r="BB510" i="2" s="1"/>
  <c r="AW510" i="2"/>
  <c r="DF509" i="2"/>
  <c r="DE509" i="2"/>
  <c r="DD509" i="2"/>
  <c r="DC509" i="2"/>
  <c r="DA509" i="2"/>
  <c r="CX509" i="2"/>
  <c r="CU509" i="2"/>
  <c r="BA509" i="2"/>
  <c r="BB509" i="2" s="1"/>
  <c r="BC509" i="2" s="1"/>
  <c r="DF508" i="2"/>
  <c r="DE508" i="2"/>
  <c r="DD508" i="2"/>
  <c r="DC508" i="2"/>
  <c r="DA508" i="2"/>
  <c r="CX508" i="2"/>
  <c r="CU508" i="2"/>
  <c r="AY508" i="2"/>
  <c r="BA508" i="2" s="1"/>
  <c r="BB508" i="2" s="1"/>
  <c r="AW508" i="2"/>
  <c r="DF507" i="2"/>
  <c r="DE507" i="2"/>
  <c r="DD507" i="2"/>
  <c r="DC507" i="2"/>
  <c r="DA507" i="2"/>
  <c r="CX507" i="2"/>
  <c r="CU507" i="2"/>
  <c r="AY507" i="2"/>
  <c r="BA507" i="2" s="1"/>
  <c r="BB507" i="2" s="1"/>
  <c r="AW507" i="2"/>
  <c r="DF506" i="2"/>
  <c r="DE506" i="2"/>
  <c r="DD506" i="2"/>
  <c r="DC506" i="2"/>
  <c r="DA506" i="2"/>
  <c r="CX506" i="2"/>
  <c r="CU506" i="2"/>
  <c r="AY506" i="2"/>
  <c r="BA506" i="2" s="1"/>
  <c r="BB506" i="2" s="1"/>
  <c r="AW506" i="2"/>
  <c r="DF505" i="2"/>
  <c r="DE505" i="2"/>
  <c r="DD505" i="2"/>
  <c r="DC505" i="2"/>
  <c r="DA505" i="2"/>
  <c r="CX505" i="2"/>
  <c r="CU505" i="2"/>
  <c r="AY505" i="2"/>
  <c r="BA505" i="2" s="1"/>
  <c r="BB505" i="2" s="1"/>
  <c r="AW505" i="2"/>
  <c r="DF504" i="2"/>
  <c r="DE504" i="2"/>
  <c r="DD504" i="2"/>
  <c r="DC504" i="2"/>
  <c r="DA504" i="2"/>
  <c r="CX504" i="2"/>
  <c r="CU504" i="2"/>
  <c r="AY504" i="2"/>
  <c r="BA504" i="2" s="1"/>
  <c r="BB504" i="2" s="1"/>
  <c r="AW504" i="2"/>
  <c r="DF503" i="2"/>
  <c r="DE503" i="2"/>
  <c r="DD503" i="2"/>
  <c r="DC503" i="2"/>
  <c r="DA503" i="2"/>
  <c r="CX503" i="2"/>
  <c r="CU503" i="2"/>
  <c r="BE503" i="2"/>
  <c r="BA503" i="2"/>
  <c r="BB503" i="2" s="1"/>
  <c r="BC503" i="2" s="1"/>
  <c r="DF502" i="2"/>
  <c r="DE502" i="2"/>
  <c r="DD502" i="2"/>
  <c r="DC502" i="2"/>
  <c r="DA502" i="2"/>
  <c r="CX502" i="2"/>
  <c r="CU502" i="2"/>
  <c r="AY502" i="2"/>
  <c r="BA502" i="2" s="1"/>
  <c r="BB502" i="2" s="1"/>
  <c r="AW502" i="2"/>
  <c r="DF501" i="2"/>
  <c r="DE501" i="2"/>
  <c r="DD501" i="2"/>
  <c r="DC501" i="2"/>
  <c r="DA501" i="2"/>
  <c r="CX501" i="2"/>
  <c r="CU501" i="2"/>
  <c r="AY501" i="2"/>
  <c r="BA501" i="2" s="1"/>
  <c r="BB501" i="2" s="1"/>
  <c r="AW501" i="2"/>
  <c r="DF500" i="2"/>
  <c r="DE500" i="2"/>
  <c r="DD500" i="2"/>
  <c r="DC500" i="2"/>
  <c r="DA500" i="2"/>
  <c r="CX500" i="2"/>
  <c r="CU500" i="2"/>
  <c r="AY500" i="2"/>
  <c r="BA500" i="2" s="1"/>
  <c r="BB500" i="2" s="1"/>
  <c r="AW500" i="2"/>
  <c r="DF499" i="2"/>
  <c r="DE499" i="2"/>
  <c r="DD499" i="2"/>
  <c r="DC499" i="2"/>
  <c r="DA499" i="2"/>
  <c r="CX499" i="2"/>
  <c r="CU499" i="2"/>
  <c r="AY499" i="2"/>
  <c r="BA499" i="2" s="1"/>
  <c r="BB499" i="2" s="1"/>
  <c r="AW499" i="2"/>
  <c r="DF498" i="2"/>
  <c r="DE498" i="2"/>
  <c r="DD498" i="2"/>
  <c r="DC498" i="2"/>
  <c r="DA498" i="2"/>
  <c r="CX498" i="2"/>
  <c r="CU498" i="2"/>
  <c r="AY498" i="2"/>
  <c r="BA498" i="2" s="1"/>
  <c r="BB498" i="2" s="1"/>
  <c r="AW498" i="2"/>
  <c r="DF497" i="2"/>
  <c r="DE497" i="2"/>
  <c r="DD497" i="2"/>
  <c r="DC497" i="2"/>
  <c r="DA497" i="2"/>
  <c r="CX497" i="2"/>
  <c r="CU497" i="2"/>
  <c r="AY497" i="2"/>
  <c r="BA497" i="2" s="1"/>
  <c r="BB497" i="2" s="1"/>
  <c r="AW497" i="2"/>
  <c r="DF496" i="2"/>
  <c r="DE496" i="2"/>
  <c r="DD496" i="2"/>
  <c r="DC496" i="2"/>
  <c r="DA496" i="2"/>
  <c r="CX496" i="2"/>
  <c r="CU496" i="2"/>
  <c r="AY496" i="2"/>
  <c r="BA496" i="2" s="1"/>
  <c r="BB496" i="2" s="1"/>
  <c r="AW496" i="2"/>
  <c r="DF495" i="2"/>
  <c r="DE495" i="2"/>
  <c r="DD495" i="2"/>
  <c r="DC495" i="2"/>
  <c r="DA495" i="2"/>
  <c r="CX495" i="2"/>
  <c r="CU495" i="2"/>
  <c r="AY495" i="2"/>
  <c r="BA495" i="2" s="1"/>
  <c r="BB495" i="2" s="1"/>
  <c r="AW495" i="2"/>
  <c r="DF494" i="2"/>
  <c r="DE494" i="2"/>
  <c r="DD494" i="2"/>
  <c r="DC494" i="2"/>
  <c r="DA494" i="2"/>
  <c r="CX494" i="2"/>
  <c r="CU494" i="2"/>
  <c r="AY494" i="2"/>
  <c r="BA494" i="2" s="1"/>
  <c r="BB494" i="2" s="1"/>
  <c r="AW494" i="2"/>
  <c r="DF493" i="2"/>
  <c r="DE493" i="2"/>
  <c r="DD493" i="2"/>
  <c r="DC493" i="2"/>
  <c r="DA493" i="2"/>
  <c r="CX493" i="2"/>
  <c r="CU493" i="2"/>
  <c r="AY493" i="2"/>
  <c r="BA493" i="2" s="1"/>
  <c r="BB493" i="2" s="1"/>
  <c r="AW493" i="2"/>
  <c r="DF492" i="2"/>
  <c r="DE492" i="2"/>
  <c r="DD492" i="2"/>
  <c r="DC492" i="2"/>
  <c r="DA492" i="2"/>
  <c r="CX492" i="2"/>
  <c r="CU492" i="2"/>
  <c r="AY492" i="2"/>
  <c r="BA492" i="2" s="1"/>
  <c r="BB492" i="2" s="1"/>
  <c r="AW492" i="2"/>
  <c r="DF491" i="2"/>
  <c r="DE491" i="2"/>
  <c r="DD491" i="2"/>
  <c r="DC491" i="2"/>
  <c r="DA491" i="2"/>
  <c r="CX491" i="2"/>
  <c r="CU491" i="2"/>
  <c r="AY491" i="2"/>
  <c r="BA491" i="2" s="1"/>
  <c r="BB491" i="2" s="1"/>
  <c r="AW491" i="2"/>
  <c r="DF490" i="2"/>
  <c r="DE490" i="2"/>
  <c r="DD490" i="2"/>
  <c r="DC490" i="2"/>
  <c r="DA490" i="2"/>
  <c r="CX490" i="2"/>
  <c r="CU490" i="2"/>
  <c r="BA490" i="2"/>
  <c r="BB490" i="2" s="1"/>
  <c r="BC490" i="2" s="1"/>
  <c r="DF489" i="2"/>
  <c r="DE489" i="2"/>
  <c r="DD489" i="2"/>
  <c r="DC489" i="2"/>
  <c r="DA489" i="2"/>
  <c r="CX489" i="2"/>
  <c r="CU489" i="2"/>
  <c r="AY489" i="2"/>
  <c r="BA489" i="2" s="1"/>
  <c r="BB489" i="2" s="1"/>
  <c r="AW489" i="2"/>
  <c r="DF488" i="2"/>
  <c r="DE488" i="2"/>
  <c r="DD488" i="2"/>
  <c r="DC488" i="2"/>
  <c r="DA488" i="2"/>
  <c r="CX488" i="2"/>
  <c r="CU488" i="2"/>
  <c r="AY488" i="2"/>
  <c r="BA488" i="2" s="1"/>
  <c r="BB488" i="2" s="1"/>
  <c r="AW488" i="2"/>
  <c r="DF487" i="2"/>
  <c r="DE487" i="2"/>
  <c r="DD487" i="2"/>
  <c r="DC487" i="2"/>
  <c r="DA487" i="2"/>
  <c r="CX487" i="2"/>
  <c r="CU487" i="2"/>
  <c r="AY487" i="2"/>
  <c r="BA487" i="2" s="1"/>
  <c r="BB487" i="2" s="1"/>
  <c r="AW487" i="2"/>
  <c r="DF486" i="2"/>
  <c r="DE486" i="2"/>
  <c r="DD486" i="2"/>
  <c r="DC486" i="2"/>
  <c r="DA486" i="2"/>
  <c r="CX486" i="2"/>
  <c r="CU486" i="2"/>
  <c r="AY486" i="2"/>
  <c r="BA486" i="2" s="1"/>
  <c r="BB486" i="2" s="1"/>
  <c r="AW486" i="2"/>
  <c r="DF485" i="2"/>
  <c r="DE485" i="2"/>
  <c r="DD485" i="2"/>
  <c r="DC485" i="2"/>
  <c r="DA485" i="2"/>
  <c r="CX485" i="2"/>
  <c r="CU485" i="2"/>
  <c r="AY485" i="2"/>
  <c r="BA485" i="2" s="1"/>
  <c r="BB485" i="2" s="1"/>
  <c r="AW485" i="2"/>
  <c r="DF484" i="2"/>
  <c r="DE484" i="2"/>
  <c r="DD484" i="2"/>
  <c r="DC484" i="2"/>
  <c r="DA484" i="2"/>
  <c r="CX484" i="2"/>
  <c r="CU484" i="2"/>
  <c r="AY484" i="2"/>
  <c r="BA484" i="2" s="1"/>
  <c r="BB484" i="2" s="1"/>
  <c r="AW484" i="2"/>
  <c r="DF483" i="2"/>
  <c r="DE483" i="2"/>
  <c r="DD483" i="2"/>
  <c r="DC483" i="2"/>
  <c r="DA483" i="2"/>
  <c r="CX483" i="2"/>
  <c r="CU483" i="2"/>
  <c r="AY483" i="2"/>
  <c r="BA483" i="2" s="1"/>
  <c r="BB483" i="2" s="1"/>
  <c r="AW483" i="2"/>
  <c r="DF482" i="2"/>
  <c r="DE482" i="2"/>
  <c r="DD482" i="2"/>
  <c r="DC482" i="2"/>
  <c r="DA482" i="2"/>
  <c r="CX482" i="2"/>
  <c r="CU482" i="2"/>
  <c r="AY482" i="2"/>
  <c r="BA482" i="2" s="1"/>
  <c r="BB482" i="2" s="1"/>
  <c r="AW482" i="2"/>
  <c r="DF481" i="2"/>
  <c r="DE481" i="2"/>
  <c r="DD481" i="2"/>
  <c r="DC481" i="2"/>
  <c r="DA481" i="2"/>
  <c r="CX481" i="2"/>
  <c r="CU481" i="2"/>
  <c r="AY481" i="2"/>
  <c r="BA481" i="2" s="1"/>
  <c r="BB481" i="2" s="1"/>
  <c r="AW481" i="2"/>
  <c r="DF480" i="2"/>
  <c r="DE480" i="2"/>
  <c r="DD480" i="2"/>
  <c r="DC480" i="2"/>
  <c r="DA480" i="2"/>
  <c r="CX480" i="2"/>
  <c r="CU480" i="2"/>
  <c r="AY480" i="2"/>
  <c r="BA480" i="2" s="1"/>
  <c r="BB480" i="2" s="1"/>
  <c r="AW480" i="2"/>
  <c r="DF479" i="2"/>
  <c r="DE479" i="2"/>
  <c r="DD479" i="2"/>
  <c r="DC479" i="2"/>
  <c r="DA479" i="2"/>
  <c r="CX479" i="2"/>
  <c r="CU479" i="2"/>
  <c r="AY479" i="2"/>
  <c r="BA479" i="2" s="1"/>
  <c r="BB479" i="2" s="1"/>
  <c r="AW479" i="2"/>
  <c r="DF478" i="2"/>
  <c r="DE478" i="2"/>
  <c r="DD478" i="2"/>
  <c r="DC478" i="2"/>
  <c r="DA478" i="2"/>
  <c r="CX478" i="2"/>
  <c r="CU478" i="2"/>
  <c r="BA478" i="2"/>
  <c r="BB478" i="2" s="1"/>
  <c r="BC478" i="2" s="1"/>
  <c r="DF477" i="2"/>
  <c r="DE477" i="2"/>
  <c r="DD477" i="2"/>
  <c r="DC477" i="2"/>
  <c r="DA477" i="2"/>
  <c r="CX477" i="2"/>
  <c r="CU477" i="2"/>
  <c r="AY477" i="2"/>
  <c r="BA477" i="2" s="1"/>
  <c r="BB477" i="2" s="1"/>
  <c r="AW477" i="2"/>
  <c r="DF476" i="2"/>
  <c r="DE476" i="2"/>
  <c r="DD476" i="2"/>
  <c r="DC476" i="2"/>
  <c r="DA476" i="2"/>
  <c r="CX476" i="2"/>
  <c r="CU476" i="2"/>
  <c r="BE476" i="2"/>
  <c r="BA476" i="2"/>
  <c r="BB476" i="2" s="1"/>
  <c r="BC476" i="2" s="1"/>
  <c r="DF475" i="2"/>
  <c r="DE475" i="2"/>
  <c r="DD475" i="2"/>
  <c r="DC475" i="2"/>
  <c r="DA475" i="2"/>
  <c r="CX475" i="2"/>
  <c r="CU475" i="2"/>
  <c r="BA475" i="2"/>
  <c r="BB475" i="2" s="1"/>
  <c r="BC475" i="2" s="1"/>
  <c r="DF474" i="2"/>
  <c r="DE474" i="2"/>
  <c r="DD474" i="2"/>
  <c r="DC474" i="2"/>
  <c r="DA474" i="2"/>
  <c r="CX474" i="2"/>
  <c r="CU474" i="2"/>
  <c r="BA474" i="2"/>
  <c r="BB474" i="2" s="1"/>
  <c r="BC474" i="2" s="1"/>
  <c r="DF473" i="2"/>
  <c r="DE473" i="2"/>
  <c r="DD473" i="2"/>
  <c r="DC473" i="2"/>
  <c r="DA473" i="2"/>
  <c r="CX473" i="2"/>
  <c r="CU473" i="2"/>
  <c r="AY473" i="2"/>
  <c r="BA473" i="2" s="1"/>
  <c r="BB473" i="2" s="1"/>
  <c r="AW473" i="2"/>
  <c r="DF472" i="2"/>
  <c r="DE472" i="2"/>
  <c r="DD472" i="2"/>
  <c r="DC472" i="2"/>
  <c r="DA472" i="2"/>
  <c r="CX472" i="2"/>
  <c r="CU472" i="2"/>
  <c r="AY472" i="2"/>
  <c r="BA472" i="2" s="1"/>
  <c r="BB472" i="2" s="1"/>
  <c r="AW472" i="2"/>
  <c r="DF471" i="2"/>
  <c r="DE471" i="2"/>
  <c r="DD471" i="2"/>
  <c r="DC471" i="2"/>
  <c r="DA471" i="2"/>
  <c r="CX471" i="2"/>
  <c r="CU471" i="2"/>
  <c r="AY471" i="2"/>
  <c r="BA471" i="2" s="1"/>
  <c r="BB471" i="2" s="1"/>
  <c r="AW471" i="2"/>
  <c r="DF470" i="2"/>
  <c r="DE470" i="2"/>
  <c r="DD470" i="2"/>
  <c r="DC470" i="2"/>
  <c r="DA470" i="2"/>
  <c r="CX470" i="2"/>
  <c r="CU470" i="2"/>
  <c r="AY470" i="2"/>
  <c r="BA470" i="2" s="1"/>
  <c r="BB470" i="2" s="1"/>
  <c r="AW470" i="2"/>
  <c r="DF469" i="2"/>
  <c r="DE469" i="2"/>
  <c r="DD469" i="2"/>
  <c r="DC469" i="2"/>
  <c r="DA469" i="2"/>
  <c r="CX469" i="2"/>
  <c r="CU469" i="2"/>
  <c r="AY469" i="2"/>
  <c r="BA469" i="2" s="1"/>
  <c r="BB469" i="2" s="1"/>
  <c r="AW469" i="2"/>
  <c r="DF468" i="2"/>
  <c r="DE468" i="2"/>
  <c r="DD468" i="2"/>
  <c r="DC468" i="2"/>
  <c r="DA468" i="2"/>
  <c r="CX468" i="2"/>
  <c r="CU468" i="2"/>
  <c r="AY468" i="2"/>
  <c r="BA468" i="2" s="1"/>
  <c r="BB468" i="2" s="1"/>
  <c r="AW468" i="2"/>
  <c r="DF467" i="2"/>
  <c r="DE467" i="2"/>
  <c r="DD467" i="2"/>
  <c r="DC467" i="2"/>
  <c r="DA467" i="2"/>
  <c r="CX467" i="2"/>
  <c r="CU467" i="2"/>
  <c r="AY467" i="2"/>
  <c r="BA467" i="2" s="1"/>
  <c r="BB467" i="2" s="1"/>
  <c r="AW467" i="2"/>
  <c r="BA466" i="2"/>
  <c r="BB466" i="2" s="1"/>
  <c r="BC466" i="2" s="1"/>
  <c r="DF465" i="2"/>
  <c r="DE465" i="2"/>
  <c r="DD465" i="2"/>
  <c r="DC465" i="2"/>
  <c r="DA465" i="2"/>
  <c r="CX465" i="2"/>
  <c r="CU465" i="2"/>
  <c r="AY465" i="2"/>
  <c r="BA465" i="2" s="1"/>
  <c r="BB465" i="2" s="1"/>
  <c r="AW465" i="2"/>
  <c r="DF464" i="2"/>
  <c r="DE464" i="2"/>
  <c r="DD464" i="2"/>
  <c r="DC464" i="2"/>
  <c r="DA464" i="2"/>
  <c r="CX464" i="2"/>
  <c r="CU464" i="2"/>
  <c r="AY464" i="2"/>
  <c r="BA464" i="2" s="1"/>
  <c r="BB464" i="2" s="1"/>
  <c r="AW464" i="2"/>
  <c r="DF463" i="2"/>
  <c r="DE463" i="2"/>
  <c r="DD463" i="2"/>
  <c r="DC463" i="2"/>
  <c r="DA463" i="2"/>
  <c r="CX463" i="2"/>
  <c r="CU463" i="2"/>
  <c r="AY463" i="2"/>
  <c r="BA463" i="2" s="1"/>
  <c r="BB463" i="2" s="1"/>
  <c r="AW463" i="2"/>
  <c r="DF462" i="2"/>
  <c r="DE462" i="2"/>
  <c r="DD462" i="2"/>
  <c r="DC462" i="2"/>
  <c r="DA462" i="2"/>
  <c r="CX462" i="2"/>
  <c r="CU462" i="2"/>
  <c r="AY462" i="2"/>
  <c r="BA462" i="2" s="1"/>
  <c r="BB462" i="2" s="1"/>
  <c r="AW462" i="2"/>
  <c r="DF461" i="2"/>
  <c r="DE461" i="2"/>
  <c r="DD461" i="2"/>
  <c r="DC461" i="2"/>
  <c r="DA461" i="2"/>
  <c r="CX461" i="2"/>
  <c r="CU461" i="2"/>
  <c r="AY461" i="2"/>
  <c r="BA461" i="2" s="1"/>
  <c r="BB461" i="2" s="1"/>
  <c r="AW461" i="2"/>
  <c r="DF460" i="2"/>
  <c r="DE460" i="2"/>
  <c r="DD460" i="2"/>
  <c r="DC460" i="2"/>
  <c r="DA460" i="2"/>
  <c r="CX460" i="2"/>
  <c r="CU460" i="2"/>
  <c r="AY460" i="2"/>
  <c r="BA460" i="2" s="1"/>
  <c r="BB460" i="2" s="1"/>
  <c r="AW460" i="2"/>
  <c r="DF459" i="2"/>
  <c r="DE459" i="2"/>
  <c r="DD459" i="2"/>
  <c r="DC459" i="2"/>
  <c r="DA459" i="2"/>
  <c r="CX459" i="2"/>
  <c r="CU459" i="2"/>
  <c r="AY459" i="2"/>
  <c r="BA459" i="2" s="1"/>
  <c r="BB459" i="2" s="1"/>
  <c r="AW459" i="2"/>
  <c r="DF458" i="2"/>
  <c r="DE458" i="2"/>
  <c r="DD458" i="2"/>
  <c r="DC458" i="2"/>
  <c r="DA458" i="2"/>
  <c r="CX458" i="2"/>
  <c r="CU458" i="2"/>
  <c r="AY458" i="2"/>
  <c r="BA458" i="2" s="1"/>
  <c r="BB458" i="2" s="1"/>
  <c r="AW458" i="2"/>
  <c r="DF457" i="2"/>
  <c r="DE457" i="2"/>
  <c r="DD457" i="2"/>
  <c r="DC457" i="2"/>
  <c r="DA457" i="2"/>
  <c r="CX457" i="2"/>
  <c r="CU457" i="2"/>
  <c r="AY457" i="2"/>
  <c r="BA457" i="2" s="1"/>
  <c r="BB457" i="2" s="1"/>
  <c r="AW457" i="2"/>
  <c r="DF456" i="2"/>
  <c r="DE456" i="2"/>
  <c r="DD456" i="2"/>
  <c r="DC456" i="2"/>
  <c r="DA456" i="2"/>
  <c r="CX456" i="2"/>
  <c r="CU456" i="2"/>
  <c r="AY456" i="2"/>
  <c r="BA456" i="2" s="1"/>
  <c r="BB456" i="2" s="1"/>
  <c r="AW456" i="2"/>
  <c r="DF455" i="2"/>
  <c r="DE455" i="2"/>
  <c r="DD455" i="2"/>
  <c r="DC455" i="2"/>
  <c r="DA455" i="2"/>
  <c r="CX455" i="2"/>
  <c r="CU455" i="2"/>
  <c r="AY455" i="2"/>
  <c r="BA455" i="2" s="1"/>
  <c r="BB455" i="2" s="1"/>
  <c r="AW455" i="2"/>
  <c r="BA454" i="2"/>
  <c r="BB454" i="2" s="1"/>
  <c r="BC454" i="2" s="1"/>
  <c r="DF453" i="2"/>
  <c r="DE453" i="2"/>
  <c r="DD453" i="2"/>
  <c r="DC453" i="2"/>
  <c r="DA453" i="2"/>
  <c r="CX453" i="2"/>
  <c r="CU453" i="2"/>
  <c r="AY453" i="2"/>
  <c r="BA453" i="2" s="1"/>
  <c r="BB453" i="2" s="1"/>
  <c r="AW453" i="2"/>
  <c r="DF452" i="2"/>
  <c r="DE452" i="2"/>
  <c r="DD452" i="2"/>
  <c r="DC452" i="2"/>
  <c r="DA452" i="2"/>
  <c r="CX452" i="2"/>
  <c r="CU452" i="2"/>
  <c r="AY452" i="2"/>
  <c r="BA452" i="2" s="1"/>
  <c r="BB452" i="2" s="1"/>
  <c r="AW452" i="2"/>
  <c r="DF451" i="2"/>
  <c r="DE451" i="2"/>
  <c r="DD451" i="2"/>
  <c r="DC451" i="2"/>
  <c r="DA451" i="2"/>
  <c r="CX451" i="2"/>
  <c r="CU451" i="2"/>
  <c r="AY451" i="2"/>
  <c r="BA451" i="2" s="1"/>
  <c r="BB451" i="2" s="1"/>
  <c r="AW451" i="2"/>
  <c r="DF450" i="2"/>
  <c r="DE450" i="2"/>
  <c r="DD450" i="2"/>
  <c r="DC450" i="2"/>
  <c r="DA450" i="2"/>
  <c r="CX450" i="2"/>
  <c r="CU450" i="2"/>
  <c r="AY450" i="2"/>
  <c r="BA450" i="2" s="1"/>
  <c r="BB450" i="2" s="1"/>
  <c r="AW450" i="2"/>
  <c r="DF449" i="2"/>
  <c r="DE449" i="2"/>
  <c r="DD449" i="2"/>
  <c r="DC449" i="2"/>
  <c r="DA449" i="2"/>
  <c r="CX449" i="2"/>
  <c r="CU449" i="2"/>
  <c r="AY449" i="2"/>
  <c r="BA449" i="2" s="1"/>
  <c r="BB449" i="2" s="1"/>
  <c r="AW449" i="2"/>
  <c r="DF448" i="2"/>
  <c r="DE448" i="2"/>
  <c r="DD448" i="2"/>
  <c r="DC448" i="2"/>
  <c r="DA448" i="2"/>
  <c r="CX448" i="2"/>
  <c r="CU448" i="2"/>
  <c r="AY448" i="2"/>
  <c r="BA448" i="2" s="1"/>
  <c r="BB448" i="2" s="1"/>
  <c r="AW448" i="2"/>
  <c r="DF447" i="2"/>
  <c r="DE447" i="2"/>
  <c r="DD447" i="2"/>
  <c r="DC447" i="2"/>
  <c r="DA447" i="2"/>
  <c r="CX447" i="2"/>
  <c r="CU447" i="2"/>
  <c r="AY447" i="2"/>
  <c r="BA447" i="2" s="1"/>
  <c r="BB447" i="2" s="1"/>
  <c r="AW447" i="2"/>
  <c r="DF446" i="2"/>
  <c r="DE446" i="2"/>
  <c r="DD446" i="2"/>
  <c r="DC446" i="2"/>
  <c r="DA446" i="2"/>
  <c r="CX446" i="2"/>
  <c r="CU446" i="2"/>
  <c r="AY446" i="2"/>
  <c r="BA446" i="2" s="1"/>
  <c r="BB446" i="2" s="1"/>
  <c r="AW446" i="2"/>
  <c r="DF445" i="2"/>
  <c r="DE445" i="2"/>
  <c r="DD445" i="2"/>
  <c r="DC445" i="2"/>
  <c r="DA445" i="2"/>
  <c r="CX445" i="2"/>
  <c r="CU445" i="2"/>
  <c r="AY445" i="2"/>
  <c r="BA445" i="2" s="1"/>
  <c r="BB445" i="2" s="1"/>
  <c r="AW445" i="2"/>
  <c r="DF444" i="2"/>
  <c r="DE444" i="2"/>
  <c r="DD444" i="2"/>
  <c r="DC444" i="2"/>
  <c r="DA444" i="2"/>
  <c r="CX444" i="2"/>
  <c r="CU444" i="2"/>
  <c r="AY444" i="2"/>
  <c r="BA444" i="2" s="1"/>
  <c r="BB444" i="2" s="1"/>
  <c r="AW444" i="2"/>
  <c r="DF443" i="2"/>
  <c r="DE443" i="2"/>
  <c r="DD443" i="2"/>
  <c r="DC443" i="2"/>
  <c r="DA443" i="2"/>
  <c r="CX443" i="2"/>
  <c r="CU443" i="2"/>
  <c r="AY443" i="2"/>
  <c r="BA443" i="2" s="1"/>
  <c r="BB443" i="2" s="1"/>
  <c r="AW443" i="2"/>
  <c r="DF442" i="2"/>
  <c r="DE442" i="2"/>
  <c r="DD442" i="2"/>
  <c r="DC442" i="2"/>
  <c r="DA442" i="2"/>
  <c r="CX442" i="2"/>
  <c r="CU442" i="2"/>
  <c r="AY442" i="2"/>
  <c r="BA442" i="2" s="1"/>
  <c r="BB442" i="2" s="1"/>
  <c r="AW442" i="2"/>
  <c r="DF441" i="2"/>
  <c r="DE441" i="2"/>
  <c r="DD441" i="2"/>
  <c r="DC441" i="2"/>
  <c r="DA441" i="2"/>
  <c r="CX441" i="2"/>
  <c r="CU441" i="2"/>
  <c r="AY441" i="2"/>
  <c r="BA441" i="2" s="1"/>
  <c r="BB441" i="2" s="1"/>
  <c r="AW441" i="2"/>
  <c r="DF440" i="2"/>
  <c r="DE440" i="2"/>
  <c r="DD440" i="2"/>
  <c r="DC440" i="2"/>
  <c r="DA440" i="2"/>
  <c r="CX440" i="2"/>
  <c r="CU440" i="2"/>
  <c r="AY440" i="2"/>
  <c r="BA440" i="2" s="1"/>
  <c r="BB440" i="2" s="1"/>
  <c r="AW440" i="2"/>
  <c r="DF439" i="2"/>
  <c r="DE439" i="2"/>
  <c r="DD439" i="2"/>
  <c r="DC439" i="2"/>
  <c r="DA439" i="2"/>
  <c r="CX439" i="2"/>
  <c r="CU439" i="2"/>
  <c r="AY439" i="2"/>
  <c r="BA439" i="2" s="1"/>
  <c r="BB439" i="2" s="1"/>
  <c r="AW439" i="2"/>
  <c r="DF438" i="2"/>
  <c r="DE438" i="2"/>
  <c r="DD438" i="2"/>
  <c r="DC438" i="2"/>
  <c r="DA438" i="2"/>
  <c r="CX438" i="2"/>
  <c r="CU438" i="2"/>
  <c r="AY438" i="2"/>
  <c r="BA438" i="2" s="1"/>
  <c r="BB438" i="2" s="1"/>
  <c r="AW438" i="2"/>
  <c r="DF437" i="2"/>
  <c r="DE437" i="2"/>
  <c r="DD437" i="2"/>
  <c r="DC437" i="2"/>
  <c r="DA437" i="2"/>
  <c r="CX437" i="2"/>
  <c r="CU437" i="2"/>
  <c r="AY437" i="2"/>
  <c r="BA437" i="2" s="1"/>
  <c r="BB437" i="2" s="1"/>
  <c r="AW437" i="2"/>
  <c r="DF436" i="2"/>
  <c r="DE436" i="2"/>
  <c r="DD436" i="2"/>
  <c r="DC436" i="2"/>
  <c r="DA436" i="2"/>
  <c r="CX436" i="2"/>
  <c r="CU436" i="2"/>
  <c r="AY436" i="2"/>
  <c r="BA436" i="2" s="1"/>
  <c r="BB436" i="2" s="1"/>
  <c r="AW436" i="2"/>
  <c r="DF435" i="2"/>
  <c r="DE435" i="2"/>
  <c r="DD435" i="2"/>
  <c r="DC435" i="2"/>
  <c r="DA435" i="2"/>
  <c r="CX435" i="2"/>
  <c r="CU435" i="2"/>
  <c r="AY435" i="2"/>
  <c r="BA435" i="2" s="1"/>
  <c r="BB435" i="2" s="1"/>
  <c r="AW435" i="2"/>
  <c r="DF434" i="2"/>
  <c r="DE434" i="2"/>
  <c r="DD434" i="2"/>
  <c r="DC434" i="2"/>
  <c r="DA434" i="2"/>
  <c r="CX434" i="2"/>
  <c r="CU434" i="2"/>
  <c r="AY434" i="2"/>
  <c r="BA434" i="2" s="1"/>
  <c r="BB434" i="2" s="1"/>
  <c r="AW434" i="2"/>
  <c r="DF433" i="2"/>
  <c r="DE433" i="2"/>
  <c r="DD433" i="2"/>
  <c r="DC433" i="2"/>
  <c r="DA433" i="2"/>
  <c r="CX433" i="2"/>
  <c r="CU433" i="2"/>
  <c r="AY433" i="2"/>
  <c r="BA433" i="2" s="1"/>
  <c r="BB433" i="2" s="1"/>
  <c r="AW433" i="2"/>
  <c r="DF432" i="2"/>
  <c r="DE432" i="2"/>
  <c r="DD432" i="2"/>
  <c r="DC432" i="2"/>
  <c r="DA432" i="2"/>
  <c r="CX432" i="2"/>
  <c r="CU432" i="2"/>
  <c r="AY432" i="2"/>
  <c r="BA432" i="2" s="1"/>
  <c r="BB432" i="2" s="1"/>
  <c r="AW432" i="2"/>
  <c r="DF431" i="2"/>
  <c r="DE431" i="2"/>
  <c r="DD431" i="2"/>
  <c r="DC431" i="2"/>
  <c r="DA431" i="2"/>
  <c r="CX431" i="2"/>
  <c r="CU431" i="2"/>
  <c r="AY431" i="2"/>
  <c r="BA431" i="2" s="1"/>
  <c r="BB431" i="2" s="1"/>
  <c r="AW431" i="2"/>
  <c r="DF430" i="2"/>
  <c r="DE430" i="2"/>
  <c r="DD430" i="2"/>
  <c r="DC430" i="2"/>
  <c r="DA430" i="2"/>
  <c r="CX430" i="2"/>
  <c r="CU430" i="2"/>
  <c r="AY430" i="2"/>
  <c r="BA430" i="2" s="1"/>
  <c r="BB430" i="2" s="1"/>
  <c r="AW430" i="2"/>
  <c r="DF429" i="2"/>
  <c r="DE429" i="2"/>
  <c r="DD429" i="2"/>
  <c r="DC429" i="2"/>
  <c r="DA429" i="2"/>
  <c r="CX429" i="2"/>
  <c r="CU429" i="2"/>
  <c r="AY429" i="2"/>
  <c r="BA429" i="2" s="1"/>
  <c r="BB429" i="2" s="1"/>
  <c r="AW429" i="2"/>
  <c r="DF428" i="2"/>
  <c r="DE428" i="2"/>
  <c r="DD428" i="2"/>
  <c r="DC428" i="2"/>
  <c r="DA428" i="2"/>
  <c r="CX428" i="2"/>
  <c r="CU428" i="2"/>
  <c r="AY428" i="2"/>
  <c r="BA428" i="2" s="1"/>
  <c r="BB428" i="2" s="1"/>
  <c r="AW428" i="2"/>
  <c r="DF427" i="2"/>
  <c r="DE427" i="2"/>
  <c r="DD427" i="2"/>
  <c r="DC427" i="2"/>
  <c r="DA427" i="2"/>
  <c r="CX427" i="2"/>
  <c r="CU427" i="2"/>
  <c r="AY427" i="2"/>
  <c r="BA427" i="2" s="1"/>
  <c r="BB427" i="2" s="1"/>
  <c r="AW427" i="2"/>
  <c r="DF426" i="2"/>
  <c r="DE426" i="2"/>
  <c r="DD426" i="2"/>
  <c r="DC426" i="2"/>
  <c r="DA426" i="2"/>
  <c r="CX426" i="2"/>
  <c r="CU426" i="2"/>
  <c r="AY426" i="2"/>
  <c r="BA426" i="2" s="1"/>
  <c r="BB426" i="2" s="1"/>
  <c r="AW426" i="2"/>
  <c r="DF425" i="2"/>
  <c r="DE425" i="2"/>
  <c r="DD425" i="2"/>
  <c r="DC425" i="2"/>
  <c r="DA425" i="2"/>
  <c r="CX425" i="2"/>
  <c r="CU425" i="2"/>
  <c r="AY425" i="2"/>
  <c r="BA425" i="2" s="1"/>
  <c r="BB425" i="2" s="1"/>
  <c r="AW425" i="2"/>
  <c r="DF424" i="2"/>
  <c r="DE424" i="2"/>
  <c r="DD424" i="2"/>
  <c r="DC424" i="2"/>
  <c r="DA424" i="2"/>
  <c r="CX424" i="2"/>
  <c r="CU424" i="2"/>
  <c r="AY424" i="2"/>
  <c r="BA424" i="2" s="1"/>
  <c r="BB424" i="2" s="1"/>
  <c r="AW424" i="2"/>
  <c r="DF423" i="2"/>
  <c r="DE423" i="2"/>
  <c r="DD423" i="2"/>
  <c r="DC423" i="2"/>
  <c r="DA423" i="2"/>
  <c r="CX423" i="2"/>
  <c r="CU423" i="2"/>
  <c r="AY423" i="2"/>
  <c r="BA423" i="2" s="1"/>
  <c r="BB423" i="2" s="1"/>
  <c r="AW423" i="2"/>
  <c r="DF422" i="2"/>
  <c r="DE422" i="2"/>
  <c r="DD422" i="2"/>
  <c r="DC422" i="2"/>
  <c r="DA422" i="2"/>
  <c r="CX422" i="2"/>
  <c r="CU422" i="2"/>
  <c r="AY422" i="2"/>
  <c r="BA422" i="2" s="1"/>
  <c r="BB422" i="2" s="1"/>
  <c r="AW422" i="2"/>
  <c r="DF421" i="2"/>
  <c r="DE421" i="2"/>
  <c r="DD421" i="2"/>
  <c r="DC421" i="2"/>
  <c r="DA421" i="2"/>
  <c r="CX421" i="2"/>
  <c r="CU421" i="2"/>
  <c r="AY421" i="2"/>
  <c r="BA421" i="2" s="1"/>
  <c r="BB421" i="2" s="1"/>
  <c r="AW421" i="2"/>
  <c r="DF420" i="2"/>
  <c r="DE420" i="2"/>
  <c r="DD420" i="2"/>
  <c r="DC420" i="2"/>
  <c r="DA420" i="2"/>
  <c r="CX420" i="2"/>
  <c r="CU420" i="2"/>
  <c r="AY420" i="2"/>
  <c r="BA420" i="2" s="1"/>
  <c r="BB420" i="2" s="1"/>
  <c r="AW420" i="2"/>
  <c r="DF419" i="2"/>
  <c r="DE419" i="2"/>
  <c r="DD419" i="2"/>
  <c r="DC419" i="2"/>
  <c r="DA419" i="2"/>
  <c r="CX419" i="2"/>
  <c r="CU419" i="2"/>
  <c r="AY419" i="2"/>
  <c r="BA419" i="2" s="1"/>
  <c r="BB419" i="2" s="1"/>
  <c r="AW419" i="2"/>
  <c r="DF418" i="2"/>
  <c r="DE418" i="2"/>
  <c r="DD418" i="2"/>
  <c r="DC418" i="2"/>
  <c r="DA418" i="2"/>
  <c r="CX418" i="2"/>
  <c r="CU418" i="2"/>
  <c r="AY418" i="2"/>
  <c r="BA418" i="2" s="1"/>
  <c r="BB418" i="2" s="1"/>
  <c r="AW418" i="2"/>
  <c r="DF417" i="2"/>
  <c r="DE417" i="2"/>
  <c r="DD417" i="2"/>
  <c r="DC417" i="2"/>
  <c r="DA417" i="2"/>
  <c r="CX417" i="2"/>
  <c r="CU417" i="2"/>
  <c r="AY417" i="2"/>
  <c r="BA417" i="2" s="1"/>
  <c r="BB417" i="2" s="1"/>
  <c r="AW417" i="2"/>
  <c r="DF416" i="2"/>
  <c r="DE416" i="2"/>
  <c r="DD416" i="2"/>
  <c r="DC416" i="2"/>
  <c r="DA416" i="2"/>
  <c r="CX416" i="2"/>
  <c r="CU416" i="2"/>
  <c r="AY416" i="2"/>
  <c r="BA416" i="2" s="1"/>
  <c r="BB416" i="2" s="1"/>
  <c r="AW416" i="2"/>
  <c r="DF415" i="2"/>
  <c r="DE415" i="2"/>
  <c r="DD415" i="2"/>
  <c r="DC415" i="2"/>
  <c r="DA415" i="2"/>
  <c r="CX415" i="2"/>
  <c r="CU415" i="2"/>
  <c r="AY415" i="2"/>
  <c r="BA415" i="2" s="1"/>
  <c r="BB415" i="2" s="1"/>
  <c r="AW415" i="2"/>
  <c r="DF414" i="2"/>
  <c r="DE414" i="2"/>
  <c r="DD414" i="2"/>
  <c r="DC414" i="2"/>
  <c r="DA414" i="2"/>
  <c r="CX414" i="2"/>
  <c r="CU414" i="2"/>
  <c r="AY414" i="2"/>
  <c r="BA414" i="2" s="1"/>
  <c r="BB414" i="2" s="1"/>
  <c r="AW414" i="2"/>
  <c r="DF413" i="2"/>
  <c r="DE413" i="2"/>
  <c r="DD413" i="2"/>
  <c r="DC413" i="2"/>
  <c r="DA413" i="2"/>
  <c r="CX413" i="2"/>
  <c r="CU413" i="2"/>
  <c r="AY413" i="2"/>
  <c r="BA413" i="2" s="1"/>
  <c r="BB413" i="2" s="1"/>
  <c r="AW413" i="2"/>
  <c r="DF412" i="2"/>
  <c r="DE412" i="2"/>
  <c r="DD412" i="2"/>
  <c r="DC412" i="2"/>
  <c r="DA412" i="2"/>
  <c r="CX412" i="2"/>
  <c r="CU412" i="2"/>
  <c r="AY412" i="2"/>
  <c r="BA412" i="2" s="1"/>
  <c r="BB412" i="2" s="1"/>
  <c r="AW412" i="2"/>
  <c r="DF411" i="2"/>
  <c r="DE411" i="2"/>
  <c r="DD411" i="2"/>
  <c r="DC411" i="2"/>
  <c r="DA411" i="2"/>
  <c r="CX411" i="2"/>
  <c r="CU411" i="2"/>
  <c r="AY411" i="2"/>
  <c r="BA411" i="2" s="1"/>
  <c r="BB411" i="2" s="1"/>
  <c r="AW411" i="2"/>
  <c r="DF410" i="2"/>
  <c r="DE410" i="2"/>
  <c r="DD410" i="2"/>
  <c r="DC410" i="2"/>
  <c r="DA410" i="2"/>
  <c r="CX410" i="2"/>
  <c r="CU410" i="2"/>
  <c r="AY410" i="2"/>
  <c r="BA410" i="2" s="1"/>
  <c r="BB410" i="2" s="1"/>
  <c r="AW410" i="2"/>
  <c r="DF409" i="2"/>
  <c r="DE409" i="2"/>
  <c r="DD409" i="2"/>
  <c r="DC409" i="2"/>
  <c r="DA409" i="2"/>
  <c r="CX409" i="2"/>
  <c r="CU409" i="2"/>
  <c r="AY409" i="2"/>
  <c r="BA409" i="2" s="1"/>
  <c r="BB409" i="2" s="1"/>
  <c r="AW409" i="2"/>
  <c r="DF408" i="2"/>
  <c r="DE408" i="2"/>
  <c r="DD408" i="2"/>
  <c r="DC408" i="2"/>
  <c r="DA408" i="2"/>
  <c r="CX408" i="2"/>
  <c r="CU408" i="2"/>
  <c r="AY408" i="2"/>
  <c r="BA408" i="2" s="1"/>
  <c r="BB408" i="2" s="1"/>
  <c r="AW408" i="2"/>
  <c r="DF407" i="2"/>
  <c r="DE407" i="2"/>
  <c r="DD407" i="2"/>
  <c r="DC407" i="2"/>
  <c r="DA407" i="2"/>
  <c r="CX407" i="2"/>
  <c r="CU407" i="2"/>
  <c r="AY407" i="2"/>
  <c r="BA407" i="2" s="1"/>
  <c r="BB407" i="2" s="1"/>
  <c r="AW407" i="2"/>
  <c r="DF406" i="2"/>
  <c r="DE406" i="2"/>
  <c r="DD406" i="2"/>
  <c r="DC406" i="2"/>
  <c r="DA406" i="2"/>
  <c r="CX406" i="2"/>
  <c r="CU406" i="2"/>
  <c r="AY406" i="2"/>
  <c r="BA406" i="2" s="1"/>
  <c r="BB406" i="2" s="1"/>
  <c r="AW406" i="2"/>
  <c r="DF405" i="2"/>
  <c r="DE405" i="2"/>
  <c r="DD405" i="2"/>
  <c r="DC405" i="2"/>
  <c r="DA405" i="2"/>
  <c r="CX405" i="2"/>
  <c r="CU405" i="2"/>
  <c r="AY405" i="2"/>
  <c r="BA405" i="2" s="1"/>
  <c r="BB405" i="2" s="1"/>
  <c r="AW405" i="2"/>
  <c r="DF404" i="2"/>
  <c r="DE404" i="2"/>
  <c r="DD404" i="2"/>
  <c r="DC404" i="2"/>
  <c r="DA404" i="2"/>
  <c r="CX404" i="2"/>
  <c r="CU404" i="2"/>
  <c r="AY404" i="2"/>
  <c r="BA404" i="2" s="1"/>
  <c r="BB404" i="2" s="1"/>
  <c r="AW404" i="2"/>
  <c r="DF403" i="2"/>
  <c r="DE403" i="2"/>
  <c r="DD403" i="2"/>
  <c r="DC403" i="2"/>
  <c r="DA403" i="2"/>
  <c r="CX403" i="2"/>
  <c r="CU403" i="2"/>
  <c r="AY403" i="2"/>
  <c r="BA403" i="2" s="1"/>
  <c r="BB403" i="2" s="1"/>
  <c r="AW403" i="2"/>
  <c r="DF402" i="2"/>
  <c r="DE402" i="2"/>
  <c r="DD402" i="2"/>
  <c r="DC402" i="2"/>
  <c r="DA402" i="2"/>
  <c r="CX402" i="2"/>
  <c r="CU402" i="2"/>
  <c r="AY402" i="2"/>
  <c r="BA402" i="2" s="1"/>
  <c r="BB402" i="2" s="1"/>
  <c r="AW402" i="2"/>
  <c r="DF401" i="2"/>
  <c r="DE401" i="2"/>
  <c r="DD401" i="2"/>
  <c r="DC401" i="2"/>
  <c r="DA401" i="2"/>
  <c r="CX401" i="2"/>
  <c r="CU401" i="2"/>
  <c r="AY401" i="2"/>
  <c r="BA401" i="2" s="1"/>
  <c r="BB401" i="2" s="1"/>
  <c r="AW401" i="2"/>
  <c r="DF400" i="2"/>
  <c r="DE400" i="2"/>
  <c r="DD400" i="2"/>
  <c r="DC400" i="2"/>
  <c r="DA400" i="2"/>
  <c r="CX400" i="2"/>
  <c r="CU400" i="2"/>
  <c r="AY400" i="2"/>
  <c r="BA400" i="2" s="1"/>
  <c r="BB400" i="2" s="1"/>
  <c r="AW400" i="2"/>
  <c r="DF399" i="2"/>
  <c r="DE399" i="2"/>
  <c r="DD399" i="2"/>
  <c r="DC399" i="2"/>
  <c r="DA399" i="2"/>
  <c r="CX399" i="2"/>
  <c r="CU399" i="2"/>
  <c r="AY399" i="2"/>
  <c r="BA399" i="2" s="1"/>
  <c r="BB399" i="2" s="1"/>
  <c r="AW399" i="2"/>
  <c r="DF398" i="2"/>
  <c r="DE398" i="2"/>
  <c r="DD398" i="2"/>
  <c r="DC398" i="2"/>
  <c r="DA398" i="2"/>
  <c r="CX398" i="2"/>
  <c r="CU398" i="2"/>
  <c r="AY398" i="2"/>
  <c r="BA398" i="2" s="1"/>
  <c r="BB398" i="2" s="1"/>
  <c r="AW398" i="2"/>
  <c r="DF397" i="2"/>
  <c r="DE397" i="2"/>
  <c r="DD397" i="2"/>
  <c r="DC397" i="2"/>
  <c r="DA397" i="2"/>
  <c r="CX397" i="2"/>
  <c r="CU397" i="2"/>
  <c r="AY397" i="2"/>
  <c r="BA397" i="2" s="1"/>
  <c r="BB397" i="2" s="1"/>
  <c r="AW397" i="2"/>
  <c r="DF396" i="2"/>
  <c r="DE396" i="2"/>
  <c r="DD396" i="2"/>
  <c r="DC396" i="2"/>
  <c r="DA396" i="2"/>
  <c r="CX396" i="2"/>
  <c r="CU396" i="2"/>
  <c r="AY396" i="2"/>
  <c r="BA396" i="2" s="1"/>
  <c r="BB396" i="2" s="1"/>
  <c r="AW396" i="2"/>
  <c r="DF395" i="2"/>
  <c r="DE395" i="2"/>
  <c r="DD395" i="2"/>
  <c r="DC395" i="2"/>
  <c r="DA395" i="2"/>
  <c r="CX395" i="2"/>
  <c r="CU395" i="2"/>
  <c r="AY395" i="2"/>
  <c r="BA395" i="2" s="1"/>
  <c r="BB395" i="2" s="1"/>
  <c r="AW395" i="2"/>
  <c r="DF394" i="2"/>
  <c r="DE394" i="2"/>
  <c r="DD394" i="2"/>
  <c r="DC394" i="2"/>
  <c r="DA394" i="2"/>
  <c r="CX394" i="2"/>
  <c r="CU394" i="2"/>
  <c r="AY394" i="2"/>
  <c r="BA394" i="2" s="1"/>
  <c r="BB394" i="2" s="1"/>
  <c r="AW394" i="2"/>
  <c r="DF393" i="2"/>
  <c r="DE393" i="2"/>
  <c r="DD393" i="2"/>
  <c r="DC393" i="2"/>
  <c r="DA393" i="2"/>
  <c r="CX393" i="2"/>
  <c r="CU393" i="2"/>
  <c r="AY393" i="2"/>
  <c r="BA393" i="2" s="1"/>
  <c r="BB393" i="2" s="1"/>
  <c r="AW393" i="2"/>
  <c r="DF392" i="2"/>
  <c r="DE392" i="2"/>
  <c r="DD392" i="2"/>
  <c r="DC392" i="2"/>
  <c r="DA392" i="2"/>
  <c r="CX392" i="2"/>
  <c r="CU392" i="2"/>
  <c r="AY392" i="2"/>
  <c r="BA392" i="2" s="1"/>
  <c r="BB392" i="2" s="1"/>
  <c r="AW392" i="2"/>
  <c r="DF391" i="2"/>
  <c r="DE391" i="2"/>
  <c r="DD391" i="2"/>
  <c r="DC391" i="2"/>
  <c r="DA391" i="2"/>
  <c r="CX391" i="2"/>
  <c r="CU391" i="2"/>
  <c r="AY391" i="2"/>
  <c r="BA391" i="2" s="1"/>
  <c r="BB391" i="2" s="1"/>
  <c r="AW391" i="2"/>
  <c r="DF390" i="2"/>
  <c r="DE390" i="2"/>
  <c r="DD390" i="2"/>
  <c r="DC390" i="2"/>
  <c r="DA390" i="2"/>
  <c r="CX390" i="2"/>
  <c r="CU390" i="2"/>
  <c r="AY390" i="2"/>
  <c r="BA390" i="2" s="1"/>
  <c r="BB390" i="2" s="1"/>
  <c r="AW390" i="2"/>
  <c r="DF389" i="2"/>
  <c r="DE389" i="2"/>
  <c r="DD389" i="2"/>
  <c r="DC389" i="2"/>
  <c r="DA389" i="2"/>
  <c r="CX389" i="2"/>
  <c r="CU389" i="2"/>
  <c r="AY389" i="2"/>
  <c r="BA389" i="2" s="1"/>
  <c r="BB389" i="2" s="1"/>
  <c r="AW389" i="2"/>
  <c r="DF388" i="2"/>
  <c r="DE388" i="2"/>
  <c r="DD388" i="2"/>
  <c r="DC388" i="2"/>
  <c r="DA388" i="2"/>
  <c r="CX388" i="2"/>
  <c r="CU388" i="2"/>
  <c r="AY388" i="2"/>
  <c r="BA388" i="2" s="1"/>
  <c r="BB388" i="2" s="1"/>
  <c r="AW388" i="2"/>
  <c r="BA387" i="2"/>
  <c r="BB387" i="2" s="1"/>
  <c r="BC387" i="2" s="1"/>
  <c r="DF386" i="2"/>
  <c r="DE386" i="2"/>
  <c r="DD386" i="2"/>
  <c r="DC386" i="2"/>
  <c r="DA386" i="2"/>
  <c r="CX386" i="2"/>
  <c r="CU386" i="2"/>
  <c r="AY386" i="2"/>
  <c r="BA386" i="2" s="1"/>
  <c r="BB386" i="2" s="1"/>
  <c r="AW386" i="2"/>
  <c r="DF385" i="2"/>
  <c r="DE385" i="2"/>
  <c r="DD385" i="2"/>
  <c r="DC385" i="2"/>
  <c r="DA385" i="2"/>
  <c r="CX385" i="2"/>
  <c r="CU385" i="2"/>
  <c r="AY385" i="2"/>
  <c r="BA385" i="2" s="1"/>
  <c r="BB385" i="2" s="1"/>
  <c r="AW385" i="2"/>
  <c r="DF384" i="2"/>
  <c r="DE384" i="2"/>
  <c r="DD384" i="2"/>
  <c r="DC384" i="2"/>
  <c r="DA384" i="2"/>
  <c r="CX384" i="2"/>
  <c r="CU384" i="2"/>
  <c r="AY384" i="2"/>
  <c r="BA384" i="2" s="1"/>
  <c r="BB384" i="2" s="1"/>
  <c r="AW384" i="2"/>
  <c r="DF383" i="2"/>
  <c r="DE383" i="2"/>
  <c r="DD383" i="2"/>
  <c r="DC383" i="2"/>
  <c r="DA383" i="2"/>
  <c r="CX383" i="2"/>
  <c r="CU383" i="2"/>
  <c r="AY383" i="2"/>
  <c r="BA383" i="2" s="1"/>
  <c r="BB383" i="2" s="1"/>
  <c r="AW383" i="2"/>
  <c r="DF382" i="2"/>
  <c r="DE382" i="2"/>
  <c r="DD382" i="2"/>
  <c r="DC382" i="2"/>
  <c r="DA382" i="2"/>
  <c r="CX382" i="2"/>
  <c r="CU382" i="2"/>
  <c r="AY382" i="2"/>
  <c r="BA382" i="2" s="1"/>
  <c r="BB382" i="2" s="1"/>
  <c r="AW382" i="2"/>
  <c r="DF381" i="2"/>
  <c r="DE381" i="2"/>
  <c r="DD381" i="2"/>
  <c r="DC381" i="2"/>
  <c r="DA381" i="2"/>
  <c r="CX381" i="2"/>
  <c r="CU381" i="2"/>
  <c r="AY381" i="2"/>
  <c r="BA381" i="2" s="1"/>
  <c r="BB381" i="2" s="1"/>
  <c r="AW381" i="2"/>
  <c r="DF380" i="2"/>
  <c r="DE380" i="2"/>
  <c r="DD380" i="2"/>
  <c r="DC380" i="2"/>
  <c r="DA380" i="2"/>
  <c r="CX380" i="2"/>
  <c r="CU380" i="2"/>
  <c r="AY380" i="2"/>
  <c r="BA380" i="2" s="1"/>
  <c r="BB380" i="2" s="1"/>
  <c r="AW380" i="2"/>
  <c r="DF379" i="2"/>
  <c r="DE379" i="2"/>
  <c r="DD379" i="2"/>
  <c r="DC379" i="2"/>
  <c r="DA379" i="2"/>
  <c r="CX379" i="2"/>
  <c r="CU379" i="2"/>
  <c r="AY379" i="2"/>
  <c r="BA379" i="2" s="1"/>
  <c r="BB379" i="2" s="1"/>
  <c r="AW379" i="2"/>
  <c r="DF378" i="2"/>
  <c r="DE378" i="2"/>
  <c r="DD378" i="2"/>
  <c r="DC378" i="2"/>
  <c r="DA378" i="2"/>
  <c r="CX378" i="2"/>
  <c r="CU378" i="2"/>
  <c r="BA378" i="2"/>
  <c r="BB378" i="2" s="1"/>
  <c r="BC378" i="2" s="1"/>
  <c r="DF377" i="2"/>
  <c r="DE377" i="2"/>
  <c r="DD377" i="2"/>
  <c r="DC377" i="2"/>
  <c r="DA377" i="2"/>
  <c r="CX377" i="2"/>
  <c r="CU377" i="2"/>
  <c r="AY377" i="2"/>
  <c r="BA377" i="2" s="1"/>
  <c r="BB377" i="2" s="1"/>
  <c r="AW377" i="2"/>
  <c r="DF376" i="2"/>
  <c r="DE376" i="2"/>
  <c r="DD376" i="2"/>
  <c r="DC376" i="2"/>
  <c r="DA376" i="2"/>
  <c r="CX376" i="2"/>
  <c r="CU376" i="2"/>
  <c r="AY376" i="2"/>
  <c r="BA376" i="2" s="1"/>
  <c r="BB376" i="2" s="1"/>
  <c r="AW376" i="2"/>
  <c r="DF375" i="2"/>
  <c r="DE375" i="2"/>
  <c r="DD375" i="2"/>
  <c r="DC375" i="2"/>
  <c r="DA375" i="2"/>
  <c r="CX375" i="2"/>
  <c r="CU375" i="2"/>
  <c r="AY375" i="2"/>
  <c r="BA375" i="2" s="1"/>
  <c r="BB375" i="2" s="1"/>
  <c r="AW375" i="2"/>
  <c r="DF374" i="2"/>
  <c r="DE374" i="2"/>
  <c r="DD374" i="2"/>
  <c r="DC374" i="2"/>
  <c r="DA374" i="2"/>
  <c r="CX374" i="2"/>
  <c r="CU374" i="2"/>
  <c r="AY374" i="2"/>
  <c r="BA374" i="2" s="1"/>
  <c r="BB374" i="2" s="1"/>
  <c r="AW374" i="2"/>
  <c r="DF373" i="2"/>
  <c r="DE373" i="2"/>
  <c r="DD373" i="2"/>
  <c r="DC373" i="2"/>
  <c r="DA373" i="2"/>
  <c r="CX373" i="2"/>
  <c r="CU373" i="2"/>
  <c r="AY373" i="2"/>
  <c r="BA373" i="2" s="1"/>
  <c r="BB373" i="2" s="1"/>
  <c r="AW373" i="2"/>
  <c r="DF372" i="2"/>
  <c r="DE372" i="2"/>
  <c r="DD372" i="2"/>
  <c r="DC372" i="2"/>
  <c r="DA372" i="2"/>
  <c r="CX372" i="2"/>
  <c r="CU372" i="2"/>
  <c r="AY372" i="2"/>
  <c r="BA372" i="2" s="1"/>
  <c r="BB372" i="2" s="1"/>
  <c r="AW372" i="2"/>
  <c r="DF371" i="2"/>
  <c r="DE371" i="2"/>
  <c r="DD371" i="2"/>
  <c r="DC371" i="2"/>
  <c r="DA371" i="2"/>
  <c r="CX371" i="2"/>
  <c r="CU371" i="2"/>
  <c r="AY371" i="2"/>
  <c r="BA371" i="2" s="1"/>
  <c r="BB371" i="2" s="1"/>
  <c r="AW371" i="2"/>
  <c r="DF370" i="2"/>
  <c r="DE370" i="2"/>
  <c r="DD370" i="2"/>
  <c r="DC370" i="2"/>
  <c r="DA370" i="2"/>
  <c r="CX370" i="2"/>
  <c r="CU370" i="2"/>
  <c r="AY370" i="2"/>
  <c r="BA370" i="2" s="1"/>
  <c r="BB370" i="2" s="1"/>
  <c r="AW370" i="2"/>
  <c r="DF369" i="2"/>
  <c r="DE369" i="2"/>
  <c r="DD369" i="2"/>
  <c r="DC369" i="2"/>
  <c r="DA369" i="2"/>
  <c r="CX369" i="2"/>
  <c r="CU369" i="2"/>
  <c r="AY369" i="2"/>
  <c r="BA369" i="2" s="1"/>
  <c r="BB369" i="2" s="1"/>
  <c r="AW369" i="2"/>
  <c r="DF368" i="2"/>
  <c r="DE368" i="2"/>
  <c r="DD368" i="2"/>
  <c r="DC368" i="2"/>
  <c r="DA368" i="2"/>
  <c r="CX368" i="2"/>
  <c r="CU368" i="2"/>
  <c r="AY368" i="2"/>
  <c r="BA368" i="2" s="1"/>
  <c r="BB368" i="2" s="1"/>
  <c r="AW368" i="2"/>
  <c r="DF367" i="2"/>
  <c r="DE367" i="2"/>
  <c r="DD367" i="2"/>
  <c r="DC367" i="2"/>
  <c r="DA367" i="2"/>
  <c r="CX367" i="2"/>
  <c r="CU367" i="2"/>
  <c r="AY367" i="2"/>
  <c r="BA367" i="2" s="1"/>
  <c r="BB367" i="2" s="1"/>
  <c r="AW367" i="2"/>
  <c r="DF366" i="2"/>
  <c r="DE366" i="2"/>
  <c r="DD366" i="2"/>
  <c r="DC366" i="2"/>
  <c r="DA366" i="2"/>
  <c r="CX366" i="2"/>
  <c r="CU366" i="2"/>
  <c r="AY366" i="2"/>
  <c r="BA366" i="2" s="1"/>
  <c r="BB366" i="2" s="1"/>
  <c r="AW366" i="2"/>
  <c r="DF365" i="2"/>
  <c r="DE365" i="2"/>
  <c r="DD365" i="2"/>
  <c r="DC365" i="2"/>
  <c r="DA365" i="2"/>
  <c r="CX365" i="2"/>
  <c r="CU365" i="2"/>
  <c r="AY365" i="2"/>
  <c r="BA365" i="2" s="1"/>
  <c r="BB365" i="2" s="1"/>
  <c r="AW365" i="2"/>
  <c r="DF364" i="2"/>
  <c r="DE364" i="2"/>
  <c r="DD364" i="2"/>
  <c r="DC364" i="2"/>
  <c r="DA364" i="2"/>
  <c r="CX364" i="2"/>
  <c r="CU364" i="2"/>
  <c r="AY364" i="2"/>
  <c r="BA364" i="2" s="1"/>
  <c r="BB364" i="2" s="1"/>
  <c r="AW364" i="2"/>
  <c r="DF363" i="2"/>
  <c r="DE363" i="2"/>
  <c r="DD363" i="2"/>
  <c r="DC363" i="2"/>
  <c r="DA363" i="2"/>
  <c r="CX363" i="2"/>
  <c r="CU363" i="2"/>
  <c r="AY363" i="2"/>
  <c r="BA363" i="2" s="1"/>
  <c r="BB363" i="2" s="1"/>
  <c r="AW363" i="2"/>
  <c r="DF362" i="2"/>
  <c r="DE362" i="2"/>
  <c r="DD362" i="2"/>
  <c r="DC362" i="2"/>
  <c r="DA362" i="2"/>
  <c r="CX362" i="2"/>
  <c r="CU362" i="2"/>
  <c r="BA362" i="2"/>
  <c r="BB362" i="2" s="1"/>
  <c r="BC362" i="2" s="1"/>
  <c r="DF361" i="2"/>
  <c r="DE361" i="2"/>
  <c r="DD361" i="2"/>
  <c r="DC361" i="2"/>
  <c r="DA361" i="2"/>
  <c r="CX361" i="2"/>
  <c r="CU361" i="2"/>
  <c r="AY361" i="2"/>
  <c r="BA361" i="2" s="1"/>
  <c r="BB361" i="2" s="1"/>
  <c r="AW361" i="2"/>
  <c r="DF360" i="2"/>
  <c r="DE360" i="2"/>
  <c r="DD360" i="2"/>
  <c r="DC360" i="2"/>
  <c r="DA360" i="2"/>
  <c r="CX360" i="2"/>
  <c r="CU360" i="2"/>
  <c r="AY360" i="2"/>
  <c r="BA360" i="2" s="1"/>
  <c r="BB360" i="2" s="1"/>
  <c r="AW360" i="2"/>
  <c r="DF359" i="2"/>
  <c r="DE359" i="2"/>
  <c r="DD359" i="2"/>
  <c r="DC359" i="2"/>
  <c r="DA359" i="2"/>
  <c r="CX359" i="2"/>
  <c r="CU359" i="2"/>
  <c r="AY359" i="2"/>
  <c r="BA359" i="2" s="1"/>
  <c r="BB359" i="2" s="1"/>
  <c r="AW359" i="2"/>
  <c r="AY358" i="2"/>
  <c r="BA358" i="2" s="1"/>
  <c r="BB358" i="2" s="1"/>
  <c r="AW358" i="2"/>
  <c r="DF357" i="2"/>
  <c r="DE357" i="2"/>
  <c r="DD357" i="2"/>
  <c r="DC357" i="2"/>
  <c r="DA357" i="2"/>
  <c r="CX357" i="2"/>
  <c r="CU357" i="2"/>
  <c r="BA357" i="2"/>
  <c r="BB357" i="2" s="1"/>
  <c r="BC357" i="2" s="1"/>
  <c r="DF356" i="2"/>
  <c r="DE356" i="2"/>
  <c r="DD356" i="2"/>
  <c r="DC356" i="2"/>
  <c r="DA356" i="2"/>
  <c r="CX356" i="2"/>
  <c r="CU356" i="2"/>
  <c r="AY356" i="2"/>
  <c r="BA356" i="2" s="1"/>
  <c r="BB356" i="2" s="1"/>
  <c r="AW356" i="2"/>
  <c r="DF355" i="2"/>
  <c r="DE355" i="2"/>
  <c r="DD355" i="2"/>
  <c r="DC355" i="2"/>
  <c r="DA355" i="2"/>
  <c r="CX355" i="2"/>
  <c r="CU355" i="2"/>
  <c r="AY355" i="2"/>
  <c r="BA355" i="2" s="1"/>
  <c r="BB355" i="2" s="1"/>
  <c r="AW355" i="2"/>
  <c r="DF354" i="2"/>
  <c r="DE354" i="2"/>
  <c r="DD354" i="2"/>
  <c r="DC354" i="2"/>
  <c r="DA354" i="2"/>
  <c r="CX354" i="2"/>
  <c r="CU354" i="2"/>
  <c r="BA354" i="2"/>
  <c r="BB354" i="2" s="1"/>
  <c r="BC354" i="2" s="1"/>
  <c r="DF353" i="2"/>
  <c r="DE353" i="2"/>
  <c r="DD353" i="2"/>
  <c r="DC353" i="2"/>
  <c r="DA353" i="2"/>
  <c r="CX353" i="2"/>
  <c r="CU353" i="2"/>
  <c r="AY353" i="2"/>
  <c r="BA353" i="2" s="1"/>
  <c r="BB353" i="2" s="1"/>
  <c r="AW353" i="2"/>
  <c r="DF352" i="2"/>
  <c r="DE352" i="2"/>
  <c r="DD352" i="2"/>
  <c r="DC352" i="2"/>
  <c r="DA352" i="2"/>
  <c r="CX352" i="2"/>
  <c r="CU352" i="2"/>
  <c r="AY352" i="2"/>
  <c r="BA352" i="2" s="1"/>
  <c r="BB352" i="2" s="1"/>
  <c r="AW352" i="2"/>
  <c r="DF351" i="2"/>
  <c r="DE351" i="2"/>
  <c r="DD351" i="2"/>
  <c r="DC351" i="2"/>
  <c r="DA351" i="2"/>
  <c r="CX351" i="2"/>
  <c r="CU351" i="2"/>
  <c r="AY351" i="2"/>
  <c r="BA351" i="2" s="1"/>
  <c r="BB351" i="2" s="1"/>
  <c r="AW351" i="2"/>
  <c r="DF350" i="2"/>
  <c r="DE350" i="2"/>
  <c r="DD350" i="2"/>
  <c r="DC350" i="2"/>
  <c r="DA350" i="2"/>
  <c r="CX350" i="2"/>
  <c r="CU350" i="2"/>
  <c r="AY350" i="2"/>
  <c r="BA350" i="2" s="1"/>
  <c r="BB350" i="2" s="1"/>
  <c r="AW350" i="2"/>
  <c r="DF349" i="2"/>
  <c r="DE349" i="2"/>
  <c r="DD349" i="2"/>
  <c r="DC349" i="2"/>
  <c r="DA349" i="2"/>
  <c r="CX349" i="2"/>
  <c r="CU349" i="2"/>
  <c r="AY349" i="2"/>
  <c r="BA349" i="2" s="1"/>
  <c r="BB349" i="2" s="1"/>
  <c r="AW349" i="2"/>
  <c r="DF348" i="2"/>
  <c r="DE348" i="2"/>
  <c r="DD348" i="2"/>
  <c r="DC348" i="2"/>
  <c r="DA348" i="2"/>
  <c r="CX348" i="2"/>
  <c r="CU348" i="2"/>
  <c r="AY348" i="2"/>
  <c r="BA348" i="2" s="1"/>
  <c r="BB348" i="2" s="1"/>
  <c r="AW348" i="2"/>
  <c r="DF347" i="2"/>
  <c r="DE347" i="2"/>
  <c r="DD347" i="2"/>
  <c r="DC347" i="2"/>
  <c r="DA347" i="2"/>
  <c r="CX347" i="2"/>
  <c r="CU347" i="2"/>
  <c r="AY347" i="2"/>
  <c r="BA347" i="2" s="1"/>
  <c r="BB347" i="2" s="1"/>
  <c r="AW347" i="2"/>
  <c r="DF346" i="2"/>
  <c r="DE346" i="2"/>
  <c r="DD346" i="2"/>
  <c r="DC346" i="2"/>
  <c r="DA346" i="2"/>
  <c r="CX346" i="2"/>
  <c r="CU346" i="2"/>
  <c r="AY346" i="2"/>
  <c r="BA346" i="2" s="1"/>
  <c r="BB346" i="2" s="1"/>
  <c r="AW346" i="2"/>
  <c r="DF345" i="2"/>
  <c r="DE345" i="2"/>
  <c r="DD345" i="2"/>
  <c r="DC345" i="2"/>
  <c r="DA345" i="2"/>
  <c r="CX345" i="2"/>
  <c r="CU345" i="2"/>
  <c r="AY345" i="2"/>
  <c r="BA345" i="2" s="1"/>
  <c r="BB345" i="2" s="1"/>
  <c r="AW345" i="2"/>
  <c r="DF344" i="2"/>
  <c r="DE344" i="2"/>
  <c r="DD344" i="2"/>
  <c r="DC344" i="2"/>
  <c r="DA344" i="2"/>
  <c r="CX344" i="2"/>
  <c r="CU344" i="2"/>
  <c r="AY344" i="2"/>
  <c r="BA344" i="2" s="1"/>
  <c r="BB344" i="2" s="1"/>
  <c r="AW344" i="2"/>
  <c r="DF343" i="2"/>
  <c r="DE343" i="2"/>
  <c r="DD343" i="2"/>
  <c r="DC343" i="2"/>
  <c r="DA343" i="2"/>
  <c r="CX343" i="2"/>
  <c r="CU343" i="2"/>
  <c r="AY343" i="2"/>
  <c r="BA343" i="2" s="1"/>
  <c r="BB343" i="2" s="1"/>
  <c r="AW343" i="2"/>
  <c r="DF342" i="2"/>
  <c r="DE342" i="2"/>
  <c r="DD342" i="2"/>
  <c r="DC342" i="2"/>
  <c r="DA342" i="2"/>
  <c r="CX342" i="2"/>
  <c r="CU342" i="2"/>
  <c r="AY342" i="2"/>
  <c r="BA342" i="2" s="1"/>
  <c r="BB342" i="2" s="1"/>
  <c r="AW342" i="2"/>
  <c r="DF341" i="2"/>
  <c r="DE341" i="2"/>
  <c r="DD341" i="2"/>
  <c r="DC341" i="2"/>
  <c r="DA341" i="2"/>
  <c r="CX341" i="2"/>
  <c r="CU341" i="2"/>
  <c r="AY341" i="2"/>
  <c r="BA341" i="2" s="1"/>
  <c r="BB341" i="2" s="1"/>
  <c r="AW341" i="2"/>
  <c r="DF340" i="2"/>
  <c r="DE340" i="2"/>
  <c r="DD340" i="2"/>
  <c r="DC340" i="2"/>
  <c r="DA340" i="2"/>
  <c r="CX340" i="2"/>
  <c r="CU340" i="2"/>
  <c r="AY340" i="2"/>
  <c r="BA340" i="2" s="1"/>
  <c r="BB340" i="2" s="1"/>
  <c r="AW340" i="2"/>
  <c r="DF339" i="2"/>
  <c r="DE339" i="2"/>
  <c r="DD339" i="2"/>
  <c r="DC339" i="2"/>
  <c r="DA339" i="2"/>
  <c r="CX339" i="2"/>
  <c r="CU339" i="2"/>
  <c r="AY339" i="2"/>
  <c r="BA339" i="2" s="1"/>
  <c r="BB339" i="2" s="1"/>
  <c r="AW339" i="2"/>
  <c r="DF338" i="2"/>
  <c r="DE338" i="2"/>
  <c r="DD338" i="2"/>
  <c r="DC338" i="2"/>
  <c r="DA338" i="2"/>
  <c r="CX338" i="2"/>
  <c r="CU338" i="2"/>
  <c r="AY338" i="2"/>
  <c r="BA338" i="2" s="1"/>
  <c r="BB338" i="2" s="1"/>
  <c r="AW338" i="2"/>
  <c r="BE338" i="2"/>
  <c r="DF337" i="2"/>
  <c r="DE337" i="2"/>
  <c r="DD337" i="2"/>
  <c r="DC337" i="2"/>
  <c r="DA337" i="2"/>
  <c r="CX337" i="2"/>
  <c r="CU337" i="2"/>
  <c r="AY337" i="2"/>
  <c r="BA337" i="2" s="1"/>
  <c r="BB337" i="2" s="1"/>
  <c r="AW337" i="2"/>
  <c r="DF336" i="2"/>
  <c r="DE336" i="2"/>
  <c r="DD336" i="2"/>
  <c r="DC336" i="2"/>
  <c r="DA336" i="2"/>
  <c r="CX336" i="2"/>
  <c r="CU336" i="2"/>
  <c r="AY336" i="2"/>
  <c r="BA336" i="2" s="1"/>
  <c r="BB336" i="2" s="1"/>
  <c r="AW336" i="2"/>
  <c r="DF335" i="2"/>
  <c r="DE335" i="2"/>
  <c r="DD335" i="2"/>
  <c r="DC335" i="2"/>
  <c r="DA335" i="2"/>
  <c r="CX335" i="2"/>
  <c r="CU335" i="2"/>
  <c r="AY335" i="2"/>
  <c r="BA335" i="2" s="1"/>
  <c r="BB335" i="2" s="1"/>
  <c r="AW335" i="2"/>
  <c r="DF334" i="2"/>
  <c r="DE334" i="2"/>
  <c r="DD334" i="2"/>
  <c r="DC334" i="2"/>
  <c r="DA334" i="2"/>
  <c r="CX334" i="2"/>
  <c r="CU334" i="2"/>
  <c r="AY334" i="2"/>
  <c r="BA334" i="2" s="1"/>
  <c r="BB334" i="2" s="1"/>
  <c r="AW334" i="2"/>
  <c r="DF333" i="2"/>
  <c r="DE333" i="2"/>
  <c r="DD333" i="2"/>
  <c r="DC333" i="2"/>
  <c r="DA333" i="2"/>
  <c r="CX333" i="2"/>
  <c r="CU333" i="2"/>
  <c r="BA333" i="2"/>
  <c r="BB333" i="2" s="1"/>
  <c r="BC333" i="2" s="1"/>
  <c r="DF332" i="2"/>
  <c r="DE332" i="2"/>
  <c r="DD332" i="2"/>
  <c r="DC332" i="2"/>
  <c r="DA332" i="2"/>
  <c r="CX332" i="2"/>
  <c r="CU332" i="2"/>
  <c r="AY332" i="2"/>
  <c r="BA332" i="2" s="1"/>
  <c r="BB332" i="2" s="1"/>
  <c r="AW332" i="2"/>
  <c r="DF331" i="2"/>
  <c r="DE331" i="2"/>
  <c r="DD331" i="2"/>
  <c r="DC331" i="2"/>
  <c r="DA331" i="2"/>
  <c r="CX331" i="2"/>
  <c r="CU331" i="2"/>
  <c r="AY331" i="2"/>
  <c r="BA331" i="2" s="1"/>
  <c r="BB331" i="2" s="1"/>
  <c r="AW331" i="2"/>
  <c r="DF330" i="2"/>
  <c r="DE330" i="2"/>
  <c r="DD330" i="2"/>
  <c r="DC330" i="2"/>
  <c r="DA330" i="2"/>
  <c r="CX330" i="2"/>
  <c r="CU330" i="2"/>
  <c r="BA330" i="2"/>
  <c r="BB330" i="2" s="1"/>
  <c r="BC330" i="2" s="1"/>
  <c r="DF329" i="2"/>
  <c r="DE329" i="2"/>
  <c r="DD329" i="2"/>
  <c r="DC329" i="2"/>
  <c r="DA329" i="2"/>
  <c r="CX329" i="2"/>
  <c r="CU329" i="2"/>
  <c r="AY329" i="2"/>
  <c r="BA329" i="2" s="1"/>
  <c r="BB329" i="2" s="1"/>
  <c r="AW329" i="2"/>
  <c r="DF328" i="2"/>
  <c r="DE328" i="2"/>
  <c r="DD328" i="2"/>
  <c r="DC328" i="2"/>
  <c r="DA328" i="2"/>
  <c r="CX328" i="2"/>
  <c r="CU328" i="2"/>
  <c r="AY328" i="2"/>
  <c r="BA328" i="2" s="1"/>
  <c r="BB328" i="2" s="1"/>
  <c r="AW328" i="2"/>
  <c r="DF327" i="2"/>
  <c r="DE327" i="2"/>
  <c r="DD327" i="2"/>
  <c r="DC327" i="2"/>
  <c r="DA327" i="2"/>
  <c r="CX327" i="2"/>
  <c r="CU327" i="2"/>
  <c r="AY327" i="2"/>
  <c r="BA327" i="2" s="1"/>
  <c r="BB327" i="2" s="1"/>
  <c r="AW327" i="2"/>
  <c r="BE327" i="2"/>
  <c r="DF326" i="2"/>
  <c r="DE326" i="2"/>
  <c r="DD326" i="2"/>
  <c r="DC326" i="2"/>
  <c r="DA326" i="2"/>
  <c r="CX326" i="2"/>
  <c r="CU326" i="2"/>
  <c r="AY326" i="2"/>
  <c r="BA326" i="2" s="1"/>
  <c r="BB326" i="2" s="1"/>
  <c r="AW326" i="2"/>
  <c r="DF325" i="2"/>
  <c r="DE325" i="2"/>
  <c r="DD325" i="2"/>
  <c r="DC325" i="2"/>
  <c r="DA325" i="2"/>
  <c r="CX325" i="2"/>
  <c r="CU325" i="2"/>
  <c r="BA325" i="2"/>
  <c r="BB325" i="2" s="1"/>
  <c r="BC325" i="2" s="1"/>
  <c r="DF324" i="2"/>
  <c r="DE324" i="2"/>
  <c r="DD324" i="2"/>
  <c r="DC324" i="2"/>
  <c r="DA324" i="2"/>
  <c r="CX324" i="2"/>
  <c r="CU324" i="2"/>
  <c r="AY324" i="2"/>
  <c r="BA324" i="2" s="1"/>
  <c r="BB324" i="2" s="1"/>
  <c r="AW324" i="2"/>
  <c r="DF323" i="2"/>
  <c r="DE323" i="2"/>
  <c r="DD323" i="2"/>
  <c r="DC323" i="2"/>
  <c r="DA323" i="2"/>
  <c r="CX323" i="2"/>
  <c r="CU323" i="2"/>
  <c r="BA323" i="2"/>
  <c r="BB323" i="2" s="1"/>
  <c r="BC323" i="2" s="1"/>
  <c r="DF322" i="2"/>
  <c r="DE322" i="2"/>
  <c r="DD322" i="2"/>
  <c r="DC322" i="2"/>
  <c r="DA322" i="2"/>
  <c r="CX322" i="2"/>
  <c r="CU322" i="2"/>
  <c r="AY322" i="2"/>
  <c r="BA322" i="2" s="1"/>
  <c r="BB322" i="2" s="1"/>
  <c r="AW322" i="2"/>
  <c r="DF321" i="2"/>
  <c r="DE321" i="2"/>
  <c r="DD321" i="2"/>
  <c r="DC321" i="2"/>
  <c r="DA321" i="2"/>
  <c r="CX321" i="2"/>
  <c r="CU321" i="2"/>
  <c r="AY321" i="2"/>
  <c r="BA321" i="2" s="1"/>
  <c r="BB321" i="2" s="1"/>
  <c r="AW321" i="2"/>
  <c r="DF320" i="2"/>
  <c r="DE320" i="2"/>
  <c r="DD320" i="2"/>
  <c r="DC320" i="2"/>
  <c r="DA320" i="2"/>
  <c r="CX320" i="2"/>
  <c r="CU320" i="2"/>
  <c r="BA320" i="2"/>
  <c r="BB320" i="2" s="1"/>
  <c r="BC320" i="2" s="1"/>
  <c r="DF319" i="2"/>
  <c r="DE319" i="2"/>
  <c r="DD319" i="2"/>
  <c r="DC319" i="2"/>
  <c r="DA319" i="2"/>
  <c r="CX319" i="2"/>
  <c r="CU319" i="2"/>
  <c r="AY319" i="2"/>
  <c r="BA319" i="2" s="1"/>
  <c r="BB319" i="2" s="1"/>
  <c r="AW319" i="2"/>
  <c r="DF318" i="2"/>
  <c r="DE318" i="2"/>
  <c r="DD318" i="2"/>
  <c r="DC318" i="2"/>
  <c r="DA318" i="2"/>
  <c r="CX318" i="2"/>
  <c r="CU318" i="2"/>
  <c r="AY318" i="2"/>
  <c r="BA318" i="2" s="1"/>
  <c r="BB318" i="2" s="1"/>
  <c r="AW318" i="2"/>
  <c r="DF317" i="2"/>
  <c r="DE317" i="2"/>
  <c r="DD317" i="2"/>
  <c r="DC317" i="2"/>
  <c r="DA317" i="2"/>
  <c r="CX317" i="2"/>
  <c r="CU317" i="2"/>
  <c r="AY317" i="2"/>
  <c r="BA317" i="2" s="1"/>
  <c r="BB317" i="2" s="1"/>
  <c r="AW317" i="2"/>
  <c r="DF316" i="2"/>
  <c r="DE316" i="2"/>
  <c r="DD316" i="2"/>
  <c r="DC316" i="2"/>
  <c r="DA316" i="2"/>
  <c r="CX316" i="2"/>
  <c r="CU316" i="2"/>
  <c r="AY316" i="2"/>
  <c r="BA316" i="2" s="1"/>
  <c r="BB316" i="2" s="1"/>
  <c r="AW316" i="2"/>
  <c r="DF315" i="2"/>
  <c r="DE315" i="2"/>
  <c r="DD315" i="2"/>
  <c r="DC315" i="2"/>
  <c r="DA315" i="2"/>
  <c r="CX315" i="2"/>
  <c r="CU315" i="2"/>
  <c r="AY315" i="2"/>
  <c r="BA315" i="2" s="1"/>
  <c r="BB315" i="2" s="1"/>
  <c r="AW315" i="2"/>
  <c r="DF314" i="2"/>
  <c r="DE314" i="2"/>
  <c r="DD314" i="2"/>
  <c r="DC314" i="2"/>
  <c r="DA314" i="2"/>
  <c r="CX314" i="2"/>
  <c r="CU314" i="2"/>
  <c r="AY314" i="2"/>
  <c r="BA314" i="2" s="1"/>
  <c r="BB314" i="2" s="1"/>
  <c r="AW314" i="2"/>
  <c r="DF313" i="2"/>
  <c r="DE313" i="2"/>
  <c r="DD313" i="2"/>
  <c r="DC313" i="2"/>
  <c r="DA313" i="2"/>
  <c r="CX313" i="2"/>
  <c r="CU313" i="2"/>
  <c r="AY313" i="2"/>
  <c r="BA313" i="2" s="1"/>
  <c r="BB313" i="2" s="1"/>
  <c r="AW313" i="2"/>
  <c r="DF312" i="2"/>
  <c r="DE312" i="2"/>
  <c r="DD312" i="2"/>
  <c r="DC312" i="2"/>
  <c r="DA312" i="2"/>
  <c r="CX312" i="2"/>
  <c r="CU312" i="2"/>
  <c r="BE312" i="2"/>
  <c r="BA312" i="2"/>
  <c r="BB312" i="2" s="1"/>
  <c r="BC312" i="2" s="1"/>
  <c r="DF311" i="2"/>
  <c r="DE311" i="2"/>
  <c r="DD311" i="2"/>
  <c r="DC311" i="2"/>
  <c r="DA311" i="2"/>
  <c r="CX311" i="2"/>
  <c r="CU311" i="2"/>
  <c r="AY311" i="2"/>
  <c r="BA311" i="2" s="1"/>
  <c r="BB311" i="2" s="1"/>
  <c r="AW311" i="2"/>
  <c r="DF310" i="2"/>
  <c r="DE310" i="2"/>
  <c r="DD310" i="2"/>
  <c r="DC310" i="2"/>
  <c r="DA310" i="2"/>
  <c r="CX310" i="2"/>
  <c r="CU310" i="2"/>
  <c r="AY310" i="2"/>
  <c r="BA310" i="2" s="1"/>
  <c r="BB310" i="2" s="1"/>
  <c r="AW310" i="2"/>
  <c r="DF309" i="2"/>
  <c r="DE309" i="2"/>
  <c r="DD309" i="2"/>
  <c r="DC309" i="2"/>
  <c r="DA309" i="2"/>
  <c r="CX309" i="2"/>
  <c r="CU309" i="2"/>
  <c r="BE309" i="2"/>
  <c r="BA309" i="2"/>
  <c r="BB309" i="2" s="1"/>
  <c r="BC309" i="2" s="1"/>
  <c r="DF308" i="2"/>
  <c r="DE308" i="2"/>
  <c r="DD308" i="2"/>
  <c r="DC308" i="2"/>
  <c r="DA308" i="2"/>
  <c r="CX308" i="2"/>
  <c r="CU308" i="2"/>
  <c r="AY308" i="2"/>
  <c r="BA308" i="2" s="1"/>
  <c r="BB308" i="2" s="1"/>
  <c r="AW308" i="2"/>
  <c r="DF307" i="2"/>
  <c r="DE307" i="2"/>
  <c r="DD307" i="2"/>
  <c r="DC307" i="2"/>
  <c r="DA307" i="2"/>
  <c r="CX307" i="2"/>
  <c r="CU307" i="2"/>
  <c r="AY307" i="2"/>
  <c r="BA307" i="2" s="1"/>
  <c r="BB307" i="2" s="1"/>
  <c r="AW307" i="2"/>
  <c r="DF306" i="2"/>
  <c r="DE306" i="2"/>
  <c r="DD306" i="2"/>
  <c r="DC306" i="2"/>
  <c r="DA306" i="2"/>
  <c r="CX306" i="2"/>
  <c r="CU306" i="2"/>
  <c r="AY306" i="2"/>
  <c r="BA306" i="2" s="1"/>
  <c r="BB306" i="2" s="1"/>
  <c r="AW306" i="2"/>
  <c r="DF305" i="2"/>
  <c r="DE305" i="2"/>
  <c r="DD305" i="2"/>
  <c r="DC305" i="2"/>
  <c r="DA305" i="2"/>
  <c r="CX305" i="2"/>
  <c r="CU305" i="2"/>
  <c r="AY305" i="2"/>
  <c r="BA305" i="2" s="1"/>
  <c r="BB305" i="2" s="1"/>
  <c r="AW305" i="2"/>
  <c r="DF304" i="2"/>
  <c r="DE304" i="2"/>
  <c r="DD304" i="2"/>
  <c r="DC304" i="2"/>
  <c r="DA304" i="2"/>
  <c r="CX304" i="2"/>
  <c r="CU304" i="2"/>
  <c r="AY304" i="2"/>
  <c r="BA304" i="2" s="1"/>
  <c r="BB304" i="2" s="1"/>
  <c r="AW304" i="2"/>
  <c r="DF303" i="2"/>
  <c r="DE303" i="2"/>
  <c r="DD303" i="2"/>
  <c r="DC303" i="2"/>
  <c r="DA303" i="2"/>
  <c r="CX303" i="2"/>
  <c r="CU303" i="2"/>
  <c r="AY303" i="2"/>
  <c r="BA303" i="2" s="1"/>
  <c r="BB303" i="2" s="1"/>
  <c r="AW303" i="2"/>
  <c r="DF302" i="2"/>
  <c r="DE302" i="2"/>
  <c r="DD302" i="2"/>
  <c r="DC302" i="2"/>
  <c r="DA302" i="2"/>
  <c r="CX302" i="2"/>
  <c r="CU302" i="2"/>
  <c r="AY302" i="2"/>
  <c r="BA302" i="2" s="1"/>
  <c r="BB302" i="2" s="1"/>
  <c r="AW302" i="2"/>
  <c r="DF301" i="2"/>
  <c r="DE301" i="2"/>
  <c r="DD301" i="2"/>
  <c r="DC301" i="2"/>
  <c r="DA301" i="2"/>
  <c r="CX301" i="2"/>
  <c r="CU301" i="2"/>
  <c r="AY301" i="2"/>
  <c r="BA301" i="2" s="1"/>
  <c r="BB301" i="2" s="1"/>
  <c r="AW301" i="2"/>
  <c r="DF300" i="2"/>
  <c r="DE300" i="2"/>
  <c r="DD300" i="2"/>
  <c r="DC300" i="2"/>
  <c r="DA300" i="2"/>
  <c r="CX300" i="2"/>
  <c r="CU300" i="2"/>
  <c r="AY300" i="2"/>
  <c r="BA300" i="2" s="1"/>
  <c r="BB300" i="2" s="1"/>
  <c r="AW300" i="2"/>
  <c r="DF299" i="2"/>
  <c r="DE299" i="2"/>
  <c r="DD299" i="2"/>
  <c r="DC299" i="2"/>
  <c r="DA299" i="2"/>
  <c r="CX299" i="2"/>
  <c r="CU299" i="2"/>
  <c r="AY299" i="2"/>
  <c r="BA299" i="2" s="1"/>
  <c r="BB299" i="2" s="1"/>
  <c r="AW299" i="2"/>
  <c r="DF298" i="2"/>
  <c r="DE298" i="2"/>
  <c r="DD298" i="2"/>
  <c r="DC298" i="2"/>
  <c r="DA298" i="2"/>
  <c r="CX298" i="2"/>
  <c r="CU298" i="2"/>
  <c r="AY298" i="2"/>
  <c r="BA298" i="2" s="1"/>
  <c r="BB298" i="2" s="1"/>
  <c r="AW298" i="2"/>
  <c r="DF297" i="2"/>
  <c r="DE297" i="2"/>
  <c r="DD297" i="2"/>
  <c r="DC297" i="2"/>
  <c r="DA297" i="2"/>
  <c r="CX297" i="2"/>
  <c r="CU297" i="2"/>
  <c r="AY297" i="2"/>
  <c r="BA297" i="2" s="1"/>
  <c r="BB297" i="2" s="1"/>
  <c r="AW297" i="2"/>
  <c r="DF296" i="2"/>
  <c r="DE296" i="2"/>
  <c r="DD296" i="2"/>
  <c r="DC296" i="2"/>
  <c r="DA296" i="2"/>
  <c r="CX296" i="2"/>
  <c r="CU296" i="2"/>
  <c r="AY296" i="2"/>
  <c r="BA296" i="2" s="1"/>
  <c r="BB296" i="2" s="1"/>
  <c r="AW296" i="2"/>
  <c r="DF295" i="2"/>
  <c r="DE295" i="2"/>
  <c r="DD295" i="2"/>
  <c r="DC295" i="2"/>
  <c r="DA295" i="2"/>
  <c r="CX295" i="2"/>
  <c r="CU295" i="2"/>
  <c r="AY295" i="2"/>
  <c r="BA295" i="2" s="1"/>
  <c r="BB295" i="2" s="1"/>
  <c r="AW295" i="2"/>
  <c r="DF294" i="2"/>
  <c r="DE294" i="2"/>
  <c r="DD294" i="2"/>
  <c r="DC294" i="2"/>
  <c r="DA294" i="2"/>
  <c r="CX294" i="2"/>
  <c r="CU294" i="2"/>
  <c r="AY294" i="2"/>
  <c r="BA294" i="2" s="1"/>
  <c r="BB294" i="2" s="1"/>
  <c r="AW294" i="2"/>
  <c r="DF293" i="2"/>
  <c r="DE293" i="2"/>
  <c r="DD293" i="2"/>
  <c r="DC293" i="2"/>
  <c r="DA293" i="2"/>
  <c r="CX293" i="2"/>
  <c r="CU293" i="2"/>
  <c r="AY293" i="2"/>
  <c r="BA293" i="2" s="1"/>
  <c r="BB293" i="2" s="1"/>
  <c r="AW293" i="2"/>
  <c r="DF292" i="2"/>
  <c r="DE292" i="2"/>
  <c r="DD292" i="2"/>
  <c r="DC292" i="2"/>
  <c r="DA292" i="2"/>
  <c r="CX292" i="2"/>
  <c r="CU292" i="2"/>
  <c r="BA292" i="2"/>
  <c r="BB292" i="2" s="1"/>
  <c r="BC292" i="2" s="1"/>
  <c r="DF291" i="2"/>
  <c r="DE291" i="2"/>
  <c r="DD291" i="2"/>
  <c r="DC291" i="2"/>
  <c r="DA291" i="2"/>
  <c r="CX291" i="2"/>
  <c r="CU291" i="2"/>
  <c r="AY291" i="2"/>
  <c r="BA291" i="2" s="1"/>
  <c r="BB291" i="2" s="1"/>
  <c r="AW291" i="2"/>
  <c r="DF290" i="2"/>
  <c r="DE290" i="2"/>
  <c r="DD290" i="2"/>
  <c r="DC290" i="2"/>
  <c r="DA290" i="2"/>
  <c r="CX290" i="2"/>
  <c r="CU290" i="2"/>
  <c r="AY290" i="2"/>
  <c r="BA290" i="2" s="1"/>
  <c r="BB290" i="2" s="1"/>
  <c r="AW290" i="2"/>
  <c r="DF289" i="2"/>
  <c r="DE289" i="2"/>
  <c r="DD289" i="2"/>
  <c r="DC289" i="2"/>
  <c r="DA289" i="2"/>
  <c r="CX289" i="2"/>
  <c r="CU289" i="2"/>
  <c r="AY289" i="2"/>
  <c r="BA289" i="2" s="1"/>
  <c r="BB289" i="2" s="1"/>
  <c r="AW289" i="2"/>
  <c r="DF288" i="2"/>
  <c r="DE288" i="2"/>
  <c r="DD288" i="2"/>
  <c r="DC288" i="2"/>
  <c r="DA288" i="2"/>
  <c r="CX288" i="2"/>
  <c r="CU288" i="2"/>
  <c r="AY288" i="2"/>
  <c r="BA288" i="2" s="1"/>
  <c r="BB288" i="2" s="1"/>
  <c r="AW288" i="2"/>
  <c r="DF287" i="2"/>
  <c r="DE287" i="2"/>
  <c r="DD287" i="2"/>
  <c r="DC287" i="2"/>
  <c r="DA287" i="2"/>
  <c r="CX287" i="2"/>
  <c r="CU287" i="2"/>
  <c r="AY287" i="2"/>
  <c r="BA287" i="2" s="1"/>
  <c r="BB287" i="2" s="1"/>
  <c r="AW287" i="2"/>
  <c r="DF286" i="2"/>
  <c r="DE286" i="2"/>
  <c r="DD286" i="2"/>
  <c r="DC286" i="2"/>
  <c r="DA286" i="2"/>
  <c r="CX286" i="2"/>
  <c r="CU286" i="2"/>
  <c r="AY286" i="2"/>
  <c r="BA286" i="2" s="1"/>
  <c r="BB286" i="2" s="1"/>
  <c r="AW286" i="2"/>
  <c r="DF285" i="2"/>
  <c r="DE285" i="2"/>
  <c r="DD285" i="2"/>
  <c r="DC285" i="2"/>
  <c r="DA285" i="2"/>
  <c r="CX285" i="2"/>
  <c r="CU285" i="2"/>
  <c r="AY285" i="2"/>
  <c r="BA285" i="2" s="1"/>
  <c r="BB285" i="2" s="1"/>
  <c r="AW285" i="2"/>
  <c r="DF284" i="2"/>
  <c r="DE284" i="2"/>
  <c r="DD284" i="2"/>
  <c r="DC284" i="2"/>
  <c r="DA284" i="2"/>
  <c r="CX284" i="2"/>
  <c r="CU284" i="2"/>
  <c r="AY284" i="2"/>
  <c r="BA284" i="2" s="1"/>
  <c r="BB284" i="2" s="1"/>
  <c r="AW284" i="2"/>
  <c r="DF283" i="2"/>
  <c r="DE283" i="2"/>
  <c r="DD283" i="2"/>
  <c r="DC283" i="2"/>
  <c r="DA283" i="2"/>
  <c r="CX283" i="2"/>
  <c r="CU283" i="2"/>
  <c r="AY283" i="2"/>
  <c r="BA283" i="2" s="1"/>
  <c r="BB283" i="2" s="1"/>
  <c r="AW283" i="2"/>
  <c r="DF282" i="2"/>
  <c r="DE282" i="2"/>
  <c r="DD282" i="2"/>
  <c r="DC282" i="2"/>
  <c r="DA282" i="2"/>
  <c r="CX282" i="2"/>
  <c r="CU282" i="2"/>
  <c r="AY282" i="2"/>
  <c r="BA282" i="2" s="1"/>
  <c r="BB282" i="2" s="1"/>
  <c r="AW282" i="2"/>
  <c r="DF281" i="2"/>
  <c r="DE281" i="2"/>
  <c r="DD281" i="2"/>
  <c r="DC281" i="2"/>
  <c r="DA281" i="2"/>
  <c r="CX281" i="2"/>
  <c r="CU281" i="2"/>
  <c r="AY281" i="2"/>
  <c r="BA281" i="2" s="1"/>
  <c r="BB281" i="2" s="1"/>
  <c r="AW281" i="2"/>
  <c r="DF280" i="2"/>
  <c r="DE280" i="2"/>
  <c r="DD280" i="2"/>
  <c r="DC280" i="2"/>
  <c r="DA280" i="2"/>
  <c r="CX280" i="2"/>
  <c r="CU280" i="2"/>
  <c r="AY280" i="2"/>
  <c r="BA280" i="2" s="1"/>
  <c r="BB280" i="2" s="1"/>
  <c r="AW280" i="2"/>
  <c r="BA279" i="2"/>
  <c r="BB279" i="2" s="1"/>
  <c r="BC279" i="2" s="1"/>
  <c r="DF278" i="2"/>
  <c r="DE278" i="2"/>
  <c r="DD278" i="2"/>
  <c r="DC278" i="2"/>
  <c r="DA278" i="2"/>
  <c r="CX278" i="2"/>
  <c r="CU278" i="2"/>
  <c r="BA278" i="2"/>
  <c r="BB278" i="2" s="1"/>
  <c r="BC278" i="2" s="1"/>
  <c r="DF277" i="2"/>
  <c r="DE277" i="2"/>
  <c r="DD277" i="2"/>
  <c r="DC277" i="2"/>
  <c r="DA277" i="2"/>
  <c r="CX277" i="2"/>
  <c r="CU277" i="2"/>
  <c r="AY277" i="2"/>
  <c r="BA277" i="2" s="1"/>
  <c r="BB277" i="2" s="1"/>
  <c r="AW277" i="2"/>
  <c r="DF276" i="2"/>
  <c r="DE276" i="2"/>
  <c r="DD276" i="2"/>
  <c r="DC276" i="2"/>
  <c r="DA276" i="2"/>
  <c r="CX276" i="2"/>
  <c r="CU276" i="2"/>
  <c r="AY276" i="2"/>
  <c r="BA276" i="2" s="1"/>
  <c r="BB276" i="2" s="1"/>
  <c r="AW276" i="2"/>
  <c r="DF275" i="2"/>
  <c r="DE275" i="2"/>
  <c r="DD275" i="2"/>
  <c r="DC275" i="2"/>
  <c r="DA275" i="2"/>
  <c r="CX275" i="2"/>
  <c r="CU275" i="2"/>
  <c r="BA275" i="2"/>
  <c r="BB275" i="2" s="1"/>
  <c r="BC275" i="2" s="1"/>
  <c r="DF274" i="2"/>
  <c r="DE274" i="2"/>
  <c r="DD274" i="2"/>
  <c r="DC274" i="2"/>
  <c r="DA274" i="2"/>
  <c r="CX274" i="2"/>
  <c r="CU274" i="2"/>
  <c r="AY274" i="2"/>
  <c r="BA274" i="2" s="1"/>
  <c r="BB274" i="2" s="1"/>
  <c r="AW274" i="2"/>
  <c r="DF273" i="2"/>
  <c r="DE273" i="2"/>
  <c r="DD273" i="2"/>
  <c r="DC273" i="2"/>
  <c r="DA273" i="2"/>
  <c r="CX273" i="2"/>
  <c r="CU273" i="2"/>
  <c r="AY273" i="2"/>
  <c r="BA273" i="2" s="1"/>
  <c r="BB273" i="2" s="1"/>
  <c r="AW273" i="2"/>
  <c r="DF272" i="2"/>
  <c r="DE272" i="2"/>
  <c r="DD272" i="2"/>
  <c r="DC272" i="2"/>
  <c r="DA272" i="2"/>
  <c r="CX272" i="2"/>
  <c r="CU272" i="2"/>
  <c r="AY272" i="2"/>
  <c r="BA272" i="2" s="1"/>
  <c r="BB272" i="2" s="1"/>
  <c r="AW272" i="2"/>
  <c r="DF271" i="2"/>
  <c r="DE271" i="2"/>
  <c r="DD271" i="2"/>
  <c r="DC271" i="2"/>
  <c r="DA271" i="2"/>
  <c r="CX271" i="2"/>
  <c r="CU271" i="2"/>
  <c r="BA271" i="2"/>
  <c r="BB271" i="2" s="1"/>
  <c r="BC271" i="2" s="1"/>
  <c r="DF270" i="2"/>
  <c r="DE270" i="2"/>
  <c r="DD270" i="2"/>
  <c r="DC270" i="2"/>
  <c r="DA270" i="2"/>
  <c r="CX270" i="2"/>
  <c r="CU270" i="2"/>
  <c r="BA270" i="2"/>
  <c r="BB270" i="2" s="1"/>
  <c r="BC270" i="2" s="1"/>
  <c r="DF269" i="2"/>
  <c r="DE269" i="2"/>
  <c r="DD269" i="2"/>
  <c r="DC269" i="2"/>
  <c r="DA269" i="2"/>
  <c r="CX269" i="2"/>
  <c r="CU269" i="2"/>
  <c r="AY269" i="2"/>
  <c r="BA269" i="2" s="1"/>
  <c r="BB269" i="2" s="1"/>
  <c r="AW269" i="2"/>
  <c r="DF268" i="2"/>
  <c r="DE268" i="2"/>
  <c r="DD268" i="2"/>
  <c r="DC268" i="2"/>
  <c r="DA268" i="2"/>
  <c r="CX268" i="2"/>
  <c r="CU268" i="2"/>
  <c r="AY268" i="2"/>
  <c r="BA268" i="2" s="1"/>
  <c r="BB268" i="2" s="1"/>
  <c r="AW268" i="2"/>
  <c r="DF267" i="2"/>
  <c r="DE267" i="2"/>
  <c r="DD267" i="2"/>
  <c r="DC267" i="2"/>
  <c r="DA267" i="2"/>
  <c r="CX267" i="2"/>
  <c r="CU267" i="2"/>
  <c r="AY267" i="2"/>
  <c r="BA267" i="2" s="1"/>
  <c r="BB267" i="2" s="1"/>
  <c r="AW267" i="2"/>
  <c r="DF266" i="2"/>
  <c r="DE266" i="2"/>
  <c r="DD266" i="2"/>
  <c r="DC266" i="2"/>
  <c r="DA266" i="2"/>
  <c r="CX266" i="2"/>
  <c r="CU266" i="2"/>
  <c r="AY266" i="2"/>
  <c r="BA266" i="2" s="1"/>
  <c r="BB266" i="2" s="1"/>
  <c r="AW266" i="2"/>
  <c r="DF265" i="2"/>
  <c r="DE265" i="2"/>
  <c r="DD265" i="2"/>
  <c r="DC265" i="2"/>
  <c r="DA265" i="2"/>
  <c r="CX265" i="2"/>
  <c r="CU265" i="2"/>
  <c r="AY265" i="2"/>
  <c r="BA265" i="2" s="1"/>
  <c r="BB265" i="2" s="1"/>
  <c r="AW265" i="2"/>
  <c r="BE265" i="2"/>
  <c r="DF264" i="2"/>
  <c r="DE264" i="2"/>
  <c r="DD264" i="2"/>
  <c r="DC264" i="2"/>
  <c r="DA264" i="2"/>
  <c r="CX264" i="2"/>
  <c r="CU264" i="2"/>
  <c r="AY264" i="2"/>
  <c r="BA264" i="2" s="1"/>
  <c r="BB264" i="2" s="1"/>
  <c r="AW264" i="2"/>
  <c r="BE264" i="2"/>
  <c r="DF263" i="2"/>
  <c r="DE263" i="2"/>
  <c r="DD263" i="2"/>
  <c r="DC263" i="2"/>
  <c r="DA263" i="2"/>
  <c r="CX263" i="2"/>
  <c r="CU263" i="2"/>
  <c r="AY263" i="2"/>
  <c r="BA263" i="2" s="1"/>
  <c r="BB263" i="2" s="1"/>
  <c r="AW263" i="2"/>
  <c r="DF262" i="2"/>
  <c r="DE262" i="2"/>
  <c r="DD262" i="2"/>
  <c r="DC262" i="2"/>
  <c r="DA262" i="2"/>
  <c r="CX262" i="2"/>
  <c r="CU262" i="2"/>
  <c r="AY262" i="2"/>
  <c r="BA262" i="2" s="1"/>
  <c r="BB262" i="2" s="1"/>
  <c r="AW262" i="2"/>
  <c r="DF261" i="2"/>
  <c r="DE261" i="2"/>
  <c r="DD261" i="2"/>
  <c r="DC261" i="2"/>
  <c r="DA261" i="2"/>
  <c r="CX261" i="2"/>
  <c r="CU261" i="2"/>
  <c r="AY261" i="2"/>
  <c r="BA261" i="2" s="1"/>
  <c r="BB261" i="2" s="1"/>
  <c r="AW261" i="2"/>
  <c r="DF260" i="2"/>
  <c r="DE260" i="2"/>
  <c r="DD260" i="2"/>
  <c r="DC260" i="2"/>
  <c r="DA260" i="2"/>
  <c r="CX260" i="2"/>
  <c r="CU260" i="2"/>
  <c r="AY260" i="2"/>
  <c r="BA260" i="2" s="1"/>
  <c r="BB260" i="2" s="1"/>
  <c r="AW260" i="2"/>
  <c r="DF259" i="2"/>
  <c r="DE259" i="2"/>
  <c r="DD259" i="2"/>
  <c r="DC259" i="2"/>
  <c r="DA259" i="2"/>
  <c r="CX259" i="2"/>
  <c r="CU259" i="2"/>
  <c r="BA259" i="2"/>
  <c r="BB259" i="2" s="1"/>
  <c r="BC259" i="2" s="1"/>
  <c r="DF258" i="2"/>
  <c r="DE258" i="2"/>
  <c r="DD258" i="2"/>
  <c r="DC258" i="2"/>
  <c r="DA258" i="2"/>
  <c r="CX258" i="2"/>
  <c r="CU258" i="2"/>
  <c r="AY258" i="2"/>
  <c r="BA258" i="2" s="1"/>
  <c r="BB258" i="2" s="1"/>
  <c r="AW258" i="2"/>
  <c r="DF257" i="2"/>
  <c r="DE257" i="2"/>
  <c r="DD257" i="2"/>
  <c r="DC257" i="2"/>
  <c r="DA257" i="2"/>
  <c r="CX257" i="2"/>
  <c r="CU257" i="2"/>
  <c r="BA257" i="2"/>
  <c r="BB257" i="2" s="1"/>
  <c r="BC257" i="2" s="1"/>
  <c r="DF256" i="2"/>
  <c r="DE256" i="2"/>
  <c r="DD256" i="2"/>
  <c r="DC256" i="2"/>
  <c r="DA256" i="2"/>
  <c r="CX256" i="2"/>
  <c r="CU256" i="2"/>
  <c r="AY256" i="2"/>
  <c r="BA256" i="2" s="1"/>
  <c r="BB256" i="2" s="1"/>
  <c r="AW256" i="2"/>
  <c r="DF255" i="2"/>
  <c r="DE255" i="2"/>
  <c r="DD255" i="2"/>
  <c r="DC255" i="2"/>
  <c r="DA255" i="2"/>
  <c r="CX255" i="2"/>
  <c r="CU255" i="2"/>
  <c r="AY255" i="2"/>
  <c r="BA255" i="2" s="1"/>
  <c r="BB255" i="2" s="1"/>
  <c r="AW255" i="2"/>
  <c r="DF254" i="2"/>
  <c r="DE254" i="2"/>
  <c r="DD254" i="2"/>
  <c r="DC254" i="2"/>
  <c r="DA254" i="2"/>
  <c r="CX254" i="2"/>
  <c r="CU254" i="2"/>
  <c r="AY254" i="2"/>
  <c r="BA254" i="2" s="1"/>
  <c r="BB254" i="2" s="1"/>
  <c r="AW254" i="2"/>
  <c r="DF253" i="2"/>
  <c r="DE253" i="2"/>
  <c r="DD253" i="2"/>
  <c r="DC253" i="2"/>
  <c r="DA253" i="2"/>
  <c r="CX253" i="2"/>
  <c r="CU253" i="2"/>
  <c r="AY253" i="2"/>
  <c r="BA253" i="2" s="1"/>
  <c r="BB253" i="2" s="1"/>
  <c r="AW253" i="2"/>
  <c r="DF252" i="2"/>
  <c r="DE252" i="2"/>
  <c r="DD252" i="2"/>
  <c r="DC252" i="2"/>
  <c r="DA252" i="2"/>
  <c r="CX252" i="2"/>
  <c r="CU252" i="2"/>
  <c r="AY252" i="2"/>
  <c r="BA252" i="2" s="1"/>
  <c r="BB252" i="2" s="1"/>
  <c r="AW252" i="2"/>
  <c r="DF251" i="2"/>
  <c r="DE251" i="2"/>
  <c r="DD251" i="2"/>
  <c r="DC251" i="2"/>
  <c r="DA251" i="2"/>
  <c r="CX251" i="2"/>
  <c r="CU251" i="2"/>
  <c r="BA251" i="2"/>
  <c r="BB251" i="2" s="1"/>
  <c r="BC251" i="2" s="1"/>
  <c r="DF250" i="2"/>
  <c r="DE250" i="2"/>
  <c r="DD250" i="2"/>
  <c r="DC250" i="2"/>
  <c r="DA250" i="2"/>
  <c r="CX250" i="2"/>
  <c r="CU250" i="2"/>
  <c r="BA250" i="2"/>
  <c r="BB250" i="2" s="1"/>
  <c r="BC250" i="2" s="1"/>
  <c r="DF249" i="2"/>
  <c r="DE249" i="2"/>
  <c r="DD249" i="2"/>
  <c r="DC249" i="2"/>
  <c r="DA249" i="2"/>
  <c r="CX249" i="2"/>
  <c r="CU249" i="2"/>
  <c r="AY249" i="2"/>
  <c r="BA249" i="2" s="1"/>
  <c r="BB249" i="2" s="1"/>
  <c r="AW249" i="2"/>
  <c r="DF248" i="2"/>
  <c r="DE248" i="2"/>
  <c r="DD248" i="2"/>
  <c r="DC248" i="2"/>
  <c r="DA248" i="2"/>
  <c r="CX248" i="2"/>
  <c r="CU248" i="2"/>
  <c r="BA248" i="2"/>
  <c r="BB248" i="2" s="1"/>
  <c r="BC248" i="2" s="1"/>
  <c r="DF247" i="2"/>
  <c r="DE247" i="2"/>
  <c r="DD247" i="2"/>
  <c r="DC247" i="2"/>
  <c r="DA247" i="2"/>
  <c r="CX247" i="2"/>
  <c r="CU247" i="2"/>
  <c r="AY247" i="2"/>
  <c r="BA247" i="2" s="1"/>
  <c r="BB247" i="2" s="1"/>
  <c r="AW247" i="2"/>
  <c r="DF246" i="2"/>
  <c r="DE246" i="2"/>
  <c r="DD246" i="2"/>
  <c r="DC246" i="2"/>
  <c r="DA246" i="2"/>
  <c r="CX246" i="2"/>
  <c r="CU246" i="2"/>
  <c r="AY246" i="2"/>
  <c r="BA246" i="2" s="1"/>
  <c r="BB246" i="2" s="1"/>
  <c r="AW246" i="2"/>
  <c r="DF245" i="2"/>
  <c r="DE245" i="2"/>
  <c r="DD245" i="2"/>
  <c r="DC245" i="2"/>
  <c r="DA245" i="2"/>
  <c r="CX245" i="2"/>
  <c r="CU245" i="2"/>
  <c r="AY245" i="2"/>
  <c r="BA245" i="2" s="1"/>
  <c r="BB245" i="2" s="1"/>
  <c r="AW245" i="2"/>
  <c r="DF244" i="2"/>
  <c r="DE244" i="2"/>
  <c r="DD244" i="2"/>
  <c r="DC244" i="2"/>
  <c r="DA244" i="2"/>
  <c r="CX244" i="2"/>
  <c r="CU244" i="2"/>
  <c r="AY244" i="2"/>
  <c r="BA244" i="2" s="1"/>
  <c r="BB244" i="2" s="1"/>
  <c r="AW244" i="2"/>
  <c r="DF243" i="2"/>
  <c r="DE243" i="2"/>
  <c r="DD243" i="2"/>
  <c r="DC243" i="2"/>
  <c r="DA243" i="2"/>
  <c r="CX243" i="2"/>
  <c r="CU243" i="2"/>
  <c r="AY243" i="2"/>
  <c r="BA243" i="2" s="1"/>
  <c r="BB243" i="2" s="1"/>
  <c r="AW243" i="2"/>
  <c r="DF242" i="2"/>
  <c r="DE242" i="2"/>
  <c r="DD242" i="2"/>
  <c r="DC242" i="2"/>
  <c r="DA242" i="2"/>
  <c r="CX242" i="2"/>
  <c r="CU242" i="2"/>
  <c r="AY242" i="2"/>
  <c r="BA242" i="2" s="1"/>
  <c r="BB242" i="2" s="1"/>
  <c r="AW242" i="2"/>
  <c r="DF241" i="2"/>
  <c r="DE241" i="2"/>
  <c r="DD241" i="2"/>
  <c r="DC241" i="2"/>
  <c r="DA241" i="2"/>
  <c r="CX241" i="2"/>
  <c r="CU241" i="2"/>
  <c r="AY241" i="2"/>
  <c r="BA241" i="2" s="1"/>
  <c r="BB241" i="2" s="1"/>
  <c r="AW241" i="2"/>
  <c r="DF240" i="2"/>
  <c r="DE240" i="2"/>
  <c r="DD240" i="2"/>
  <c r="DC240" i="2"/>
  <c r="DA240" i="2"/>
  <c r="CX240" i="2"/>
  <c r="CU240" i="2"/>
  <c r="AY240" i="2"/>
  <c r="BA240" i="2" s="1"/>
  <c r="BB240" i="2" s="1"/>
  <c r="AW240" i="2"/>
  <c r="DF239" i="2"/>
  <c r="DE239" i="2"/>
  <c r="DD239" i="2"/>
  <c r="DC239" i="2"/>
  <c r="DA239" i="2"/>
  <c r="CX239" i="2"/>
  <c r="CU239" i="2"/>
  <c r="AY239" i="2"/>
  <c r="BA239" i="2" s="1"/>
  <c r="BB239" i="2" s="1"/>
  <c r="AW239" i="2"/>
  <c r="DF238" i="2"/>
  <c r="DE238" i="2"/>
  <c r="DD238" i="2"/>
  <c r="DC238" i="2"/>
  <c r="DA238" i="2"/>
  <c r="CX238" i="2"/>
  <c r="CU238" i="2"/>
  <c r="BA238" i="2"/>
  <c r="BB238" i="2" s="1"/>
  <c r="BC238" i="2" s="1"/>
  <c r="DF237" i="2"/>
  <c r="DE237" i="2"/>
  <c r="DD237" i="2"/>
  <c r="DC237" i="2"/>
  <c r="DA237" i="2"/>
  <c r="CX237" i="2"/>
  <c r="CU237" i="2"/>
  <c r="AY237" i="2"/>
  <c r="BA237" i="2" s="1"/>
  <c r="BB237" i="2" s="1"/>
  <c r="AW237" i="2"/>
  <c r="DF236" i="2"/>
  <c r="DE236" i="2"/>
  <c r="DD236" i="2"/>
  <c r="DC236" i="2"/>
  <c r="DA236" i="2"/>
  <c r="CX236" i="2"/>
  <c r="CU236" i="2"/>
  <c r="AY236" i="2"/>
  <c r="BA236" i="2" s="1"/>
  <c r="BB236" i="2" s="1"/>
  <c r="AW236" i="2"/>
  <c r="DF235" i="2"/>
  <c r="DE235" i="2"/>
  <c r="DD235" i="2"/>
  <c r="DC235" i="2"/>
  <c r="DA235" i="2"/>
  <c r="CX235" i="2"/>
  <c r="CU235" i="2"/>
  <c r="AY235" i="2"/>
  <c r="BA235" i="2" s="1"/>
  <c r="BB235" i="2" s="1"/>
  <c r="AW235" i="2"/>
  <c r="DF234" i="2"/>
  <c r="DE234" i="2"/>
  <c r="DD234" i="2"/>
  <c r="DC234" i="2"/>
  <c r="DA234" i="2"/>
  <c r="CX234" i="2"/>
  <c r="CU234" i="2"/>
  <c r="AY234" i="2"/>
  <c r="BA234" i="2" s="1"/>
  <c r="BB234" i="2" s="1"/>
  <c r="AW234" i="2"/>
  <c r="DF233" i="2"/>
  <c r="DE233" i="2"/>
  <c r="DD233" i="2"/>
  <c r="DC233" i="2"/>
  <c r="DA233" i="2"/>
  <c r="CX233" i="2"/>
  <c r="CU233" i="2"/>
  <c r="AY233" i="2"/>
  <c r="BA233" i="2" s="1"/>
  <c r="BB233" i="2" s="1"/>
  <c r="AW233" i="2"/>
  <c r="BE233" i="2"/>
  <c r="DF232" i="2"/>
  <c r="DE232" i="2"/>
  <c r="DD232" i="2"/>
  <c r="DC232" i="2"/>
  <c r="DA232" i="2"/>
  <c r="CX232" i="2"/>
  <c r="CU232" i="2"/>
  <c r="AY232" i="2"/>
  <c r="BA232" i="2" s="1"/>
  <c r="BB232" i="2" s="1"/>
  <c r="AW232" i="2"/>
  <c r="DF231" i="2"/>
  <c r="DE231" i="2"/>
  <c r="DD231" i="2"/>
  <c r="DC231" i="2"/>
  <c r="DA231" i="2"/>
  <c r="CX231" i="2"/>
  <c r="CU231" i="2"/>
  <c r="AY231" i="2"/>
  <c r="BA231" i="2" s="1"/>
  <c r="BB231" i="2" s="1"/>
  <c r="AW231" i="2"/>
  <c r="DF230" i="2"/>
  <c r="DE230" i="2"/>
  <c r="DD230" i="2"/>
  <c r="DC230" i="2"/>
  <c r="DA230" i="2"/>
  <c r="CX230" i="2"/>
  <c r="CU230" i="2"/>
  <c r="AY230" i="2"/>
  <c r="BA230" i="2" s="1"/>
  <c r="BB230" i="2" s="1"/>
  <c r="AW230" i="2"/>
  <c r="DF229" i="2"/>
  <c r="DE229" i="2"/>
  <c r="DD229" i="2"/>
  <c r="DC229" i="2"/>
  <c r="DA229" i="2"/>
  <c r="CX229" i="2"/>
  <c r="CU229" i="2"/>
  <c r="AY229" i="2"/>
  <c r="BA229" i="2" s="1"/>
  <c r="BB229" i="2" s="1"/>
  <c r="AW229" i="2"/>
  <c r="DF228" i="2"/>
  <c r="DE228" i="2"/>
  <c r="DD228" i="2"/>
  <c r="DC228" i="2"/>
  <c r="DA228" i="2"/>
  <c r="CX228" i="2"/>
  <c r="CU228" i="2"/>
  <c r="AY228" i="2"/>
  <c r="BA228" i="2" s="1"/>
  <c r="BB228" i="2" s="1"/>
  <c r="AW228" i="2"/>
  <c r="DF227" i="2"/>
  <c r="DE227" i="2"/>
  <c r="DD227" i="2"/>
  <c r="DC227" i="2"/>
  <c r="DA227" i="2"/>
  <c r="CX227" i="2"/>
  <c r="CU227" i="2"/>
  <c r="BA227" i="2"/>
  <c r="BB227" i="2" s="1"/>
  <c r="BC227" i="2" s="1"/>
  <c r="DF226" i="2"/>
  <c r="DE226" i="2"/>
  <c r="DD226" i="2"/>
  <c r="DC226" i="2"/>
  <c r="DA226" i="2"/>
  <c r="CX226" i="2"/>
  <c r="CU226" i="2"/>
  <c r="BA226" i="2"/>
  <c r="BB226" i="2" s="1"/>
  <c r="BC226" i="2" s="1"/>
  <c r="DF225" i="2"/>
  <c r="DE225" i="2"/>
  <c r="DD225" i="2"/>
  <c r="DC225" i="2"/>
  <c r="DA225" i="2"/>
  <c r="CX225" i="2"/>
  <c r="CU225" i="2"/>
  <c r="AY225" i="2"/>
  <c r="BA225" i="2" s="1"/>
  <c r="BB225" i="2" s="1"/>
  <c r="AW225" i="2"/>
  <c r="BE225" i="2"/>
  <c r="DF224" i="2"/>
  <c r="DE224" i="2"/>
  <c r="DD224" i="2"/>
  <c r="DC224" i="2"/>
  <c r="DA224" i="2"/>
  <c r="CX224" i="2"/>
  <c r="CU224" i="2"/>
  <c r="AY224" i="2"/>
  <c r="BA224" i="2" s="1"/>
  <c r="BB224" i="2" s="1"/>
  <c r="AW224" i="2"/>
  <c r="DF223" i="2"/>
  <c r="DE223" i="2"/>
  <c r="DD223" i="2"/>
  <c r="DC223" i="2"/>
  <c r="DA223" i="2"/>
  <c r="CX223" i="2"/>
  <c r="CU223" i="2"/>
  <c r="AY223" i="2"/>
  <c r="BA223" i="2" s="1"/>
  <c r="BB223" i="2" s="1"/>
  <c r="AW223" i="2"/>
  <c r="DF222" i="2"/>
  <c r="DE222" i="2"/>
  <c r="DD222" i="2"/>
  <c r="DC222" i="2"/>
  <c r="DA222" i="2"/>
  <c r="CX222" i="2"/>
  <c r="CU222" i="2"/>
  <c r="BA222" i="2"/>
  <c r="BB222" i="2" s="1"/>
  <c r="BC222" i="2" s="1"/>
  <c r="DF221" i="2"/>
  <c r="DE221" i="2"/>
  <c r="DD221" i="2"/>
  <c r="DC221" i="2"/>
  <c r="DA221" i="2"/>
  <c r="CX221" i="2"/>
  <c r="CU221" i="2"/>
  <c r="AY221" i="2"/>
  <c r="BA221" i="2" s="1"/>
  <c r="BB221" i="2" s="1"/>
  <c r="AW221" i="2"/>
  <c r="DF220" i="2"/>
  <c r="DE220" i="2"/>
  <c r="DD220" i="2"/>
  <c r="DC220" i="2"/>
  <c r="DA220" i="2"/>
  <c r="CX220" i="2"/>
  <c r="CU220" i="2"/>
  <c r="AY220" i="2"/>
  <c r="BA220" i="2" s="1"/>
  <c r="BB220" i="2" s="1"/>
  <c r="AW220" i="2"/>
  <c r="DF219" i="2"/>
  <c r="DE219" i="2"/>
  <c r="DD219" i="2"/>
  <c r="DC219" i="2"/>
  <c r="DA219" i="2"/>
  <c r="CX219" i="2"/>
  <c r="CU219" i="2"/>
  <c r="BA219" i="2"/>
  <c r="BB219" i="2" s="1"/>
  <c r="BC219" i="2" s="1"/>
  <c r="DF218" i="2"/>
  <c r="DE218" i="2"/>
  <c r="DD218" i="2"/>
  <c r="DC218" i="2"/>
  <c r="DA218" i="2"/>
  <c r="CX218" i="2"/>
  <c r="CU218" i="2"/>
  <c r="AY218" i="2"/>
  <c r="BA218" i="2" s="1"/>
  <c r="BB218" i="2" s="1"/>
  <c r="AW218" i="2"/>
  <c r="DF217" i="2"/>
  <c r="DE217" i="2"/>
  <c r="DD217" i="2"/>
  <c r="DC217" i="2"/>
  <c r="DA217" i="2"/>
  <c r="CX217" i="2"/>
  <c r="CU217" i="2"/>
  <c r="AY217" i="2"/>
  <c r="BA217" i="2" s="1"/>
  <c r="BB217" i="2" s="1"/>
  <c r="AW217" i="2"/>
  <c r="DF216" i="2"/>
  <c r="DE216" i="2"/>
  <c r="DD216" i="2"/>
  <c r="DC216" i="2"/>
  <c r="DA216" i="2"/>
  <c r="CX216" i="2"/>
  <c r="CU216" i="2"/>
  <c r="AY216" i="2"/>
  <c r="BA216" i="2" s="1"/>
  <c r="BB216" i="2" s="1"/>
  <c r="AW216" i="2"/>
  <c r="DF215" i="2"/>
  <c r="DE215" i="2"/>
  <c r="DD215" i="2"/>
  <c r="DC215" i="2"/>
  <c r="DA215" i="2"/>
  <c r="CX215" i="2"/>
  <c r="CU215" i="2"/>
  <c r="AY215" i="2"/>
  <c r="BA215" i="2" s="1"/>
  <c r="BB215" i="2" s="1"/>
  <c r="AW215" i="2"/>
  <c r="DF214" i="2"/>
  <c r="DE214" i="2"/>
  <c r="DD214" i="2"/>
  <c r="DC214" i="2"/>
  <c r="DA214" i="2"/>
  <c r="CX214" i="2"/>
  <c r="CU214" i="2"/>
  <c r="AY214" i="2"/>
  <c r="BA214" i="2" s="1"/>
  <c r="BB214" i="2" s="1"/>
  <c r="AW214" i="2"/>
  <c r="BE214" i="2"/>
  <c r="DF213" i="2"/>
  <c r="DE213" i="2"/>
  <c r="DD213" i="2"/>
  <c r="DC213" i="2"/>
  <c r="DA213" i="2"/>
  <c r="CX213" i="2"/>
  <c r="CU213" i="2"/>
  <c r="BE213" i="2"/>
  <c r="BA213" i="2"/>
  <c r="BB213" i="2" s="1"/>
  <c r="BC213" i="2" s="1"/>
  <c r="DF212" i="2"/>
  <c r="DE212" i="2"/>
  <c r="DD212" i="2"/>
  <c r="DC212" i="2"/>
  <c r="DA212" i="2"/>
  <c r="CX212" i="2"/>
  <c r="CU212" i="2"/>
  <c r="AY212" i="2"/>
  <c r="BA212" i="2" s="1"/>
  <c r="BB212" i="2" s="1"/>
  <c r="AW212" i="2"/>
  <c r="DF211" i="2"/>
  <c r="DE211" i="2"/>
  <c r="DD211" i="2"/>
  <c r="DC211" i="2"/>
  <c r="DA211" i="2"/>
  <c r="CX211" i="2"/>
  <c r="CU211" i="2"/>
  <c r="BA211" i="2"/>
  <c r="BB211" i="2" s="1"/>
  <c r="BC211" i="2" s="1"/>
  <c r="DF210" i="2"/>
  <c r="DE210" i="2"/>
  <c r="DD210" i="2"/>
  <c r="DC210" i="2"/>
  <c r="DA210" i="2"/>
  <c r="CX210" i="2"/>
  <c r="CU210" i="2"/>
  <c r="AY210" i="2"/>
  <c r="BA210" i="2" s="1"/>
  <c r="BB210" i="2" s="1"/>
  <c r="AW210" i="2"/>
  <c r="BA209" i="2"/>
  <c r="BB209" i="2" s="1"/>
  <c r="BC209" i="2" s="1"/>
  <c r="DF208" i="2"/>
  <c r="DE208" i="2"/>
  <c r="DD208" i="2"/>
  <c r="DC208" i="2"/>
  <c r="DA208" i="2"/>
  <c r="CX208" i="2"/>
  <c r="CU208" i="2"/>
  <c r="BA208" i="2"/>
  <c r="BB208" i="2" s="1"/>
  <c r="BC208" i="2" s="1"/>
  <c r="DF207" i="2"/>
  <c r="DE207" i="2"/>
  <c r="DD207" i="2"/>
  <c r="DC207" i="2"/>
  <c r="DA207" i="2"/>
  <c r="CX207" i="2"/>
  <c r="CU207" i="2"/>
  <c r="AY207" i="2"/>
  <c r="BA207" i="2" s="1"/>
  <c r="BB207" i="2" s="1"/>
  <c r="AW207" i="2"/>
  <c r="DF206" i="2"/>
  <c r="DE206" i="2"/>
  <c r="DD206" i="2"/>
  <c r="DC206" i="2"/>
  <c r="DA206" i="2"/>
  <c r="CX206" i="2"/>
  <c r="CU206" i="2"/>
  <c r="AY206" i="2"/>
  <c r="BA206" i="2" s="1"/>
  <c r="BB206" i="2" s="1"/>
  <c r="AW206" i="2"/>
  <c r="DF205" i="2"/>
  <c r="DE205" i="2"/>
  <c r="DD205" i="2"/>
  <c r="DC205" i="2"/>
  <c r="DA205" i="2"/>
  <c r="CX205" i="2"/>
  <c r="CU205" i="2"/>
  <c r="AY205" i="2"/>
  <c r="BA205" i="2" s="1"/>
  <c r="BB205" i="2" s="1"/>
  <c r="AW205" i="2"/>
  <c r="DF204" i="2"/>
  <c r="DE204" i="2"/>
  <c r="DD204" i="2"/>
  <c r="DC204" i="2"/>
  <c r="DA204" i="2"/>
  <c r="CX204" i="2"/>
  <c r="CU204" i="2"/>
  <c r="AY204" i="2"/>
  <c r="BA204" i="2" s="1"/>
  <c r="BB204" i="2" s="1"/>
  <c r="AW204" i="2"/>
  <c r="BE204" i="2"/>
  <c r="DF203" i="2"/>
  <c r="DE203" i="2"/>
  <c r="DD203" i="2"/>
  <c r="DC203" i="2"/>
  <c r="DA203" i="2"/>
  <c r="CX203" i="2"/>
  <c r="CU203" i="2"/>
  <c r="AY203" i="2"/>
  <c r="BA203" i="2" s="1"/>
  <c r="BB203" i="2" s="1"/>
  <c r="AW203" i="2"/>
  <c r="DF202" i="2"/>
  <c r="DE202" i="2"/>
  <c r="DD202" i="2"/>
  <c r="DC202" i="2"/>
  <c r="DA202" i="2"/>
  <c r="CX202" i="2"/>
  <c r="CU202" i="2"/>
  <c r="AY202" i="2"/>
  <c r="BA202" i="2" s="1"/>
  <c r="BB202" i="2" s="1"/>
  <c r="AW202" i="2"/>
  <c r="AY201" i="2"/>
  <c r="BA201" i="2" s="1"/>
  <c r="BB201" i="2" s="1"/>
  <c r="AW201" i="2"/>
  <c r="DF200" i="2"/>
  <c r="DE200" i="2"/>
  <c r="DD200" i="2"/>
  <c r="DC200" i="2"/>
  <c r="DA200" i="2"/>
  <c r="CX200" i="2"/>
  <c r="CU200" i="2"/>
  <c r="BA200" i="2"/>
  <c r="BB200" i="2" s="1"/>
  <c r="BC200" i="2" s="1"/>
  <c r="BA199" i="2"/>
  <c r="BB199" i="2" s="1"/>
  <c r="BC199" i="2" s="1"/>
  <c r="DF198" i="2"/>
  <c r="DE198" i="2"/>
  <c r="DD198" i="2"/>
  <c r="DC198" i="2"/>
  <c r="DA198" i="2"/>
  <c r="CX198" i="2"/>
  <c r="CU198" i="2"/>
  <c r="AY198" i="2"/>
  <c r="BA198" i="2" s="1"/>
  <c r="BB198" i="2" s="1"/>
  <c r="AW198" i="2"/>
  <c r="DF197" i="2"/>
  <c r="DE197" i="2"/>
  <c r="DD197" i="2"/>
  <c r="DC197" i="2"/>
  <c r="DA197" i="2"/>
  <c r="CX197" i="2"/>
  <c r="CU197" i="2"/>
  <c r="AY197" i="2"/>
  <c r="BA197" i="2" s="1"/>
  <c r="BB197" i="2" s="1"/>
  <c r="AW197" i="2"/>
  <c r="BE197" i="2"/>
  <c r="DF196" i="2"/>
  <c r="DE196" i="2"/>
  <c r="DD196" i="2"/>
  <c r="DC196" i="2"/>
  <c r="DA196" i="2"/>
  <c r="CX196" i="2"/>
  <c r="CU196" i="2"/>
  <c r="AY196" i="2"/>
  <c r="BA196" i="2" s="1"/>
  <c r="BB196" i="2" s="1"/>
  <c r="AW196" i="2"/>
  <c r="DF195" i="2"/>
  <c r="DE195" i="2"/>
  <c r="DD195" i="2"/>
  <c r="DC195" i="2"/>
  <c r="DA195" i="2"/>
  <c r="CX195" i="2"/>
  <c r="CU195" i="2"/>
  <c r="AY195" i="2"/>
  <c r="BA195" i="2" s="1"/>
  <c r="BB195" i="2" s="1"/>
  <c r="AW195" i="2"/>
  <c r="DF194" i="2"/>
  <c r="DE194" i="2"/>
  <c r="DD194" i="2"/>
  <c r="DC194" i="2"/>
  <c r="DA194" i="2"/>
  <c r="CX194" i="2"/>
  <c r="CU194" i="2"/>
  <c r="AY194" i="2"/>
  <c r="BA194" i="2" s="1"/>
  <c r="BB194" i="2" s="1"/>
  <c r="AW194" i="2"/>
  <c r="BE194" i="2"/>
  <c r="DF193" i="2"/>
  <c r="DE193" i="2"/>
  <c r="DD193" i="2"/>
  <c r="DC193" i="2"/>
  <c r="DA193" i="2"/>
  <c r="CX193" i="2"/>
  <c r="CU193" i="2"/>
  <c r="BA193" i="2"/>
  <c r="BB193" i="2" s="1"/>
  <c r="BC193" i="2" s="1"/>
  <c r="DF192" i="2"/>
  <c r="DE192" i="2"/>
  <c r="DD192" i="2"/>
  <c r="DC192" i="2"/>
  <c r="DA192" i="2"/>
  <c r="CX192" i="2"/>
  <c r="CU192" i="2"/>
  <c r="AY192" i="2"/>
  <c r="BA192" i="2" s="1"/>
  <c r="BB192" i="2" s="1"/>
  <c r="AW192" i="2"/>
  <c r="BE192" i="2"/>
  <c r="DF191" i="2"/>
  <c r="DE191" i="2"/>
  <c r="DD191" i="2"/>
  <c r="DC191" i="2"/>
  <c r="DA191" i="2"/>
  <c r="CX191" i="2"/>
  <c r="CU191" i="2"/>
  <c r="AY191" i="2"/>
  <c r="BA191" i="2" s="1"/>
  <c r="BB191" i="2" s="1"/>
  <c r="AW191" i="2"/>
  <c r="BA190" i="2"/>
  <c r="BB190" i="2" s="1"/>
  <c r="BC190" i="2" s="1"/>
  <c r="DF189" i="2"/>
  <c r="DE189" i="2"/>
  <c r="DD189" i="2"/>
  <c r="DC189" i="2"/>
  <c r="DA189" i="2"/>
  <c r="CX189" i="2"/>
  <c r="CU189" i="2"/>
  <c r="AY189" i="2"/>
  <c r="BA189" i="2" s="1"/>
  <c r="BB189" i="2" s="1"/>
  <c r="AW189" i="2"/>
  <c r="BA188" i="2"/>
  <c r="BB188" i="2" s="1"/>
  <c r="BC188" i="2" s="1"/>
  <c r="DF187" i="2"/>
  <c r="DE187" i="2"/>
  <c r="DD187" i="2"/>
  <c r="DC187" i="2"/>
  <c r="DA187" i="2"/>
  <c r="CX187" i="2"/>
  <c r="CU187" i="2"/>
  <c r="AY187" i="2"/>
  <c r="BA187" i="2" s="1"/>
  <c r="BB187" i="2" s="1"/>
  <c r="AW187" i="2"/>
  <c r="DF186" i="2"/>
  <c r="DE186" i="2"/>
  <c r="DD186" i="2"/>
  <c r="DC186" i="2"/>
  <c r="DA186" i="2"/>
  <c r="CX186" i="2"/>
  <c r="CU186" i="2"/>
  <c r="AY186" i="2"/>
  <c r="BA186" i="2" s="1"/>
  <c r="BB186" i="2" s="1"/>
  <c r="AW186" i="2"/>
  <c r="DF185" i="2"/>
  <c r="DE185" i="2"/>
  <c r="DD185" i="2"/>
  <c r="DC185" i="2"/>
  <c r="DA185" i="2"/>
  <c r="CX185" i="2"/>
  <c r="CU185" i="2"/>
  <c r="AY185" i="2"/>
  <c r="BA185" i="2" s="1"/>
  <c r="BB185" i="2" s="1"/>
  <c r="AW185" i="2"/>
  <c r="DF184" i="2"/>
  <c r="DE184" i="2"/>
  <c r="DD184" i="2"/>
  <c r="DC184" i="2"/>
  <c r="DA184" i="2"/>
  <c r="CX184" i="2"/>
  <c r="CU184" i="2"/>
  <c r="AY184" i="2"/>
  <c r="BA184" i="2" s="1"/>
  <c r="BB184" i="2" s="1"/>
  <c r="AW184" i="2"/>
  <c r="BA183" i="2"/>
  <c r="BB183" i="2" s="1"/>
  <c r="BC183" i="2" s="1"/>
  <c r="DF182" i="2"/>
  <c r="DE182" i="2"/>
  <c r="DD182" i="2"/>
  <c r="DC182" i="2"/>
  <c r="DA182" i="2"/>
  <c r="CX182" i="2"/>
  <c r="CU182" i="2"/>
  <c r="AY182" i="2"/>
  <c r="BA182" i="2" s="1"/>
  <c r="BB182" i="2" s="1"/>
  <c r="AW182" i="2"/>
  <c r="DF181" i="2"/>
  <c r="DE181" i="2"/>
  <c r="DD181" i="2"/>
  <c r="DC181" i="2"/>
  <c r="DA181" i="2"/>
  <c r="CX181" i="2"/>
  <c r="CU181" i="2"/>
  <c r="AY181" i="2"/>
  <c r="BA181" i="2" s="1"/>
  <c r="BB181" i="2" s="1"/>
  <c r="AW181" i="2"/>
  <c r="BE181" i="2"/>
  <c r="BA180" i="2"/>
  <c r="BB180" i="2" s="1"/>
  <c r="BC180" i="2" s="1"/>
  <c r="DF179" i="2"/>
  <c r="DE179" i="2"/>
  <c r="DD179" i="2"/>
  <c r="DC179" i="2"/>
  <c r="DA179" i="2"/>
  <c r="CX179" i="2"/>
  <c r="CU179" i="2"/>
  <c r="AY179" i="2"/>
  <c r="BA179" i="2" s="1"/>
  <c r="BB179" i="2" s="1"/>
  <c r="AW179" i="2"/>
  <c r="BE179" i="2"/>
  <c r="DF178" i="2"/>
  <c r="DE178" i="2"/>
  <c r="DD178" i="2"/>
  <c r="DC178" i="2"/>
  <c r="DA178" i="2"/>
  <c r="CX178" i="2"/>
  <c r="CU178" i="2"/>
  <c r="BA178" i="2"/>
  <c r="BB178" i="2" s="1"/>
  <c r="BC178" i="2" s="1"/>
  <c r="DF177" i="2"/>
  <c r="DE177" i="2"/>
  <c r="DD177" i="2"/>
  <c r="DC177" i="2"/>
  <c r="DA177" i="2"/>
  <c r="CX177" i="2"/>
  <c r="CU177" i="2"/>
  <c r="BE177" i="2"/>
  <c r="BA177" i="2"/>
  <c r="BB177" i="2" s="1"/>
  <c r="BC177" i="2" s="1"/>
  <c r="BA176" i="2"/>
  <c r="BB176" i="2" s="1"/>
  <c r="BC176" i="2" s="1"/>
  <c r="DF175" i="2"/>
  <c r="DE175" i="2"/>
  <c r="DD175" i="2"/>
  <c r="DC175" i="2"/>
  <c r="DA175" i="2"/>
  <c r="CX175" i="2"/>
  <c r="CU175" i="2"/>
  <c r="AY175" i="2"/>
  <c r="BA175" i="2" s="1"/>
  <c r="BB175" i="2" s="1"/>
  <c r="AW175" i="2"/>
  <c r="DF174" i="2"/>
  <c r="DE174" i="2"/>
  <c r="DD174" i="2"/>
  <c r="DC174" i="2"/>
  <c r="DA174" i="2"/>
  <c r="CX174" i="2"/>
  <c r="CU174" i="2"/>
  <c r="BE174" i="2"/>
  <c r="BA174" i="2"/>
  <c r="BB174" i="2" s="1"/>
  <c r="BC174" i="2" s="1"/>
  <c r="DF173" i="2"/>
  <c r="DE173" i="2"/>
  <c r="DD173" i="2"/>
  <c r="DC173" i="2"/>
  <c r="DA173" i="2"/>
  <c r="CX173" i="2"/>
  <c r="CU173" i="2"/>
  <c r="AY173" i="2"/>
  <c r="BA173" i="2" s="1"/>
  <c r="BB173" i="2" s="1"/>
  <c r="AW173" i="2"/>
  <c r="DF172" i="2"/>
  <c r="DE172" i="2"/>
  <c r="DD172" i="2"/>
  <c r="DC172" i="2"/>
  <c r="DA172" i="2"/>
  <c r="CX172" i="2"/>
  <c r="CU172" i="2"/>
  <c r="AY172" i="2"/>
  <c r="BA172" i="2" s="1"/>
  <c r="BB172" i="2" s="1"/>
  <c r="AW172" i="2"/>
  <c r="DF171" i="2"/>
  <c r="DE171" i="2"/>
  <c r="DD171" i="2"/>
  <c r="DC171" i="2"/>
  <c r="DA171" i="2"/>
  <c r="CX171" i="2"/>
  <c r="CU171" i="2"/>
  <c r="BA171" i="2"/>
  <c r="BB171" i="2" s="1"/>
  <c r="BC171" i="2" s="1"/>
  <c r="AY170" i="2"/>
  <c r="BA170" i="2" s="1"/>
  <c r="BB170" i="2" s="1"/>
  <c r="AW170" i="2"/>
  <c r="DF169" i="2"/>
  <c r="DE169" i="2"/>
  <c r="DD169" i="2"/>
  <c r="DC169" i="2"/>
  <c r="DA169" i="2"/>
  <c r="CX169" i="2"/>
  <c r="CU169" i="2"/>
  <c r="AY169" i="2"/>
  <c r="BA169" i="2" s="1"/>
  <c r="BB169" i="2" s="1"/>
  <c r="AW169" i="2"/>
  <c r="DF168" i="2"/>
  <c r="DE168" i="2"/>
  <c r="DD168" i="2"/>
  <c r="DC168" i="2"/>
  <c r="DA168" i="2"/>
  <c r="CX168" i="2"/>
  <c r="CU168" i="2"/>
  <c r="BA168" i="2"/>
  <c r="BB168" i="2" s="1"/>
  <c r="BC168" i="2" s="1"/>
  <c r="BA167" i="2"/>
  <c r="BB167" i="2" s="1"/>
  <c r="BC167" i="2" s="1"/>
  <c r="BA166" i="2"/>
  <c r="BB166" i="2" s="1"/>
  <c r="BC166" i="2" s="1"/>
  <c r="DF165" i="2"/>
  <c r="DE165" i="2"/>
  <c r="DD165" i="2"/>
  <c r="DC165" i="2"/>
  <c r="DA165" i="2"/>
  <c r="CX165" i="2"/>
  <c r="CU165" i="2"/>
  <c r="AY165" i="2"/>
  <c r="BA165" i="2" s="1"/>
  <c r="BB165" i="2" s="1"/>
  <c r="AW165" i="2"/>
  <c r="DF164" i="2"/>
  <c r="DE164" i="2"/>
  <c r="DD164" i="2"/>
  <c r="DC164" i="2"/>
  <c r="DA164" i="2"/>
  <c r="CX164" i="2"/>
  <c r="CU164" i="2"/>
  <c r="AY164" i="2"/>
  <c r="BA164" i="2" s="1"/>
  <c r="BB164" i="2" s="1"/>
  <c r="AW164" i="2"/>
  <c r="DF163" i="2"/>
  <c r="DE163" i="2"/>
  <c r="DD163" i="2"/>
  <c r="DC163" i="2"/>
  <c r="DA163" i="2"/>
  <c r="CX163" i="2"/>
  <c r="CU163" i="2"/>
  <c r="BA163" i="2"/>
  <c r="BB163" i="2" s="1"/>
  <c r="BC163" i="2" s="1"/>
  <c r="DF162" i="2"/>
  <c r="DE162" i="2"/>
  <c r="DD162" i="2"/>
  <c r="DC162" i="2"/>
  <c r="DA162" i="2"/>
  <c r="CX162" i="2"/>
  <c r="CU162" i="2"/>
  <c r="AY162" i="2"/>
  <c r="BA162" i="2" s="1"/>
  <c r="BB162" i="2" s="1"/>
  <c r="AW162" i="2"/>
  <c r="BA161" i="2"/>
  <c r="BB161" i="2" s="1"/>
  <c r="BC161" i="2" s="1"/>
  <c r="DF160" i="2"/>
  <c r="DE160" i="2"/>
  <c r="DD160" i="2"/>
  <c r="DC160" i="2"/>
  <c r="DA160" i="2"/>
  <c r="CX160" i="2"/>
  <c r="CU160" i="2"/>
  <c r="AY160" i="2"/>
  <c r="BA160" i="2" s="1"/>
  <c r="BB160" i="2" s="1"/>
  <c r="AW160" i="2"/>
  <c r="DF159" i="2"/>
  <c r="DE159" i="2"/>
  <c r="DD159" i="2"/>
  <c r="DC159" i="2"/>
  <c r="DA159" i="2"/>
  <c r="CX159" i="2"/>
  <c r="CU159" i="2"/>
  <c r="AY159" i="2"/>
  <c r="BA159" i="2" s="1"/>
  <c r="BB159" i="2" s="1"/>
  <c r="AW159" i="2"/>
  <c r="DF158" i="2"/>
  <c r="DE158" i="2"/>
  <c r="DD158" i="2"/>
  <c r="DC158" i="2"/>
  <c r="DA158" i="2"/>
  <c r="CX158" i="2"/>
  <c r="CU158" i="2"/>
  <c r="AY158" i="2"/>
  <c r="BA158" i="2" s="1"/>
  <c r="BB158" i="2" s="1"/>
  <c r="AW158" i="2"/>
  <c r="DF157" i="2"/>
  <c r="DE157" i="2"/>
  <c r="DD157" i="2"/>
  <c r="DC157" i="2"/>
  <c r="DA157" i="2"/>
  <c r="CX157" i="2"/>
  <c r="CU157" i="2"/>
  <c r="AY157" i="2"/>
  <c r="BA157" i="2" s="1"/>
  <c r="BB157" i="2" s="1"/>
  <c r="AW157" i="2"/>
  <c r="BE157" i="2"/>
  <c r="DF156" i="2"/>
  <c r="DE156" i="2"/>
  <c r="DD156" i="2"/>
  <c r="DC156" i="2"/>
  <c r="DA156" i="2"/>
  <c r="CX156" i="2"/>
  <c r="CU156" i="2"/>
  <c r="BE156" i="2"/>
  <c r="BA156" i="2"/>
  <c r="BB156" i="2" s="1"/>
  <c r="BC156" i="2" s="1"/>
  <c r="DF155" i="2"/>
  <c r="DE155" i="2"/>
  <c r="DD155" i="2"/>
  <c r="DC155" i="2"/>
  <c r="DA155" i="2"/>
  <c r="CX155" i="2"/>
  <c r="CU155" i="2"/>
  <c r="AY155" i="2"/>
  <c r="BA155" i="2" s="1"/>
  <c r="BB155" i="2" s="1"/>
  <c r="AW155" i="2"/>
  <c r="DF154" i="2"/>
  <c r="DE154" i="2"/>
  <c r="DD154" i="2"/>
  <c r="DC154" i="2"/>
  <c r="DA154" i="2"/>
  <c r="CX154" i="2"/>
  <c r="CU154" i="2"/>
  <c r="AY154" i="2"/>
  <c r="BA154" i="2" s="1"/>
  <c r="BB154" i="2" s="1"/>
  <c r="AW154" i="2"/>
  <c r="DF153" i="2"/>
  <c r="DE153" i="2"/>
  <c r="DD153" i="2"/>
  <c r="DC153" i="2"/>
  <c r="DA153" i="2"/>
  <c r="CX153" i="2"/>
  <c r="CU153" i="2"/>
  <c r="AY153" i="2"/>
  <c r="BA153" i="2" s="1"/>
  <c r="BB153" i="2" s="1"/>
  <c r="AW153" i="2"/>
  <c r="DF152" i="2"/>
  <c r="DE152" i="2"/>
  <c r="DD152" i="2"/>
  <c r="DC152" i="2"/>
  <c r="DA152" i="2"/>
  <c r="CX152" i="2"/>
  <c r="CU152" i="2"/>
  <c r="AY152" i="2"/>
  <c r="BA152" i="2" s="1"/>
  <c r="BB152" i="2" s="1"/>
  <c r="AW152" i="2"/>
  <c r="DF151" i="2"/>
  <c r="DE151" i="2"/>
  <c r="DD151" i="2"/>
  <c r="DC151" i="2"/>
  <c r="DA151" i="2"/>
  <c r="CX151" i="2"/>
  <c r="CU151" i="2"/>
  <c r="AY151" i="2"/>
  <c r="BA151" i="2" s="1"/>
  <c r="BB151" i="2" s="1"/>
  <c r="AW151" i="2"/>
  <c r="DF150" i="2"/>
  <c r="DE150" i="2"/>
  <c r="DD150" i="2"/>
  <c r="DC150" i="2"/>
  <c r="DA150" i="2"/>
  <c r="CX150" i="2"/>
  <c r="CU150" i="2"/>
  <c r="AY150" i="2"/>
  <c r="BA150" i="2" s="1"/>
  <c r="BB150" i="2" s="1"/>
  <c r="AW150" i="2"/>
  <c r="DF149" i="2"/>
  <c r="DE149" i="2"/>
  <c r="DD149" i="2"/>
  <c r="DC149" i="2"/>
  <c r="DA149" i="2"/>
  <c r="CX149" i="2"/>
  <c r="CU149" i="2"/>
  <c r="AY149" i="2"/>
  <c r="BA149" i="2" s="1"/>
  <c r="BB149" i="2" s="1"/>
  <c r="AW149" i="2"/>
  <c r="DF148" i="2"/>
  <c r="DE148" i="2"/>
  <c r="DD148" i="2"/>
  <c r="DC148" i="2"/>
  <c r="DA148" i="2"/>
  <c r="CX148" i="2"/>
  <c r="CU148" i="2"/>
  <c r="AY148" i="2"/>
  <c r="BA148" i="2" s="1"/>
  <c r="BB148" i="2" s="1"/>
  <c r="AW148" i="2"/>
  <c r="BE148" i="2"/>
  <c r="BA147" i="2"/>
  <c r="BB147" i="2" s="1"/>
  <c r="BC147" i="2" s="1"/>
  <c r="DF146" i="2"/>
  <c r="DE146" i="2"/>
  <c r="DD146" i="2"/>
  <c r="DC146" i="2"/>
  <c r="DA146" i="2"/>
  <c r="CX146" i="2"/>
  <c r="CU146" i="2"/>
  <c r="AY146" i="2"/>
  <c r="BA146" i="2" s="1"/>
  <c r="BB146" i="2" s="1"/>
  <c r="AW146" i="2"/>
  <c r="DF145" i="2"/>
  <c r="DE145" i="2"/>
  <c r="DD145" i="2"/>
  <c r="DC145" i="2"/>
  <c r="DA145" i="2"/>
  <c r="CX145" i="2"/>
  <c r="CU145" i="2"/>
  <c r="AY145" i="2"/>
  <c r="BA145" i="2" s="1"/>
  <c r="BB145" i="2" s="1"/>
  <c r="AW145" i="2"/>
  <c r="BA144" i="2"/>
  <c r="BB144" i="2" s="1"/>
  <c r="BC144" i="2" s="1"/>
  <c r="DF143" i="2"/>
  <c r="DE143" i="2"/>
  <c r="DD143" i="2"/>
  <c r="DC143" i="2"/>
  <c r="DA143" i="2"/>
  <c r="CX143" i="2"/>
  <c r="CU143" i="2"/>
  <c r="BA143" i="2"/>
  <c r="BB143" i="2" s="1"/>
  <c r="BC143" i="2" s="1"/>
  <c r="BA142" i="2"/>
  <c r="BB142" i="2" s="1"/>
  <c r="BC142" i="2" s="1"/>
  <c r="DF141" i="2"/>
  <c r="DE141" i="2"/>
  <c r="DD141" i="2"/>
  <c r="DC141" i="2"/>
  <c r="DA141" i="2"/>
  <c r="CX141" i="2"/>
  <c r="CU141" i="2"/>
  <c r="BA141" i="2"/>
  <c r="BB141" i="2" s="1"/>
  <c r="BC141" i="2" s="1"/>
  <c r="DF140" i="2"/>
  <c r="DE140" i="2"/>
  <c r="DD140" i="2"/>
  <c r="DC140" i="2"/>
  <c r="DA140" i="2"/>
  <c r="CX140" i="2"/>
  <c r="CU140" i="2"/>
  <c r="BA140" i="2"/>
  <c r="BB140" i="2" s="1"/>
  <c r="BC140" i="2" s="1"/>
  <c r="BA139" i="2"/>
  <c r="BB139" i="2" s="1"/>
  <c r="BC139" i="2" s="1"/>
  <c r="BA138" i="2"/>
  <c r="BB138" i="2" s="1"/>
  <c r="BC138" i="2" s="1"/>
  <c r="BA137" i="2"/>
  <c r="BB137" i="2" s="1"/>
  <c r="BC137" i="2" s="1"/>
  <c r="DF136" i="2"/>
  <c r="DE136" i="2"/>
  <c r="DD136" i="2"/>
  <c r="DC136" i="2"/>
  <c r="DA136" i="2"/>
  <c r="CX136" i="2"/>
  <c r="CU136" i="2"/>
  <c r="BA136" i="2"/>
  <c r="BB136" i="2" s="1"/>
  <c r="BC136" i="2" s="1"/>
  <c r="DF135" i="2"/>
  <c r="DE135" i="2"/>
  <c r="DD135" i="2"/>
  <c r="DC135" i="2"/>
  <c r="DA135" i="2"/>
  <c r="CX135" i="2"/>
  <c r="CU135" i="2"/>
  <c r="BA135" i="2"/>
  <c r="BB135" i="2" s="1"/>
  <c r="BC135" i="2" s="1"/>
  <c r="BA134" i="2"/>
  <c r="BB134" i="2" s="1"/>
  <c r="BC134" i="2" s="1"/>
  <c r="AY133" i="2"/>
  <c r="BA133" i="2" s="1"/>
  <c r="BB133" i="2" s="1"/>
  <c r="AW133" i="2"/>
  <c r="DF132" i="2"/>
  <c r="DE132" i="2"/>
  <c r="DD132" i="2"/>
  <c r="DC132" i="2"/>
  <c r="DA132" i="2"/>
  <c r="CX132" i="2"/>
  <c r="CU132" i="2"/>
  <c r="BE132" i="2"/>
  <c r="BA132" i="2"/>
  <c r="BB132" i="2" s="1"/>
  <c r="BC132" i="2" s="1"/>
  <c r="BA131" i="2"/>
  <c r="BB131" i="2" s="1"/>
  <c r="BC131" i="2" s="1"/>
  <c r="DF130" i="2"/>
  <c r="DE130" i="2"/>
  <c r="DD130" i="2"/>
  <c r="DC130" i="2"/>
  <c r="DA130" i="2"/>
  <c r="CX130" i="2"/>
  <c r="CU130" i="2"/>
  <c r="AY130" i="2"/>
  <c r="BA130" i="2" s="1"/>
  <c r="BB130" i="2" s="1"/>
  <c r="AW130" i="2"/>
  <c r="BA129" i="2"/>
  <c r="BB129" i="2" s="1"/>
  <c r="BC129" i="2" s="1"/>
  <c r="DF128" i="2"/>
  <c r="DE128" i="2"/>
  <c r="DD128" i="2"/>
  <c r="DC128" i="2"/>
  <c r="DA128" i="2"/>
  <c r="CX128" i="2"/>
  <c r="CU128" i="2"/>
  <c r="AY128" i="2"/>
  <c r="BA128" i="2" s="1"/>
  <c r="BB128" i="2" s="1"/>
  <c r="AW128" i="2"/>
  <c r="DF127" i="2"/>
  <c r="DE127" i="2"/>
  <c r="DD127" i="2"/>
  <c r="DC127" i="2"/>
  <c r="DA127" i="2"/>
  <c r="CX127" i="2"/>
  <c r="CU127" i="2"/>
  <c r="BA127" i="2"/>
  <c r="BB127" i="2" s="1"/>
  <c r="BC127" i="2" s="1"/>
  <c r="DF126" i="2"/>
  <c r="DE126" i="2"/>
  <c r="DD126" i="2"/>
  <c r="DC126" i="2"/>
  <c r="DA126" i="2"/>
  <c r="CX126" i="2"/>
  <c r="CU126" i="2"/>
  <c r="AY126" i="2"/>
  <c r="BA126" i="2" s="1"/>
  <c r="BB126" i="2" s="1"/>
  <c r="AW126" i="2"/>
  <c r="DF125" i="2"/>
  <c r="DE125" i="2"/>
  <c r="DD125" i="2"/>
  <c r="DC125" i="2"/>
  <c r="DA125" i="2"/>
  <c r="CX125" i="2"/>
  <c r="CU125" i="2"/>
  <c r="AY125" i="2"/>
  <c r="BA125" i="2" s="1"/>
  <c r="BB125" i="2" s="1"/>
  <c r="AW125" i="2"/>
  <c r="DF124" i="2"/>
  <c r="DE124" i="2"/>
  <c r="DD124" i="2"/>
  <c r="DC124" i="2"/>
  <c r="DA124" i="2"/>
  <c r="CX124" i="2"/>
  <c r="CU124" i="2"/>
  <c r="AY124" i="2"/>
  <c r="BA124" i="2" s="1"/>
  <c r="BB124" i="2" s="1"/>
  <c r="AW124" i="2"/>
  <c r="DF123" i="2"/>
  <c r="DE123" i="2"/>
  <c r="DD123" i="2"/>
  <c r="DC123" i="2"/>
  <c r="DA123" i="2"/>
  <c r="CX123" i="2"/>
  <c r="CU123" i="2"/>
  <c r="AY123" i="2"/>
  <c r="BA123" i="2" s="1"/>
  <c r="BB123" i="2" s="1"/>
  <c r="AW123" i="2"/>
  <c r="DF122" i="2"/>
  <c r="DE122" i="2"/>
  <c r="DD122" i="2"/>
  <c r="DC122" i="2"/>
  <c r="DA122" i="2"/>
  <c r="CX122" i="2"/>
  <c r="CU122" i="2"/>
  <c r="BA122" i="2"/>
  <c r="BB122" i="2" s="1"/>
  <c r="BC122" i="2" s="1"/>
  <c r="DF121" i="2"/>
  <c r="DE121" i="2"/>
  <c r="DD121" i="2"/>
  <c r="DC121" i="2"/>
  <c r="DA121" i="2"/>
  <c r="CX121" i="2"/>
  <c r="CU121" i="2"/>
  <c r="BA121" i="2"/>
  <c r="BB121" i="2" s="1"/>
  <c r="BC121" i="2" s="1"/>
  <c r="DF120" i="2"/>
  <c r="DE120" i="2"/>
  <c r="DD120" i="2"/>
  <c r="DC120" i="2"/>
  <c r="DA120" i="2"/>
  <c r="CX120" i="2"/>
  <c r="CU120" i="2"/>
  <c r="AY120" i="2"/>
  <c r="BA120" i="2" s="1"/>
  <c r="BB120" i="2" s="1"/>
  <c r="AW120" i="2"/>
  <c r="DF119" i="2"/>
  <c r="DE119" i="2"/>
  <c r="DD119" i="2"/>
  <c r="DC119" i="2"/>
  <c r="DA119" i="2"/>
  <c r="CX119" i="2"/>
  <c r="CU119" i="2"/>
  <c r="AY119" i="2"/>
  <c r="BA119" i="2" s="1"/>
  <c r="BB119" i="2" s="1"/>
  <c r="AW119" i="2"/>
  <c r="DF118" i="2"/>
  <c r="DE118" i="2"/>
  <c r="DD118" i="2"/>
  <c r="DC118" i="2"/>
  <c r="DA118" i="2"/>
  <c r="CX118" i="2"/>
  <c r="CU118" i="2"/>
  <c r="BA118" i="2"/>
  <c r="BB118" i="2" s="1"/>
  <c r="BC118" i="2" s="1"/>
  <c r="DF117" i="2"/>
  <c r="DE117" i="2"/>
  <c r="DD117" i="2"/>
  <c r="DC117" i="2"/>
  <c r="DA117" i="2"/>
  <c r="CX117" i="2"/>
  <c r="CU117" i="2"/>
  <c r="AY117" i="2"/>
  <c r="BA117" i="2" s="1"/>
  <c r="BB117" i="2" s="1"/>
  <c r="AW117" i="2"/>
  <c r="DF116" i="2"/>
  <c r="DE116" i="2"/>
  <c r="DD116" i="2"/>
  <c r="DC116" i="2"/>
  <c r="DA116" i="2"/>
  <c r="CX116" i="2"/>
  <c r="CU116" i="2"/>
  <c r="AY116" i="2"/>
  <c r="BA116" i="2" s="1"/>
  <c r="BB116" i="2" s="1"/>
  <c r="AW116" i="2"/>
  <c r="DF115" i="2"/>
  <c r="DE115" i="2"/>
  <c r="DD115" i="2"/>
  <c r="DC115" i="2"/>
  <c r="DA115" i="2"/>
  <c r="CX115" i="2"/>
  <c r="CU115" i="2"/>
  <c r="AY115" i="2"/>
  <c r="BA115" i="2" s="1"/>
  <c r="BB115" i="2" s="1"/>
  <c r="AW115" i="2"/>
  <c r="DF114" i="2"/>
  <c r="DE114" i="2"/>
  <c r="DD114" i="2"/>
  <c r="DC114" i="2"/>
  <c r="DA114" i="2"/>
  <c r="CX114" i="2"/>
  <c r="CU114" i="2"/>
  <c r="AY114" i="2"/>
  <c r="BA114" i="2" s="1"/>
  <c r="BB114" i="2" s="1"/>
  <c r="AW114" i="2"/>
  <c r="DF113" i="2"/>
  <c r="DE113" i="2"/>
  <c r="DD113" i="2"/>
  <c r="DC113" i="2"/>
  <c r="DA113" i="2"/>
  <c r="CX113" i="2"/>
  <c r="CU113" i="2"/>
  <c r="AY113" i="2"/>
  <c r="BA113" i="2" s="1"/>
  <c r="BB113" i="2" s="1"/>
  <c r="AW113" i="2"/>
  <c r="DF112" i="2"/>
  <c r="DE112" i="2"/>
  <c r="DD112" i="2"/>
  <c r="DC112" i="2"/>
  <c r="DA112" i="2"/>
  <c r="CX112" i="2"/>
  <c r="CU112" i="2"/>
  <c r="AY112" i="2"/>
  <c r="BA112" i="2" s="1"/>
  <c r="BB112" i="2" s="1"/>
  <c r="AW112" i="2"/>
  <c r="DF111" i="2"/>
  <c r="DE111" i="2"/>
  <c r="DD111" i="2"/>
  <c r="DC111" i="2"/>
  <c r="DA111" i="2"/>
  <c r="CX111" i="2"/>
  <c r="CU111" i="2"/>
  <c r="AY111" i="2"/>
  <c r="BA111" i="2" s="1"/>
  <c r="BB111" i="2" s="1"/>
  <c r="AW111" i="2"/>
  <c r="DF110" i="2"/>
  <c r="DE110" i="2"/>
  <c r="DD110" i="2"/>
  <c r="DC110" i="2"/>
  <c r="DA110" i="2"/>
  <c r="CX110" i="2"/>
  <c r="CU110" i="2"/>
  <c r="AY110" i="2"/>
  <c r="BA110" i="2" s="1"/>
  <c r="BB110" i="2" s="1"/>
  <c r="AW110" i="2"/>
  <c r="DF109" i="2"/>
  <c r="DE109" i="2"/>
  <c r="DD109" i="2"/>
  <c r="DC109" i="2"/>
  <c r="DA109" i="2"/>
  <c r="CX109" i="2"/>
  <c r="CU109" i="2"/>
  <c r="AY109" i="2"/>
  <c r="BA109" i="2" s="1"/>
  <c r="BB109" i="2" s="1"/>
  <c r="AW109" i="2"/>
  <c r="DF108" i="2"/>
  <c r="DE108" i="2"/>
  <c r="DD108" i="2"/>
  <c r="DC108" i="2"/>
  <c r="DA108" i="2"/>
  <c r="CX108" i="2"/>
  <c r="CU108" i="2"/>
  <c r="AY108" i="2"/>
  <c r="BA108" i="2" s="1"/>
  <c r="BB108" i="2" s="1"/>
  <c r="AW108" i="2"/>
  <c r="DF107" i="2"/>
  <c r="DE107" i="2"/>
  <c r="DD107" i="2"/>
  <c r="DC107" i="2"/>
  <c r="DA107" i="2"/>
  <c r="CX107" i="2"/>
  <c r="CU107" i="2"/>
  <c r="AY107" i="2"/>
  <c r="BA107" i="2" s="1"/>
  <c r="BB107" i="2" s="1"/>
  <c r="AW107" i="2"/>
  <c r="DF106" i="2"/>
  <c r="DE106" i="2"/>
  <c r="DD106" i="2"/>
  <c r="DC106" i="2"/>
  <c r="DA106" i="2"/>
  <c r="CX106" i="2"/>
  <c r="CU106" i="2"/>
  <c r="AY106" i="2"/>
  <c r="BA106" i="2" s="1"/>
  <c r="BB106" i="2" s="1"/>
  <c r="AW106" i="2"/>
  <c r="DF105" i="2"/>
  <c r="DE105" i="2"/>
  <c r="DD105" i="2"/>
  <c r="DC105" i="2"/>
  <c r="DA105" i="2"/>
  <c r="CX105" i="2"/>
  <c r="CU105" i="2"/>
  <c r="AY105" i="2"/>
  <c r="BA105" i="2" s="1"/>
  <c r="BB105" i="2" s="1"/>
  <c r="AW105" i="2"/>
  <c r="DF104" i="2"/>
  <c r="DE104" i="2"/>
  <c r="DD104" i="2"/>
  <c r="DC104" i="2"/>
  <c r="DA104" i="2"/>
  <c r="CX104" i="2"/>
  <c r="CU104" i="2"/>
  <c r="BA104" i="2"/>
  <c r="BB104" i="2" s="1"/>
  <c r="BC104" i="2" s="1"/>
  <c r="DF103" i="2"/>
  <c r="DE103" i="2"/>
  <c r="DD103" i="2"/>
  <c r="DC103" i="2"/>
  <c r="DA103" i="2"/>
  <c r="CX103" i="2"/>
  <c r="CU103" i="2"/>
  <c r="AY103" i="2"/>
  <c r="BA103" i="2" s="1"/>
  <c r="BB103" i="2" s="1"/>
  <c r="AW103" i="2"/>
  <c r="DF102" i="2"/>
  <c r="DE102" i="2"/>
  <c r="DD102" i="2"/>
  <c r="DC102" i="2"/>
  <c r="DA102" i="2"/>
  <c r="CX102" i="2"/>
  <c r="CU102" i="2"/>
  <c r="AY102" i="2"/>
  <c r="BA102" i="2" s="1"/>
  <c r="BB102" i="2" s="1"/>
  <c r="AW102" i="2"/>
  <c r="DF101" i="2"/>
  <c r="DE101" i="2"/>
  <c r="DD101" i="2"/>
  <c r="DC101" i="2"/>
  <c r="DA101" i="2"/>
  <c r="CX101" i="2"/>
  <c r="CU101" i="2"/>
  <c r="AY101" i="2"/>
  <c r="BA101" i="2" s="1"/>
  <c r="BB101" i="2" s="1"/>
  <c r="AW101" i="2"/>
  <c r="DF100" i="2"/>
  <c r="DE100" i="2"/>
  <c r="DD100" i="2"/>
  <c r="DC100" i="2"/>
  <c r="DA100" i="2"/>
  <c r="CX100" i="2"/>
  <c r="CU100" i="2"/>
  <c r="AY100" i="2"/>
  <c r="BA100" i="2" s="1"/>
  <c r="BB100" i="2" s="1"/>
  <c r="AW100" i="2"/>
  <c r="DF99" i="2"/>
  <c r="DE99" i="2"/>
  <c r="DD99" i="2"/>
  <c r="DC99" i="2"/>
  <c r="DA99" i="2"/>
  <c r="CX99" i="2"/>
  <c r="CU99" i="2"/>
  <c r="AY99" i="2"/>
  <c r="BA99" i="2" s="1"/>
  <c r="BB99" i="2" s="1"/>
  <c r="AW99" i="2"/>
  <c r="DF98" i="2"/>
  <c r="DE98" i="2"/>
  <c r="DD98" i="2"/>
  <c r="DC98" i="2"/>
  <c r="DA98" i="2"/>
  <c r="CX98" i="2"/>
  <c r="CU98" i="2"/>
  <c r="AY98" i="2"/>
  <c r="BA98" i="2" s="1"/>
  <c r="BB98" i="2" s="1"/>
  <c r="AW98" i="2"/>
  <c r="DF97" i="2"/>
  <c r="DE97" i="2"/>
  <c r="DD97" i="2"/>
  <c r="DC97" i="2"/>
  <c r="DA97" i="2"/>
  <c r="CX97" i="2"/>
  <c r="CU97" i="2"/>
  <c r="BA97" i="2"/>
  <c r="BB97" i="2" s="1"/>
  <c r="BC97" i="2" s="1"/>
  <c r="DF96" i="2"/>
  <c r="DE96" i="2"/>
  <c r="DD96" i="2"/>
  <c r="DC96" i="2"/>
  <c r="DA96" i="2"/>
  <c r="CX96" i="2"/>
  <c r="CU96" i="2"/>
  <c r="AY96" i="2"/>
  <c r="BA96" i="2" s="1"/>
  <c r="BB96" i="2" s="1"/>
  <c r="AW96" i="2"/>
  <c r="DF95" i="2"/>
  <c r="DE95" i="2"/>
  <c r="DD95" i="2"/>
  <c r="DC95" i="2"/>
  <c r="DA95" i="2"/>
  <c r="CX95" i="2"/>
  <c r="CU95" i="2"/>
  <c r="AY95" i="2"/>
  <c r="BA95" i="2" s="1"/>
  <c r="BB95" i="2" s="1"/>
  <c r="AW95" i="2"/>
  <c r="DF94" i="2"/>
  <c r="DE94" i="2"/>
  <c r="DD94" i="2"/>
  <c r="DC94" i="2"/>
  <c r="DA94" i="2"/>
  <c r="CX94" i="2"/>
  <c r="CU94" i="2"/>
  <c r="AY94" i="2"/>
  <c r="BA94" i="2" s="1"/>
  <c r="BB94" i="2" s="1"/>
  <c r="AW94" i="2"/>
  <c r="DF93" i="2"/>
  <c r="DE93" i="2"/>
  <c r="DD93" i="2"/>
  <c r="DC93" i="2"/>
  <c r="DA93" i="2"/>
  <c r="CX93" i="2"/>
  <c r="CU93" i="2"/>
  <c r="AY93" i="2"/>
  <c r="BA93" i="2" s="1"/>
  <c r="BB93" i="2" s="1"/>
  <c r="AW93" i="2"/>
  <c r="DF92" i="2"/>
  <c r="DE92" i="2"/>
  <c r="DD92" i="2"/>
  <c r="DC92" i="2"/>
  <c r="DA92" i="2"/>
  <c r="CX92" i="2"/>
  <c r="CU92" i="2"/>
  <c r="AY92" i="2"/>
  <c r="BA92" i="2" s="1"/>
  <c r="BB92" i="2" s="1"/>
  <c r="AW92" i="2"/>
  <c r="DF91" i="2"/>
  <c r="DE91" i="2"/>
  <c r="DD91" i="2"/>
  <c r="DC91" i="2"/>
  <c r="DA91" i="2"/>
  <c r="CX91" i="2"/>
  <c r="CU91" i="2"/>
  <c r="AY91" i="2"/>
  <c r="BA91" i="2" s="1"/>
  <c r="BB91" i="2" s="1"/>
  <c r="AW91" i="2"/>
  <c r="DF90" i="2"/>
  <c r="DE90" i="2"/>
  <c r="DD90" i="2"/>
  <c r="DC90" i="2"/>
  <c r="DA90" i="2"/>
  <c r="CX90" i="2"/>
  <c r="CU90" i="2"/>
  <c r="AY90" i="2"/>
  <c r="BA90" i="2" s="1"/>
  <c r="BB90" i="2" s="1"/>
  <c r="AW90" i="2"/>
  <c r="DF89" i="2"/>
  <c r="DE89" i="2"/>
  <c r="DD89" i="2"/>
  <c r="DC89" i="2"/>
  <c r="DA89" i="2"/>
  <c r="CX89" i="2"/>
  <c r="CU89" i="2"/>
  <c r="AY89" i="2"/>
  <c r="BA89" i="2" s="1"/>
  <c r="BB89" i="2" s="1"/>
  <c r="AW89" i="2"/>
  <c r="DF88" i="2"/>
  <c r="DE88" i="2"/>
  <c r="DD88" i="2"/>
  <c r="DC88" i="2"/>
  <c r="DA88" i="2"/>
  <c r="CX88" i="2"/>
  <c r="CU88" i="2"/>
  <c r="BA88" i="2"/>
  <c r="BB88" i="2" s="1"/>
  <c r="BC88" i="2" s="1"/>
  <c r="BA87" i="2"/>
  <c r="BB87" i="2" s="1"/>
  <c r="BC87" i="2" s="1"/>
  <c r="DF86" i="2"/>
  <c r="DE86" i="2"/>
  <c r="DD86" i="2"/>
  <c r="DC86" i="2"/>
  <c r="DA86" i="2"/>
  <c r="CX86" i="2"/>
  <c r="CU86" i="2"/>
  <c r="AY86" i="2"/>
  <c r="BA86" i="2" s="1"/>
  <c r="BB86" i="2" s="1"/>
  <c r="AW86" i="2"/>
  <c r="DF85" i="2"/>
  <c r="DE85" i="2"/>
  <c r="DD85" i="2"/>
  <c r="DC85" i="2"/>
  <c r="DA85" i="2"/>
  <c r="CX85" i="2"/>
  <c r="CU85" i="2"/>
  <c r="BA85" i="2"/>
  <c r="BB85" i="2" s="1"/>
  <c r="BC85" i="2" s="1"/>
  <c r="BA84" i="2"/>
  <c r="BB84" i="2" s="1"/>
  <c r="BC84" i="2" s="1"/>
  <c r="DF83" i="2"/>
  <c r="DE83" i="2"/>
  <c r="DD83" i="2"/>
  <c r="DC83" i="2"/>
  <c r="DA83" i="2"/>
  <c r="CX83" i="2"/>
  <c r="CU83" i="2"/>
  <c r="BA83" i="2"/>
  <c r="BB83" i="2" s="1"/>
  <c r="BC83" i="2" s="1"/>
  <c r="DF82" i="2"/>
  <c r="DE82" i="2"/>
  <c r="DD82" i="2"/>
  <c r="DC82" i="2"/>
  <c r="DA82" i="2"/>
  <c r="CX82" i="2"/>
  <c r="CU82" i="2"/>
  <c r="BA82" i="2"/>
  <c r="BB82" i="2" s="1"/>
  <c r="BC82" i="2" s="1"/>
  <c r="BA81" i="2"/>
  <c r="BB81" i="2" s="1"/>
  <c r="BC81" i="2" s="1"/>
  <c r="DF80" i="2"/>
  <c r="DE80" i="2"/>
  <c r="DD80" i="2"/>
  <c r="DC80" i="2"/>
  <c r="DA80" i="2"/>
  <c r="CX80" i="2"/>
  <c r="CU80" i="2"/>
  <c r="AY80" i="2"/>
  <c r="BA80" i="2" s="1"/>
  <c r="BB80" i="2" s="1"/>
  <c r="AW80" i="2"/>
  <c r="DF79" i="2"/>
  <c r="DE79" i="2"/>
  <c r="DD79" i="2"/>
  <c r="DC79" i="2"/>
  <c r="DA79" i="2"/>
  <c r="CX79" i="2"/>
  <c r="CU79" i="2"/>
  <c r="BA79" i="2"/>
  <c r="BB79" i="2" s="1"/>
  <c r="BC79" i="2" s="1"/>
  <c r="DF78" i="2"/>
  <c r="DE78" i="2"/>
  <c r="DD78" i="2"/>
  <c r="DC78" i="2"/>
  <c r="DA78" i="2"/>
  <c r="CX78" i="2"/>
  <c r="CU78" i="2"/>
  <c r="AY78" i="2"/>
  <c r="BA78" i="2" s="1"/>
  <c r="BB78" i="2" s="1"/>
  <c r="AW78" i="2"/>
  <c r="DF77" i="2"/>
  <c r="DE77" i="2"/>
  <c r="DD77" i="2"/>
  <c r="DC77" i="2"/>
  <c r="DA77" i="2"/>
  <c r="CX77" i="2"/>
  <c r="CU77" i="2"/>
  <c r="AY77" i="2"/>
  <c r="BA77" i="2" s="1"/>
  <c r="BB77" i="2" s="1"/>
  <c r="AW77" i="2"/>
  <c r="BA76" i="2"/>
  <c r="BB76" i="2" s="1"/>
  <c r="BC76" i="2" s="1"/>
  <c r="DF75" i="2"/>
  <c r="DE75" i="2"/>
  <c r="DD75" i="2"/>
  <c r="DC75" i="2"/>
  <c r="DA75" i="2"/>
  <c r="CX75" i="2"/>
  <c r="CU75" i="2"/>
  <c r="BA75" i="2"/>
  <c r="BB75" i="2" s="1"/>
  <c r="BC75" i="2" s="1"/>
  <c r="DF74" i="2"/>
  <c r="DE74" i="2"/>
  <c r="DD74" i="2"/>
  <c r="DC74" i="2"/>
  <c r="DA74" i="2"/>
  <c r="CX74" i="2"/>
  <c r="CU74" i="2"/>
  <c r="AY74" i="2"/>
  <c r="BA74" i="2" s="1"/>
  <c r="BB74" i="2" s="1"/>
  <c r="AW74" i="2"/>
  <c r="BA73" i="2"/>
  <c r="BB73" i="2" s="1"/>
  <c r="BC73" i="2" s="1"/>
  <c r="DF72" i="2"/>
  <c r="DE72" i="2"/>
  <c r="DD72" i="2"/>
  <c r="DC72" i="2"/>
  <c r="DA72" i="2"/>
  <c r="CX72" i="2"/>
  <c r="CU72" i="2"/>
  <c r="AY72" i="2"/>
  <c r="BA72" i="2" s="1"/>
  <c r="BB72" i="2" s="1"/>
  <c r="AW72" i="2"/>
  <c r="BA71" i="2"/>
  <c r="BB71" i="2" s="1"/>
  <c r="BC71" i="2" s="1"/>
  <c r="BA70" i="2"/>
  <c r="BB70" i="2" s="1"/>
  <c r="BC70" i="2" s="1"/>
  <c r="BA69" i="2"/>
  <c r="BB69" i="2" s="1"/>
  <c r="BC69" i="2" s="1"/>
  <c r="BA68" i="2"/>
  <c r="BB68" i="2" s="1"/>
  <c r="BC68" i="2" s="1"/>
  <c r="BA67" i="2"/>
  <c r="BB67" i="2" s="1"/>
  <c r="BC67" i="2" s="1"/>
  <c r="BA66" i="2"/>
  <c r="BB66" i="2" s="1"/>
  <c r="BC66" i="2" s="1"/>
  <c r="BA65" i="2"/>
  <c r="BB65" i="2" s="1"/>
  <c r="BC65" i="2" s="1"/>
  <c r="BA64" i="2"/>
  <c r="BB64" i="2" s="1"/>
  <c r="BC64" i="2" s="1"/>
  <c r="BA63" i="2"/>
  <c r="BB63" i="2" s="1"/>
  <c r="BC63" i="2" s="1"/>
  <c r="BA62" i="2"/>
  <c r="BB62" i="2" s="1"/>
  <c r="BC62" i="2" s="1"/>
  <c r="BA61" i="2"/>
  <c r="BB61" i="2" s="1"/>
  <c r="BC61" i="2" s="1"/>
  <c r="BA60" i="2"/>
  <c r="BB60" i="2" s="1"/>
  <c r="BC60" i="2" s="1"/>
  <c r="BA59" i="2"/>
  <c r="BB59" i="2" s="1"/>
  <c r="BC59" i="2" s="1"/>
  <c r="BA58" i="2"/>
  <c r="BB58" i="2" s="1"/>
  <c r="BC58" i="2" s="1"/>
  <c r="BA57" i="2"/>
  <c r="BB57" i="2" s="1"/>
  <c r="BC57" i="2" s="1"/>
  <c r="BA56" i="2"/>
  <c r="BB56" i="2" s="1"/>
  <c r="BC56" i="2" s="1"/>
  <c r="BA55" i="2"/>
  <c r="BB55" i="2" s="1"/>
  <c r="BC55" i="2" s="1"/>
  <c r="BA54" i="2"/>
  <c r="BB54" i="2" s="1"/>
  <c r="BC54" i="2" s="1"/>
  <c r="BA53" i="2"/>
  <c r="BB53" i="2" s="1"/>
  <c r="BC53" i="2" s="1"/>
  <c r="BA52" i="2"/>
  <c r="BB52" i="2" s="1"/>
  <c r="BC52" i="2" s="1"/>
  <c r="BA51" i="2"/>
  <c r="BB51" i="2" s="1"/>
  <c r="BC51" i="2" s="1"/>
  <c r="BA50" i="2"/>
  <c r="BB50" i="2" s="1"/>
  <c r="BC50" i="2" s="1"/>
  <c r="BA49" i="2"/>
  <c r="BB49" i="2" s="1"/>
  <c r="BC49" i="2" s="1"/>
  <c r="BA48" i="2"/>
  <c r="BB48" i="2" s="1"/>
  <c r="BC48" i="2" s="1"/>
  <c r="BA47" i="2"/>
  <c r="BB47" i="2" s="1"/>
  <c r="BC47" i="2" s="1"/>
  <c r="BA46" i="2"/>
  <c r="BB46" i="2" s="1"/>
  <c r="BC46" i="2" s="1"/>
  <c r="BA45" i="2"/>
  <c r="BB45" i="2" s="1"/>
  <c r="BC45" i="2" s="1"/>
  <c r="BA44" i="2"/>
  <c r="BB44" i="2" s="1"/>
  <c r="BC44" i="2" s="1"/>
  <c r="BA43" i="2"/>
  <c r="BB43" i="2" s="1"/>
  <c r="BC43" i="2" s="1"/>
  <c r="DF42" i="2"/>
  <c r="DE42" i="2"/>
  <c r="DD42" i="2"/>
  <c r="DC42" i="2"/>
  <c r="DA42" i="2"/>
  <c r="CX42" i="2"/>
  <c r="CU42" i="2"/>
  <c r="AY42" i="2"/>
  <c r="BA42" i="2" s="1"/>
  <c r="BB42" i="2" s="1"/>
  <c r="AW42" i="2"/>
  <c r="DF41" i="2"/>
  <c r="DE41" i="2"/>
  <c r="DD41" i="2"/>
  <c r="DC41" i="2"/>
  <c r="DA41" i="2"/>
  <c r="CX41" i="2"/>
  <c r="CU41" i="2"/>
  <c r="AY41" i="2"/>
  <c r="BA41" i="2" s="1"/>
  <c r="BB41" i="2" s="1"/>
  <c r="AW41" i="2"/>
  <c r="DF40" i="2"/>
  <c r="DE40" i="2"/>
  <c r="DD40" i="2"/>
  <c r="DC40" i="2"/>
  <c r="DA40" i="2"/>
  <c r="CX40" i="2"/>
  <c r="CU40" i="2"/>
  <c r="AY40" i="2"/>
  <c r="BA40" i="2" s="1"/>
  <c r="BB40" i="2" s="1"/>
  <c r="AW40" i="2"/>
  <c r="DF39" i="2"/>
  <c r="DE39" i="2"/>
  <c r="DD39" i="2"/>
  <c r="DC39" i="2"/>
  <c r="DA39" i="2"/>
  <c r="CX39" i="2"/>
  <c r="CU39" i="2"/>
  <c r="AY39" i="2"/>
  <c r="BA39" i="2" s="1"/>
  <c r="BB39" i="2" s="1"/>
  <c r="AW39" i="2"/>
  <c r="DF38" i="2"/>
  <c r="DE38" i="2"/>
  <c r="DD38" i="2"/>
  <c r="DC38" i="2"/>
  <c r="DA38" i="2"/>
  <c r="CX38" i="2"/>
  <c r="CU38" i="2"/>
  <c r="AY38" i="2"/>
  <c r="BA38" i="2" s="1"/>
  <c r="BB38" i="2" s="1"/>
  <c r="AW38" i="2"/>
  <c r="BC37" i="2"/>
  <c r="DE36" i="2"/>
  <c r="BA36" i="2"/>
  <c r="BB36" i="2" s="1"/>
  <c r="BC36" i="2" s="1"/>
  <c r="DF35" i="2"/>
  <c r="DE35" i="2"/>
  <c r="DD35" i="2"/>
  <c r="DC35" i="2"/>
  <c r="DA35" i="2"/>
  <c r="CX35" i="2"/>
  <c r="CU35" i="2"/>
  <c r="AY35" i="2"/>
  <c r="BA35" i="2" s="1"/>
  <c r="BB35" i="2" s="1"/>
  <c r="AW35" i="2"/>
  <c r="DF34" i="2"/>
  <c r="DE34" i="2"/>
  <c r="DD34" i="2"/>
  <c r="DC34" i="2"/>
  <c r="DA34" i="2"/>
  <c r="CX34" i="2"/>
  <c r="CU34" i="2"/>
  <c r="AY34" i="2"/>
  <c r="BA34" i="2" s="1"/>
  <c r="BB34" i="2" s="1"/>
  <c r="AW34" i="2"/>
  <c r="BE34" i="2"/>
  <c r="BC33" i="2"/>
  <c r="DF32" i="2"/>
  <c r="DE32" i="2"/>
  <c r="DC32" i="2"/>
  <c r="CU32" i="2"/>
  <c r="BA32" i="2"/>
  <c r="BB32" i="2" s="1"/>
  <c r="BC32" i="2" s="1"/>
  <c r="DF31" i="2"/>
  <c r="DE31" i="2"/>
  <c r="DD31" i="2"/>
  <c r="DC31" i="2"/>
  <c r="DA31" i="2"/>
  <c r="CX31" i="2"/>
  <c r="CU31" i="2"/>
  <c r="AY31" i="2"/>
  <c r="BA31" i="2" s="1"/>
  <c r="BB31" i="2" s="1"/>
  <c r="AW31" i="2"/>
  <c r="BE31" i="2"/>
  <c r="DF30" i="2"/>
  <c r="DE30" i="2"/>
  <c r="DD30" i="2"/>
  <c r="DC30" i="2"/>
  <c r="DA30" i="2"/>
  <c r="CX30" i="2"/>
  <c r="CU30" i="2"/>
  <c r="AY30" i="2"/>
  <c r="BA30" i="2" s="1"/>
  <c r="BB30" i="2" s="1"/>
  <c r="AW30" i="2"/>
  <c r="BE30" i="2"/>
  <c r="DF29" i="2"/>
  <c r="DE29" i="2"/>
  <c r="DD29" i="2"/>
  <c r="DC29" i="2"/>
  <c r="DA29" i="2"/>
  <c r="CX29" i="2"/>
  <c r="CU29" i="2"/>
  <c r="AY29" i="2"/>
  <c r="BA29" i="2" s="1"/>
  <c r="BB29" i="2" s="1"/>
  <c r="AW29" i="2"/>
  <c r="DF28" i="2"/>
  <c r="DE28" i="2"/>
  <c r="DD28" i="2"/>
  <c r="DC28" i="2"/>
  <c r="DA28" i="2"/>
  <c r="CX28" i="2"/>
  <c r="CU28" i="2"/>
  <c r="BA28" i="2"/>
  <c r="BB28" i="2" s="1"/>
  <c r="BC28" i="2" s="1"/>
  <c r="DF27" i="2"/>
  <c r="DE27" i="2"/>
  <c r="DD27" i="2"/>
  <c r="DC27" i="2"/>
  <c r="DA27" i="2"/>
  <c r="CX27" i="2"/>
  <c r="CU27" i="2"/>
  <c r="AY27" i="2"/>
  <c r="BA27" i="2" s="1"/>
  <c r="BB27" i="2" s="1"/>
  <c r="AW27" i="2"/>
  <c r="DF26" i="2"/>
  <c r="DE26" i="2"/>
  <c r="DD26" i="2"/>
  <c r="DC26" i="2"/>
  <c r="DA26" i="2"/>
  <c r="CX26" i="2"/>
  <c r="CU26" i="2"/>
  <c r="AY26" i="2"/>
  <c r="BA26" i="2" s="1"/>
  <c r="BB26" i="2" s="1"/>
  <c r="AW26" i="2"/>
  <c r="DF25" i="2"/>
  <c r="DE25" i="2"/>
  <c r="DD25" i="2"/>
  <c r="DC25" i="2"/>
  <c r="DA25" i="2"/>
  <c r="CX25" i="2"/>
  <c r="CU25" i="2"/>
  <c r="BE25" i="2"/>
  <c r="BA25" i="2"/>
  <c r="BB25" i="2" s="1"/>
  <c r="BC25" i="2" s="1"/>
  <c r="DF24" i="2"/>
  <c r="DE24" i="2"/>
  <c r="DD24" i="2"/>
  <c r="DC24" i="2"/>
  <c r="DA24" i="2"/>
  <c r="CX24" i="2"/>
  <c r="CU24" i="2"/>
  <c r="AY24" i="2"/>
  <c r="BA24" i="2" s="1"/>
  <c r="BB24" i="2" s="1"/>
  <c r="AW24" i="2"/>
  <c r="DF23" i="2"/>
  <c r="DE23" i="2"/>
  <c r="DD23" i="2"/>
  <c r="DC23" i="2"/>
  <c r="DA23" i="2"/>
  <c r="CX23" i="2"/>
  <c r="CU23" i="2"/>
  <c r="AY23" i="2"/>
  <c r="BA23" i="2" s="1"/>
  <c r="BB23" i="2" s="1"/>
  <c r="AW23" i="2"/>
  <c r="DF22" i="2"/>
  <c r="DE22" i="2"/>
  <c r="DD22" i="2"/>
  <c r="DC22" i="2"/>
  <c r="DA22" i="2"/>
  <c r="CX22" i="2"/>
  <c r="CU22" i="2"/>
  <c r="AY22" i="2"/>
  <c r="BA22" i="2" s="1"/>
  <c r="BB22" i="2" s="1"/>
  <c r="AW22" i="2"/>
  <c r="DF21" i="2"/>
  <c r="DE21" i="2"/>
  <c r="DD21" i="2"/>
  <c r="DC21" i="2"/>
  <c r="DA21" i="2"/>
  <c r="CX21" i="2"/>
  <c r="CU21" i="2"/>
  <c r="AY21" i="2"/>
  <c r="BA21" i="2" s="1"/>
  <c r="BB21" i="2" s="1"/>
  <c r="AW21" i="2"/>
  <c r="DF20" i="2"/>
  <c r="DE20" i="2"/>
  <c r="DD20" i="2"/>
  <c r="DC20" i="2"/>
  <c r="DA20" i="2"/>
  <c r="CX20" i="2"/>
  <c r="CU20" i="2"/>
  <c r="AY20" i="2"/>
  <c r="BA20" i="2" s="1"/>
  <c r="BB20" i="2" s="1"/>
  <c r="AW20" i="2"/>
  <c r="BE20" i="2"/>
  <c r="DF19" i="2"/>
  <c r="DE19" i="2"/>
  <c r="DD19" i="2"/>
  <c r="DC19" i="2"/>
  <c r="DA19" i="2"/>
  <c r="CX19" i="2"/>
  <c r="CU19" i="2"/>
  <c r="AY19" i="2"/>
  <c r="BA19" i="2" s="1"/>
  <c r="BB19" i="2" s="1"/>
  <c r="AW19" i="2"/>
  <c r="DF18" i="2"/>
  <c r="DE18" i="2"/>
  <c r="DD18" i="2"/>
  <c r="DC18" i="2"/>
  <c r="DA18" i="2"/>
  <c r="CX18" i="2"/>
  <c r="CU18" i="2"/>
  <c r="BA18" i="2"/>
  <c r="BB18" i="2" s="1"/>
  <c r="BC18" i="2" s="1"/>
  <c r="DF17" i="2"/>
  <c r="DE17" i="2"/>
  <c r="DD17" i="2"/>
  <c r="DC17" i="2"/>
  <c r="DA17" i="2"/>
  <c r="CX17" i="2"/>
  <c r="CU17" i="2"/>
  <c r="AY17" i="2"/>
  <c r="BA17" i="2" s="1"/>
  <c r="BB17" i="2" s="1"/>
  <c r="AW17" i="2"/>
  <c r="DF16" i="2"/>
  <c r="DE16" i="2"/>
  <c r="DD16" i="2"/>
  <c r="DC16" i="2"/>
  <c r="DA16" i="2"/>
  <c r="CX16" i="2"/>
  <c r="CU16" i="2"/>
  <c r="AY16" i="2"/>
  <c r="BA16" i="2" s="1"/>
  <c r="BB16" i="2" s="1"/>
  <c r="AW16" i="2"/>
  <c r="DF15" i="2"/>
  <c r="DE15" i="2"/>
  <c r="DD15" i="2"/>
  <c r="DC15" i="2"/>
  <c r="DA15" i="2"/>
  <c r="CX15" i="2"/>
  <c r="CU15" i="2"/>
  <c r="AY15" i="2"/>
  <c r="BA15" i="2" s="1"/>
  <c r="BB15" i="2" s="1"/>
  <c r="AW15" i="2"/>
  <c r="BC14" i="2"/>
  <c r="DF13" i="2"/>
  <c r="DE13" i="2"/>
  <c r="DD13" i="2"/>
  <c r="DC13" i="2"/>
  <c r="DA13" i="2"/>
  <c r="CX13" i="2"/>
  <c r="CU13" i="2"/>
  <c r="AY13" i="2"/>
  <c r="BA13" i="2" s="1"/>
  <c r="BB13" i="2" s="1"/>
  <c r="AW13" i="2"/>
  <c r="BE13" i="2"/>
  <c r="DF12" i="2"/>
  <c r="DE12" i="2"/>
  <c r="DD12" i="2"/>
  <c r="DC12" i="2"/>
  <c r="DA12" i="2"/>
  <c r="CX12" i="2"/>
  <c r="CU12" i="2"/>
  <c r="AY12" i="2"/>
  <c r="BA12" i="2" s="1"/>
  <c r="BB12" i="2" s="1"/>
  <c r="AW12" i="2"/>
  <c r="DF11" i="2"/>
  <c r="DD11" i="2"/>
  <c r="DC11" i="2"/>
  <c r="CX11" i="2"/>
  <c r="CU11" i="2"/>
  <c r="BA11" i="2"/>
  <c r="BB11" i="2" s="1"/>
  <c r="BC11" i="2" s="1"/>
  <c r="DF10" i="2"/>
  <c r="DE10" i="2"/>
  <c r="DD10" i="2"/>
  <c r="DC10" i="2"/>
  <c r="DA10" i="2"/>
  <c r="CX10" i="2"/>
  <c r="CU10" i="2"/>
  <c r="AY10" i="2"/>
  <c r="BA10" i="2" s="1"/>
  <c r="BB10" i="2" s="1"/>
  <c r="AW10" i="2"/>
  <c r="BE10" i="2"/>
  <c r="DF9" i="2"/>
  <c r="DE9" i="2"/>
  <c r="DD9" i="2"/>
  <c r="DC9" i="2"/>
  <c r="DA9" i="2"/>
  <c r="CX9" i="2"/>
  <c r="CU9" i="2"/>
  <c r="AY9" i="2"/>
  <c r="BA9" i="2" s="1"/>
  <c r="BB9" i="2" s="1"/>
  <c r="AW9" i="2"/>
  <c r="BE9" i="2"/>
  <c r="DF8" i="2"/>
  <c r="DE8" i="2"/>
  <c r="DD8" i="2"/>
  <c r="DC8" i="2"/>
  <c r="DA8" i="2"/>
  <c r="CX8" i="2"/>
  <c r="CU8" i="2"/>
  <c r="BE8" i="2"/>
  <c r="BA8" i="2"/>
  <c r="BB8" i="2" s="1"/>
  <c r="BC8" i="2" s="1"/>
  <c r="DF7" i="2"/>
  <c r="DE7" i="2"/>
  <c r="DD7" i="2"/>
  <c r="DC7" i="2"/>
  <c r="DA7" i="2"/>
  <c r="CX7" i="2"/>
  <c r="CU7" i="2"/>
  <c r="AY7" i="2"/>
  <c r="BA7" i="2" s="1"/>
  <c r="BB7" i="2" s="1"/>
  <c r="AW7" i="2"/>
  <c r="AU7" i="2"/>
  <c r="BE7" i="2" s="1"/>
  <c r="AT7" i="2"/>
  <c r="AP7" i="2" s="1"/>
  <c r="AR7" i="2" s="1"/>
  <c r="DF6" i="2"/>
  <c r="DE6" i="2"/>
  <c r="DD6" i="2"/>
  <c r="DC6" i="2"/>
  <c r="DA6" i="2"/>
  <c r="CX6" i="2"/>
  <c r="CU6" i="2"/>
  <c r="AY6" i="2"/>
  <c r="BA6" i="2" s="1"/>
  <c r="BB6" i="2" s="1"/>
  <c r="AW6" i="2"/>
  <c r="AU6" i="2"/>
  <c r="BE6" i="2" s="1"/>
  <c r="AT6" i="2"/>
  <c r="AP6" i="2" s="1"/>
  <c r="DF5" i="2"/>
  <c r="DE5" i="2"/>
  <c r="DD5" i="2"/>
  <c r="DC5" i="2"/>
  <c r="DA5" i="2"/>
  <c r="CX5" i="2"/>
  <c r="CU5" i="2"/>
  <c r="AY5" i="2"/>
  <c r="BA5" i="2" s="1"/>
  <c r="BB5" i="2" s="1"/>
  <c r="AW5" i="2"/>
  <c r="AU5" i="2"/>
  <c r="BE5" i="2" s="1"/>
  <c r="AT5" i="2"/>
  <c r="AP5" i="2" s="1"/>
  <c r="DF4" i="2"/>
  <c r="DE4" i="2"/>
  <c r="DD4" i="2"/>
  <c r="DC4" i="2"/>
  <c r="DA4" i="2"/>
  <c r="CX4" i="2"/>
  <c r="CU4" i="2"/>
  <c r="AY4" i="2"/>
  <c r="BA4" i="2" s="1"/>
  <c r="AW4" i="2"/>
  <c r="AT4" i="2"/>
  <c r="AP4" i="2" l="1"/>
  <c r="AR641" i="2"/>
  <c r="AR133" i="2"/>
  <c r="AR525" i="2"/>
  <c r="AS552" i="2"/>
  <c r="AS727" i="2"/>
  <c r="AR360" i="2"/>
  <c r="AR851" i="2"/>
  <c r="AS812" i="2"/>
  <c r="AS539" i="2"/>
  <c r="AS308" i="2"/>
  <c r="AS943" i="2"/>
  <c r="AR39" i="2"/>
  <c r="AS39" i="2"/>
  <c r="AR164" i="2"/>
  <c r="AS164" i="2"/>
  <c r="AR886" i="2"/>
  <c r="AS886" i="2"/>
  <c r="AS787" i="2"/>
  <c r="AR787" i="2"/>
  <c r="AS471" i="2"/>
  <c r="AR471" i="2"/>
  <c r="AR217" i="2"/>
  <c r="AS217" i="2"/>
  <c r="AS435" i="2"/>
  <c r="AR435" i="2"/>
  <c r="AR908" i="2"/>
  <c r="AS908" i="2"/>
  <c r="AS907" i="2"/>
  <c r="AR907" i="2"/>
  <c r="AS858" i="2"/>
  <c r="AR858" i="2"/>
  <c r="AS173" i="2"/>
  <c r="AR173" i="2"/>
  <c r="AS436" i="2"/>
  <c r="AS405" i="2"/>
  <c r="AR284" i="2"/>
  <c r="AS31" i="2"/>
  <c r="AS491" i="2"/>
  <c r="AS30" i="2"/>
  <c r="AR367" i="2"/>
  <c r="AR184" i="2"/>
  <c r="AR546" i="2"/>
  <c r="AS842" i="2"/>
  <c r="AS674" i="2"/>
  <c r="AR267" i="2"/>
  <c r="AS867" i="2"/>
  <c r="AR355" i="2"/>
  <c r="AR506" i="2"/>
  <c r="AR441" i="2"/>
  <c r="AR291" i="2"/>
  <c r="AS290" i="2"/>
  <c r="AR745" i="2"/>
  <c r="AS745" i="2"/>
  <c r="AR550" i="2"/>
  <c r="AS550" i="2"/>
  <c r="AS485" i="2"/>
  <c r="AR485" i="2"/>
  <c r="AS317" i="2"/>
  <c r="AR317" i="2"/>
  <c r="AR172" i="2"/>
  <c r="AS172" i="2"/>
  <c r="AS228" i="2"/>
  <c r="AR228" i="2"/>
  <c r="AR928" i="2"/>
  <c r="AS928" i="2"/>
  <c r="AR896" i="2"/>
  <c r="AS896" i="2"/>
  <c r="AR855" i="2"/>
  <c r="AS855" i="2"/>
  <c r="AS705" i="2"/>
  <c r="AR705" i="2"/>
  <c r="AR655" i="2"/>
  <c r="AS655" i="2"/>
  <c r="AS644" i="2"/>
  <c r="AR644" i="2"/>
  <c r="AR560" i="2"/>
  <c r="AS560" i="2"/>
  <c r="AR884" i="2"/>
  <c r="AS884" i="2"/>
  <c r="AR778" i="2"/>
  <c r="AS437" i="2"/>
  <c r="AR437" i="2"/>
  <c r="AR702" i="2"/>
  <c r="AS702" i="2"/>
  <c r="AR599" i="2"/>
  <c r="AS599" i="2"/>
  <c r="AR502" i="2"/>
  <c r="AS502" i="2"/>
  <c r="AR428" i="2"/>
  <c r="AS428" i="2"/>
  <c r="AS334" i="2"/>
  <c r="AR334" i="2"/>
  <c r="AS315" i="2"/>
  <c r="AR315" i="2"/>
  <c r="AR287" i="2"/>
  <c r="AS287" i="2"/>
  <c r="AS258" i="2"/>
  <c r="AR258" i="2"/>
  <c r="AR16" i="2"/>
  <c r="AS16" i="2"/>
  <c r="AR473" i="2"/>
  <c r="AS473" i="2"/>
  <c r="AR715" i="2"/>
  <c r="AS715" i="2"/>
  <c r="AS672" i="2"/>
  <c r="AR672" i="2"/>
  <c r="AR662" i="2"/>
  <c r="AS662" i="2"/>
  <c r="AS804" i="2"/>
  <c r="AR804" i="2"/>
  <c r="AS619" i="2"/>
  <c r="AR619" i="2"/>
  <c r="AS548" i="2"/>
  <c r="AR548" i="2"/>
  <c r="AR511" i="2"/>
  <c r="AR443" i="2"/>
  <c r="AS443" i="2"/>
  <c r="AS34" i="2"/>
  <c r="AR34" i="2"/>
  <c r="AS194" i="2"/>
  <c r="AR194" i="2"/>
  <c r="AS682" i="2"/>
  <c r="AS558" i="2"/>
  <c r="AR558" i="2"/>
  <c r="AS542" i="2"/>
  <c r="AR542" i="2"/>
  <c r="AS484" i="2"/>
  <c r="AR484" i="2"/>
  <c r="AS410" i="2"/>
  <c r="AR410" i="2"/>
  <c r="AS653" i="2"/>
  <c r="AR653" i="2"/>
  <c r="AS578" i="2"/>
  <c r="AR578" i="2"/>
  <c r="AS231" i="2"/>
  <c r="AR231" i="2"/>
  <c r="AS181" i="2"/>
  <c r="AR181" i="2"/>
  <c r="AS938" i="2"/>
  <c r="AR938" i="2"/>
  <c r="AR890" i="2"/>
  <c r="AS890" i="2"/>
  <c r="AR859" i="2"/>
  <c r="AS859" i="2"/>
  <c r="AS712" i="2"/>
  <c r="AR712" i="2"/>
  <c r="AR670" i="2"/>
  <c r="AS670" i="2"/>
  <c r="AR461" i="2"/>
  <c r="AS342" i="2"/>
  <c r="AR342" i="2"/>
  <c r="AR220" i="2"/>
  <c r="AS220" i="2"/>
  <c r="AR792" i="2"/>
  <c r="AS792" i="2"/>
  <c r="AR774" i="2"/>
  <c r="AS774" i="2"/>
  <c r="AS42" i="2"/>
  <c r="AR42" i="2"/>
  <c r="AR668" i="2"/>
  <c r="AR658" i="2"/>
  <c r="AS658" i="2"/>
  <c r="AR606" i="2"/>
  <c r="AS574" i="2"/>
  <c r="AR574" i="2"/>
  <c r="AR554" i="2"/>
  <c r="AS554" i="2"/>
  <c r="AS529" i="2"/>
  <c r="AR529" i="2"/>
  <c r="AR508" i="2"/>
  <c r="AS508" i="2"/>
  <c r="AS499" i="2"/>
  <c r="AS489" i="2"/>
  <c r="AR489" i="2"/>
  <c r="AS449" i="2"/>
  <c r="AR449" i="2"/>
  <c r="AR340" i="2"/>
  <c r="AS340" i="2"/>
  <c r="AS22" i="2"/>
  <c r="AR22" i="2"/>
  <c r="AR782" i="2"/>
  <c r="AS782" i="2"/>
  <c r="AS751" i="2"/>
  <c r="AR698" i="2"/>
  <c r="AS698" i="2"/>
  <c r="AS363" i="2"/>
  <c r="AR363" i="2"/>
  <c r="AR246" i="2"/>
  <c r="AS838" i="2"/>
  <c r="AR838" i="2"/>
  <c r="AR741" i="2"/>
  <c r="AS741" i="2"/>
  <c r="AS647" i="2"/>
  <c r="AR647" i="2"/>
  <c r="AS582" i="2"/>
  <c r="AR582" i="2"/>
  <c r="AR396" i="2"/>
  <c r="AR358" i="2"/>
  <c r="AS358" i="2"/>
  <c r="AS301" i="2"/>
  <c r="AR301" i="2"/>
  <c r="AS273" i="2"/>
  <c r="AR273" i="2"/>
  <c r="AS157" i="2"/>
  <c r="AR157" i="2"/>
  <c r="AR926" i="2"/>
  <c r="AS926" i="2"/>
  <c r="AR678" i="2"/>
  <c r="AS678" i="2"/>
  <c r="AS750" i="2"/>
  <c r="AR750" i="2"/>
  <c r="AS719" i="2"/>
  <c r="AR719" i="2"/>
  <c r="AR657" i="2"/>
  <c r="AS263" i="2"/>
  <c r="AR263" i="2"/>
  <c r="AR10" i="2"/>
  <c r="AS10" i="2"/>
  <c r="AS280" i="2"/>
  <c r="AR280" i="2"/>
  <c r="AS694" i="2"/>
  <c r="AR694" i="2"/>
  <c r="AS420" i="2"/>
  <c r="AR584" i="2"/>
  <c r="AS584" i="2"/>
  <c r="AS189" i="2"/>
  <c r="AR189" i="2"/>
  <c r="AS808" i="2"/>
  <c r="AR808" i="2"/>
  <c r="AR626" i="2"/>
  <c r="AS626" i="2"/>
  <c r="AS603" i="2"/>
  <c r="AR603" i="2"/>
  <c r="AR497" i="2"/>
  <c r="AS497" i="2"/>
  <c r="AR467" i="2"/>
  <c r="AS467" i="2"/>
  <c r="AS439" i="2"/>
  <c r="AR439" i="2"/>
  <c r="AR196" i="2"/>
  <c r="AS196" i="2"/>
  <c r="AS634" i="2"/>
  <c r="AR634" i="2"/>
  <c r="AS297" i="2"/>
  <c r="AR297" i="2"/>
  <c r="AR640" i="2"/>
  <c r="AS640" i="2"/>
  <c r="AS433" i="2"/>
  <c r="AR433" i="2"/>
  <c r="AS959" i="2"/>
  <c r="AR959" i="2"/>
  <c r="AS656" i="2"/>
  <c r="AR656" i="2"/>
  <c r="AS581" i="2"/>
  <c r="AS457" i="2"/>
  <c r="AR457" i="2"/>
  <c r="AS422" i="2"/>
  <c r="AR422" i="2"/>
  <c r="AS289" i="2"/>
  <c r="AR289" i="2"/>
  <c r="AS873" i="2"/>
  <c r="AR873" i="2"/>
  <c r="AR643" i="2"/>
  <c r="AS504" i="2"/>
  <c r="AR504" i="2"/>
  <c r="AS445" i="2"/>
  <c r="AR445" i="2"/>
  <c r="AS659" i="2"/>
  <c r="AR659" i="2"/>
  <c r="AS575" i="2"/>
  <c r="AR575" i="2"/>
  <c r="AS481" i="2"/>
  <c r="AR481" i="2"/>
  <c r="AS817" i="2"/>
  <c r="AR817" i="2"/>
  <c r="AS770" i="2"/>
  <c r="AS544" i="2"/>
  <c r="AS374" i="2"/>
  <c r="AS331" i="2"/>
  <c r="AS175" i="2"/>
  <c r="AR307" i="2"/>
  <c r="AR285" i="2"/>
  <c r="AS240" i="2"/>
  <c r="AR210" i="2"/>
  <c r="AS380" i="2"/>
  <c r="AS262" i="2"/>
  <c r="AR709" i="2"/>
  <c r="AR616" i="2"/>
  <c r="AS564" i="2"/>
  <c r="AS706" i="2"/>
  <c r="AS535" i="2"/>
  <c r="AR266" i="2"/>
  <c r="AS460" i="2"/>
  <c r="AR328" i="2"/>
  <c r="AR155" i="2"/>
  <c r="AR632" i="2"/>
  <c r="AS304" i="2"/>
  <c r="AR910" i="2"/>
  <c r="AS857" i="2"/>
  <c r="AS370" i="2"/>
  <c r="AS341" i="2"/>
  <c r="AS146" i="2"/>
  <c r="AS534" i="2"/>
  <c r="AS376" i="2"/>
  <c r="AS318" i="2"/>
  <c r="AS35" i="2"/>
  <c r="AS562" i="2"/>
  <c r="AS688" i="2"/>
  <c r="AS665" i="2"/>
  <c r="AS417" i="2"/>
  <c r="AR393" i="2"/>
  <c r="AS335" i="2"/>
  <c r="AR212" i="2"/>
  <c r="AS12" i="2"/>
  <c r="AR915" i="2"/>
  <c r="AS915" i="2"/>
  <c r="AS225" i="2"/>
  <c r="AR225" i="2"/>
  <c r="AS650" i="2"/>
  <c r="AR650" i="2"/>
  <c r="AR530" i="2"/>
  <c r="AS530" i="2"/>
  <c r="AS597" i="2"/>
  <c r="AR597" i="2"/>
  <c r="AR833" i="2"/>
  <c r="AS833" i="2"/>
  <c r="AR825" i="2"/>
  <c r="AS825" i="2"/>
  <c r="AS660" i="2"/>
  <c r="AR660" i="2"/>
  <c r="AR260" i="2"/>
  <c r="AS260" i="2"/>
  <c r="AS295" i="2"/>
  <c r="AR295" i="2"/>
  <c r="AR602" i="2"/>
  <c r="AS602" i="2"/>
  <c r="AS383" i="2"/>
  <c r="AR383" i="2"/>
  <c r="AR696" i="2"/>
  <c r="AS696" i="2"/>
  <c r="AR829" i="2"/>
  <c r="AS829" i="2"/>
  <c r="AS800" i="2"/>
  <c r="AR763" i="2"/>
  <c r="AS763" i="2"/>
  <c r="AR667" i="2"/>
  <c r="AS667" i="2"/>
  <c r="AR592" i="2"/>
  <c r="AS592" i="2"/>
  <c r="AS519" i="2"/>
  <c r="AR440" i="2"/>
  <c r="AS440" i="2"/>
  <c r="AS400" i="2"/>
  <c r="AR350" i="2"/>
  <c r="AR299" i="2"/>
  <c r="AS299" i="2"/>
  <c r="AR771" i="2"/>
  <c r="AS771" i="2"/>
  <c r="AR343" i="2"/>
  <c r="AS343" i="2"/>
  <c r="AR835" i="2"/>
  <c r="AS835" i="2"/>
  <c r="AR917" i="2"/>
  <c r="AS917" i="2"/>
  <c r="AR822" i="2"/>
  <c r="AS822" i="2"/>
  <c r="AR738" i="2"/>
  <c r="AS738" i="2"/>
  <c r="AS703" i="2"/>
  <c r="AR703" i="2"/>
  <c r="AS453" i="2"/>
  <c r="AS434" i="2"/>
  <c r="AR392" i="2"/>
  <c r="AS392" i="2"/>
  <c r="AR314" i="2"/>
  <c r="AS314" i="2"/>
  <c r="AR306" i="2"/>
  <c r="AS306" i="2"/>
  <c r="AR243" i="2"/>
  <c r="AS243" i="2"/>
  <c r="AR15" i="2"/>
  <c r="AS15" i="2"/>
  <c r="AR834" i="2"/>
  <c r="AS834" i="2"/>
  <c r="AR814" i="2"/>
  <c r="AS814" i="2"/>
  <c r="AR807" i="2"/>
  <c r="AS807" i="2"/>
  <c r="AR730" i="2"/>
  <c r="AS730" i="2"/>
  <c r="AS753" i="2"/>
  <c r="AR617" i="2"/>
  <c r="AS617" i="2"/>
  <c r="AR777" i="2"/>
  <c r="AS777" i="2"/>
  <c r="AR761" i="2"/>
  <c r="AS761" i="2"/>
  <c r="AS591" i="2"/>
  <c r="AR518" i="2"/>
  <c r="AS518" i="2"/>
  <c r="AS349" i="2"/>
  <c r="AS205" i="2"/>
  <c r="AR801" i="2"/>
  <c r="AS801" i="2"/>
  <c r="AR216" i="2"/>
  <c r="AS216" i="2"/>
  <c r="AR899" i="2"/>
  <c r="AS899" i="2"/>
  <c r="AS821" i="2"/>
  <c r="AR711" i="2"/>
  <c r="AS711" i="2"/>
  <c r="AS313" i="2"/>
  <c r="AS852" i="2"/>
  <c r="AS960" i="2"/>
  <c r="AR553" i="2"/>
  <c r="AS553" i="2"/>
  <c r="AR944" i="2"/>
  <c r="AS944" i="2"/>
  <c r="AR916" i="2"/>
  <c r="AS916" i="2"/>
  <c r="AR813" i="2"/>
  <c r="AS813" i="2"/>
  <c r="AR806" i="2"/>
  <c r="AS806" i="2"/>
  <c r="AR799" i="2"/>
  <c r="AS799" i="2"/>
  <c r="AR784" i="2"/>
  <c r="AS784" i="2"/>
  <c r="AS737" i="2"/>
  <c r="AS625" i="2"/>
  <c r="AR625" i="2"/>
  <c r="AR427" i="2"/>
  <c r="AS427" i="2"/>
  <c r="AR406" i="2"/>
  <c r="AS406" i="2"/>
  <c r="AR841" i="2"/>
  <c r="AS841" i="2"/>
  <c r="AR827" i="2"/>
  <c r="AS827" i="2"/>
  <c r="AR776" i="2"/>
  <c r="AS776" i="2"/>
  <c r="AR769" i="2"/>
  <c r="AS769" i="2"/>
  <c r="AR615" i="2"/>
  <c r="AS615" i="2"/>
  <c r="AR590" i="2"/>
  <c r="AS590" i="2"/>
  <c r="AR565" i="2"/>
  <c r="AS565" i="2"/>
  <c r="AR451" i="2"/>
  <c r="AS451" i="2"/>
  <c r="AS413" i="2"/>
  <c r="AR382" i="2"/>
  <c r="AS382" i="2"/>
  <c r="AR319" i="2"/>
  <c r="AS268" i="2"/>
  <c r="AR268" i="2"/>
  <c r="AR249" i="2"/>
  <c r="AR241" i="2"/>
  <c r="AS241" i="2"/>
  <c r="AR154" i="2"/>
  <c r="AS154" i="2"/>
  <c r="AR740" i="2"/>
  <c r="AS740" i="2"/>
  <c r="AR891" i="2"/>
  <c r="AS891" i="2"/>
  <c r="AR746" i="2"/>
  <c r="AS746" i="2"/>
  <c r="AR547" i="2"/>
  <c r="AS547" i="2"/>
  <c r="AR881" i="2"/>
  <c r="AS881" i="2"/>
  <c r="AR849" i="2"/>
  <c r="AS849" i="2"/>
  <c r="AR805" i="2"/>
  <c r="AS805" i="2"/>
  <c r="AR798" i="2"/>
  <c r="AS798" i="2"/>
  <c r="AR791" i="2"/>
  <c r="AS791" i="2"/>
  <c r="AR744" i="2"/>
  <c r="AS744" i="2"/>
  <c r="AR438" i="2"/>
  <c r="AS438" i="2"/>
  <c r="AR426" i="2"/>
  <c r="AS426" i="2"/>
  <c r="AR390" i="2"/>
  <c r="AS390" i="2"/>
  <c r="AR327" i="2"/>
  <c r="AS327" i="2"/>
  <c r="AR204" i="2"/>
  <c r="AS204" i="2"/>
  <c r="AR187" i="2"/>
  <c r="AS187" i="2"/>
  <c r="AR170" i="2"/>
  <c r="AS170" i="2"/>
  <c r="AR923" i="2"/>
  <c r="AS923" i="2"/>
  <c r="AR840" i="2"/>
  <c r="AS840" i="2"/>
  <c r="AR775" i="2"/>
  <c r="AS775" i="2"/>
  <c r="AR718" i="2"/>
  <c r="AS718" i="2"/>
  <c r="AR557" i="2"/>
  <c r="AS557" i="2"/>
  <c r="AR495" i="2"/>
  <c r="AR488" i="2"/>
  <c r="AS488" i="2"/>
  <c r="AR465" i="2"/>
  <c r="AR444" i="2"/>
  <c r="AS444" i="2"/>
  <c r="AS179" i="2"/>
  <c r="AS145" i="2"/>
  <c r="AR790" i="2"/>
  <c r="AS790" i="2"/>
  <c r="AR759" i="2"/>
  <c r="AS759" i="2"/>
  <c r="AR671" i="2"/>
  <c r="AS671" i="2"/>
  <c r="AR572" i="2"/>
  <c r="AS572" i="2"/>
  <c r="AR368" i="2"/>
  <c r="AS368" i="2"/>
  <c r="AR361" i="2"/>
  <c r="AS361" i="2"/>
  <c r="AR326" i="2"/>
  <c r="AS326" i="2"/>
  <c r="AR160" i="2"/>
  <c r="AS160" i="2"/>
  <c r="AR20" i="2"/>
  <c r="AS20" i="2"/>
  <c r="AR237" i="2"/>
  <c r="AS237" i="2"/>
  <c r="AR794" i="2"/>
  <c r="AS794" i="2"/>
  <c r="AR691" i="2"/>
  <c r="AR429" i="2"/>
  <c r="AS429" i="2"/>
  <c r="AR764" i="2"/>
  <c r="AS764" i="2"/>
  <c r="AS198" i="2"/>
  <c r="AR198" i="2"/>
  <c r="AR739" i="2"/>
  <c r="AS739" i="2"/>
  <c r="AR408" i="2"/>
  <c r="AS408" i="2"/>
  <c r="AR244" i="2"/>
  <c r="AS244" i="2"/>
  <c r="AR826" i="2"/>
  <c r="AS826" i="2"/>
  <c r="AR797" i="2"/>
  <c r="AS797" i="2"/>
  <c r="AR767" i="2"/>
  <c r="AS767" i="2"/>
  <c r="AR743" i="2"/>
  <c r="AS743" i="2"/>
  <c r="AR685" i="2"/>
  <c r="AS685" i="2"/>
  <c r="AR677" i="2"/>
  <c r="AS677" i="2"/>
  <c r="AR524" i="2"/>
  <c r="AS524" i="2"/>
  <c r="AR432" i="2"/>
  <c r="AS432" i="2"/>
  <c r="AR880" i="2"/>
  <c r="AS880" i="2"/>
  <c r="AR839" i="2"/>
  <c r="AS839" i="2"/>
  <c r="AR700" i="2"/>
  <c r="AS700" i="2"/>
  <c r="AR622" i="2"/>
  <c r="AR613" i="2"/>
  <c r="AS613" i="2"/>
  <c r="AS507" i="2"/>
  <c r="AR507" i="2"/>
  <c r="AS404" i="2"/>
  <c r="AR404" i="2"/>
  <c r="AS389" i="2"/>
  <c r="AR303" i="2"/>
  <c r="AS303" i="2"/>
  <c r="AR255" i="2"/>
  <c r="AR186" i="2"/>
  <c r="AS186" i="2"/>
  <c r="AR24" i="2"/>
  <c r="AS24" i="2"/>
  <c r="AR823" i="2"/>
  <c r="AS823" i="2"/>
  <c r="AR477" i="2"/>
  <c r="AS477" i="2"/>
  <c r="AS758" i="2"/>
  <c r="AR758" i="2"/>
  <c r="AR742" i="2"/>
  <c r="AS742" i="2"/>
  <c r="AS684" i="2"/>
  <c r="AR684" i="2"/>
  <c r="AR500" i="2"/>
  <c r="AS500" i="2"/>
  <c r="AR494" i="2"/>
  <c r="AS494" i="2"/>
  <c r="AR464" i="2"/>
  <c r="AS464" i="2"/>
  <c r="AR332" i="2"/>
  <c r="AS332" i="2"/>
  <c r="AR152" i="2"/>
  <c r="AS152" i="2"/>
  <c r="AR747" i="2"/>
  <c r="AS747" i="2"/>
  <c r="AS300" i="2"/>
  <c r="AR697" i="2"/>
  <c r="AS697" i="2"/>
  <c r="AR942" i="2"/>
  <c r="AS942" i="2"/>
  <c r="AR811" i="2"/>
  <c r="AS811" i="2"/>
  <c r="AS796" i="2"/>
  <c r="AR766" i="2"/>
  <c r="AS766" i="2"/>
  <c r="AS676" i="2"/>
  <c r="AS663" i="2"/>
  <c r="AR663" i="2"/>
  <c r="AR638" i="2"/>
  <c r="AS638" i="2"/>
  <c r="AS571" i="2"/>
  <c r="AR571" i="2"/>
  <c r="AR537" i="2"/>
  <c r="AS537" i="2"/>
  <c r="AS424" i="2"/>
  <c r="AR282" i="2"/>
  <c r="AS282" i="2"/>
  <c r="AR218" i="2"/>
  <c r="AS218" i="2"/>
  <c r="AR159" i="2"/>
  <c r="AS159" i="2"/>
  <c r="AS27" i="2"/>
  <c r="AR772" i="2"/>
  <c r="AS772" i="2"/>
  <c r="AR601" i="2"/>
  <c r="AS601" i="2"/>
  <c r="AR912" i="2"/>
  <c r="AS912" i="2"/>
  <c r="AS236" i="2"/>
  <c r="AR236" i="2"/>
  <c r="AS847" i="2"/>
  <c r="AR831" i="2"/>
  <c r="AS831" i="2"/>
  <c r="AR788" i="2"/>
  <c r="AS788" i="2"/>
  <c r="AR781" i="2"/>
  <c r="AS781" i="2"/>
  <c r="AR725" i="2"/>
  <c r="AS725" i="2"/>
  <c r="AR716" i="2"/>
  <c r="AR693" i="2"/>
  <c r="AS693" i="2"/>
  <c r="AR522" i="2"/>
  <c r="AS522" i="2"/>
  <c r="AR486" i="2"/>
  <c r="AS486" i="2"/>
  <c r="AR388" i="2"/>
  <c r="AS388" i="2"/>
  <c r="AS353" i="2"/>
  <c r="AR353" i="2"/>
  <c r="AR288" i="2"/>
  <c r="AS288" i="2"/>
  <c r="AR254" i="2"/>
  <c r="AS254" i="2"/>
  <c r="AS151" i="2"/>
  <c r="AR151" i="2"/>
  <c r="AS528" i="2"/>
  <c r="AR528" i="2"/>
  <c r="AR401" i="2"/>
  <c r="AS337" i="2"/>
  <c r="AR816" i="2"/>
  <c r="AS816" i="2"/>
  <c r="AS608" i="2"/>
  <c r="AR364" i="2"/>
  <c r="AS364" i="2"/>
  <c r="AR818" i="2"/>
  <c r="AS818" i="2"/>
  <c r="AR810" i="2"/>
  <c r="AS810" i="2"/>
  <c r="AR803" i="2"/>
  <c r="AS803" i="2"/>
  <c r="AR756" i="2"/>
  <c r="AS756" i="2"/>
  <c r="AR470" i="2"/>
  <c r="AS470" i="2"/>
  <c r="AR395" i="2"/>
  <c r="AS395" i="2"/>
  <c r="AR201" i="2"/>
  <c r="AS201" i="2"/>
  <c r="AR837" i="2"/>
  <c r="AS837" i="2"/>
  <c r="AR779" i="2"/>
  <c r="AS779" i="2"/>
  <c r="AR793" i="2"/>
  <c r="AS793" i="2"/>
  <c r="AR215" i="2"/>
  <c r="AS215" i="2"/>
  <c r="AR913" i="2"/>
  <c r="AS913" i="2"/>
  <c r="AR780" i="2"/>
  <c r="AS780" i="2"/>
  <c r="AR773" i="2"/>
  <c r="AS773" i="2"/>
  <c r="AS765" i="2"/>
  <c r="AR651" i="2"/>
  <c r="AS651" i="2"/>
  <c r="AS636" i="2"/>
  <c r="AS570" i="2"/>
  <c r="AS448" i="2"/>
  <c r="AR442" i="2"/>
  <c r="AS442" i="2"/>
  <c r="AS430" i="2"/>
  <c r="AR379" i="2"/>
  <c r="AS379" i="2"/>
  <c r="AR366" i="2"/>
  <c r="AS366" i="2"/>
  <c r="AS338" i="2"/>
  <c r="AR338" i="2"/>
  <c r="AR294" i="2"/>
  <c r="AS294" i="2"/>
  <c r="AS158" i="2"/>
  <c r="AR844" i="2"/>
  <c r="AS844" i="2"/>
  <c r="AR520" i="2"/>
  <c r="AS520" i="2"/>
  <c r="AR843" i="2"/>
  <c r="AS843" i="2"/>
  <c r="AR264" i="2"/>
  <c r="AS264" i="2"/>
  <c r="AR731" i="2"/>
  <c r="AS731" i="2"/>
  <c r="AS961" i="2"/>
  <c r="AR877" i="2"/>
  <c r="AS877" i="2"/>
  <c r="AR830" i="2"/>
  <c r="AS830" i="2"/>
  <c r="AR809" i="2"/>
  <c r="AS809" i="2"/>
  <c r="AR802" i="2"/>
  <c r="AS802" i="2"/>
  <c r="AR795" i="2"/>
  <c r="AS795" i="2"/>
  <c r="AR748" i="2"/>
  <c r="AS748" i="2"/>
  <c r="AS724" i="2"/>
  <c r="AS594" i="2"/>
  <c r="AR594" i="2"/>
  <c r="AR583" i="2"/>
  <c r="AS583" i="2"/>
  <c r="AR462" i="2"/>
  <c r="AS462" i="2"/>
  <c r="AR372" i="2"/>
  <c r="AS344" i="2"/>
  <c r="AR272" i="2"/>
  <c r="AS272" i="2"/>
  <c r="AR407" i="2"/>
  <c r="AS407" i="2"/>
  <c r="AR356" i="2"/>
  <c r="AS356" i="2"/>
  <c r="AR689" i="2"/>
  <c r="AR563" i="2"/>
  <c r="AR394" i="2"/>
  <c r="AS394" i="2"/>
  <c r="AR371" i="2"/>
  <c r="AR305" i="2"/>
  <c r="AS185" i="2"/>
  <c r="AR720" i="2"/>
  <c r="AS720" i="2"/>
  <c r="AR695" i="2"/>
  <c r="AS695" i="2"/>
  <c r="AR642" i="2"/>
  <c r="AS642" i="2"/>
  <c r="AR423" i="2"/>
  <c r="AS423" i="2"/>
  <c r="AR411" i="2"/>
  <c r="AS411" i="2"/>
  <c r="AR13" i="2"/>
  <c r="AS13" i="2"/>
  <c r="AS924" i="2"/>
  <c r="AS918" i="2"/>
  <c r="AS914" i="2"/>
  <c r="AS902" i="2"/>
  <c r="AS888" i="2"/>
  <c r="AS882" i="2"/>
  <c r="AS861" i="2"/>
  <c r="AS832" i="2"/>
  <c r="AS828" i="2"/>
  <c r="AS824" i="2"/>
  <c r="AS820" i="2"/>
  <c r="AS786" i="2"/>
  <c r="AR675" i="2"/>
  <c r="AS675" i="2"/>
  <c r="AS614" i="2"/>
  <c r="AR551" i="2"/>
  <c r="AS551" i="2"/>
  <c r="AS523" i="2"/>
  <c r="AR510" i="2"/>
  <c r="AR381" i="2"/>
  <c r="AS381" i="2"/>
  <c r="AS324" i="2"/>
  <c r="AR293" i="2"/>
  <c r="AR247" i="2"/>
  <c r="AS247" i="2"/>
  <c r="AS41" i="2"/>
  <c r="AS964" i="2"/>
  <c r="AS948" i="2"/>
  <c r="AS909" i="2"/>
  <c r="AS895" i="2"/>
  <c r="AS856" i="2"/>
  <c r="AS752" i="2"/>
  <c r="AS680" i="2"/>
  <c r="AS654" i="2"/>
  <c r="AS635" i="2"/>
  <c r="AS607" i="2"/>
  <c r="AS556" i="2"/>
  <c r="AS493" i="2"/>
  <c r="AS482" i="2"/>
  <c r="AS469" i="2"/>
  <c r="AS458" i="2"/>
  <c r="AR399" i="2"/>
  <c r="AS399" i="2"/>
  <c r="AR348" i="2"/>
  <c r="AS348" i="2"/>
  <c r="AR311" i="2"/>
  <c r="AS311" i="2"/>
  <c r="AS253" i="2"/>
  <c r="AS235" i="2"/>
  <c r="AR197" i="2"/>
  <c r="AS197" i="2"/>
  <c r="AS191" i="2"/>
  <c r="AS150" i="2"/>
  <c r="AR628" i="2"/>
  <c r="AS628" i="2"/>
  <c r="AS446" i="2"/>
  <c r="AR375" i="2"/>
  <c r="AR169" i="2"/>
  <c r="AS169" i="2"/>
  <c r="AR40" i="2"/>
  <c r="AS40" i="2"/>
  <c r="AR517" i="2"/>
  <c r="AR398" i="2"/>
  <c r="AS398" i="2"/>
  <c r="AR347" i="2"/>
  <c r="AS347" i="2"/>
  <c r="AR274" i="2"/>
  <c r="AS274" i="2"/>
  <c r="AR679" i="2"/>
  <c r="AS679" i="2"/>
  <c r="AR555" i="2"/>
  <c r="AS555" i="2"/>
  <c r="AR533" i="2"/>
  <c r="AR492" i="2"/>
  <c r="AS492" i="2"/>
  <c r="AR468" i="2"/>
  <c r="AS468" i="2"/>
  <c r="AR415" i="2"/>
  <c r="AR252" i="2"/>
  <c r="AS252" i="2"/>
  <c r="AR234" i="2"/>
  <c r="AS234" i="2"/>
  <c r="AR149" i="2"/>
  <c r="AS149" i="2"/>
  <c r="AR600" i="2"/>
  <c r="AS600" i="2"/>
  <c r="AR421" i="2"/>
  <c r="AS421" i="2"/>
  <c r="AR385" i="2"/>
  <c r="AS385" i="2"/>
  <c r="AR316" i="2"/>
  <c r="AS316" i="2"/>
  <c r="AR545" i="2"/>
  <c r="AS545" i="2"/>
  <c r="AS704" i="2"/>
  <c r="AS645" i="2"/>
  <c r="AS566" i="2"/>
  <c r="AR516" i="2"/>
  <c r="AS516" i="2"/>
  <c r="AR403" i="2"/>
  <c r="AS403" i="2"/>
  <c r="AS397" i="2"/>
  <c r="AR352" i="2"/>
  <c r="AS352" i="2"/>
  <c r="AS245" i="2"/>
  <c r="AR386" i="2"/>
  <c r="AS386" i="2"/>
  <c r="AR673" i="2"/>
  <c r="AS673" i="2"/>
  <c r="AR549" i="2"/>
  <c r="AS549" i="2"/>
  <c r="AR281" i="2"/>
  <c r="AS281" i="2"/>
  <c r="AR233" i="2"/>
  <c r="AS233" i="2"/>
  <c r="AR148" i="2"/>
  <c r="AS148" i="2"/>
  <c r="AR23" i="2"/>
  <c r="AS23" i="2"/>
  <c r="AR498" i="2"/>
  <c r="AS498" i="2"/>
  <c r="AR633" i="2"/>
  <c r="AS633" i="2"/>
  <c r="AS532" i="2"/>
  <c r="AR521" i="2"/>
  <c r="AS450" i="2"/>
  <c r="AR391" i="2"/>
  <c r="AS391" i="2"/>
  <c r="AS384" i="2"/>
  <c r="AS321" i="2"/>
  <c r="AR302" i="2"/>
  <c r="AS302" i="2"/>
  <c r="AS286" i="2"/>
  <c r="AS17" i="2"/>
  <c r="AR329" i="2"/>
  <c r="AS329" i="2"/>
  <c r="AR298" i="2"/>
  <c r="AS298" i="2"/>
  <c r="AR19" i="2"/>
  <c r="AS19" i="2"/>
  <c r="AS611" i="2"/>
  <c r="AR559" i="2"/>
  <c r="AS559" i="2"/>
  <c r="AR543" i="2"/>
  <c r="AS543" i="2"/>
  <c r="AR496" i="2"/>
  <c r="AS496" i="2"/>
  <c r="AS480" i="2"/>
  <c r="AR472" i="2"/>
  <c r="AS472" i="2"/>
  <c r="AS456" i="2"/>
  <c r="AR402" i="2"/>
  <c r="AS402" i="2"/>
  <c r="AR351" i="2"/>
  <c r="AS351" i="2"/>
  <c r="AR339" i="2"/>
  <c r="AS339" i="2"/>
  <c r="AS296" i="2"/>
  <c r="AS165" i="2"/>
  <c r="AR29" i="2"/>
  <c r="AS29" i="2"/>
  <c r="AR9" i="2"/>
  <c r="AS9" i="2"/>
  <c r="AR639" i="2"/>
  <c r="AR577" i="2"/>
  <c r="AS577" i="2"/>
  <c r="AR425" i="2"/>
  <c r="AS425" i="2"/>
  <c r="AR214" i="2"/>
  <c r="AS214" i="2"/>
  <c r="AR153" i="2"/>
  <c r="AS153" i="2"/>
  <c r="AR38" i="2"/>
  <c r="AS38" i="2"/>
  <c r="AS21" i="2"/>
  <c r="AS666" i="2"/>
  <c r="AS595" i="2"/>
  <c r="AS573" i="2"/>
  <c r="AS538" i="2"/>
  <c r="AS505" i="2"/>
  <c r="AS487" i="2"/>
  <c r="AS483" i="2"/>
  <c r="AS479" i="2"/>
  <c r="AS463" i="2"/>
  <c r="AS459" i="2"/>
  <c r="AS455" i="2"/>
  <c r="AS377" i="2"/>
  <c r="AS373" i="2"/>
  <c r="AS369" i="2"/>
  <c r="AS365" i="2"/>
  <c r="AS269" i="2"/>
  <c r="AS265" i="2"/>
  <c r="AS261" i="2"/>
  <c r="AS223" i="2"/>
  <c r="AS202" i="2"/>
  <c r="AS192" i="2"/>
  <c r="AS162" i="2"/>
  <c r="BC778" i="2"/>
  <c r="DB8" i="2"/>
  <c r="DB888" i="2"/>
  <c r="DB841" i="2"/>
  <c r="DB165" i="2"/>
  <c r="DB777" i="2"/>
  <c r="DB34" i="2"/>
  <c r="DB92" i="2"/>
  <c r="DB319" i="2"/>
  <c r="DB311" i="2"/>
  <c r="BC706" i="2"/>
  <c r="BC319" i="2"/>
  <c r="BC712" i="2"/>
  <c r="DB338" i="2"/>
  <c r="BC813" i="2"/>
  <c r="DB21" i="2"/>
  <c r="DB899" i="2"/>
  <c r="DB554" i="2"/>
  <c r="BC822" i="2"/>
  <c r="BC423" i="2"/>
  <c r="DB77" i="2"/>
  <c r="BC252" i="2"/>
  <c r="DB308" i="2"/>
  <c r="DB325" i="2"/>
  <c r="DB468" i="2"/>
  <c r="DB451" i="2"/>
  <c r="DB13" i="2"/>
  <c r="DB603" i="2"/>
  <c r="BC376" i="2"/>
  <c r="BC241" i="2"/>
  <c r="DB462" i="2"/>
  <c r="DB653" i="2"/>
  <c r="DB720" i="2"/>
  <c r="DB676" i="2"/>
  <c r="DB326" i="2"/>
  <c r="DB337" i="2"/>
  <c r="DB766" i="2"/>
  <c r="DB861" i="2"/>
  <c r="DB116" i="2"/>
  <c r="DB747" i="2"/>
  <c r="DB111" i="2"/>
  <c r="DB914" i="2"/>
  <c r="DB938" i="2"/>
  <c r="DB185" i="2"/>
  <c r="DB673" i="2"/>
  <c r="DB743" i="2"/>
  <c r="BC807" i="2"/>
  <c r="BC826" i="2"/>
  <c r="DB769" i="2"/>
  <c r="DB564" i="2"/>
  <c r="DB145" i="2"/>
  <c r="BC41" i="2"/>
  <c r="DB17" i="2"/>
  <c r="DB91" i="2"/>
  <c r="DB455" i="2"/>
  <c r="DB164" i="2"/>
  <c r="BC401" i="2"/>
  <c r="BC571" i="2"/>
  <c r="DB633" i="2"/>
  <c r="DB657" i="2"/>
  <c r="BC379" i="2"/>
  <c r="DB506" i="2"/>
  <c r="DB490" i="2"/>
  <c r="BC461" i="2"/>
  <c r="DB513" i="2"/>
  <c r="DB628" i="2"/>
  <c r="DB542" i="2"/>
  <c r="BC675" i="2"/>
  <c r="DB840" i="2"/>
  <c r="DB776" i="2"/>
  <c r="DB882" i="2"/>
  <c r="DB572" i="2"/>
  <c r="BC771" i="2"/>
  <c r="DB566" i="2"/>
  <c r="BC629" i="2"/>
  <c r="BC159" i="2"/>
  <c r="DB364" i="2"/>
  <c r="BC462" i="2"/>
  <c r="DB782" i="2"/>
  <c r="DB609" i="2"/>
  <c r="BC665" i="2"/>
  <c r="DB829" i="2"/>
  <c r="BC92" i="2"/>
  <c r="BC597" i="2"/>
  <c r="BC766" i="2"/>
  <c r="BC215" i="2"/>
  <c r="BC469" i="2"/>
  <c r="BC298" i="2"/>
  <c r="BC913" i="2"/>
  <c r="DB492" i="2"/>
  <c r="BC299" i="2"/>
  <c r="DB617" i="2"/>
  <c r="DB630" i="2"/>
  <c r="DB855" i="2"/>
  <c r="DB458" i="2"/>
  <c r="DB388" i="2"/>
  <c r="DB476" i="2"/>
  <c r="DB238" i="2"/>
  <c r="BC338" i="2"/>
  <c r="DB691" i="2"/>
  <c r="DB784" i="2"/>
  <c r="BC204" i="2"/>
  <c r="BC482" i="2"/>
  <c r="BC533" i="2"/>
  <c r="DB504" i="2"/>
  <c r="DB813" i="2"/>
  <c r="DB178" i="2"/>
  <c r="DB261" i="2"/>
  <c r="DB488" i="2"/>
  <c r="DB966" i="2"/>
  <c r="DB295" i="2"/>
  <c r="DB317" i="2"/>
  <c r="BC518" i="2"/>
  <c r="BC267" i="2"/>
  <c r="BC301" i="2"/>
  <c r="BC290" i="2"/>
  <c r="BC844" i="2"/>
  <c r="BC897" i="2"/>
  <c r="DB186" i="2"/>
  <c r="DB306" i="2"/>
  <c r="DB85" i="2"/>
  <c r="DB500" i="2"/>
  <c r="DB579" i="2"/>
  <c r="BC922" i="2"/>
  <c r="BC560" i="2"/>
  <c r="BC149" i="2"/>
  <c r="BC688" i="2"/>
  <c r="BC816" i="2"/>
  <c r="BC80" i="2"/>
  <c r="BC386" i="2"/>
  <c r="BC514" i="2"/>
  <c r="BC326" i="2"/>
  <c r="BC670" i="2"/>
  <c r="BC288" i="2"/>
  <c r="BC403" i="2"/>
  <c r="BC365" i="2"/>
  <c r="BC653" i="2"/>
  <c r="BC128" i="2"/>
  <c r="BC902" i="2"/>
  <c r="BC197" i="2"/>
  <c r="BC877" i="2"/>
  <c r="BC316" i="2"/>
  <c r="BC860" i="2"/>
  <c r="BC420" i="2"/>
  <c r="BC715" i="2"/>
  <c r="BC496" i="2"/>
  <c r="BC295" i="2"/>
  <c r="BC344" i="2"/>
  <c r="BC583" i="2"/>
  <c r="BC22" i="2"/>
  <c r="BC240" i="2"/>
  <c r="BC914" i="2"/>
  <c r="BC443" i="2"/>
  <c r="BC737" i="2"/>
  <c r="BC422" i="2"/>
  <c r="BC6" i="2"/>
  <c r="BC896" i="2"/>
  <c r="BC429" i="2"/>
  <c r="BC375" i="2"/>
  <c r="BC385" i="2"/>
  <c r="BB4" i="2"/>
  <c r="BC4" i="2" s="1"/>
  <c r="DB245" i="2"/>
  <c r="BC912" i="2"/>
  <c r="BC173" i="2"/>
  <c r="BC175" i="2"/>
  <c r="BC899" i="2"/>
  <c r="DB97" i="2"/>
  <c r="DB104" i="2"/>
  <c r="DB109" i="2"/>
  <c r="DB518" i="2"/>
  <c r="BC282" i="2"/>
  <c r="DB473" i="2"/>
  <c r="BC16" i="2"/>
  <c r="BC752" i="2"/>
  <c r="BC685" i="2"/>
  <c r="BC827" i="2"/>
  <c r="DB535" i="2"/>
  <c r="DB926" i="2"/>
  <c r="BC736" i="2"/>
  <c r="BC873" i="2"/>
  <c r="DB220" i="2"/>
  <c r="BC5" i="2"/>
  <c r="BC824" i="2"/>
  <c r="BC148" i="2"/>
  <c r="BC550" i="2"/>
  <c r="BC678" i="2"/>
  <c r="BC691" i="2"/>
  <c r="BC747" i="2"/>
  <c r="BC212" i="2"/>
  <c r="DB834" i="2"/>
  <c r="BC289" i="2"/>
  <c r="BC314" i="2"/>
  <c r="BC659" i="2"/>
  <c r="BC684" i="2"/>
  <c r="BC264" i="2"/>
  <c r="DB335" i="2"/>
  <c r="BC10" i="2"/>
  <c r="BC754" i="2"/>
  <c r="BC337" i="2"/>
  <c r="AS7" i="2"/>
  <c r="BC495" i="2"/>
  <c r="BC529" i="2"/>
  <c r="BC329" i="2"/>
  <c r="BC347" i="2"/>
  <c r="DB742" i="2"/>
  <c r="BC916" i="2"/>
  <c r="DB35" i="2"/>
  <c r="DB174" i="2"/>
  <c r="BC216" i="2"/>
  <c r="DB266" i="2"/>
  <c r="DB273" i="2"/>
  <c r="DB398" i="2"/>
  <c r="BC435" i="2"/>
  <c r="BC519" i="2"/>
  <c r="BC541" i="2"/>
  <c r="DB740" i="2"/>
  <c r="DB751" i="2"/>
  <c r="DB767" i="2"/>
  <c r="BC849" i="2"/>
  <c r="DB96" i="2"/>
  <c r="BC126" i="2"/>
  <c r="DB143" i="2"/>
  <c r="BC324" i="2"/>
  <c r="DB424" i="2"/>
  <c r="BC725" i="2"/>
  <c r="DB894" i="2"/>
  <c r="BC963" i="2"/>
  <c r="BC596" i="2"/>
  <c r="DB22" i="2"/>
  <c r="DB29" i="2"/>
  <c r="DB128" i="2"/>
  <c r="BC260" i="2"/>
  <c r="DB416" i="2"/>
  <c r="BC432" i="2"/>
  <c r="BC453" i="2"/>
  <c r="DB465" i="2"/>
  <c r="BC502" i="2"/>
  <c r="BC531" i="2"/>
  <c r="DB792" i="2"/>
  <c r="DB817" i="2"/>
  <c r="DB891" i="2"/>
  <c r="DB724" i="2"/>
  <c r="BC425" i="2"/>
  <c r="BC101" i="2"/>
  <c r="BC803" i="2"/>
  <c r="BC359" i="2"/>
  <c r="BC543" i="2"/>
  <c r="DB124" i="2"/>
  <c r="BC430" i="2"/>
  <c r="BC539" i="2"/>
  <c r="DB913" i="2"/>
  <c r="BC940" i="2"/>
  <c r="DB162" i="2"/>
  <c r="DB532" i="2"/>
  <c r="BC234" i="2"/>
  <c r="BC233" i="2"/>
  <c r="BC293" i="2"/>
  <c r="BC521" i="2"/>
  <c r="BC655" i="2"/>
  <c r="BC614" i="2"/>
  <c r="BC698" i="2"/>
  <c r="BC396" i="2"/>
  <c r="BC249" i="2"/>
  <c r="BC633" i="2"/>
  <c r="BC350" i="2"/>
  <c r="BC601" i="2"/>
  <c r="BC185" i="2"/>
  <c r="BC117" i="2"/>
  <c r="DB236" i="2"/>
  <c r="BC277" i="2"/>
  <c r="BC311" i="2"/>
  <c r="BC479" i="2"/>
  <c r="BC542" i="2"/>
  <c r="BC549" i="2"/>
  <c r="BC582" i="2"/>
  <c r="BC651" i="2"/>
  <c r="BC672" i="2"/>
  <c r="BC690" i="2"/>
  <c r="BC794" i="2"/>
  <c r="BC308" i="2"/>
  <c r="BC436" i="2"/>
  <c r="BC467" i="2"/>
  <c r="BC486" i="2"/>
  <c r="BC377" i="2"/>
  <c r="BC676" i="2"/>
  <c r="BC130" i="2"/>
  <c r="BC409" i="2"/>
  <c r="BC294" i="2"/>
  <c r="BC661" i="2"/>
  <c r="BC842" i="2"/>
  <c r="BC179" i="2"/>
  <c r="BC31" i="2"/>
  <c r="BC397" i="2"/>
  <c r="BC499" i="2"/>
  <c r="BC528" i="2"/>
  <c r="BC555" i="2"/>
  <c r="BC590" i="2"/>
  <c r="BC874" i="2"/>
  <c r="BC924" i="2"/>
  <c r="DB772" i="2"/>
  <c r="BC382" i="2"/>
  <c r="BC327" i="2"/>
  <c r="BC120" i="2"/>
  <c r="BC181" i="2"/>
  <c r="BC628" i="2"/>
  <c r="BC644" i="2"/>
  <c r="BC781" i="2"/>
  <c r="BC393" i="2"/>
  <c r="BC107" i="2"/>
  <c r="BC437" i="2"/>
  <c r="BC313" i="2"/>
  <c r="DB397" i="2"/>
  <c r="DB549" i="2"/>
  <c r="DB555" i="2"/>
  <c r="BC608" i="2"/>
  <c r="DB672" i="2"/>
  <c r="BC739" i="2"/>
  <c r="DB823" i="2"/>
  <c r="BC857" i="2"/>
  <c r="BC915" i="2"/>
  <c r="DB960" i="2"/>
  <c r="BC343" i="2"/>
  <c r="BC402" i="2"/>
  <c r="BC276" i="2"/>
  <c r="BC548" i="2"/>
  <c r="BC581" i="2"/>
  <c r="BC162" i="2"/>
  <c r="BC237" i="2"/>
  <c r="BC493" i="2"/>
  <c r="BC532" i="2"/>
  <c r="BC626" i="2"/>
  <c r="DB859" i="2"/>
  <c r="BC923" i="2"/>
  <c r="BC74" i="2"/>
  <c r="DB156" i="2"/>
  <c r="DB175" i="2"/>
  <c r="DB503" i="2"/>
  <c r="BC113" i="2"/>
  <c r="BC203" i="2"/>
  <c r="BC369" i="2"/>
  <c r="BC808" i="2"/>
  <c r="BC20" i="2"/>
  <c r="BC35" i="2"/>
  <c r="BC256" i="2"/>
  <c r="DB517" i="2"/>
  <c r="DB607" i="2"/>
  <c r="BC15" i="2"/>
  <c r="DB249" i="2"/>
  <c r="BC384" i="2"/>
  <c r="BC556" i="2"/>
  <c r="BC504" i="2"/>
  <c r="DB177" i="2"/>
  <c r="DB459" i="2"/>
  <c r="BC494" i="2"/>
  <c r="BC245" i="2"/>
  <c r="BC303" i="2"/>
  <c r="DB405" i="2"/>
  <c r="BC544" i="2"/>
  <c r="BC724" i="2"/>
  <c r="DB794" i="2"/>
  <c r="BC882" i="2"/>
  <c r="DB920" i="2"/>
  <c r="BC7" i="2"/>
  <c r="DB181" i="2"/>
  <c r="DB212" i="2"/>
  <c r="BC214" i="2"/>
  <c r="DB232" i="2"/>
  <c r="DB340" i="2"/>
  <c r="BC380" i="2"/>
  <c r="DB435" i="2"/>
  <c r="BC645" i="2"/>
  <c r="DB684" i="2"/>
  <c r="DB807" i="2"/>
  <c r="DB826" i="2"/>
  <c r="DB923" i="2"/>
  <c r="BC459" i="2"/>
  <c r="DB89" i="2"/>
  <c r="BC94" i="2"/>
  <c r="DB362" i="2"/>
  <c r="BC492" i="2"/>
  <c r="BC552" i="2"/>
  <c r="BC658" i="2"/>
  <c r="BC679" i="2"/>
  <c r="DB756" i="2"/>
  <c r="BC769" i="2"/>
  <c r="BC804" i="2"/>
  <c r="DB40" i="2"/>
  <c r="DB152" i="2"/>
  <c r="BC224" i="2"/>
  <c r="DB426" i="2"/>
  <c r="DB548" i="2"/>
  <c r="DB568" i="2"/>
  <c r="BC613" i="2"/>
  <c r="DB9" i="2"/>
  <c r="DB171" i="2"/>
  <c r="DB224" i="2"/>
  <c r="DB350" i="2"/>
  <c r="DB394" i="2"/>
  <c r="DB450" i="2"/>
  <c r="DB561" i="2"/>
  <c r="DB712" i="2"/>
  <c r="DB916" i="2"/>
  <c r="BC145" i="2"/>
  <c r="BC154" i="2"/>
  <c r="BC184" i="2"/>
  <c r="DB197" i="2"/>
  <c r="BC202" i="2"/>
  <c r="DB226" i="2"/>
  <c r="DB290" i="2"/>
  <c r="DB382" i="2"/>
  <c r="BC570" i="2"/>
  <c r="BC694" i="2"/>
  <c r="DB878" i="2"/>
  <c r="BC660" i="2"/>
  <c r="DB718" i="2"/>
  <c r="BC473" i="2"/>
  <c r="DB494" i="2"/>
  <c r="DB536" i="2"/>
  <c r="BC599" i="2"/>
  <c r="BC709" i="2"/>
  <c r="DB806" i="2"/>
  <c r="DB941" i="2"/>
  <c r="DB6" i="2"/>
  <c r="BC103" i="2"/>
  <c r="DB120" i="2"/>
  <c r="DB194" i="2"/>
  <c r="DB213" i="2"/>
  <c r="BC228" i="2"/>
  <c r="DB379" i="2"/>
  <c r="DB615" i="2"/>
  <c r="DB961" i="2"/>
  <c r="BC19" i="2"/>
  <c r="BC231" i="2"/>
  <c r="DB241" i="2"/>
  <c r="BC341" i="2"/>
  <c r="DB366" i="2"/>
  <c r="BC371" i="2"/>
  <c r="DB484" i="2"/>
  <c r="DB489" i="2"/>
  <c r="BC611" i="2"/>
  <c r="DB618" i="2"/>
  <c r="DB621" i="2"/>
  <c r="BC641" i="2"/>
  <c r="BC795" i="2"/>
  <c r="DB810" i="2"/>
  <c r="DB838" i="2"/>
  <c r="DB857" i="2"/>
  <c r="BC890" i="2"/>
  <c r="DB902" i="2"/>
  <c r="DB928" i="2"/>
  <c r="BC89" i="2"/>
  <c r="DB203" i="2"/>
  <c r="AS5" i="2"/>
  <c r="DB110" i="2"/>
  <c r="DB151" i="2"/>
  <c r="BC315" i="2"/>
  <c r="DB333" i="2"/>
  <c r="DB963" i="2"/>
  <c r="BC230" i="2"/>
  <c r="BC368" i="2"/>
  <c r="BC569" i="2"/>
  <c r="BC693" i="2"/>
  <c r="BC743" i="2"/>
  <c r="DB753" i="2"/>
  <c r="BC758" i="2"/>
  <c r="BC787" i="2"/>
  <c r="BC871" i="2"/>
  <c r="BC884" i="2"/>
  <c r="BC119" i="2"/>
  <c r="BC225" i="2"/>
  <c r="DB230" i="2"/>
  <c r="DB422" i="2"/>
  <c r="BC451" i="2"/>
  <c r="BC508" i="2"/>
  <c r="DB596" i="2"/>
  <c r="DB680" i="2"/>
  <c r="DB689" i="2"/>
  <c r="DB770" i="2"/>
  <c r="BC780" i="2"/>
  <c r="DB787" i="2"/>
  <c r="BC829" i="2"/>
  <c r="DB851" i="2"/>
  <c r="BC23" i="2"/>
  <c r="DB119" i="2"/>
  <c r="BC172" i="2"/>
  <c r="DB255" i="2"/>
  <c r="DB386" i="2"/>
  <c r="BC416" i="2"/>
  <c r="BC472" i="2"/>
  <c r="DB498" i="2"/>
  <c r="DB575" i="2"/>
  <c r="DB591" i="2"/>
  <c r="DB780" i="2"/>
  <c r="DB936" i="2"/>
  <c r="DB947" i="2"/>
  <c r="DB952" i="2"/>
  <c r="BC960" i="2"/>
  <c r="DB83" i="2"/>
  <c r="DB472" i="2"/>
  <c r="DB474" i="2"/>
  <c r="DB842" i="2"/>
  <c r="DB80" i="2"/>
  <c r="DB270" i="2"/>
  <c r="DB275" i="2"/>
  <c r="BC317" i="2"/>
  <c r="DB348" i="2"/>
  <c r="BC370" i="2"/>
  <c r="BC392" i="2"/>
  <c r="BC465" i="2"/>
  <c r="DB540" i="2"/>
  <c r="DB651" i="2"/>
  <c r="DB670" i="2"/>
  <c r="BC726" i="2"/>
  <c r="BC853" i="2"/>
  <c r="BC457" i="2"/>
  <c r="BC517" i="2"/>
  <c r="DB685" i="2"/>
  <c r="BC692" i="2"/>
  <c r="BC837" i="2"/>
  <c r="BC886" i="2"/>
  <c r="BC917" i="2"/>
  <c r="BC78" i="2"/>
  <c r="DB90" i="2"/>
  <c r="BC253" i="2"/>
  <c r="BC280" i="2"/>
  <c r="DB312" i="2"/>
  <c r="DB356" i="2"/>
  <c r="DB371" i="2"/>
  <c r="DB401" i="2"/>
  <c r="DB404" i="2"/>
  <c r="BC414" i="2"/>
  <c r="DB420" i="2"/>
  <c r="BC434" i="2"/>
  <c r="DB437" i="2"/>
  <c r="DB448" i="2"/>
  <c r="BC545" i="2"/>
  <c r="BC564" i="2"/>
  <c r="BC642" i="2"/>
  <c r="DB699" i="2"/>
  <c r="BC745" i="2"/>
  <c r="DB781" i="2"/>
  <c r="BC801" i="2"/>
  <c r="BC859" i="2"/>
  <c r="DB924" i="2"/>
  <c r="BC296" i="2"/>
  <c r="BC442" i="2"/>
  <c r="BC584" i="2"/>
  <c r="BC696" i="2"/>
  <c r="BC793" i="2"/>
  <c r="DB15" i="2"/>
  <c r="DB38" i="2"/>
  <c r="DB95" i="2"/>
  <c r="BC205" i="2"/>
  <c r="DB208" i="2"/>
  <c r="DB222" i="2"/>
  <c r="DB345" i="2"/>
  <c r="DB374" i="2"/>
  <c r="DB377" i="2"/>
  <c r="DB380" i="2"/>
  <c r="BC520" i="2"/>
  <c r="DB584" i="2"/>
  <c r="DB599" i="2"/>
  <c r="BC625" i="2"/>
  <c r="BC630" i="2"/>
  <c r="DB642" i="2"/>
  <c r="DB648" i="2"/>
  <c r="DB663" i="2"/>
  <c r="BC716" i="2"/>
  <c r="BC773" i="2"/>
  <c r="DB785" i="2"/>
  <c r="BC819" i="2"/>
  <c r="BC847" i="2"/>
  <c r="BC800" i="2"/>
  <c r="DB839" i="2"/>
  <c r="DB853" i="2"/>
  <c r="BC858" i="2"/>
  <c r="BC942" i="2"/>
  <c r="BC77" i="2"/>
  <c r="DB94" i="2"/>
  <c r="DB99" i="2"/>
  <c r="DB114" i="2"/>
  <c r="BC125" i="2"/>
  <c r="DB150" i="2"/>
  <c r="BC196" i="2"/>
  <c r="DB204" i="2"/>
  <c r="BC239" i="2"/>
  <c r="BC262" i="2"/>
  <c r="DB276" i="2"/>
  <c r="BC287" i="2"/>
  <c r="BC349" i="2"/>
  <c r="BC364" i="2"/>
  <c r="BC405" i="2"/>
  <c r="DB413" i="2"/>
  <c r="DB441" i="2"/>
  <c r="DB444" i="2"/>
  <c r="BC452" i="2"/>
  <c r="DB641" i="2"/>
  <c r="DB662" i="2"/>
  <c r="BC667" i="2"/>
  <c r="BC686" i="2"/>
  <c r="BC777" i="2"/>
  <c r="DB789" i="2"/>
  <c r="DB800" i="2"/>
  <c r="DB825" i="2"/>
  <c r="DB876" i="2"/>
  <c r="BC888" i="2"/>
  <c r="BC925" i="2"/>
  <c r="DB942" i="2"/>
  <c r="BC506" i="2"/>
  <c r="DB820" i="2"/>
  <c r="BC26" i="2"/>
  <c r="BC254" i="2"/>
  <c r="DB341" i="2"/>
  <c r="BC372" i="2"/>
  <c r="DB402" i="2"/>
  <c r="BC498" i="2"/>
  <c r="DB524" i="2"/>
  <c r="BC546" i="2"/>
  <c r="DB600" i="2"/>
  <c r="BC606" i="2"/>
  <c r="BC643" i="2"/>
  <c r="BC697" i="2"/>
  <c r="BC908" i="2"/>
  <c r="BC944" i="2"/>
  <c r="BC273" i="2"/>
  <c r="BC438" i="2"/>
  <c r="BC24" i="2"/>
  <c r="BC116" i="2"/>
  <c r="DB196" i="2"/>
  <c r="BC218" i="2"/>
  <c r="BC346" i="2"/>
  <c r="BC381" i="2"/>
  <c r="BC418" i="2"/>
  <c r="DB558" i="2"/>
  <c r="BC634" i="2"/>
  <c r="BC765" i="2"/>
  <c r="DB805" i="2"/>
  <c r="DB26" i="2"/>
  <c r="DB172" i="2"/>
  <c r="DB193" i="2"/>
  <c r="DB210" i="2"/>
  <c r="BC236" i="2"/>
  <c r="DB259" i="2"/>
  <c r="DB297" i="2"/>
  <c r="DB396" i="2"/>
  <c r="DB464" i="2"/>
  <c r="DB471" i="2"/>
  <c r="DB493" i="2"/>
  <c r="DB534" i="2"/>
  <c r="DB606" i="2"/>
  <c r="DB634" i="2"/>
  <c r="DB677" i="2"/>
  <c r="DB700" i="2"/>
  <c r="BC761" i="2"/>
  <c r="DB797" i="2"/>
  <c r="DB802" i="2"/>
  <c r="BC834" i="2"/>
  <c r="BC848" i="2"/>
  <c r="DB908" i="2"/>
  <c r="BC553" i="2"/>
  <c r="BC91" i="2"/>
  <c r="BC244" i="2"/>
  <c r="BC322" i="2"/>
  <c r="BC335" i="2"/>
  <c r="BC464" i="2"/>
  <c r="BC468" i="2"/>
  <c r="BC488" i="2"/>
  <c r="BC534" i="2"/>
  <c r="BC657" i="2"/>
  <c r="BC855" i="2"/>
  <c r="DB10" i="2"/>
  <c r="DB72" i="2"/>
  <c r="DB244" i="2"/>
  <c r="DB284" i="2"/>
  <c r="DB531" i="2"/>
  <c r="DB539" i="2"/>
  <c r="DB587" i="2"/>
  <c r="BC602" i="2"/>
  <c r="BC619" i="2"/>
  <c r="DB643" i="2"/>
  <c r="DB791" i="2"/>
  <c r="BC843" i="2"/>
  <c r="DB867" i="2"/>
  <c r="BC880" i="2"/>
  <c r="DB912" i="2"/>
  <c r="DB935" i="2"/>
  <c r="DB432" i="2"/>
  <c r="DB136" i="2"/>
  <c r="DB258" i="2"/>
  <c r="BC263" i="2"/>
  <c r="DB313" i="2"/>
  <c r="BC491" i="2"/>
  <c r="BC699" i="2"/>
  <c r="DB27" i="2"/>
  <c r="DB343" i="2"/>
  <c r="BC348" i="2"/>
  <c r="BC428" i="2"/>
  <c r="BC445" i="2"/>
  <c r="DB483" i="2"/>
  <c r="DB516" i="2"/>
  <c r="BC361" i="2"/>
  <c r="BC480" i="2"/>
  <c r="DB601" i="2"/>
  <c r="DB5" i="2"/>
  <c r="BC195" i="2"/>
  <c r="DB223" i="2"/>
  <c r="BC321" i="2"/>
  <c r="BC394" i="2"/>
  <c r="BC563" i="2"/>
  <c r="BC210" i="2"/>
  <c r="DB310" i="2"/>
  <c r="BC12" i="2"/>
  <c r="DB154" i="2"/>
  <c r="BC285" i="2"/>
  <c r="BC304" i="2"/>
  <c r="BC470" i="2"/>
  <c r="DB650" i="2"/>
  <c r="DB824" i="2"/>
  <c r="BC109" i="2"/>
  <c r="DB112" i="2"/>
  <c r="DB233" i="2"/>
  <c r="DB301" i="2"/>
  <c r="DB384" i="2"/>
  <c r="BC413" i="2"/>
  <c r="DB760" i="2"/>
  <c r="DB436" i="2"/>
  <c r="BC441" i="2"/>
  <c r="DB184" i="2"/>
  <c r="DB227" i="2"/>
  <c r="DB298" i="2"/>
  <c r="BC410" i="2"/>
  <c r="BC400" i="2"/>
  <c r="BC744" i="2"/>
  <c r="BC13" i="2"/>
  <c r="BC310" i="2"/>
  <c r="BC406" i="2"/>
  <c r="BC306" i="2"/>
  <c r="BC182" i="2"/>
  <c r="DB314" i="2"/>
  <c r="DB320" i="2"/>
  <c r="DB355" i="2"/>
  <c r="BC383" i="2"/>
  <c r="BC577" i="2"/>
  <c r="BC17" i="2"/>
  <c r="BC351" i="2"/>
  <c r="BC99" i="2"/>
  <c r="DB264" i="2"/>
  <c r="DB267" i="2"/>
  <c r="DB383" i="2"/>
  <c r="BC407" i="2"/>
  <c r="DB157" i="2"/>
  <c r="DB179" i="2"/>
  <c r="DB217" i="2"/>
  <c r="DB225" i="2"/>
  <c r="DB286" i="2"/>
  <c r="DB289" i="2"/>
  <c r="DB292" i="2"/>
  <c r="DB346" i="2"/>
  <c r="DB446" i="2"/>
  <c r="DB613" i="2"/>
  <c r="DB79" i="2"/>
  <c r="DB107" i="2"/>
  <c r="DB140" i="2"/>
  <c r="DB207" i="2"/>
  <c r="DB219" i="2"/>
  <c r="BC247" i="2"/>
  <c r="BC342" i="2"/>
  <c r="BC373" i="2"/>
  <c r="DB389" i="2"/>
  <c r="DB395" i="2"/>
  <c r="DB423" i="2"/>
  <c r="DB439" i="2"/>
  <c r="DB442" i="2"/>
  <c r="DB456" i="2"/>
  <c r="BC458" i="2"/>
  <c r="BC483" i="2"/>
  <c r="BC516" i="2"/>
  <c r="BC680" i="2"/>
  <c r="BC740" i="2"/>
  <c r="DB804" i="2"/>
  <c r="DB23" i="2"/>
  <c r="DB102" i="2"/>
  <c r="BC133" i="2"/>
  <c r="BC150" i="2"/>
  <c r="DB216" i="2"/>
  <c r="BC232" i="2"/>
  <c r="BC235" i="2"/>
  <c r="DB278" i="2"/>
  <c r="DB282" i="2"/>
  <c r="DB288" i="2"/>
  <c r="BC291" i="2"/>
  <c r="DB304" i="2"/>
  <c r="DB357" i="2"/>
  <c r="DB359" i="2"/>
  <c r="DB373" i="2"/>
  <c r="DB400" i="2"/>
  <c r="BC419" i="2"/>
  <c r="DB429" i="2"/>
  <c r="DB480" i="2"/>
  <c r="DB538" i="2"/>
  <c r="BC598" i="2"/>
  <c r="DB730" i="2"/>
  <c r="BC732" i="2"/>
  <c r="BC861" i="2"/>
  <c r="BC477" i="2"/>
  <c r="BC497" i="2"/>
  <c r="BC535" i="2"/>
  <c r="DB543" i="2"/>
  <c r="BC592" i="2"/>
  <c r="DB636" i="2"/>
  <c r="BC609" i="2"/>
  <c r="DB727" i="2"/>
  <c r="BC798" i="2"/>
  <c r="BC96" i="2"/>
  <c r="BC221" i="2"/>
  <c r="BC246" i="2"/>
  <c r="DB4" i="2"/>
  <c r="BC42" i="2"/>
  <c r="DB82" i="2"/>
  <c r="DB106" i="2"/>
  <c r="BC114" i="2"/>
  <c r="DB126" i="2"/>
  <c r="DB141" i="2"/>
  <c r="DB153" i="2"/>
  <c r="DB221" i="2"/>
  <c r="DB229" i="2"/>
  <c r="DB251" i="2"/>
  <c r="BC281" i="2"/>
  <c r="BC284" i="2"/>
  <c r="DB332" i="2"/>
  <c r="DB365" i="2"/>
  <c r="DB403" i="2"/>
  <c r="DB438" i="2"/>
  <c r="BC444" i="2"/>
  <c r="DB505" i="2"/>
  <c r="DB592" i="2"/>
  <c r="DB595" i="2"/>
  <c r="DB719" i="2"/>
  <c r="BC607" i="2"/>
  <c r="DB20" i="2"/>
  <c r="BC39" i="2"/>
  <c r="BC106" i="2"/>
  <c r="BC229" i="2"/>
  <c r="AS6" i="2"/>
  <c r="BC30" i="2"/>
  <c r="DB31" i="2"/>
  <c r="DB88" i="2"/>
  <c r="BC111" i="2"/>
  <c r="DB117" i="2"/>
  <c r="DB195" i="2"/>
  <c r="DB243" i="2"/>
  <c r="DB246" i="2"/>
  <c r="BC266" i="2"/>
  <c r="BC272" i="2"/>
  <c r="DB351" i="2"/>
  <c r="DB508" i="2"/>
  <c r="BC566" i="2"/>
  <c r="BC677" i="2"/>
  <c r="DB7" i="2"/>
  <c r="DB12" i="2"/>
  <c r="DB42" i="2"/>
  <c r="DB78" i="2"/>
  <c r="BC93" i="2"/>
  <c r="BC108" i="2"/>
  <c r="DB121" i="2"/>
  <c r="DB123" i="2"/>
  <c r="BC152" i="2"/>
  <c r="DB182" i="2"/>
  <c r="BC186" i="2"/>
  <c r="DB215" i="2"/>
  <c r="DB218" i="2"/>
  <c r="BC223" i="2"/>
  <c r="DB300" i="2"/>
  <c r="DB334" i="2"/>
  <c r="DB368" i="2"/>
  <c r="DB372" i="2"/>
  <c r="BC390" i="2"/>
  <c r="DB479" i="2"/>
  <c r="DB485" i="2"/>
  <c r="DB537" i="2"/>
  <c r="DB545" i="2"/>
  <c r="BC617" i="2"/>
  <c r="BC632" i="2"/>
  <c r="BC639" i="2"/>
  <c r="BC674" i="2"/>
  <c r="BC701" i="2"/>
  <c r="DB19" i="2"/>
  <c r="DB93" i="2"/>
  <c r="DB98" i="2"/>
  <c r="DB101" i="2"/>
  <c r="DB132" i="2"/>
  <c r="DB135" i="2"/>
  <c r="DB158" i="2"/>
  <c r="DB262" i="2"/>
  <c r="DB269" i="2"/>
  <c r="DB303" i="2"/>
  <c r="DB322" i="2"/>
  <c r="BC328" i="2"/>
  <c r="DB331" i="2"/>
  <c r="DB431" i="2"/>
  <c r="DB447" i="2"/>
  <c r="DB457" i="2"/>
  <c r="DB460" i="2"/>
  <c r="DB529" i="2"/>
  <c r="BC557" i="2"/>
  <c r="DB614" i="2"/>
  <c r="BC624" i="2"/>
  <c r="DB632" i="2"/>
  <c r="BC635" i="2"/>
  <c r="BC671" i="2"/>
  <c r="DB674" i="2"/>
  <c r="BC856" i="2"/>
  <c r="BC926" i="2"/>
  <c r="BC29" i="2"/>
  <c r="BC90" i="2"/>
  <c r="DB149" i="2"/>
  <c r="BC169" i="2"/>
  <c r="DB198" i="2"/>
  <c r="DB234" i="2"/>
  <c r="DB237" i="2"/>
  <c r="DB296" i="2"/>
  <c r="DB309" i="2"/>
  <c r="BC356" i="2"/>
  <c r="DB361" i="2"/>
  <c r="DB393" i="2"/>
  <c r="DB415" i="2"/>
  <c r="DB418" i="2"/>
  <c r="BC421" i="2"/>
  <c r="BC484" i="2"/>
  <c r="BC507" i="2"/>
  <c r="BC594" i="2"/>
  <c r="BC718" i="2"/>
  <c r="BC786" i="2"/>
  <c r="BC191" i="2"/>
  <c r="BC194" i="2"/>
  <c r="BC242" i="2"/>
  <c r="BC265" i="2"/>
  <c r="DB412" i="2"/>
  <c r="BC449" i="2"/>
  <c r="DB453" i="2"/>
  <c r="BC666" i="2"/>
  <c r="BC220" i="2"/>
  <c r="DB248" i="2"/>
  <c r="DB324" i="2"/>
  <c r="BC336" i="2"/>
  <c r="BC408" i="2"/>
  <c r="BC703" i="2"/>
  <c r="BC764" i="2"/>
  <c r="BC38" i="2"/>
  <c r="BC86" i="2"/>
  <c r="BC95" i="2"/>
  <c r="DB74" i="2"/>
  <c r="DB277" i="2"/>
  <c r="DB353" i="2"/>
  <c r="BC433" i="2"/>
  <c r="DB499" i="2"/>
  <c r="DB86" i="2"/>
  <c r="BC100" i="2"/>
  <c r="DB105" i="2"/>
  <c r="DB122" i="2"/>
  <c r="BC157" i="2"/>
  <c r="DB191" i="2"/>
  <c r="BC201" i="2"/>
  <c r="DB228" i="2"/>
  <c r="DB242" i="2"/>
  <c r="DB265" i="2"/>
  <c r="DB268" i="2"/>
  <c r="BC274" i="2"/>
  <c r="DB280" i="2"/>
  <c r="DB283" i="2"/>
  <c r="BC286" i="2"/>
  <c r="DB315" i="2"/>
  <c r="DB336" i="2"/>
  <c r="BC358" i="2"/>
  <c r="BC374" i="2"/>
  <c r="DB381" i="2"/>
  <c r="BC389" i="2"/>
  <c r="DB443" i="2"/>
  <c r="BC471" i="2"/>
  <c r="BC551" i="2"/>
  <c r="BC574" i="2"/>
  <c r="BC610" i="2"/>
  <c r="DB656" i="2"/>
  <c r="BC705" i="2"/>
  <c r="BC110" i="2"/>
  <c r="DB127" i="2"/>
  <c r="DB169" i="2"/>
  <c r="BC268" i="2"/>
  <c r="BC305" i="2"/>
  <c r="BC318" i="2"/>
  <c r="BC360" i="2"/>
  <c r="DB18" i="2"/>
  <c r="DB41" i="2"/>
  <c r="DB100" i="2"/>
  <c r="DB103" i="2"/>
  <c r="BC151" i="2"/>
  <c r="BC207" i="2"/>
  <c r="DB256" i="2"/>
  <c r="BC258" i="2"/>
  <c r="BC261" i="2"/>
  <c r="DB274" i="2"/>
  <c r="DB318" i="2"/>
  <c r="DB321" i="2"/>
  <c r="DB327" i="2"/>
  <c r="BC339" i="2"/>
  <c r="DB360" i="2"/>
  <c r="BC363" i="2"/>
  <c r="DB367" i="2"/>
  <c r="DB370" i="2"/>
  <c r="BC411" i="2"/>
  <c r="BC456" i="2"/>
  <c r="DB520" i="2"/>
  <c r="DB551" i="2"/>
  <c r="DB604" i="2"/>
  <c r="BC616" i="2"/>
  <c r="BC663" i="2"/>
  <c r="DB695" i="2"/>
  <c r="BC700" i="2"/>
  <c r="DB758" i="2"/>
  <c r="BC878" i="2"/>
  <c r="DB937" i="2"/>
  <c r="BC833" i="2"/>
  <c r="BC835" i="2"/>
  <c r="DB774" i="2"/>
  <c r="BC779" i="2"/>
  <c r="BC782" i="2"/>
  <c r="DB798" i="2"/>
  <c r="DB827" i="2"/>
  <c r="DB962" i="2"/>
  <c r="BC891" i="2"/>
  <c r="BC943" i="2"/>
  <c r="DB408" i="2"/>
  <c r="DB411" i="2"/>
  <c r="DB452" i="2"/>
  <c r="DB469" i="2"/>
  <c r="DB475" i="2"/>
  <c r="DB501" i="2"/>
  <c r="DB528" i="2"/>
  <c r="BC562" i="2"/>
  <c r="BC751" i="2"/>
  <c r="BC936" i="2"/>
  <c r="DB959" i="2"/>
  <c r="DB421" i="2"/>
  <c r="DB427" i="2"/>
  <c r="DB495" i="2"/>
  <c r="DB507" i="2"/>
  <c r="DB519" i="2"/>
  <c r="BC565" i="2"/>
  <c r="DB571" i="2"/>
  <c r="BC575" i="2"/>
  <c r="DB583" i="2"/>
  <c r="DB629" i="2"/>
  <c r="DB645" i="2"/>
  <c r="DB679" i="2"/>
  <c r="BC791" i="2"/>
  <c r="BC810" i="2"/>
  <c r="BC812" i="2"/>
  <c r="DB525" i="2"/>
  <c r="DB565" i="2"/>
  <c r="BC603" i="2"/>
  <c r="DB616" i="2"/>
  <c r="DB619" i="2"/>
  <c r="DB626" i="2"/>
  <c r="BC668" i="2"/>
  <c r="DB715" i="2"/>
  <c r="DB731" i="2"/>
  <c r="DB736" i="2"/>
  <c r="DB739" i="2"/>
  <c r="BC797" i="2"/>
  <c r="DB873" i="2"/>
  <c r="DB879" i="2"/>
  <c r="DB964" i="2"/>
  <c r="BC485" i="2"/>
  <c r="DB514" i="2"/>
  <c r="BC530" i="2"/>
  <c r="BC615" i="2"/>
  <c r="DB668" i="2"/>
  <c r="BC673" i="2"/>
  <c r="BC689" i="2"/>
  <c r="DB694" i="2"/>
  <c r="DB707" i="2"/>
  <c r="BC770" i="2"/>
  <c r="BC573" i="2"/>
  <c r="DB594" i="2"/>
  <c r="BC654" i="2"/>
  <c r="BC702" i="2"/>
  <c r="BC704" i="2"/>
  <c r="BC753" i="2"/>
  <c r="BC876" i="2"/>
  <c r="DB559" i="2"/>
  <c r="BC578" i="2"/>
  <c r="DB590" i="2"/>
  <c r="BC713" i="2"/>
  <c r="BC741" i="2"/>
  <c r="BC750" i="2"/>
  <c r="BC788" i="2"/>
  <c r="BC818" i="2"/>
  <c r="DB843" i="2"/>
  <c r="BC952" i="2"/>
  <c r="BC558" i="2"/>
  <c r="BC618" i="2"/>
  <c r="DB702" i="2"/>
  <c r="BC735" i="2"/>
  <c r="DB783" i="2"/>
  <c r="DB814" i="2"/>
  <c r="DB848" i="2"/>
  <c r="BC867" i="2"/>
  <c r="BC910" i="2"/>
  <c r="DB146" i="2"/>
  <c r="BC153" i="2"/>
  <c r="DB163" i="2"/>
  <c r="DB240" i="2"/>
  <c r="DB281" i="2"/>
  <c r="DB285" i="2"/>
  <c r="DB307" i="2"/>
  <c r="DB329" i="2"/>
  <c r="BC352" i="2"/>
  <c r="BC355" i="2"/>
  <c r="BC367" i="2"/>
  <c r="BC399" i="2"/>
  <c r="DB440" i="2"/>
  <c r="BC447" i="2"/>
  <c r="DB509" i="2"/>
  <c r="DB533" i="2"/>
  <c r="BC538" i="2"/>
  <c r="DB547" i="2"/>
  <c r="DB638" i="2"/>
  <c r="BC650" i="2"/>
  <c r="DB665" i="2"/>
  <c r="DB717" i="2"/>
  <c r="DB725" i="2"/>
  <c r="DB738" i="2"/>
  <c r="BC907" i="2"/>
  <c r="BC920" i="2"/>
  <c r="DB159" i="2"/>
  <c r="DB211" i="2"/>
  <c r="DB214" i="2"/>
  <c r="DB231" i="2"/>
  <c r="BC269" i="2"/>
  <c r="DB272" i="2"/>
  <c r="BC332" i="2"/>
  <c r="DB342" i="2"/>
  <c r="DB378" i="2"/>
  <c r="DB390" i="2"/>
  <c r="BC412" i="2"/>
  <c r="DB419" i="2"/>
  <c r="BC450" i="2"/>
  <c r="BC487" i="2"/>
  <c r="DB552" i="2"/>
  <c r="DB569" i="2"/>
  <c r="BC727" i="2"/>
  <c r="DB761" i="2"/>
  <c r="DB790" i="2"/>
  <c r="DB809" i="2"/>
  <c r="DB870" i="2"/>
  <c r="DB622" i="2"/>
  <c r="BC631" i="2"/>
  <c r="DB635" i="2"/>
  <c r="DB775" i="2"/>
  <c r="DB795" i="2"/>
  <c r="DB799" i="2"/>
  <c r="DB880" i="2"/>
  <c r="DB919" i="2"/>
  <c r="BC928" i="2"/>
  <c r="DB644" i="2"/>
  <c r="DB666" i="2"/>
  <c r="DB671" i="2"/>
  <c r="DB693" i="2"/>
  <c r="DB788" i="2"/>
  <c r="BC790" i="2"/>
  <c r="DB801" i="2"/>
  <c r="BC814" i="2"/>
  <c r="DB821" i="2"/>
  <c r="BC852" i="2"/>
  <c r="DB915" i="2"/>
  <c r="BC958" i="2"/>
  <c r="BC964" i="2"/>
  <c r="DB627" i="2"/>
  <c r="BC640" i="2"/>
  <c r="DB682" i="2"/>
  <c r="DB709" i="2"/>
  <c r="BC730" i="2"/>
  <c r="DB735" i="2"/>
  <c r="BC738" i="2"/>
  <c r="BC760" i="2"/>
  <c r="DB773" i="2"/>
  <c r="BC809" i="2"/>
  <c r="DB816" i="2"/>
  <c r="DB830" i="2"/>
  <c r="DB837" i="2"/>
  <c r="DB852" i="2"/>
  <c r="DB893" i="2"/>
  <c r="DB907" i="2"/>
  <c r="DB910" i="2"/>
  <c r="DB918" i="2"/>
  <c r="DB958" i="2"/>
  <c r="BC966" i="2"/>
  <c r="BC772" i="2"/>
  <c r="BC784" i="2"/>
  <c r="BC820" i="2"/>
  <c r="BC832" i="2"/>
  <c r="BC839" i="2"/>
  <c r="BC909" i="2"/>
  <c r="BC938" i="2"/>
  <c r="BC695" i="2"/>
  <c r="DB746" i="2"/>
  <c r="DB764" i="2"/>
  <c r="BC796" i="2"/>
  <c r="DB803" i="2"/>
  <c r="BC806" i="2"/>
  <c r="DB818" i="2"/>
  <c r="DB909" i="2"/>
  <c r="DB793" i="2"/>
  <c r="DB832" i="2"/>
  <c r="DB835" i="2"/>
  <c r="DB847" i="2"/>
  <c r="BC854" i="2"/>
  <c r="DB868" i="2"/>
  <c r="DB940" i="2"/>
  <c r="DB734" i="2"/>
  <c r="BC759" i="2"/>
  <c r="BC828" i="2"/>
  <c r="DB917" i="2"/>
  <c r="DB925" i="2"/>
  <c r="BC948" i="2"/>
  <c r="DB759" i="2"/>
  <c r="BC763" i="2"/>
  <c r="BC775" i="2"/>
  <c r="BC799" i="2"/>
  <c r="BC817" i="2"/>
  <c r="DB844" i="2"/>
  <c r="BC862" i="2"/>
  <c r="DB943" i="2"/>
  <c r="DB965" i="2"/>
  <c r="DB491" i="2"/>
  <c r="BC537" i="2"/>
  <c r="BC572" i="2"/>
  <c r="BC579" i="2"/>
  <c r="DB597" i="2"/>
  <c r="DB647" i="2"/>
  <c r="DB649" i="2"/>
  <c r="BC652" i="2"/>
  <c r="DB661" i="2"/>
  <c r="DB675" i="2"/>
  <c r="DB701" i="2"/>
  <c r="DB706" i="2"/>
  <c r="BC720" i="2"/>
  <c r="DB750" i="2"/>
  <c r="BC802" i="2"/>
  <c r="BC831" i="2"/>
  <c r="BC841" i="2"/>
  <c r="DB849" i="2"/>
  <c r="DB862" i="2"/>
  <c r="DB871" i="2"/>
  <c r="BC883" i="2"/>
  <c r="DB39" i="2"/>
  <c r="DB16" i="2"/>
  <c r="BC102" i="2"/>
  <c r="DB118" i="2"/>
  <c r="DB254" i="2"/>
  <c r="DB260" i="2"/>
  <c r="BC307" i="2"/>
  <c r="BC115" i="2"/>
  <c r="DB160" i="2"/>
  <c r="DB235" i="2"/>
  <c r="BC398" i="2"/>
  <c r="BC98" i="2"/>
  <c r="DB250" i="2"/>
  <c r="DB299" i="2"/>
  <c r="DB392" i="2"/>
  <c r="BC198" i="2"/>
  <c r="DB75" i="2"/>
  <c r="BC160" i="2"/>
  <c r="BC21" i="2"/>
  <c r="BC34" i="2"/>
  <c r="BC656" i="2"/>
  <c r="BC123" i="2"/>
  <c r="BC158" i="2"/>
  <c r="DB189" i="2"/>
  <c r="DB205" i="2"/>
  <c r="DB291" i="2"/>
  <c r="DB354" i="2"/>
  <c r="BC112" i="2"/>
  <c r="BC243" i="2"/>
  <c r="BC9" i="2"/>
  <c r="BC170" i="2"/>
  <c r="DB113" i="2"/>
  <c r="DB257" i="2"/>
  <c r="BC524" i="2"/>
  <c r="BC105" i="2"/>
  <c r="BC164" i="2"/>
  <c r="BC187" i="2"/>
  <c r="BC345" i="2"/>
  <c r="DB414" i="2"/>
  <c r="BC424" i="2"/>
  <c r="BC559" i="2"/>
  <c r="BC417" i="2"/>
  <c r="BC460" i="2"/>
  <c r="DB30" i="2"/>
  <c r="DB187" i="2"/>
  <c r="DB200" i="2"/>
  <c r="DB293" i="2"/>
  <c r="BC353" i="2"/>
  <c r="DB417" i="2"/>
  <c r="BC489" i="2"/>
  <c r="DB25" i="2"/>
  <c r="DB202" i="2"/>
  <c r="BC283" i="2"/>
  <c r="DB115" i="2"/>
  <c r="DB155" i="2"/>
  <c r="DB253" i="2"/>
  <c r="BC366" i="2"/>
  <c r="DB385" i="2"/>
  <c r="BC431" i="2"/>
  <c r="BC463" i="2"/>
  <c r="DB482" i="2"/>
  <c r="DB581" i="2"/>
  <c r="AR6" i="2"/>
  <c r="BC404" i="2"/>
  <c r="BC731" i="2"/>
  <c r="BC300" i="2"/>
  <c r="BC426" i="2"/>
  <c r="BC636" i="2"/>
  <c r="BC72" i="2"/>
  <c r="BC455" i="2"/>
  <c r="AR5" i="2"/>
  <c r="BC522" i="2"/>
  <c r="BC525" i="2"/>
  <c r="DB130" i="2"/>
  <c r="DB168" i="2"/>
  <c r="DB206" i="2"/>
  <c r="DB369" i="2"/>
  <c r="DB481" i="2"/>
  <c r="BC192" i="2"/>
  <c r="DB328" i="2"/>
  <c r="BC388" i="2"/>
  <c r="BC440" i="2"/>
  <c r="BC446" i="2"/>
  <c r="BC40" i="2"/>
  <c r="BC331" i="2"/>
  <c r="DB125" i="2"/>
  <c r="BC146" i="2"/>
  <c r="BC165" i="2"/>
  <c r="DB173" i="2"/>
  <c r="DB192" i="2"/>
  <c r="DB316" i="2"/>
  <c r="DB445" i="2"/>
  <c r="BC527" i="2"/>
  <c r="DB239" i="2"/>
  <c r="DB263" i="2"/>
  <c r="DB323" i="2"/>
  <c r="DB376" i="2"/>
  <c r="BC391" i="2"/>
  <c r="BC427" i="2"/>
  <c r="BC448" i="2"/>
  <c r="BC481" i="2"/>
  <c r="DB497" i="2"/>
  <c r="BC511" i="2"/>
  <c r="DB305" i="2"/>
  <c r="BC340" i="2"/>
  <c r="DB391" i="2"/>
  <c r="BC523" i="2"/>
  <c r="BC124" i="2"/>
  <c r="BC189" i="2"/>
  <c r="BC206" i="2"/>
  <c r="BC510" i="2"/>
  <c r="BC595" i="2"/>
  <c r="BC707" i="2"/>
  <c r="DB28" i="2"/>
  <c r="DB108" i="2"/>
  <c r="BC297" i="2"/>
  <c r="BC302" i="2"/>
  <c r="DB339" i="2"/>
  <c r="DB349" i="2"/>
  <c r="DB407" i="2"/>
  <c r="DB523" i="2"/>
  <c r="DB530" i="2"/>
  <c r="DB580" i="2"/>
  <c r="DB347" i="2"/>
  <c r="DB430" i="2"/>
  <c r="DB463" i="2"/>
  <c r="DB477" i="2"/>
  <c r="DB496" i="2"/>
  <c r="DB705" i="2"/>
  <c r="BC547" i="2"/>
  <c r="BC748" i="2"/>
  <c r="BC961" i="2"/>
  <c r="DB330" i="2"/>
  <c r="BC334" i="2"/>
  <c r="DB363" i="2"/>
  <c r="DB406" i="2"/>
  <c r="BC711" i="2"/>
  <c r="DB252" i="2"/>
  <c r="DB352" i="2"/>
  <c r="DB428" i="2"/>
  <c r="DB433" i="2"/>
  <c r="DB470" i="2"/>
  <c r="DB487" i="2"/>
  <c r="DB611" i="2"/>
  <c r="DB664" i="2"/>
  <c r="DB683" i="2"/>
  <c r="DB763" i="2"/>
  <c r="DB771" i="2"/>
  <c r="DB593" i="2"/>
  <c r="DB854" i="2"/>
  <c r="DB24" i="2"/>
  <c r="BC27" i="2"/>
  <c r="BC155" i="2"/>
  <c r="DB271" i="2"/>
  <c r="DB399" i="2"/>
  <c r="DB148" i="2"/>
  <c r="BC217" i="2"/>
  <c r="DB247" i="2"/>
  <c r="BC255" i="2"/>
  <c r="DB287" i="2"/>
  <c r="DB294" i="2"/>
  <c r="DB375" i="2"/>
  <c r="BC501" i="2"/>
  <c r="BC895" i="2"/>
  <c r="BC756" i="2"/>
  <c r="DB858" i="2"/>
  <c r="BC627" i="2"/>
  <c r="DB640" i="2"/>
  <c r="DB652" i="2"/>
  <c r="BC505" i="2"/>
  <c r="DB527" i="2"/>
  <c r="DB544" i="2"/>
  <c r="BC554" i="2"/>
  <c r="DB570" i="2"/>
  <c r="DB697" i="2"/>
  <c r="DB723" i="2"/>
  <c r="BC821" i="2"/>
  <c r="BC395" i="2"/>
  <c r="BC415" i="2"/>
  <c r="BC600" i="2"/>
  <c r="DB344" i="2"/>
  <c r="DB410" i="2"/>
  <c r="BC439" i="2"/>
  <c r="BC500" i="2"/>
  <c r="DB732" i="2"/>
  <c r="BC830" i="2"/>
  <c r="DB302" i="2"/>
  <c r="DB434" i="2"/>
  <c r="DB467" i="2"/>
  <c r="DB478" i="2"/>
  <c r="DB510" i="2"/>
  <c r="DB522" i="2"/>
  <c r="BC591" i="2"/>
  <c r="BC622" i="2"/>
  <c r="DB655" i="2"/>
  <c r="BC662" i="2"/>
  <c r="DB877" i="2"/>
  <c r="DB502" i="2"/>
  <c r="DB624" i="2"/>
  <c r="DB744" i="2"/>
  <c r="DB748" i="2"/>
  <c r="BC811" i="2"/>
  <c r="BC825" i="2"/>
  <c r="BC840" i="2"/>
  <c r="BC881" i="2"/>
  <c r="DB786" i="2"/>
  <c r="BC792" i="2"/>
  <c r="BC647" i="2"/>
  <c r="BC776" i="2"/>
  <c r="DB409" i="2"/>
  <c r="DB486" i="2"/>
  <c r="DB526" i="2"/>
  <c r="DB563" i="2"/>
  <c r="DB602" i="2"/>
  <c r="DB698" i="2"/>
  <c r="DB752" i="2"/>
  <c r="DB449" i="2"/>
  <c r="DB511" i="2"/>
  <c r="DB521" i="2"/>
  <c r="DB681" i="2"/>
  <c r="DB704" i="2"/>
  <c r="BC729" i="2"/>
  <c r="DB812" i="2"/>
  <c r="DB425" i="2"/>
  <c r="DB461" i="2"/>
  <c r="DB669" i="2"/>
  <c r="DB884" i="2"/>
  <c r="DB562" i="2"/>
  <c r="BC638" i="2"/>
  <c r="BC682" i="2"/>
  <c r="DB713" i="2"/>
  <c r="BC805" i="2"/>
  <c r="DB831" i="2"/>
  <c r="DB944" i="2"/>
  <c r="BC919" i="2"/>
  <c r="DB659" i="2"/>
  <c r="DB778" i="2"/>
  <c r="BC941" i="2"/>
  <c r="BC959" i="2"/>
  <c r="BC918" i="2"/>
  <c r="DB556" i="2"/>
  <c r="DB625" i="2"/>
  <c r="DB658" i="2"/>
  <c r="DB711" i="2"/>
  <c r="BC746" i="2"/>
  <c r="DB874" i="2"/>
  <c r="DB696" i="2"/>
  <c r="BC742" i="2"/>
  <c r="DB883" i="2"/>
  <c r="DB922" i="2"/>
  <c r="DB710" i="2"/>
  <c r="BC823" i="2"/>
  <c r="BC863" i="2"/>
  <c r="DB690" i="2"/>
  <c r="DB716" i="2"/>
  <c r="BC719" i="2"/>
  <c r="DB737" i="2"/>
  <c r="DB796" i="2"/>
  <c r="BC838" i="2"/>
  <c r="DB828" i="2"/>
  <c r="DB881" i="2"/>
  <c r="DB890" i="2"/>
  <c r="DB726" i="2"/>
  <c r="BC767" i="2"/>
  <c r="BC774" i="2"/>
  <c r="BC851" i="2"/>
  <c r="DB733" i="2"/>
  <c r="DB745" i="2"/>
  <c r="DB755" i="2"/>
  <c r="DB779" i="2"/>
  <c r="AR4" i="2" l="1"/>
  <c r="AS4" i="2"/>
</calcChain>
</file>

<file path=xl/sharedStrings.xml><?xml version="1.0" encoding="utf-8"?>
<sst xmlns="http://schemas.openxmlformats.org/spreadsheetml/2006/main" count="20285" uniqueCount="1954">
  <si>
    <t>CODIGO</t>
  </si>
  <si>
    <t xml:space="preserve">ESTACION </t>
  </si>
  <si>
    <t>MUNICIPIO</t>
  </si>
  <si>
    <t>PREC
TOTAL</t>
  </si>
  <si>
    <t>1D</t>
  </si>
  <si>
    <t>2D</t>
  </si>
  <si>
    <t>3D</t>
  </si>
  <si>
    <t>R E G I O N   C A R I B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</si>
  <si>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</si>
  <si>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</si>
  <si>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</si>
  <si>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</si>
  <si>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</si>
  <si>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</si>
  <si>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</si>
  <si>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</si>
  <si>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</si>
  <si>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</si>
  <si>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</si>
  <si>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</si>
  <si>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</si>
  <si>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</si>
  <si>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</si>
  <si>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</si>
  <si>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</si>
  <si>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</si>
  <si>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</si>
  <si>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</si>
  <si>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</si>
  <si>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</si>
  <si>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</si>
  <si>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</si>
  <si>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mm</t>
  </si>
  <si>
    <t>DIAS</t>
  </si>
  <si>
    <t>SAN ANDRES</t>
  </si>
  <si>
    <t>SAN ANDRES PROVIDENCIA Y STA C</t>
  </si>
  <si>
    <t>APTO EL EMBRUJO</t>
  </si>
  <si>
    <t>MAGDALENA</t>
  </si>
  <si>
    <t>APTO RAFAEL NUNEZ</t>
  </si>
  <si>
    <t>BOLIVAR</t>
  </si>
  <si>
    <t>APTO E CORTISSOZ</t>
  </si>
  <si>
    <t>ATLANTICO</t>
  </si>
  <si>
    <t>APTO ALM PADILLA</t>
  </si>
  <si>
    <t>LA GUAJIRA</t>
  </si>
  <si>
    <t>APTO ALFONSO LOPEZ</t>
  </si>
  <si>
    <t>CESAR</t>
  </si>
  <si>
    <t>APTO RAFAEL BARVO</t>
  </si>
  <si>
    <t>SUCRE</t>
  </si>
  <si>
    <t>CORDOBA</t>
  </si>
  <si>
    <t>ANTIOQUIA</t>
  </si>
  <si>
    <t>R E G I O N   A N D I N A</t>
  </si>
  <si>
    <t>APTO YARIGUIES</t>
  </si>
  <si>
    <t>SANTANDER</t>
  </si>
  <si>
    <t>APTO PALONEGRO AUT</t>
  </si>
  <si>
    <t>APTO CAMILO DAZA</t>
  </si>
  <si>
    <t>NORTE DE SANTANDER</t>
  </si>
  <si>
    <t>APTO J M CORDOVA</t>
  </si>
  <si>
    <t>APTO LA NUBIA</t>
  </si>
  <si>
    <t>CALDAS</t>
  </si>
  <si>
    <t>APTO MATECANA</t>
  </si>
  <si>
    <t>RISARALDA</t>
  </si>
  <si>
    <t>QUINDIO</t>
  </si>
  <si>
    <t>TOLIMA</t>
  </si>
  <si>
    <t>VALLE DEL CAUCA</t>
  </si>
  <si>
    <t>APTO G L VALENCIA</t>
  </si>
  <si>
    <t>CAUCA</t>
  </si>
  <si>
    <t>APTO BENITO SALAS</t>
  </si>
  <si>
    <t>HUILA</t>
  </si>
  <si>
    <t>APTO ANTONIO NARIN</t>
  </si>
  <si>
    <t>NARI#O</t>
  </si>
  <si>
    <t>APTO SAN LUIS</t>
  </si>
  <si>
    <t>APTO AGUAS CLARAS</t>
  </si>
  <si>
    <t>R E G I O N   P A C I F I C A</t>
  </si>
  <si>
    <t>APTO EL CARANO</t>
  </si>
  <si>
    <t>CHOCO</t>
  </si>
  <si>
    <t>APTO BUENAVENTURA</t>
  </si>
  <si>
    <t>APTO CONDOTO</t>
  </si>
  <si>
    <t>O R I N O Q U I A   Y   A M A Z O N I A</t>
  </si>
  <si>
    <t>ARAUCA</t>
  </si>
  <si>
    <t>VICHADA</t>
  </si>
  <si>
    <t>META</t>
  </si>
  <si>
    <t>GAVIOTAS LAS</t>
  </si>
  <si>
    <t>CUMARIBO</t>
  </si>
  <si>
    <t>APTO VASQUEZ COBO</t>
  </si>
  <si>
    <t>LETICIA</t>
  </si>
  <si>
    <t>AMAZONAS</t>
  </si>
  <si>
    <t>SIATA - VALLE DE ABURRA</t>
  </si>
  <si>
    <t>Manantiales</t>
  </si>
  <si>
    <t>Villahermosa</t>
  </si>
  <si>
    <t>Chorrillos</t>
  </si>
  <si>
    <t>Gerona</t>
  </si>
  <si>
    <t>Ayurß</t>
  </si>
  <si>
    <t>Pedregal</t>
  </si>
  <si>
    <t>Cucaracho</t>
  </si>
  <si>
    <t>San Antonio Prado</t>
  </si>
  <si>
    <t>SIATA</t>
  </si>
  <si>
    <t>San Cristobal</t>
  </si>
  <si>
    <t>Girardota</t>
  </si>
  <si>
    <t>El convento (Copacabana)</t>
  </si>
  <si>
    <t>Miguel Aguinaga</t>
  </si>
  <si>
    <t>Las Palmas</t>
  </si>
  <si>
    <t>Caldas</t>
  </si>
  <si>
    <t>Barbosa</t>
  </si>
  <si>
    <t>BARBOSA</t>
  </si>
  <si>
    <t>Astillero</t>
  </si>
  <si>
    <t>Villanueva</t>
  </si>
  <si>
    <t>Pajarito</t>
  </si>
  <si>
    <t>Metro de Med</t>
  </si>
  <si>
    <t>PLAYA LA</t>
  </si>
  <si>
    <t>SALENTO</t>
  </si>
  <si>
    <t>SIERRA LA</t>
  </si>
  <si>
    <t>BREMEN</t>
  </si>
  <si>
    <t>BARRAGAN</t>
  </si>
  <si>
    <t>PIJAO</t>
  </si>
  <si>
    <t>BOSQUE EL</t>
  </si>
  <si>
    <t>ESTRELLA DE AGUA</t>
  </si>
  <si>
    <t>STA ROSA</t>
  </si>
  <si>
    <t>GOMEZ PLATA</t>
  </si>
  <si>
    <t>MIRAFLORES</t>
  </si>
  <si>
    <t>ANGOSTURA</t>
  </si>
  <si>
    <t>BELMIRA</t>
  </si>
  <si>
    <t>PENOL EL</t>
  </si>
  <si>
    <t>ALEJANDRIA</t>
  </si>
  <si>
    <t>YARUMAL</t>
  </si>
  <si>
    <t>AMALFI</t>
  </si>
  <si>
    <t>SALVAJINA LA</t>
  </si>
  <si>
    <t>SUAREZ</t>
  </si>
  <si>
    <t>SAN EMIGDIO</t>
  </si>
  <si>
    <t>ACDTO BUGA</t>
  </si>
  <si>
    <t>PIENDAMO</t>
  </si>
  <si>
    <t>FLORIDA</t>
  </si>
  <si>
    <t>ALTO ANCHICAYA</t>
  </si>
  <si>
    <t>BAHIA MALAGA</t>
  </si>
  <si>
    <t>COCONUCO</t>
  </si>
  <si>
    <t>PURACE</t>
  </si>
  <si>
    <t>PAN DE AZUCAR</t>
  </si>
  <si>
    <t>BALSA LA</t>
  </si>
  <si>
    <t>ACDTO TULUA</t>
  </si>
  <si>
    <t>HERACLIO URIBE</t>
  </si>
  <si>
    <t>APTO STA ANA</t>
  </si>
  <si>
    <t>REPELON</t>
  </si>
  <si>
    <t>SAN ESTANISLAO</t>
  </si>
  <si>
    <t>COLOMBOY</t>
  </si>
  <si>
    <t>SAHAGUN</t>
  </si>
  <si>
    <t>USIACURI</t>
  </si>
  <si>
    <t>PTO COLOMBIA</t>
  </si>
  <si>
    <t>CUBA HDA</t>
  </si>
  <si>
    <t>PLANETA RICA</t>
  </si>
  <si>
    <t>CARMEN DE BOLIVAR</t>
  </si>
  <si>
    <t>SAN PEDRITO ALERTA</t>
  </si>
  <si>
    <t>CHINU</t>
  </si>
  <si>
    <t>SAN JUAN DE URABA</t>
  </si>
  <si>
    <t>SAN PABLO</t>
  </si>
  <si>
    <t>FLORES LAS</t>
  </si>
  <si>
    <t>CA#AVERAL</t>
  </si>
  <si>
    <t>MONTERREY FORESTAL</t>
  </si>
  <si>
    <t>NORMAL MANATI</t>
  </si>
  <si>
    <t>PIOJO</t>
  </si>
  <si>
    <t>CASA DE BOMBAS</t>
  </si>
  <si>
    <t>LEÑA</t>
  </si>
  <si>
    <t>CANDELARIA</t>
  </si>
  <si>
    <t>CAMPO DE LA CRUZ</t>
  </si>
  <si>
    <t>PORVENIR EL</t>
  </si>
  <si>
    <t>PTO GIRALDO</t>
  </si>
  <si>
    <t>HIBACHARO</t>
  </si>
  <si>
    <t>SAN JOSE</t>
  </si>
  <si>
    <t>MONTEBELLO</t>
  </si>
  <si>
    <t>SABANALARGA</t>
  </si>
  <si>
    <t>CAMPANOS LOS</t>
  </si>
  <si>
    <t>PICA PICA</t>
  </si>
  <si>
    <t>APARTADA LA</t>
  </si>
  <si>
    <t>TIERRALTA</t>
  </si>
  <si>
    <t>NUEVA FLORIDA</t>
  </si>
  <si>
    <t>DOCTRINA LA</t>
  </si>
  <si>
    <t>SALADO EL</t>
  </si>
  <si>
    <t>LOMA VERDE</t>
  </si>
  <si>
    <t>CHALAN</t>
  </si>
  <si>
    <t>LORICA AUTOMATICA</t>
  </si>
  <si>
    <t>UNIV DE SUCRE</t>
  </si>
  <si>
    <t>SAN BERNARDO DEL V</t>
  </si>
  <si>
    <t>AYAPEL</t>
  </si>
  <si>
    <t>SAN BENITO ABAD</t>
  </si>
  <si>
    <t>CRISTO REY</t>
  </si>
  <si>
    <t>SANTIAGO APOSTOL</t>
  </si>
  <si>
    <t>GALERAZAMBA</t>
  </si>
  <si>
    <t>APTO BARACOA</t>
  </si>
  <si>
    <t>CHIMA</t>
  </si>
  <si>
    <t>ARBOLETES</t>
  </si>
  <si>
    <t>SAN LUIS</t>
  </si>
  <si>
    <t>PRESA AY GRANDE</t>
  </si>
  <si>
    <t>SINCERIN</t>
  </si>
  <si>
    <t>MAJAGUAL</t>
  </si>
  <si>
    <t>DOÑA MARIA</t>
  </si>
  <si>
    <t>FUNDACION</t>
  </si>
  <si>
    <t>BOSCONIA</t>
  </si>
  <si>
    <t>CENTENARIO HDA</t>
  </si>
  <si>
    <t>URUMITA</t>
  </si>
  <si>
    <t>PUEBLO BELLO</t>
  </si>
  <si>
    <t>STA ISABEL</t>
  </si>
  <si>
    <t>CURUMANI</t>
  </si>
  <si>
    <t>CHIRIGUANA</t>
  </si>
  <si>
    <t>CARMEN EL</t>
  </si>
  <si>
    <t>VILLANUEVA</t>
  </si>
  <si>
    <t>MARIA LA</t>
  </si>
  <si>
    <t>MANAURE</t>
  </si>
  <si>
    <t>ESC AGR CARRAIPIA</t>
  </si>
  <si>
    <t>PTO BOLIVAR</t>
  </si>
  <si>
    <t>MINA LA</t>
  </si>
  <si>
    <t>MONTERRUBIO</t>
  </si>
  <si>
    <t>SALAMINA</t>
  </si>
  <si>
    <t>Santa Marta</t>
  </si>
  <si>
    <t>CHIMICHAGUA</t>
  </si>
  <si>
    <t>GAVILAN</t>
  </si>
  <si>
    <t>PALMA LA</t>
  </si>
  <si>
    <t>ASTREA</t>
  </si>
  <si>
    <t>PASO EL</t>
  </si>
  <si>
    <t>PUEBLITO EL</t>
  </si>
  <si>
    <t>AGRADO EL</t>
  </si>
  <si>
    <t>MEDIA LUNA</t>
  </si>
  <si>
    <t>ESPERANZA LA HDA</t>
  </si>
  <si>
    <t>POPONTE</t>
  </si>
  <si>
    <t>ESPERANZA LA</t>
  </si>
  <si>
    <t>PALO ALTO</t>
  </si>
  <si>
    <t>BELLAVISTA</t>
  </si>
  <si>
    <t>STA ROSA DE LIMA</t>
  </si>
  <si>
    <t>PLAYON EL</t>
  </si>
  <si>
    <t>ESC AGR CACHIRA</t>
  </si>
  <si>
    <t>ESC AGR MOGOTES</t>
  </si>
  <si>
    <t>BODEGA LA</t>
  </si>
  <si>
    <t>LLANO DE PALMAS</t>
  </si>
  <si>
    <t>CONFINES</t>
  </si>
  <si>
    <t>ABREGO CENTRO ADMO</t>
  </si>
  <si>
    <t>PIEDECUESTA GJA</t>
  </si>
  <si>
    <t>CIMITARRA</t>
  </si>
  <si>
    <t>CERRITO</t>
  </si>
  <si>
    <t>ISER PAMPLONA</t>
  </si>
  <si>
    <t>CUCHARO EL</t>
  </si>
  <si>
    <t>SABANA DE TORRES</t>
  </si>
  <si>
    <t>CURITI N 2</t>
  </si>
  <si>
    <t>CAMPO HERMOSO</t>
  </si>
  <si>
    <t>BOYACA</t>
  </si>
  <si>
    <t>PTO WILCHES</t>
  </si>
  <si>
    <t>SARDINATA</t>
  </si>
  <si>
    <t>GRAMALOTE</t>
  </si>
  <si>
    <t>SALAZAR</t>
  </si>
  <si>
    <t>UNIV FCO P SANTAND</t>
  </si>
  <si>
    <t>OLIVAL</t>
  </si>
  <si>
    <t>SUAITA</t>
  </si>
  <si>
    <t>VELEZ GJA</t>
  </si>
  <si>
    <t>CUCUTILLA</t>
  </si>
  <si>
    <t>LIBANO EL</t>
  </si>
  <si>
    <t>SAN ALBERTO</t>
  </si>
  <si>
    <t>COROMORO</t>
  </si>
  <si>
    <t>CHITAGA</t>
  </si>
  <si>
    <t>MARAVILLA LA</t>
  </si>
  <si>
    <t>RAGONVALIA</t>
  </si>
  <si>
    <t>MALAGA N 2</t>
  </si>
  <si>
    <t>STA ROSA D SIMITI</t>
  </si>
  <si>
    <t>SIMITI</t>
  </si>
  <si>
    <t>MIRAVALLES</t>
  </si>
  <si>
    <t>LAJA LA</t>
  </si>
  <si>
    <t>ALBANIA</t>
  </si>
  <si>
    <t>GAMBITA</t>
  </si>
  <si>
    <t>CAMPO CAPOTE</t>
  </si>
  <si>
    <t>CHARALA</t>
  </si>
  <si>
    <t>GLORIA LA</t>
  </si>
  <si>
    <t>ENCINO</t>
  </si>
  <si>
    <t>GUAVATA</t>
  </si>
  <si>
    <t>LABATECA</t>
  </si>
  <si>
    <t>PALMAR EL</t>
  </si>
  <si>
    <t>VIVERO SURATA</t>
  </si>
  <si>
    <t>PRESIDENTE</t>
  </si>
  <si>
    <t>SANTUARIO EL</t>
  </si>
  <si>
    <t>SILOS</t>
  </si>
  <si>
    <t>VALLE DE SAN JOSE</t>
  </si>
  <si>
    <t>COL COOPERATIVO</t>
  </si>
  <si>
    <t>YONDO</t>
  </si>
  <si>
    <t>ZAPATOCA</t>
  </si>
  <si>
    <t>ARENAL</t>
  </si>
  <si>
    <t>GAMARRA</t>
  </si>
  <si>
    <t>CARARE</t>
  </si>
  <si>
    <t>EL VOLCAN</t>
  </si>
  <si>
    <t>NARANJO EL</t>
  </si>
  <si>
    <t>MANZANARES</t>
  </si>
  <si>
    <t>FUENTE LA</t>
  </si>
  <si>
    <t>ARAUQUITA</t>
  </si>
  <si>
    <t>DIVISIONES</t>
  </si>
  <si>
    <t>PARAMO EL</t>
  </si>
  <si>
    <t>GUACA</t>
  </si>
  <si>
    <t>VILLA DE LEIVA</t>
  </si>
  <si>
    <t>GUICAN</t>
  </si>
  <si>
    <t>VILLA CARMEN</t>
  </si>
  <si>
    <t>SURBATA BONZA</t>
  </si>
  <si>
    <t>TUNGUAVITA</t>
  </si>
  <si>
    <t>CAPITANEJO</t>
  </si>
  <si>
    <t>BOAVITA</t>
  </si>
  <si>
    <t>APTO A LLERAS C</t>
  </si>
  <si>
    <t>PAZ DE ARIPORO</t>
  </si>
  <si>
    <t>CASANARE</t>
  </si>
  <si>
    <t>SUTATENZA</t>
  </si>
  <si>
    <t>CAMPOHERMOSO</t>
  </si>
  <si>
    <t>APTO YOPAL</t>
  </si>
  <si>
    <t>VISTA HERMOSA</t>
  </si>
  <si>
    <t>IZA</t>
  </si>
  <si>
    <t>BORBUR 2</t>
  </si>
  <si>
    <t>APTO FURATENA</t>
  </si>
  <si>
    <t>RAQUIRA</t>
  </si>
  <si>
    <t>COCUY EL</t>
  </si>
  <si>
    <t>COMBITA</t>
  </si>
  <si>
    <t>NUEVO COLON</t>
  </si>
  <si>
    <t>INST AGR MACANAL</t>
  </si>
  <si>
    <t>TAURAMENA</t>
  </si>
  <si>
    <t>AGUAZUL</t>
  </si>
  <si>
    <t>INST AGR STA SOFIA</t>
  </si>
  <si>
    <t>BANCO EL</t>
  </si>
  <si>
    <t>TAME</t>
  </si>
  <si>
    <t>TRINIDAD</t>
  </si>
  <si>
    <t>TAMARA</t>
  </si>
  <si>
    <t>COPA LA</t>
  </si>
  <si>
    <t>GARAGOA</t>
  </si>
  <si>
    <t>TIBANA</t>
  </si>
  <si>
    <t>PACHAVITA</t>
  </si>
  <si>
    <t>VENTAQUEMADA</t>
  </si>
  <si>
    <t>CEDROS LOS</t>
  </si>
  <si>
    <t>MORICHAL</t>
  </si>
  <si>
    <t>ALMEIDA</t>
  </si>
  <si>
    <t>CHINAVITA</t>
  </si>
  <si>
    <t>SOMONDOCO</t>
  </si>
  <si>
    <t>SAN LUIS DE GACENO</t>
  </si>
  <si>
    <t>SUSACON</t>
  </si>
  <si>
    <t>SAN PEDRO IGUAQUE</t>
  </si>
  <si>
    <t>GACHANTIVA</t>
  </si>
  <si>
    <t>PAUNA</t>
  </si>
  <si>
    <t>RAMIRIQUI</t>
  </si>
  <si>
    <t>MUZO</t>
  </si>
  <si>
    <t>CASA AMARILLA</t>
  </si>
  <si>
    <t>ARCABUCO</t>
  </si>
  <si>
    <t>STA ROSA D VITERBO</t>
  </si>
  <si>
    <t>ZETAQUIRA</t>
  </si>
  <si>
    <t>VIVERO EL</t>
  </si>
  <si>
    <t>CHISCAS</t>
  </si>
  <si>
    <t>CHITA</t>
  </si>
  <si>
    <t>CERINZA</t>
  </si>
  <si>
    <t>RONDON</t>
  </si>
  <si>
    <t>CORINTO</t>
  </si>
  <si>
    <t>CHAMEZA</t>
  </si>
  <si>
    <t>SABOYA</t>
  </si>
  <si>
    <t>PTO RICO</t>
  </si>
  <si>
    <t>CAQUETA</t>
  </si>
  <si>
    <t>CAMPOALEGRE</t>
  </si>
  <si>
    <t>GIGANTE 2</t>
  </si>
  <si>
    <t>HATO MILAGRO</t>
  </si>
  <si>
    <t>VALPARAISO</t>
  </si>
  <si>
    <t>ANCHIQUE</t>
  </si>
  <si>
    <t>SAN ALFONSO</t>
  </si>
  <si>
    <t>POLONIA</t>
  </si>
  <si>
    <t>BARAYA</t>
  </si>
  <si>
    <t>HATO BOGOTA</t>
  </si>
  <si>
    <t>APTO G ARTUNDUAGA</t>
  </si>
  <si>
    <t>BELEN DE ANDAQUIES</t>
  </si>
  <si>
    <t>HOBO EL</t>
  </si>
  <si>
    <t>SAN JOSE DE FRAGUA</t>
  </si>
  <si>
    <t>ALGECIRAS</t>
  </si>
  <si>
    <t>VILLAVIEJA FFCC</t>
  </si>
  <si>
    <t>LARANDIA</t>
  </si>
  <si>
    <t>BETULIA LA</t>
  </si>
  <si>
    <t>SAN JOSE DE ISNOS</t>
  </si>
  <si>
    <t>TARQUI</t>
  </si>
  <si>
    <t>NATAGA</t>
  </si>
  <si>
    <t>TESALIA 2</t>
  </si>
  <si>
    <t>INSFOPAL</t>
  </si>
  <si>
    <t>STA LETICIA</t>
  </si>
  <si>
    <t>ACEVEDO</t>
  </si>
  <si>
    <t>VISO EL</t>
  </si>
  <si>
    <t>YAGUARA</t>
  </si>
  <si>
    <t>JAGUA LA</t>
  </si>
  <si>
    <t>GARZON</t>
  </si>
  <si>
    <t>MEREMBERG HDA</t>
  </si>
  <si>
    <t>ALTO DEL OBISPO</t>
  </si>
  <si>
    <t>ARARACUARA</t>
  </si>
  <si>
    <t>VILLA FATIMA</t>
  </si>
  <si>
    <t>ZULUAGA</t>
  </si>
  <si>
    <t>OPORAPA</t>
  </si>
  <si>
    <t>LAGUNA LA</t>
  </si>
  <si>
    <t>STA ANA</t>
  </si>
  <si>
    <t>MESA REDONDA</t>
  </si>
  <si>
    <t>STA MARIA</t>
  </si>
  <si>
    <t>GUADUAL EL</t>
  </si>
  <si>
    <t>ANTENA TV</t>
  </si>
  <si>
    <t>PRAGA</t>
  </si>
  <si>
    <t>BETANIA TV</t>
  </si>
  <si>
    <t>PAEZ PAICOL RADIO</t>
  </si>
  <si>
    <t>CRUCES LAS</t>
  </si>
  <si>
    <t>CRISTALINA LA HDA</t>
  </si>
  <si>
    <t>INZA</t>
  </si>
  <si>
    <t>PTE BALSEADERO RAD</t>
  </si>
  <si>
    <t>ALTAMIRA</t>
  </si>
  <si>
    <t>ANZA</t>
  </si>
  <si>
    <t>NUS GJA EXP EL</t>
  </si>
  <si>
    <t>SAN ROQUE</t>
  </si>
  <si>
    <t>CUCHILLA LA</t>
  </si>
  <si>
    <t>NACIONAL GJA LA</t>
  </si>
  <si>
    <t>PUEBLORRICO</t>
  </si>
  <si>
    <t>MARINILLA</t>
  </si>
  <si>
    <t>TULIO OSPINA</t>
  </si>
  <si>
    <t>URRAO</t>
  </si>
  <si>
    <t>UNIBAN</t>
  </si>
  <si>
    <t>CASCO EL</t>
  </si>
  <si>
    <t>PACORA PLAZA FERIA</t>
  </si>
  <si>
    <t>RIOSUCIO</t>
  </si>
  <si>
    <t>PANAMERICANA</t>
  </si>
  <si>
    <t>SAN ISIDRO</t>
  </si>
  <si>
    <t>CONCEPCION</t>
  </si>
  <si>
    <t>SONSON</t>
  </si>
  <si>
    <t>MESETA LA SN PEDRO</t>
  </si>
  <si>
    <t>ITA ANDES</t>
  </si>
  <si>
    <t>SAN FRANCISCO</t>
  </si>
  <si>
    <t>ABEJORRAL</t>
  </si>
  <si>
    <t>ABRIAQUI</t>
  </si>
  <si>
    <t>NORMAL STA TERESA</t>
  </si>
  <si>
    <t>GIRALDO</t>
  </si>
  <si>
    <t>VEGACHI</t>
  </si>
  <si>
    <t>DIQUE EL</t>
  </si>
  <si>
    <t>FREDONIA</t>
  </si>
  <si>
    <t>MESOPOTAMIA</t>
  </si>
  <si>
    <t>TUNEZ HDA</t>
  </si>
  <si>
    <t>SALAMINA CONC BARC</t>
  </si>
  <si>
    <t>STA MARTHA</t>
  </si>
  <si>
    <t>LLANOS D CUIBA LOS</t>
  </si>
  <si>
    <t>BETANIA-LAS GUACAS</t>
  </si>
  <si>
    <t>BOLOMBOLO ALERTAS</t>
  </si>
  <si>
    <t>STO DOMINGO</t>
  </si>
  <si>
    <t>ASTILLEROS</t>
  </si>
  <si>
    <t>CA#ASGORDAS</t>
  </si>
  <si>
    <t>HUERTA LA GRANDE</t>
  </si>
  <si>
    <t>PTO LOPEZ</t>
  </si>
  <si>
    <t>ACACIAS</t>
  </si>
  <si>
    <t>CABUYARO</t>
  </si>
  <si>
    <t>BUENAVISTA</t>
  </si>
  <si>
    <t>SAN MARTIN</t>
  </si>
  <si>
    <t>GUAMAL</t>
  </si>
  <si>
    <t>MACARENA LA</t>
  </si>
  <si>
    <t>ACDTO LA ESMERALDA</t>
  </si>
  <si>
    <t>SAN LUIS CUBARRAL</t>
  </si>
  <si>
    <t>CABAÑA LA HDA</t>
  </si>
  <si>
    <t>DON ANTONIO</t>
  </si>
  <si>
    <t>SAN JOSE GUAVIARE</t>
  </si>
  <si>
    <t>GUAVIARE</t>
  </si>
  <si>
    <t>PTO INIRIDA</t>
  </si>
  <si>
    <t>GUAINIA</t>
  </si>
  <si>
    <t>PTO LLERAS</t>
  </si>
  <si>
    <t>FUENTE DE ORO</t>
  </si>
  <si>
    <t>MESA DE FERNANDEZ</t>
  </si>
  <si>
    <t>SAN JUAN DE ARAMA</t>
  </si>
  <si>
    <t>MEDINA</t>
  </si>
  <si>
    <t>CUNDINAMARCA</t>
  </si>
  <si>
    <t>HOLANDA LA</t>
  </si>
  <si>
    <t>JAPON EL</t>
  </si>
  <si>
    <t>CALVARIO EL</t>
  </si>
  <si>
    <t>MONFORT</t>
  </si>
  <si>
    <t>VILLAFATIMA</t>
  </si>
  <si>
    <t>VAUPES</t>
  </si>
  <si>
    <t>MITU AUTOMATICA</t>
  </si>
  <si>
    <t>SUSUMUCO</t>
  </si>
  <si>
    <t>MARGARITAS LAS HDA</t>
  </si>
  <si>
    <t>Villavicencio</t>
  </si>
  <si>
    <t>PINALITO</t>
  </si>
  <si>
    <t>MODULOS</t>
  </si>
  <si>
    <t>GUAICARAMO</t>
  </si>
  <si>
    <t>MESETAS</t>
  </si>
  <si>
    <t>CALIME</t>
  </si>
  <si>
    <t>POTOSI HDA</t>
  </si>
  <si>
    <t>SALTO EL</t>
  </si>
  <si>
    <t>PUESTO DE MONTA</t>
  </si>
  <si>
    <t>ORTEGA</t>
  </si>
  <si>
    <t>PURIFICACION</t>
  </si>
  <si>
    <t>LIBANO</t>
  </si>
  <si>
    <t>APTO SANTIAGO VILA</t>
  </si>
  <si>
    <t>APTO PALANQUERO</t>
  </si>
  <si>
    <t>ARMERO GJA</t>
  </si>
  <si>
    <t>JUNTAS LAS</t>
  </si>
  <si>
    <t>MARQUETALIA</t>
  </si>
  <si>
    <t>VICTORIA LA</t>
  </si>
  <si>
    <t>MURILLO</t>
  </si>
  <si>
    <t>VALLE DE SAN JUAN</t>
  </si>
  <si>
    <t>ATACO</t>
  </si>
  <si>
    <t>DEMOSTRACION GJA</t>
  </si>
  <si>
    <t>SAN ANTONIO QUINTA</t>
  </si>
  <si>
    <t>SAN ANTONIO</t>
  </si>
  <si>
    <t>COLACHE HDA</t>
  </si>
  <si>
    <t>RONCESVALLES</t>
  </si>
  <si>
    <t>RELATOR</t>
  </si>
  <si>
    <t>SAMANA</t>
  </si>
  <si>
    <t>JABALCON</t>
  </si>
  <si>
    <t>CARMEN DE APICALA</t>
  </si>
  <si>
    <t>VILLAHERMOSA</t>
  </si>
  <si>
    <t>SANTIAGO PEREZ</t>
  </si>
  <si>
    <t>MOLINO MURRA</t>
  </si>
  <si>
    <t>MESA DE POLE</t>
  </si>
  <si>
    <t>SAN JOSE PENSILVAN</t>
  </si>
  <si>
    <t>SAN MIGUEL</t>
  </si>
  <si>
    <t>GUAMO</t>
  </si>
  <si>
    <t>MATEGUADUA</t>
  </si>
  <si>
    <t>JARDIN BOTANICO</t>
  </si>
  <si>
    <t>PICHINDE</t>
  </si>
  <si>
    <t>GUACARI</t>
  </si>
  <si>
    <t>VINCULO EL</t>
  </si>
  <si>
    <t>MONDOMO</t>
  </si>
  <si>
    <t>SAN JOSE PALMAR</t>
  </si>
  <si>
    <t>JAPIO</t>
  </si>
  <si>
    <t>VIRGINIA LA-ALERTA</t>
  </si>
  <si>
    <t>TAPARCAL</t>
  </si>
  <si>
    <t>ING CAUCA</t>
  </si>
  <si>
    <t>GABRIEL LOPEZ</t>
  </si>
  <si>
    <t>TOTORO</t>
  </si>
  <si>
    <t>PEZ FRESCO</t>
  </si>
  <si>
    <t>CAMELIA LA</t>
  </si>
  <si>
    <t>SAN CLEMENTE</t>
  </si>
  <si>
    <t>TAMBO</t>
  </si>
  <si>
    <t>ROSARIO EL</t>
  </si>
  <si>
    <t>TUNIA</t>
  </si>
  <si>
    <t>QUEREMAL</t>
  </si>
  <si>
    <t>REMOLINO ALERTAS</t>
  </si>
  <si>
    <t>LLANADAS SALAMINA</t>
  </si>
  <si>
    <t>VIJES</t>
  </si>
  <si>
    <t>PALMASOLA</t>
  </si>
  <si>
    <t>BOHEMIA LA</t>
  </si>
  <si>
    <t>PALMIRA ICA</t>
  </si>
  <si>
    <t>APTO FARFAN</t>
  </si>
  <si>
    <t>OPOGODO</t>
  </si>
  <si>
    <t>VENTA DE CAJIBIO</t>
  </si>
  <si>
    <t>SAN MARCOS</t>
  </si>
  <si>
    <t>LOMITAS</t>
  </si>
  <si>
    <t>ING BENGALA</t>
  </si>
  <si>
    <t>CABUYAL</t>
  </si>
  <si>
    <t>VILLA LUZ ALBA</t>
  </si>
  <si>
    <t>CEILAN</t>
  </si>
  <si>
    <t>ZARZAL</t>
  </si>
  <si>
    <t>ING RIOPAILA</t>
  </si>
  <si>
    <t>INMACULADA LA</t>
  </si>
  <si>
    <t>ISUGU</t>
  </si>
  <si>
    <t>ALCALA</t>
  </si>
  <si>
    <t>CUMBARCO</t>
  </si>
  <si>
    <t>TERMALES</t>
  </si>
  <si>
    <t>POTREROS</t>
  </si>
  <si>
    <t>VERACRUZ</t>
  </si>
  <si>
    <t>SAN REMO</t>
  </si>
  <si>
    <t>NEIRA</t>
  </si>
  <si>
    <t>PUEBLO RICO</t>
  </si>
  <si>
    <t>QUILCASE</t>
  </si>
  <si>
    <t>ISTMINA</t>
  </si>
  <si>
    <t>TERMALES PILIMBALA</t>
  </si>
  <si>
    <t>ANDAGOYA</t>
  </si>
  <si>
    <t>BRISAS LAS</t>
  </si>
  <si>
    <t>AREA OPERATIVA 7 NARIÑO - PUTUMAYO CAUCA (Pasto)</t>
  </si>
  <si>
    <t>PUTUMAYO</t>
  </si>
  <si>
    <t>PATIA</t>
  </si>
  <si>
    <t>OBONUCO</t>
  </si>
  <si>
    <t>PARAISO EL</t>
  </si>
  <si>
    <t>VEGA LA</t>
  </si>
  <si>
    <t>PUERRES</t>
  </si>
  <si>
    <t>CRUZ LA</t>
  </si>
  <si>
    <t>ROSAL DEL MONTE</t>
  </si>
  <si>
    <t>BUESACO</t>
  </si>
  <si>
    <t>CUMBAL</t>
  </si>
  <si>
    <t>MICHOACAN</t>
  </si>
  <si>
    <t>BARBACOAS</t>
  </si>
  <si>
    <t>BOMBONA</t>
  </si>
  <si>
    <t>VALENCIA</t>
  </si>
  <si>
    <t>PTO LEGUIZAMO</t>
  </si>
  <si>
    <t>APTO GUAPI</t>
  </si>
  <si>
    <t>PTO OSPINA</t>
  </si>
  <si>
    <t>SAN BERNARDO</t>
  </si>
  <si>
    <t>MERCADERES</t>
  </si>
  <si>
    <t>MILAGROS LOS</t>
  </si>
  <si>
    <t>BERRUECOS</t>
  </si>
  <si>
    <t>CARRIZAL</t>
  </si>
  <si>
    <t>SANTIAGO</t>
  </si>
  <si>
    <t>CHUNGACASPI</t>
  </si>
  <si>
    <t>ESTRECHO EL</t>
  </si>
  <si>
    <t>PICUDO EL</t>
  </si>
  <si>
    <t>HIDROMAYO CAMP</t>
  </si>
  <si>
    <t>UNION LA</t>
  </si>
  <si>
    <t>RIO BOBO</t>
  </si>
  <si>
    <t>ROSAS</t>
  </si>
  <si>
    <t>PTO CAICEDO</t>
  </si>
  <si>
    <t>PARRAGA</t>
  </si>
  <si>
    <t>VICHOY</t>
  </si>
  <si>
    <t>APONTE</t>
  </si>
  <si>
    <t>TIMBIQUI</t>
  </si>
  <si>
    <t>SAIJA</t>
  </si>
  <si>
    <t>ENCANTO EL</t>
  </si>
  <si>
    <t>BALSAYACO</t>
  </si>
  <si>
    <t>GUACHICONO</t>
  </si>
  <si>
    <t>IMUES</t>
  </si>
  <si>
    <t>SINDAGUA</t>
  </si>
  <si>
    <t>TANGUA</t>
  </si>
  <si>
    <t>VIVERO LINARES</t>
  </si>
  <si>
    <t>TANAMA</t>
  </si>
  <si>
    <t>SAMANIEGO</t>
  </si>
  <si>
    <t>CHILES</t>
  </si>
  <si>
    <t>PISANDA</t>
  </si>
  <si>
    <t>MAGUI</t>
  </si>
  <si>
    <t>VIENTO LIBRE</t>
  </si>
  <si>
    <t>TAMINANGO</t>
  </si>
  <si>
    <t>ESTRECHO-MARANDUA</t>
  </si>
  <si>
    <t>SANDONA</t>
  </si>
  <si>
    <t>VERGEL EL</t>
  </si>
  <si>
    <t>GUACHAVES</t>
  </si>
  <si>
    <t>GUALMATAN</t>
  </si>
  <si>
    <t>SALAHONDA</t>
  </si>
  <si>
    <t>RODEO EL</t>
  </si>
  <si>
    <t>GUAYACANA LA</t>
  </si>
  <si>
    <t>MONOPAMBA</t>
  </si>
  <si>
    <t>PRIMAVERA LA</t>
  </si>
  <si>
    <t>COMUN EL - AUTOM</t>
  </si>
  <si>
    <t>NARIÑO</t>
  </si>
  <si>
    <t>GUASCA LA</t>
  </si>
  <si>
    <t>PAISPAMBA</t>
  </si>
  <si>
    <t>WILQUIPAMBA</t>
  </si>
  <si>
    <t>STA ROSA POTOSI</t>
  </si>
  <si>
    <t>FUNES</t>
  </si>
  <si>
    <t>GJA EXP UNIV NARIN</t>
  </si>
  <si>
    <t>AREA OPERATIVA 11 - BOGOTA - CUNDINAMARCA</t>
  </si>
  <si>
    <t>CABRERA</t>
  </si>
  <si>
    <t>CAPARRAPI</t>
  </si>
  <si>
    <t>CHOACHI</t>
  </si>
  <si>
    <t>STA TERESA</t>
  </si>
  <si>
    <t>CHORRERA LA</t>
  </si>
  <si>
    <t>GACHETA</t>
  </si>
  <si>
    <t>VEGA LA SAN JUAN</t>
  </si>
  <si>
    <t>MUNDO NUEVO</t>
  </si>
  <si>
    <t>UBALA</t>
  </si>
  <si>
    <t>TRAPICHE EL</t>
  </si>
  <si>
    <t>UNIV NACIONAL</t>
  </si>
  <si>
    <t>PROVIDENCIA GJA</t>
  </si>
  <si>
    <t>SAN JORGE GJA</t>
  </si>
  <si>
    <t>GUACHETA</t>
  </si>
  <si>
    <t>GUTIERREZ</t>
  </si>
  <si>
    <t>ISLA DEL SANTUARIO</t>
  </si>
  <si>
    <t>ITA VALSALICE</t>
  </si>
  <si>
    <t>SAN CAYETANO</t>
  </si>
  <si>
    <t>PANDI</t>
  </si>
  <si>
    <t>UTICA</t>
  </si>
  <si>
    <t>YACOPI</t>
  </si>
  <si>
    <t>SABANETA</t>
  </si>
  <si>
    <t>BELLEZA LA</t>
  </si>
  <si>
    <t>FLORIDA LA</t>
  </si>
  <si>
    <t>UNIV PEDAGOGICA NA</t>
  </si>
  <si>
    <t>COL SANTIAGO PEREZ</t>
  </si>
  <si>
    <t>SITIO PRESA</t>
  </si>
  <si>
    <t>NUNEZ</t>
  </si>
  <si>
    <t>FOMEQUE</t>
  </si>
  <si>
    <t>SALITRE EL - NEUSA</t>
  </si>
  <si>
    <t>REPRESA SISGA</t>
  </si>
  <si>
    <t>TIBAITATA</t>
  </si>
  <si>
    <t>BOYERA LA AUTOMATI</t>
  </si>
  <si>
    <t>FORTUNA LA</t>
  </si>
  <si>
    <t>COL H DURAN DUSAN</t>
  </si>
  <si>
    <t>CHECUA-NEMOCON</t>
  </si>
  <si>
    <t>SANTILLANA</t>
  </si>
  <si>
    <t>ACAPULCO</t>
  </si>
  <si>
    <t>CHILAGUA FCA</t>
  </si>
  <si>
    <t>CUCUNUBA</t>
  </si>
  <si>
    <t>MERCEDES LAS</t>
  </si>
  <si>
    <t>PAIME</t>
  </si>
  <si>
    <t>ROBLE EL</t>
  </si>
  <si>
    <t>SUASUQUE</t>
  </si>
  <si>
    <t>SUPATA</t>
  </si>
  <si>
    <t>SUSA</t>
  </si>
  <si>
    <t>TACHI</t>
  </si>
  <si>
    <t>VILLA INES</t>
  </si>
  <si>
    <t>COL ABRAHAM LINCOL</t>
  </si>
  <si>
    <t>PINAR EL</t>
  </si>
  <si>
    <t>CASABLANCA</t>
  </si>
  <si>
    <t>INEM KENNEDY</t>
  </si>
  <si>
    <t>BOLSA LA</t>
  </si>
  <si>
    <t>SAN PEDRO</t>
  </si>
  <si>
    <t>GUASCA</t>
  </si>
  <si>
    <t>PARQUE AMACAYACU</t>
  </si>
  <si>
    <t>COLOMBIANO EL</t>
  </si>
  <si>
    <t>RAMADA LA</t>
  </si>
  <si>
    <t>TOMINE 1</t>
  </si>
  <si>
    <t>CHUZA</t>
  </si>
  <si>
    <t>CABRERA LA</t>
  </si>
  <si>
    <t>TRES ESQUINAS</t>
  </si>
  <si>
    <t>VENADO ORO VIVERO</t>
  </si>
  <si>
    <t>VILLAPINZON GJA</t>
  </si>
  <si>
    <t>FLORES COLOMBIANAS</t>
  </si>
  <si>
    <t>STA MARIA DE USME</t>
  </si>
  <si>
    <t>COL SAN CAYETANO</t>
  </si>
  <si>
    <t>ALTO SAN MIGUEL</t>
  </si>
  <si>
    <t>PANONIA</t>
  </si>
  <si>
    <t>CORAZON EL</t>
  </si>
  <si>
    <t>TIBAR EL</t>
  </si>
  <si>
    <t>HATO EL</t>
  </si>
  <si>
    <t>TABIO GJA</t>
  </si>
  <si>
    <t>LLANO EL</t>
  </si>
  <si>
    <t>SALITRE EL</t>
  </si>
  <si>
    <t>TIBACHOQUE HDA</t>
  </si>
  <si>
    <t>CLARAVAL</t>
  </si>
  <si>
    <t>PREVENTORIO INFANT</t>
  </si>
  <si>
    <t>HATO ALTO</t>
  </si>
  <si>
    <t>BASE AEREA MADRID</t>
  </si>
  <si>
    <t>TIBACUY</t>
  </si>
  <si>
    <t>PASCA</t>
  </si>
  <si>
    <t>PISCIS</t>
  </si>
  <si>
    <t>SAN JUAN</t>
  </si>
  <si>
    <t>HIDROPARAISO</t>
  </si>
  <si>
    <t>TULCAN EL</t>
  </si>
  <si>
    <t>COSECHA LA</t>
  </si>
  <si>
    <t>ESTANCIA LA</t>
  </si>
  <si>
    <t>VEGAS LAS HDA</t>
  </si>
  <si>
    <t>Cauca</t>
  </si>
  <si>
    <t>Armenia</t>
  </si>
  <si>
    <t>Balboa</t>
  </si>
  <si>
    <t>Fundación</t>
  </si>
  <si>
    <t>El Encanto</t>
  </si>
  <si>
    <t>Ibagué</t>
  </si>
  <si>
    <t>Chinavita</t>
  </si>
  <si>
    <t>Florida</t>
  </si>
  <si>
    <t>Manizales</t>
  </si>
  <si>
    <t>Mocoa</t>
  </si>
  <si>
    <t>Putumayo</t>
  </si>
  <si>
    <t>El Tambo</t>
  </si>
  <si>
    <t>Florencia</t>
  </si>
  <si>
    <t>Valledupar</t>
  </si>
  <si>
    <t>Cesar</t>
  </si>
  <si>
    <t>Jericó</t>
  </si>
  <si>
    <t>La Plata</t>
  </si>
  <si>
    <t>Huila</t>
  </si>
  <si>
    <t>La Sierra</t>
  </si>
  <si>
    <t>Ansermanuevo</t>
  </si>
  <si>
    <t>Murillo</t>
  </si>
  <si>
    <t>Medellín</t>
  </si>
  <si>
    <t>Nariño</t>
  </si>
  <si>
    <t>Restrepo</t>
  </si>
  <si>
    <t>Meta</t>
  </si>
  <si>
    <t>San Antonio</t>
  </si>
  <si>
    <t>Santander</t>
  </si>
  <si>
    <t>Santa Bárbara</t>
  </si>
  <si>
    <t>Valdivia</t>
  </si>
  <si>
    <t>Santa María</t>
  </si>
  <si>
    <t>Santa Rosa</t>
  </si>
  <si>
    <t>Cali</t>
  </si>
  <si>
    <t>Tangua</t>
  </si>
  <si>
    <t>Villeta</t>
  </si>
  <si>
    <t>Montería</t>
  </si>
  <si>
    <t>Córdoba</t>
  </si>
  <si>
    <t>Lorica</t>
  </si>
  <si>
    <t>Sucre</t>
  </si>
  <si>
    <t>Paipa</t>
  </si>
  <si>
    <t>Sogamoso</t>
  </si>
  <si>
    <t>Puerto Salgar</t>
  </si>
  <si>
    <t>Sincelejo</t>
  </si>
  <si>
    <t>Zaragoza</t>
  </si>
  <si>
    <t>Casanare</t>
  </si>
  <si>
    <t>Albania</t>
  </si>
  <si>
    <t>Zetaquira</t>
  </si>
  <si>
    <t>LLANO VERDE</t>
  </si>
  <si>
    <t>APTO CATAM</t>
  </si>
  <si>
    <t>PARQUE ARQUEOLOGICO</t>
  </si>
  <si>
    <t>San Andrés</t>
  </si>
  <si>
    <t>Providencia</t>
  </si>
  <si>
    <t>Cartagena</t>
  </si>
  <si>
    <t>Riohacha</t>
  </si>
  <si>
    <t>Corozal</t>
  </si>
  <si>
    <t>Carepa</t>
  </si>
  <si>
    <t>Barrancabermeja</t>
  </si>
  <si>
    <t>Cúcuta</t>
  </si>
  <si>
    <t>Rionegro</t>
  </si>
  <si>
    <t>Pereira</t>
  </si>
  <si>
    <t>Bogotá DC</t>
  </si>
  <si>
    <t>Popayán</t>
  </si>
  <si>
    <t>Neiva</t>
  </si>
  <si>
    <t>Ocaña</t>
  </si>
  <si>
    <t>Quibdó</t>
  </si>
  <si>
    <t>Buenaventura</t>
  </si>
  <si>
    <t>Arauca</t>
  </si>
  <si>
    <t>Puerto Carreño</t>
  </si>
  <si>
    <t>Cumaribo</t>
  </si>
  <si>
    <t>Leticia</t>
  </si>
  <si>
    <t>Envigado</t>
  </si>
  <si>
    <t>Copacabana</t>
  </si>
  <si>
    <t>Retiro</t>
  </si>
  <si>
    <t>Vigía Del Fuerte</t>
  </si>
  <si>
    <t>Salento</t>
  </si>
  <si>
    <t>Calarca</t>
  </si>
  <si>
    <t>Filandia</t>
  </si>
  <si>
    <t>Pijao</t>
  </si>
  <si>
    <t>Quimbaya</t>
  </si>
  <si>
    <t>Gómez Plata</t>
  </si>
  <si>
    <t>Angostura</t>
  </si>
  <si>
    <t>Belmira</t>
  </si>
  <si>
    <t>Entrerrios</t>
  </si>
  <si>
    <t>Peñol</t>
  </si>
  <si>
    <t>Alejandría</t>
  </si>
  <si>
    <t>Yarumal</t>
  </si>
  <si>
    <t>Amalfi</t>
  </si>
  <si>
    <t>Suarez</t>
  </si>
  <si>
    <t>Palmira</t>
  </si>
  <si>
    <t>Guadalajara De Buga</t>
  </si>
  <si>
    <t>Piendamo</t>
  </si>
  <si>
    <t>Purace</t>
  </si>
  <si>
    <t>Morales</t>
  </si>
  <si>
    <t>Buenos Aires</t>
  </si>
  <si>
    <t>Tulua</t>
  </si>
  <si>
    <t>Sevilla</t>
  </si>
  <si>
    <t>Cartago</t>
  </si>
  <si>
    <t>Ponedera</t>
  </si>
  <si>
    <t>Repelón</t>
  </si>
  <si>
    <t>San Estanislao</t>
  </si>
  <si>
    <t>Sahagún</t>
  </si>
  <si>
    <t>Usiacuri</t>
  </si>
  <si>
    <t>Puerto Colombia</t>
  </si>
  <si>
    <t>Montelibano</t>
  </si>
  <si>
    <t>Planeta Rica</t>
  </si>
  <si>
    <t>El Carmen De Bolívar</t>
  </si>
  <si>
    <t>Suan</t>
  </si>
  <si>
    <t>Chinu</t>
  </si>
  <si>
    <t>San Juan De Uraba</t>
  </si>
  <si>
    <t>María La Baja</t>
  </si>
  <si>
    <t>Barranquilla</t>
  </si>
  <si>
    <t>Turbaco</t>
  </si>
  <si>
    <t>Zambrano</t>
  </si>
  <si>
    <t>Manatí</t>
  </si>
  <si>
    <t>Piojo</t>
  </si>
  <si>
    <t>Candelaria</t>
  </si>
  <si>
    <t>Campo De La Cruz</t>
  </si>
  <si>
    <t>Luruaco</t>
  </si>
  <si>
    <t>Baranoa</t>
  </si>
  <si>
    <t>Sabanalarga</t>
  </si>
  <si>
    <t>La Apartada</t>
  </si>
  <si>
    <t>Magangue</t>
  </si>
  <si>
    <t>Tierralta</t>
  </si>
  <si>
    <t>Ciénaga De Oro</t>
  </si>
  <si>
    <t>Chalan</t>
  </si>
  <si>
    <t>San Bernardo Del Viento</t>
  </si>
  <si>
    <t>Ayapel</t>
  </si>
  <si>
    <t>San Benito Abad</t>
  </si>
  <si>
    <t>Puerto Escondido</t>
  </si>
  <si>
    <t>Arjona</t>
  </si>
  <si>
    <t>Santa Catalina</t>
  </si>
  <si>
    <t>Chima</t>
  </si>
  <si>
    <t>Arboletes</t>
  </si>
  <si>
    <t>Majagual</t>
  </si>
  <si>
    <t>Bosconia</t>
  </si>
  <si>
    <t>Agustín Codazzi</t>
  </si>
  <si>
    <t>Urumita</t>
  </si>
  <si>
    <t>Pueblo Bello</t>
  </si>
  <si>
    <t>Aracataca</t>
  </si>
  <si>
    <t>San Juan Del Cesar</t>
  </si>
  <si>
    <t>Pelaya</t>
  </si>
  <si>
    <t>Curumani</t>
  </si>
  <si>
    <t>Chiriguana</t>
  </si>
  <si>
    <t>Ciénaga</t>
  </si>
  <si>
    <t>Manaure</t>
  </si>
  <si>
    <t>El Reten</t>
  </si>
  <si>
    <t>Uribía</t>
  </si>
  <si>
    <t>Pivijay</t>
  </si>
  <si>
    <t>Salamina</t>
  </si>
  <si>
    <t>Astrea</t>
  </si>
  <si>
    <t>El Paso</t>
  </si>
  <si>
    <t>Santa Ana</t>
  </si>
  <si>
    <t>Plato</t>
  </si>
  <si>
    <t>Manaure Balcón Del Cesar</t>
  </si>
  <si>
    <t>Fonseca</t>
  </si>
  <si>
    <t>Puebloviejo</t>
  </si>
  <si>
    <t>El Playón</t>
  </si>
  <si>
    <t>Cachira</t>
  </si>
  <si>
    <t>Mogotes</t>
  </si>
  <si>
    <t>Puerto Berrio</t>
  </si>
  <si>
    <t>El Carmen</t>
  </si>
  <si>
    <t>La Playa</t>
  </si>
  <si>
    <t>Confines</t>
  </si>
  <si>
    <t>Bolívar</t>
  </si>
  <si>
    <t>Barichara</t>
  </si>
  <si>
    <t>Abrego</t>
  </si>
  <si>
    <t>Piedecuesta</t>
  </si>
  <si>
    <t>Cimitarra</t>
  </si>
  <si>
    <t>Cerrito</t>
  </si>
  <si>
    <t>Pamplona</t>
  </si>
  <si>
    <t>Pinchote</t>
  </si>
  <si>
    <t>Sabana De Torres</t>
  </si>
  <si>
    <t>Curiti</t>
  </si>
  <si>
    <t>Toledo</t>
  </si>
  <si>
    <t>Puerto Wilches</t>
  </si>
  <si>
    <t>Sardinata</t>
  </si>
  <si>
    <t>Gramalote</t>
  </si>
  <si>
    <t>Salazar</t>
  </si>
  <si>
    <t>Suaita</t>
  </si>
  <si>
    <t>Vélez</t>
  </si>
  <si>
    <t>Cucutilla</t>
  </si>
  <si>
    <t>La Gloria</t>
  </si>
  <si>
    <t>San Alberto</t>
  </si>
  <si>
    <t>Coromoro</t>
  </si>
  <si>
    <t>Chitaga</t>
  </si>
  <si>
    <t>San Calixto</t>
  </si>
  <si>
    <t>Ragonvalia</t>
  </si>
  <si>
    <t>Málaga</t>
  </si>
  <si>
    <t>Simiti</t>
  </si>
  <si>
    <t>Moniquira</t>
  </si>
  <si>
    <t>Guadalupe</t>
  </si>
  <si>
    <t>Gambita</t>
  </si>
  <si>
    <t>Puerto Parra</t>
  </si>
  <si>
    <t>Charala</t>
  </si>
  <si>
    <t>Encino</t>
  </si>
  <si>
    <t>Guavata</t>
  </si>
  <si>
    <t>Labateca</t>
  </si>
  <si>
    <t>Palmar</t>
  </si>
  <si>
    <t>Surata</t>
  </si>
  <si>
    <t>Contratación</t>
  </si>
  <si>
    <t>Valle De San José</t>
  </si>
  <si>
    <t>San Pablo</t>
  </si>
  <si>
    <t>Yondo</t>
  </si>
  <si>
    <t>Zapatoca</t>
  </si>
  <si>
    <t>Gamarra</t>
  </si>
  <si>
    <t>Lebrija</t>
  </si>
  <si>
    <t>Molagavita</t>
  </si>
  <si>
    <t>Arauquita</t>
  </si>
  <si>
    <t>Carcasi</t>
  </si>
  <si>
    <t>Guaca</t>
  </si>
  <si>
    <t>Duitama</t>
  </si>
  <si>
    <t>Villa De Leyva</t>
  </si>
  <si>
    <t>Guican</t>
  </si>
  <si>
    <t>Samaca</t>
  </si>
  <si>
    <t>Capitanejo</t>
  </si>
  <si>
    <t>Boavita</t>
  </si>
  <si>
    <t>Paz De Ariporo</t>
  </si>
  <si>
    <t>Sutatenza</t>
  </si>
  <si>
    <t>Campohermoso</t>
  </si>
  <si>
    <t>Iza</t>
  </si>
  <si>
    <t>San Pablo De Borbur</t>
  </si>
  <si>
    <t>Raquira</t>
  </si>
  <si>
    <t>El Cocuy</t>
  </si>
  <si>
    <t>Combita</t>
  </si>
  <si>
    <t>Nuevo Colon</t>
  </si>
  <si>
    <t>Macanal</t>
  </si>
  <si>
    <t>Tauramena</t>
  </si>
  <si>
    <t>Aguazul</t>
  </si>
  <si>
    <t>Santa Sofía</t>
  </si>
  <si>
    <t>Pore</t>
  </si>
  <si>
    <t>Tame</t>
  </si>
  <si>
    <t>Trinidad</t>
  </si>
  <si>
    <t>Tamara</t>
  </si>
  <si>
    <t>Toca</t>
  </si>
  <si>
    <t>Garagoa</t>
  </si>
  <si>
    <t>Tibana</t>
  </si>
  <si>
    <t>Pachavita</t>
  </si>
  <si>
    <t>Ventaquemada</t>
  </si>
  <si>
    <t>Almeida</t>
  </si>
  <si>
    <t>Somondoco</t>
  </si>
  <si>
    <t>San Luis De Gaceno</t>
  </si>
  <si>
    <t>Susacón</t>
  </si>
  <si>
    <t>Chiquiza</t>
  </si>
  <si>
    <t>Gachantiva</t>
  </si>
  <si>
    <t>Pauna</t>
  </si>
  <si>
    <t>Ramiriqui</t>
  </si>
  <si>
    <t>Muzo</t>
  </si>
  <si>
    <t>Arcabuco</t>
  </si>
  <si>
    <t>Santa Rosa De Viterbo</t>
  </si>
  <si>
    <t>Miraflores</t>
  </si>
  <si>
    <t>Chiscas</t>
  </si>
  <si>
    <t>Chita</t>
  </si>
  <si>
    <t>Cerinza</t>
  </si>
  <si>
    <t>Rondo</t>
  </si>
  <si>
    <t>Chameza</t>
  </si>
  <si>
    <t>Saboya</t>
  </si>
  <si>
    <t>Puerto Rico</t>
  </si>
  <si>
    <t>Gigante</t>
  </si>
  <si>
    <t>Tello</t>
  </si>
  <si>
    <t>Valparaíso</t>
  </si>
  <si>
    <t>Natagaima</t>
  </si>
  <si>
    <t>Villavieja</t>
  </si>
  <si>
    <t>Baraya</t>
  </si>
  <si>
    <t>Belén De Los Andaquies</t>
  </si>
  <si>
    <t>Colombia</t>
  </si>
  <si>
    <t>Hobo</t>
  </si>
  <si>
    <t>Palermo</t>
  </si>
  <si>
    <t>San José Del Fragua</t>
  </si>
  <si>
    <t>Algeciras</t>
  </si>
  <si>
    <t>Agrado</t>
  </si>
  <si>
    <t>Isnos</t>
  </si>
  <si>
    <t>Tarqui</t>
  </si>
  <si>
    <t>Nataga</t>
  </si>
  <si>
    <t>Tesalia</t>
  </si>
  <si>
    <t>Pitalito</t>
  </si>
  <si>
    <t>Acevedo</t>
  </si>
  <si>
    <t>Elías</t>
  </si>
  <si>
    <t>Yaguara</t>
  </si>
  <si>
    <t>Garzón</t>
  </si>
  <si>
    <t>San Agustín</t>
  </si>
  <si>
    <t>Solano</t>
  </si>
  <si>
    <t>Oporapa</t>
  </si>
  <si>
    <t>Rivera</t>
  </si>
  <si>
    <t>Aipe</t>
  </si>
  <si>
    <t>Paicol</t>
  </si>
  <si>
    <t>Alpujarra</t>
  </si>
  <si>
    <t>Inza</t>
  </si>
  <si>
    <t>Altamira</t>
  </si>
  <si>
    <t>Anza</t>
  </si>
  <si>
    <t>San Roque</t>
  </si>
  <si>
    <t>Támesis</t>
  </si>
  <si>
    <t>Pueblorrico</t>
  </si>
  <si>
    <t>Marinilla</t>
  </si>
  <si>
    <t>Bello</t>
  </si>
  <si>
    <t>Urrao</t>
  </si>
  <si>
    <t>Apartado</t>
  </si>
  <si>
    <t>El Carmen De Viboral</t>
  </si>
  <si>
    <t>Turbo</t>
  </si>
  <si>
    <t>Pacora</t>
  </si>
  <si>
    <t>Riosucio</t>
  </si>
  <si>
    <t>Bahía Solano</t>
  </si>
  <si>
    <t>Concepción</t>
  </si>
  <si>
    <t>Andes</t>
  </si>
  <si>
    <t>San Francisco</t>
  </si>
  <si>
    <t>Abejorral</t>
  </si>
  <si>
    <t>Abriaqui</t>
  </si>
  <si>
    <t>Frontino</t>
  </si>
  <si>
    <t>Giraldo</t>
  </si>
  <si>
    <t>Betulia</t>
  </si>
  <si>
    <t>Vegachi</t>
  </si>
  <si>
    <t>Fredonia</t>
  </si>
  <si>
    <t>La Unión</t>
  </si>
  <si>
    <t>Betania</t>
  </si>
  <si>
    <t>Caucasia</t>
  </si>
  <si>
    <t>Venecia</t>
  </si>
  <si>
    <t>Santo Domingo</t>
  </si>
  <si>
    <t>Cañasgordas</t>
  </si>
  <si>
    <t>Puerto López</t>
  </si>
  <si>
    <t>Acacias</t>
  </si>
  <si>
    <t>Cabuyaro</t>
  </si>
  <si>
    <t>San Martin</t>
  </si>
  <si>
    <t>Guamal</t>
  </si>
  <si>
    <t>La Macarena</t>
  </si>
  <si>
    <t>Vistahermosa</t>
  </si>
  <si>
    <t>Cubarral</t>
  </si>
  <si>
    <t>Cumaral</t>
  </si>
  <si>
    <t>Inírida</t>
  </si>
  <si>
    <t>Puerto Lleras</t>
  </si>
  <si>
    <t>Fuente De Oro</t>
  </si>
  <si>
    <t>San Juan De Arama</t>
  </si>
  <si>
    <t>Medina</t>
  </si>
  <si>
    <t>Granada</t>
  </si>
  <si>
    <t>Paratebueno</t>
  </si>
  <si>
    <t>El Calvario</t>
  </si>
  <si>
    <t>Mitú</t>
  </si>
  <si>
    <t>Guayabetal</t>
  </si>
  <si>
    <t>Orocue</t>
  </si>
  <si>
    <t>Barranca De Upia</t>
  </si>
  <si>
    <t>Mesetas</t>
  </si>
  <si>
    <t>Armero</t>
  </si>
  <si>
    <t>Ambalema</t>
  </si>
  <si>
    <t>Lérida</t>
  </si>
  <si>
    <t>Prado</t>
  </si>
  <si>
    <t>Ortega</t>
  </si>
  <si>
    <t>Purificación</t>
  </si>
  <si>
    <t>Líbano</t>
  </si>
  <si>
    <t>Santa Isabel</t>
  </si>
  <si>
    <t>San Sebastián De Mariquita</t>
  </si>
  <si>
    <t>Marquetalía</t>
  </si>
  <si>
    <t>Victoria</t>
  </si>
  <si>
    <t>Valle De San Juan</t>
  </si>
  <si>
    <t>Ataco</t>
  </si>
  <si>
    <t>Chaparral</t>
  </si>
  <si>
    <t>Coyaima</t>
  </si>
  <si>
    <t>Planadas</t>
  </si>
  <si>
    <t>Roncesvalles</t>
  </si>
  <si>
    <t>Rioblanco</t>
  </si>
  <si>
    <t>Samana</t>
  </si>
  <si>
    <t>Saldaña</t>
  </si>
  <si>
    <t>Carmen De Apicala</t>
  </si>
  <si>
    <t>Guaduas</t>
  </si>
  <si>
    <t>Pensilvania</t>
  </si>
  <si>
    <t>Manzanares</t>
  </si>
  <si>
    <t>Guamo</t>
  </si>
  <si>
    <t>Guacari</t>
  </si>
  <si>
    <t>Miranda</t>
  </si>
  <si>
    <t>Santander De Quilichao</t>
  </si>
  <si>
    <t>San José Del Palmar</t>
  </si>
  <si>
    <t>La Virginia</t>
  </si>
  <si>
    <t>Belén De Umbría</t>
  </si>
  <si>
    <t>Totoro</t>
  </si>
  <si>
    <t>Santa Rosa De Cabal</t>
  </si>
  <si>
    <t>Santuario</t>
  </si>
  <si>
    <t>Guatica</t>
  </si>
  <si>
    <t>Cajibio</t>
  </si>
  <si>
    <t>Dagua</t>
  </si>
  <si>
    <t>Palestina</t>
  </si>
  <si>
    <t>Vijes</t>
  </si>
  <si>
    <t>Bugalagrande</t>
  </si>
  <si>
    <t>Puerto Tejada</t>
  </si>
  <si>
    <t>La Cumbre</t>
  </si>
  <si>
    <t>Ginebra</t>
  </si>
  <si>
    <t>Zarzal</t>
  </si>
  <si>
    <t>Roldanillo</t>
  </si>
  <si>
    <t>Alcalá</t>
  </si>
  <si>
    <t>Neira</t>
  </si>
  <si>
    <t>Pueblo Rico</t>
  </si>
  <si>
    <t>Istmina</t>
  </si>
  <si>
    <t>Medio San Juan</t>
  </si>
  <si>
    <t>Caicedonía</t>
  </si>
  <si>
    <t>San Andrés De Tumaco</t>
  </si>
  <si>
    <t>Patía</t>
  </si>
  <si>
    <t>Pasto</t>
  </si>
  <si>
    <t>Tuquerres</t>
  </si>
  <si>
    <t>La Vega</t>
  </si>
  <si>
    <t>Puerres</t>
  </si>
  <si>
    <t>La Cruz</t>
  </si>
  <si>
    <t>Buesaco</t>
  </si>
  <si>
    <t>Cumbal</t>
  </si>
  <si>
    <t>Colon</t>
  </si>
  <si>
    <t>Barbacoas</t>
  </si>
  <si>
    <t>Consaca</t>
  </si>
  <si>
    <t>San Sebastián</t>
  </si>
  <si>
    <t>Puerto Leguizamo</t>
  </si>
  <si>
    <t>Guapi</t>
  </si>
  <si>
    <t>San Bernardo</t>
  </si>
  <si>
    <t>Mercaderes</t>
  </si>
  <si>
    <t>Arboleda</t>
  </si>
  <si>
    <t>Taminango</t>
  </si>
  <si>
    <t>Santiago</t>
  </si>
  <si>
    <t>Orito</t>
  </si>
  <si>
    <t>Rosas</t>
  </si>
  <si>
    <t>San Miguel</t>
  </si>
  <si>
    <t>Puerto Caicedo</t>
  </si>
  <si>
    <t>El Tablón De Gómez</t>
  </si>
  <si>
    <t>Timbiqui</t>
  </si>
  <si>
    <t>Sotara</t>
  </si>
  <si>
    <t>Imues</t>
  </si>
  <si>
    <t>Linares</t>
  </si>
  <si>
    <t>Samaniego</t>
  </si>
  <si>
    <t>El Rosario</t>
  </si>
  <si>
    <t>Cumbitara</t>
  </si>
  <si>
    <t>Magui</t>
  </si>
  <si>
    <t>El Peñol</t>
  </si>
  <si>
    <t>Puerto Arica</t>
  </si>
  <si>
    <t>Sandona</t>
  </si>
  <si>
    <t>La Llanada</t>
  </si>
  <si>
    <t>Santacruz</t>
  </si>
  <si>
    <t>Gualmatan</t>
  </si>
  <si>
    <t>Francisco Pizarro</t>
  </si>
  <si>
    <t>Policarpa</t>
  </si>
  <si>
    <t>Pupiales</t>
  </si>
  <si>
    <t>Potosí</t>
  </si>
  <si>
    <t>Funes</t>
  </si>
  <si>
    <t>Cabrera</t>
  </si>
  <si>
    <t>Caparrapi</t>
  </si>
  <si>
    <t>Choachi</t>
  </si>
  <si>
    <t>Alban</t>
  </si>
  <si>
    <t>La Chorrera</t>
  </si>
  <si>
    <t>Gacheta</t>
  </si>
  <si>
    <t>Gachala</t>
  </si>
  <si>
    <t>Ubala</t>
  </si>
  <si>
    <t>Tenjo</t>
  </si>
  <si>
    <t>Soacha</t>
  </si>
  <si>
    <t>Guacheta</t>
  </si>
  <si>
    <t>Gutiérrez</t>
  </si>
  <si>
    <t>Fuquene</t>
  </si>
  <si>
    <t>Fusagasuga</t>
  </si>
  <si>
    <t>Choconta</t>
  </si>
  <si>
    <t>Subachoque</t>
  </si>
  <si>
    <t>Pandi</t>
  </si>
  <si>
    <t>Utica</t>
  </si>
  <si>
    <t>Yacopi</t>
  </si>
  <si>
    <t>Chaguani</t>
  </si>
  <si>
    <t>Anolaima</t>
  </si>
  <si>
    <t>Chía</t>
  </si>
  <si>
    <t>Fomeque</t>
  </si>
  <si>
    <t>Tausa</t>
  </si>
  <si>
    <t>Mosquera</t>
  </si>
  <si>
    <t>Villa De San Diego De Ubate</t>
  </si>
  <si>
    <t>Villapinzón</t>
  </si>
  <si>
    <t>Nemocon</t>
  </si>
  <si>
    <t>Tabio</t>
  </si>
  <si>
    <t>Bojaca</t>
  </si>
  <si>
    <t>Nocaima</t>
  </si>
  <si>
    <t>Cucunubá</t>
  </si>
  <si>
    <t>Lenguazaque</t>
  </si>
  <si>
    <t>Anapoima</t>
  </si>
  <si>
    <t>Paime</t>
  </si>
  <si>
    <t>Madrid</t>
  </si>
  <si>
    <t>Sopo</t>
  </si>
  <si>
    <t>Supatá</t>
  </si>
  <si>
    <t>Susa</t>
  </si>
  <si>
    <t>Facatativá</t>
  </si>
  <si>
    <t>Guasca</t>
  </si>
  <si>
    <t>Sesquilé</t>
  </si>
  <si>
    <t>Funza</t>
  </si>
  <si>
    <t>Guatavita</t>
  </si>
  <si>
    <t>Pacho</t>
  </si>
  <si>
    <t>Sibaté</t>
  </si>
  <si>
    <t>Junín</t>
  </si>
  <si>
    <t>Tibacuy</t>
  </si>
  <si>
    <t>Pasca</t>
  </si>
  <si>
    <t>El Colegio</t>
  </si>
  <si>
    <t>Zipaquirá</t>
  </si>
  <si>
    <t>JERUSALEN</t>
  </si>
  <si>
    <t>CHICORAL</t>
  </si>
  <si>
    <t>Lourdes</t>
  </si>
  <si>
    <t>Villa Caro</t>
  </si>
  <si>
    <t>CALDERA LA</t>
  </si>
  <si>
    <t>Mutiscua</t>
  </si>
  <si>
    <t>El Dorado</t>
  </si>
  <si>
    <t>MOLAGAVITA</t>
  </si>
  <si>
    <t>Chinacota</t>
  </si>
  <si>
    <t>CUNDAY</t>
  </si>
  <si>
    <t>LLANO GRANDE</t>
  </si>
  <si>
    <t>Giron</t>
  </si>
  <si>
    <t>RIOMANSO</t>
  </si>
  <si>
    <t>PTO LIBRE</t>
  </si>
  <si>
    <t>lon</t>
  </si>
  <si>
    <t>lat</t>
  </si>
  <si>
    <t>Elev</t>
  </si>
  <si>
    <t>TIBU</t>
  </si>
  <si>
    <t>Tibu</t>
  </si>
  <si>
    <t>APTO GUSTAVO ROJA PINILLA</t>
  </si>
  <si>
    <t>APTO LAS BRUJAS</t>
  </si>
  <si>
    <t>APTO SANTIAGO PEREZ</t>
  </si>
  <si>
    <t>APTO GERMAN OLANO</t>
  </si>
  <si>
    <t>OIBA</t>
  </si>
  <si>
    <t>Oiba</t>
  </si>
  <si>
    <t>PUERTA ROJA</t>
  </si>
  <si>
    <t>LA VUELTA</t>
  </si>
  <si>
    <t>Lloró</t>
  </si>
  <si>
    <t>López de Micay</t>
  </si>
  <si>
    <t>total</t>
  </si>
  <si>
    <t>DIAr</t>
  </si>
  <si>
    <t>Cunday</t>
  </si>
  <si>
    <t>Jerusalen</t>
  </si>
  <si>
    <t>Honda</t>
  </si>
  <si>
    <t>Espinal</t>
  </si>
  <si>
    <t>Rovira</t>
  </si>
  <si>
    <t>BALBOA</t>
  </si>
  <si>
    <t>NARANJAL</t>
  </si>
  <si>
    <t>Bolivar</t>
  </si>
  <si>
    <t>Mes</t>
  </si>
  <si>
    <t>ACO</t>
  </si>
  <si>
    <t>SAN BERNARDO BATA</t>
  </si>
  <si>
    <t>Condoto</t>
  </si>
  <si>
    <t>LA MATA</t>
  </si>
  <si>
    <t>CANDELA LA</t>
  </si>
  <si>
    <t>SAN AGUSTÍN</t>
  </si>
  <si>
    <t>PTE SALADOBLANCO R</t>
  </si>
  <si>
    <t>ELÍAS</t>
  </si>
  <si>
    <t>HATILLO EL</t>
  </si>
  <si>
    <t>TESALIA</t>
  </si>
  <si>
    <t>NÁTAGA</t>
  </si>
  <si>
    <t>TERUEL</t>
  </si>
  <si>
    <t>STA ROSA HDA</t>
  </si>
  <si>
    <t>YAGUARÁ</t>
  </si>
  <si>
    <t xml:space="preserve">Pasto </t>
  </si>
  <si>
    <t>SANTA ROSA DEL SUR</t>
  </si>
  <si>
    <t>Pamplonita</t>
  </si>
  <si>
    <t>SIMACOTA</t>
  </si>
  <si>
    <t>Simacota</t>
  </si>
  <si>
    <t>MAMACONDE</t>
  </si>
  <si>
    <t>Leiva</t>
  </si>
  <si>
    <t>COQUERA LA</t>
  </si>
  <si>
    <t>SITIO NUEVO</t>
  </si>
  <si>
    <t>PUERTO WILCHES</t>
  </si>
  <si>
    <t>PTE FERROCARRIL</t>
  </si>
  <si>
    <t>Chimichagua</t>
  </si>
  <si>
    <t>VARAS LAS</t>
  </si>
  <si>
    <t xml:space="preserve">EL GUAMO AUTOM </t>
  </si>
  <si>
    <t>El Guamo</t>
  </si>
  <si>
    <t>PINILLOS</t>
  </si>
  <si>
    <t>Pinillos</t>
  </si>
  <si>
    <t>LA MARIA</t>
  </si>
  <si>
    <t>MATEZAMURO</t>
  </si>
  <si>
    <t>CANELOS</t>
  </si>
  <si>
    <t>Santa Rosa De Simiti (al sur)</t>
  </si>
  <si>
    <t>BETEITIVA</t>
  </si>
  <si>
    <t>Betéitiva</t>
  </si>
  <si>
    <t>VILLA LUISA</t>
  </si>
  <si>
    <t>Ramiriquí</t>
  </si>
  <si>
    <t>Bogotá Centro Ka.10 Calle 20</t>
  </si>
  <si>
    <t>CRQ</t>
  </si>
  <si>
    <t>PEÑAS BLANCAS</t>
  </si>
  <si>
    <t>CENTRO DE LA GUADUA</t>
  </si>
  <si>
    <t>Cordoba</t>
  </si>
  <si>
    <t>EL CAIRO</t>
  </si>
  <si>
    <t>Genova</t>
  </si>
  <si>
    <t>LA PLAYA</t>
  </si>
  <si>
    <t>Salento-La Playa</t>
  </si>
  <si>
    <t>LA MONTAÑA</t>
  </si>
  <si>
    <t>Salento-La Montaña</t>
  </si>
  <si>
    <t>NAVARRO</t>
  </si>
  <si>
    <t>Salento-Navarro</t>
  </si>
  <si>
    <t>LA SIERRA</t>
  </si>
  <si>
    <t>Pijao-La Sierra</t>
  </si>
  <si>
    <t>PICOTA</t>
  </si>
  <si>
    <t>EL TAPIR</t>
  </si>
  <si>
    <t>LA ESPAÑOLA</t>
  </si>
  <si>
    <t>PARQUE ECOLOGICO</t>
  </si>
  <si>
    <t>MOCOA ACUEDUCTO (casco urbano)</t>
  </si>
  <si>
    <t>Villagarzón</t>
  </si>
  <si>
    <t>GUACHICONO FRIO</t>
  </si>
  <si>
    <t>San Jose del Guaviare</t>
  </si>
  <si>
    <t>Dias</t>
  </si>
  <si>
    <t xml:space="preserve">La Gloria </t>
  </si>
  <si>
    <t/>
  </si>
  <si>
    <t>Bogotá D,C</t>
  </si>
  <si>
    <t>Bogotá D.C</t>
  </si>
  <si>
    <t>SANTA RITA</t>
  </si>
  <si>
    <t>Sonsón</t>
  </si>
  <si>
    <t>VILLA DEL ROSARIO</t>
  </si>
  <si>
    <t>Villa del Rosario</t>
  </si>
  <si>
    <t>SAN VICENTE</t>
  </si>
  <si>
    <t>San Vicente de Chucuri</t>
  </si>
  <si>
    <t>#
Dias
 &gt;0,1</t>
  </si>
  <si>
    <t>SANTA MARIA</t>
  </si>
  <si>
    <t>Santa Maria</t>
  </si>
  <si>
    <t>PROMEDIOS DECADALES MULTIANUALES PRECIPITACION 1981-2010</t>
  </si>
  <si>
    <t>San Carlos de Guaroa</t>
  </si>
  <si>
    <t>Ituango</t>
  </si>
  <si>
    <t>OLAYA</t>
  </si>
  <si>
    <t>Olaya</t>
  </si>
  <si>
    <t>LA ABERTURA</t>
  </si>
  <si>
    <t>San Andres</t>
  </si>
  <si>
    <t>LA HERRADURA</t>
  </si>
  <si>
    <t>Concordia</t>
  </si>
  <si>
    <t>LA PLACITA</t>
  </si>
  <si>
    <t>Liborina</t>
  </si>
  <si>
    <t>PLAYA ALTA</t>
  </si>
  <si>
    <t>Tarazá</t>
  </si>
  <si>
    <t>GUARUMO LA LUCHA</t>
  </si>
  <si>
    <t>Cáceres</t>
  </si>
  <si>
    <t>LA ILUSIÓN</t>
  </si>
  <si>
    <t>HACIENDA LA MONEDA</t>
  </si>
  <si>
    <t>SAN ANDRÉS</t>
  </si>
  <si>
    <t>LA PINTADA</t>
  </si>
  <si>
    <t>Aguadas</t>
  </si>
  <si>
    <t>PTO VALDIVIA</t>
  </si>
  <si>
    <t>CACERES</t>
  </si>
  <si>
    <t>ALDEA LA (20 Km en linea recta al occidente de la ciudad)</t>
  </si>
  <si>
    <t>Sede IDEAM occidente de la ciudad</t>
  </si>
  <si>
    <t>CRQ  - QUINDIO</t>
  </si>
  <si>
    <t>SAN SEBASTIAN</t>
  </si>
  <si>
    <t>ATANQUEZ</t>
  </si>
  <si>
    <t>LA GLORIA</t>
  </si>
  <si>
    <t>Hato Nuevo</t>
  </si>
  <si>
    <t>LAGUNITAS</t>
  </si>
  <si>
    <t>Barrancas</t>
  </si>
  <si>
    <t>ENMANUEL D ALZON (via Suba)</t>
  </si>
  <si>
    <t>CORP UNIV (UDCA) (Cll 222 K 55)</t>
  </si>
  <si>
    <t>NVA GENERACION AUT (via Suba)</t>
  </si>
  <si>
    <t>BILBAO MAXIMO POTI (Portal Suba)</t>
  </si>
  <si>
    <t>Chachagui</t>
  </si>
  <si>
    <t>MAMONAL EL HACIENDA</t>
  </si>
  <si>
    <t>San Gil</t>
  </si>
  <si>
    <t>TEORAMA</t>
  </si>
  <si>
    <t>Teorama</t>
  </si>
  <si>
    <t>Campoalegre</t>
  </si>
  <si>
    <t>ROSALES LOS</t>
  </si>
  <si>
    <t>VILLA LEIVA</t>
  </si>
  <si>
    <t>TONA</t>
  </si>
  <si>
    <t>Tona</t>
  </si>
  <si>
    <t>Sede DEAM al norte de la ciudad</t>
  </si>
  <si>
    <t xml:space="preserve">BELLAVISTA </t>
  </si>
  <si>
    <t>Anserma</t>
  </si>
  <si>
    <t>Tumaco</t>
  </si>
  <si>
    <t>MARIQUITA</t>
  </si>
  <si>
    <t>Mariquita</t>
  </si>
  <si>
    <t xml:space="preserve">
MAX
del mes
 </t>
  </si>
  <si>
    <t>SALADA LA</t>
  </si>
  <si>
    <t>SAN JOSE D HERMOSA</t>
  </si>
  <si>
    <t>MOSQUERA</t>
  </si>
  <si>
    <t>Lopez de Micay</t>
  </si>
  <si>
    <t>SAN JOSE DE TAPAJE</t>
  </si>
  <si>
    <t>PUERTO UMBRIA</t>
  </si>
  <si>
    <t>CAR - CUNDINAMARCA</t>
  </si>
  <si>
    <t>San José</t>
  </si>
  <si>
    <t>Represa Sisga</t>
  </si>
  <si>
    <t>La Ramada</t>
  </si>
  <si>
    <t>Monserrate</t>
  </si>
  <si>
    <t>La Esperanza</t>
  </si>
  <si>
    <t xml:space="preserve">Los Tiestos </t>
  </si>
  <si>
    <t>Mesitas del Colegio</t>
  </si>
  <si>
    <t>Pajas Blancas</t>
  </si>
  <si>
    <t>Hacienda La Mesa</t>
  </si>
  <si>
    <t>Agua Fría</t>
  </si>
  <si>
    <t>La Argelia</t>
  </si>
  <si>
    <t>Esclusa Merchán</t>
  </si>
  <si>
    <t>Simijaca</t>
  </si>
  <si>
    <t>Campamento Ubaté</t>
  </si>
  <si>
    <t>Francisco José de Caldas</t>
  </si>
  <si>
    <t>Negrete</t>
  </si>
  <si>
    <t>Paloquemao</t>
  </si>
  <si>
    <t>Manjui</t>
  </si>
  <si>
    <t>Fute</t>
  </si>
  <si>
    <t>Batán</t>
  </si>
  <si>
    <t>Peñas Blancas</t>
  </si>
  <si>
    <t>Isla del Santuario</t>
  </si>
  <si>
    <t>Alto del Aire</t>
  </si>
  <si>
    <t>Socotá</t>
  </si>
  <si>
    <t>Hato 6</t>
  </si>
  <si>
    <t>Fortuna</t>
  </si>
  <si>
    <t>Carrizal</t>
  </si>
  <si>
    <t>Checua</t>
  </si>
  <si>
    <t>Alto de la Rana</t>
  </si>
  <si>
    <t>Torca</t>
  </si>
  <si>
    <t>San Juan de Rioseco</t>
  </si>
  <si>
    <t>Chocontá</t>
  </si>
  <si>
    <t>Fúquene</t>
  </si>
  <si>
    <t>Fusagasugá</t>
  </si>
  <si>
    <t>La Mesa</t>
  </si>
  <si>
    <t>La Palma</t>
  </si>
  <si>
    <t>Nilo</t>
  </si>
  <si>
    <t xml:space="preserve">Quebradanegra </t>
  </si>
  <si>
    <t>Ricaurte</t>
  </si>
  <si>
    <t>Saboyá</t>
  </si>
  <si>
    <t>Ubaté</t>
  </si>
  <si>
    <t>Viotá</t>
  </si>
  <si>
    <t>Zipacón</t>
  </si>
  <si>
    <t>Carmen de Carupa</t>
  </si>
  <si>
    <t>Suesca</t>
  </si>
  <si>
    <t>Nemocón</t>
  </si>
  <si>
    <t>TOPE EL</t>
  </si>
  <si>
    <t>IRRAIPA</t>
  </si>
  <si>
    <t>Uribia</t>
  </si>
  <si>
    <t>SILLAMANA</t>
  </si>
  <si>
    <t>VILLALOBOS</t>
  </si>
  <si>
    <t>COYONGAL ALERTAS [25021280]</t>
  </si>
  <si>
    <t>NECHI</t>
  </si>
  <si>
    <t>Nechí</t>
  </si>
  <si>
    <t>REPRESA DE URRA</t>
  </si>
  <si>
    <t>PUTANA LA</t>
  </si>
  <si>
    <t>San Vicente De Chucurí</t>
  </si>
  <si>
    <t>CEROS</t>
  </si>
  <si>
    <t>Toro</t>
  </si>
  <si>
    <t>Valle del Cauca</t>
  </si>
  <si>
    <t>PROM,
Mult-anual mm</t>
  </si>
  <si>
    <t>prom,
Multi-anual, Dias</t>
  </si>
  <si>
    <t>TOLUVIEJO [13090050]</t>
  </si>
  <si>
    <t>Tolú Viejo</t>
  </si>
  <si>
    <t>FUNDO NUEVO HUMAPO</t>
  </si>
  <si>
    <t>Cuenca Alta río Suárez-Ubaté</t>
  </si>
  <si>
    <t>INST, AGRÍCOLA ESC, VOCACIONAL</t>
  </si>
  <si>
    <t>C,V,C DE CALI (Telefono)</t>
  </si>
  <si>
    <t>Cali  (Sur de la ciudad)</t>
  </si>
  <si>
    <t>Apto, Cartago</t>
  </si>
  <si>
    <t>Apto, Corozal</t>
  </si>
  <si>
    <t>Apto, MOMPOS</t>
  </si>
  <si>
    <t>Apto, Mompos</t>
  </si>
  <si>
    <t>Barranquilla  (centro de la ciudad)</t>
  </si>
  <si>
    <t>Apto, Magangue</t>
  </si>
  <si>
    <t>TERMOGUAJIRA  - AUT [15035020]</t>
  </si>
  <si>
    <t>Dibulla</t>
  </si>
  <si>
    <t>Riohacha (12 Km en linea recta al sur de la ciudad)</t>
  </si>
  <si>
    <t>VILLA ROSA (57 Km en linea recta al oriente de la ciudad),</t>
  </si>
  <si>
    <t>NAZARETH</t>
  </si>
  <si>
    <t>Apto, Ocaña</t>
  </si>
  <si>
    <t>Cúcuta (30 Km en linae recta al norte de la ciudad)</t>
  </si>
  <si>
    <t>PANTANO EL</t>
  </si>
  <si>
    <t>Cúcuta  (14 km en linea recta al sur de la ciudad</t>
  </si>
  <si>
    <t>FCA,LA PALMITA</t>
  </si>
  <si>
    <t>Bucaramanga  nor-oriente de la ciudad</t>
  </si>
  <si>
    <t>Barrancabermeja (15 Km en linea recta al sur-oriente de la ciudad)</t>
  </si>
  <si>
    <t>Barrancabermeja  (45 Km en linea recta al sur de laciudad)</t>
  </si>
  <si>
    <t>VILLA CARO</t>
  </si>
  <si>
    <t>Floridablanca (6 km en lina recta al nor-occidente de la ciudad)</t>
  </si>
  <si>
    <t>Cúcuta (22 Km en linea recta al norte de la ciudad),</t>
  </si>
  <si>
    <t>Cúcuta  (42 Km en linea recta al norte de la ciudad),</t>
  </si>
  <si>
    <t>Duitama  (occidente de la ciudad)</t>
  </si>
  <si>
    <t>Tunja  (norte de la ciudad)</t>
  </si>
  <si>
    <t>Apto, Sogamoso</t>
  </si>
  <si>
    <t>Apto, Yopal</t>
  </si>
  <si>
    <t>Apto, Quipama</t>
  </si>
  <si>
    <t xml:space="preserve">Yopal  </t>
  </si>
  <si>
    <t>YOPAL  (20 Km en linea recta al noroccidente de la ciudad)</t>
  </si>
  <si>
    <t>Apto, Florencia</t>
  </si>
  <si>
    <t>Neiva  (25 Km en linea recta al oriente de la ciudad)</t>
  </si>
  <si>
    <t>Medellín (20 Km en linea recta al occidente de la ciudad)</t>
  </si>
  <si>
    <t>Medellín (5 Km en linea recta al occidente de la ciudad)</t>
  </si>
  <si>
    <t>Medellín (corregimiento de Sta, Helana al oriente de la ciudad)</t>
  </si>
  <si>
    <t>Medellín occidente de la ciudad</t>
  </si>
  <si>
    <t>SAN JACINTO DEL CAUCA</t>
  </si>
  <si>
    <t>ESPERANZA LA RADIO</t>
  </si>
  <si>
    <t>Villavicencio (21 Km en linea recta al Sur-Oriente de la ciuada)</t>
  </si>
  <si>
    <t>Villavicencio (10 Km en linea recta Sur de la ciuada)</t>
  </si>
  <si>
    <t>San Jose del Guaviare  (30 Km en linea recta Sur de la ciudad)</t>
  </si>
  <si>
    <t>Villavicencio  (Occidentede la ciudad)</t>
  </si>
  <si>
    <t>Villavicencio  (28 Km en linea recta hacia el oriente  de la ciudad)</t>
  </si>
  <si>
    <t>Cubarral (14 Km linea recta piedemonte)</t>
  </si>
  <si>
    <t>Villavicencio  (7 Km linea recta via Bogotá)</t>
  </si>
  <si>
    <t>Villavicencio  (al sur-oriente  de la ciudad)</t>
  </si>
  <si>
    <t>Ibagué  (20 Km en linea al nor-oriente de la ciudad)</t>
  </si>
  <si>
    <t>Apto, Flandes</t>
  </si>
  <si>
    <t>Apto, Puerto Salgar</t>
  </si>
  <si>
    <t>Ibagué (Centro de la ciudad)</t>
  </si>
  <si>
    <t>Ibagué (20 Km en linea recta suroccidente de la ciudad)</t>
  </si>
  <si>
    <t>Ibagué  (Cruz Roja nor-oriente de la ciudad)</t>
  </si>
  <si>
    <t>GAITANA</t>
  </si>
  <si>
    <t>Guaduas (a 300 metros de Honda-Tolima)</t>
  </si>
  <si>
    <t>CENICAÑA</t>
  </si>
  <si>
    <t>Cali al norte de la ciudad</t>
  </si>
  <si>
    <t>Cali (Sur de la ciudad)</t>
  </si>
  <si>
    <t>Manizales (5 Km en linea recta al oocidente de la ciudad via a Bogota)</t>
  </si>
  <si>
    <t>Apto, Tulua</t>
  </si>
  <si>
    <t>Bogotá D,C  (via Suba)</t>
  </si>
  <si>
    <t>COL MIGUEL A, CARO</t>
  </si>
  <si>
    <t>Apto, Bogotá D,C</t>
  </si>
  <si>
    <t>UNIVERSIDAD DE LA SABANA</t>
  </si>
  <si>
    <t xml:space="preserve">Bogotá D,C </t>
  </si>
  <si>
    <t>CAMP, CHIVOR S,A</t>
  </si>
  <si>
    <t>Bogotá D,C  (UDCA) (Cll 222 K 55)</t>
  </si>
  <si>
    <t>Apto, Madrid</t>
  </si>
  <si>
    <t>Bogotá D,C  (Portal Suba)</t>
  </si>
  <si>
    <t>AREA_HIDROGRAFICA</t>
  </si>
  <si>
    <t>ZONA_HIDROGRAFICA</t>
  </si>
  <si>
    <t>Caribe</t>
  </si>
  <si>
    <t>Islas Caribe</t>
  </si>
  <si>
    <t>Caribe - Guajira</t>
  </si>
  <si>
    <t>Caribe - Litoral</t>
  </si>
  <si>
    <t>Magdalena Cauca</t>
  </si>
  <si>
    <t>Bajo Magdalena</t>
  </si>
  <si>
    <t>Sinú</t>
  </si>
  <si>
    <t>Medio Magdalena</t>
  </si>
  <si>
    <t>Catatumbo</t>
  </si>
  <si>
    <t>Alto Magdalena</t>
  </si>
  <si>
    <t>Pacifico</t>
  </si>
  <si>
    <t>Atrato - Darién</t>
  </si>
  <si>
    <t>Tapaje - Dagua - Directos</t>
  </si>
  <si>
    <t>Orinoco</t>
  </si>
  <si>
    <t>Tomo</t>
  </si>
  <si>
    <t>Amazonas</t>
  </si>
  <si>
    <t>Amazonas - Directos</t>
  </si>
  <si>
    <t>Bajo Magdalena- Cauca -San Jorge</t>
  </si>
  <si>
    <t>Caquetá</t>
  </si>
  <si>
    <t>Pacífico - Directos</t>
  </si>
  <si>
    <t>Guaviare</t>
  </si>
  <si>
    <t>Vaupes</t>
  </si>
  <si>
    <t>Orinoco Directos</t>
  </si>
  <si>
    <t>San Juán</t>
  </si>
  <si>
    <t>Mira</t>
  </si>
  <si>
    <t>Río  Piedras - Río Manzanares</t>
  </si>
  <si>
    <t>Arroyos Directos al Caribe</t>
  </si>
  <si>
    <t>Directos al Bajo Magdalena entre Calamar y desembocadura</t>
  </si>
  <si>
    <t>Río Ranchería</t>
  </si>
  <si>
    <t>Medio Cesar</t>
  </si>
  <si>
    <t>Bajo Sinú</t>
  </si>
  <si>
    <t>Río León</t>
  </si>
  <si>
    <t>Río Opón</t>
  </si>
  <si>
    <t>Río Lebrija y otros directos al Magdalena</t>
  </si>
  <si>
    <t>Río Pamplonita</t>
  </si>
  <si>
    <t>Río Porce</t>
  </si>
  <si>
    <t>Río Nare</t>
  </si>
  <si>
    <t>Río Chinchiná</t>
  </si>
  <si>
    <t>Río Otún y otros directos al Cauca</t>
  </si>
  <si>
    <t>Río La Vieja</t>
  </si>
  <si>
    <t>Río Opía</t>
  </si>
  <si>
    <t>Río Bogotá</t>
  </si>
  <si>
    <t>Ríos Amaime y Cerrito</t>
  </si>
  <si>
    <t>Alto Río Cauca</t>
  </si>
  <si>
    <t>Rio Fortalecillas y otros</t>
  </si>
  <si>
    <t>Río Juananbú</t>
  </si>
  <si>
    <t>Río Guáitara</t>
  </si>
  <si>
    <t>Río Cabi y otros Directos Atrato (md)</t>
  </si>
  <si>
    <t>Dagua - Buenaventura - Bahia Málaga</t>
  </si>
  <si>
    <t>Directos Río Arauca (md)</t>
  </si>
  <si>
    <t>Directos Bajo Meta entre ríos Casanare y Orinoco</t>
  </si>
  <si>
    <t>Río Guatiquía</t>
  </si>
  <si>
    <t>Alto Río Tomo</t>
  </si>
  <si>
    <t>Directos Río Amazonas (mi)</t>
  </si>
  <si>
    <t>Bajo San Jorge - La Mojana</t>
  </si>
  <si>
    <t>Directos al Bajo Magdalena entre El Plato y Calamar</t>
  </si>
  <si>
    <t>Canal del Dique margen derecho</t>
  </si>
  <si>
    <t>Directos Bajo Magdalena entre El Banco y El Plato</t>
  </si>
  <si>
    <t>Río Mulatos y otros directos al Caribe</t>
  </si>
  <si>
    <t>Canal del Dique margen izquierda</t>
  </si>
  <si>
    <t>Cga Grande de Santa Marta</t>
  </si>
  <si>
    <t>Medio Sinú</t>
  </si>
  <si>
    <t>Directos Caribe Golfo de Morrosquillo</t>
  </si>
  <si>
    <t>Rio Canalete y otros Arroyos Directos al Caribe</t>
  </si>
  <si>
    <t>Directos Bajo Cauca - Cga La Raya entre río Nechí</t>
  </si>
  <si>
    <t>Río Ariguaní</t>
  </si>
  <si>
    <t>Alto Cesar</t>
  </si>
  <si>
    <t>Bajo Cesar</t>
  </si>
  <si>
    <t>Río Ancho y Otros Directos al caribe</t>
  </si>
  <si>
    <t>Río Tapias</t>
  </si>
  <si>
    <t>Directos Caribe - Ay.Sharimahana Alta Guajira</t>
  </si>
  <si>
    <t>Río Carraipia - Paraguachon, Directos al Golfo Maracaibo</t>
  </si>
  <si>
    <t>Rio Guachaca - Mendiguaca y Buritaca</t>
  </si>
  <si>
    <t>Ríos Chimicuica y Corozal</t>
  </si>
  <si>
    <t>Río Fonce</t>
  </si>
  <si>
    <t>Rió San Bartolo y otros directos al Magdalena Medio</t>
  </si>
  <si>
    <t>Río Algodonal (Alto Catatumbo)</t>
  </si>
  <si>
    <t>Río Suárez</t>
  </si>
  <si>
    <t>Río Carare (Minero)</t>
  </si>
  <si>
    <t>Río Chicamocha</t>
  </si>
  <si>
    <t>Río Margua</t>
  </si>
  <si>
    <t>Río Cobugón - Río Cobaría</t>
  </si>
  <si>
    <t>Río Zulia</t>
  </si>
  <si>
    <t>Río Nuevo Presidente - Tres Bocas (Sardinata, Tibu)</t>
  </si>
  <si>
    <t>Río Chítaga</t>
  </si>
  <si>
    <t>Quebrada El Carmen y Otros Directos al Magdalena</t>
  </si>
  <si>
    <t>Directos al Magdalena (Brazo Morales)</t>
  </si>
  <si>
    <t>Río Cimitarra y otros directos al Magdalena</t>
  </si>
  <si>
    <t>Río Sogamoso</t>
  </si>
  <si>
    <t>Rio Banadia y otros Directos al Río Arauca</t>
  </si>
  <si>
    <t>Río Ariporo</t>
  </si>
  <si>
    <t>Río Garagoa</t>
  </si>
  <si>
    <t>Río Lengupá</t>
  </si>
  <si>
    <t>Río Cravo Sur</t>
  </si>
  <si>
    <t>Río Upía</t>
  </si>
  <si>
    <t>Río Túa y otros directos al Meta</t>
  </si>
  <si>
    <t>Río Pauto</t>
  </si>
  <si>
    <t>Río Casanare</t>
  </si>
  <si>
    <t>Río Cravo Norte</t>
  </si>
  <si>
    <t>Río Cusiana</t>
  </si>
  <si>
    <t>Río Timaná y otros directos al Magdalena</t>
  </si>
  <si>
    <t>Ríos directos Magdalena (md)</t>
  </si>
  <si>
    <t>Río Yaguará y Río Iquira</t>
  </si>
  <si>
    <t>Río Pescado</t>
  </si>
  <si>
    <t>Río Aipe, Río Chenche y otros directos al Magdalena</t>
  </si>
  <si>
    <t>Río Cabrera</t>
  </si>
  <si>
    <t>Río Páez</t>
  </si>
  <si>
    <t>Río Orteguaza</t>
  </si>
  <si>
    <t>Ríos Directos al Magdalena (mi)</t>
  </si>
  <si>
    <t>Juncal y otros Rios directos al Magdalena</t>
  </si>
  <si>
    <t>Río Caqueta Bajo</t>
  </si>
  <si>
    <t>Directos Río Cauca  entre Río San Juan y  Pto Valdivia</t>
  </si>
  <si>
    <t>Directos Río Cauca entre Río San Juan y Pto Valdia</t>
  </si>
  <si>
    <t>Río Frío y Otros Directos al Cauca</t>
  </si>
  <si>
    <t>Alto Nechí</t>
  </si>
  <si>
    <t>Directos al Cauca entre Pto Valdivia y Río Nechí</t>
  </si>
  <si>
    <t>Río Murrí</t>
  </si>
  <si>
    <t>Rio Tapias y otros directos al Cauca</t>
  </si>
  <si>
    <t>Río Andágueda</t>
  </si>
  <si>
    <t>Directos Pacifico Frontera Panamá</t>
  </si>
  <si>
    <t>Río Arma</t>
  </si>
  <si>
    <t>Río San Juan</t>
  </si>
  <si>
    <t>Río Sucio</t>
  </si>
  <si>
    <t>Río Taraza - Río Man</t>
  </si>
  <si>
    <t>Bajo Nechí (md)</t>
  </si>
  <si>
    <t>Directos al Bajo Nechí (mi)</t>
  </si>
  <si>
    <t>Río Negro</t>
  </si>
  <si>
    <t>Río Inírida Alto</t>
  </si>
  <si>
    <t>Directos Rio Metica entre ríos Guayuriba y Yucao</t>
  </si>
  <si>
    <t>Rio Metica (Guamal - Humadea)</t>
  </si>
  <si>
    <t>Medio Guaviare</t>
  </si>
  <si>
    <t>Directos al Río Meta entre ríos Humea y Upia (mi)</t>
  </si>
  <si>
    <t>Alto Guaviare</t>
  </si>
  <si>
    <t>Río Guacavía</t>
  </si>
  <si>
    <t>R._Inírida_(mi),_hasta_bocas_Caño_Bocón,_y_R._Las Viñas</t>
  </si>
  <si>
    <t>Río Ariari</t>
  </si>
  <si>
    <t>Río Guejar</t>
  </si>
  <si>
    <t>Río Humea</t>
  </si>
  <si>
    <t>Río Guayuriba</t>
  </si>
  <si>
    <t>Bajo Vaupés</t>
  </si>
  <si>
    <t>Río Tuparro</t>
  </si>
  <si>
    <t>Caño Guanápalo y otros directos al Meta</t>
  </si>
  <si>
    <t>Río Lagunilla y Otros Directos al Magdalena</t>
  </si>
  <si>
    <t>Río Prado</t>
  </si>
  <si>
    <t>Río Seco y otros Directos al Magdalena</t>
  </si>
  <si>
    <t>Río Tetuán, Río Ortega</t>
  </si>
  <si>
    <t>Río Totare</t>
  </si>
  <si>
    <t>Río Luisa y otros directos al Magdalena</t>
  </si>
  <si>
    <t>Directos al Magdalena entre Ríos Seco y Negro (md)</t>
  </si>
  <si>
    <t>Río Guarinó</t>
  </si>
  <si>
    <t>Río Coello</t>
  </si>
  <si>
    <t>Río Amoyá</t>
  </si>
  <si>
    <t>Río La Miel (Samaná)</t>
  </si>
  <si>
    <t>Bajo Saldaña</t>
  </si>
  <si>
    <t>Río Atá</t>
  </si>
  <si>
    <t>Rïo Cucuana</t>
  </si>
  <si>
    <t>Alto Saldaña</t>
  </si>
  <si>
    <t>Río Sumapaz</t>
  </si>
  <si>
    <t>Medio Saldaña</t>
  </si>
  <si>
    <t>Rios Pescador - RUT - Chanco - Catarina y Cañaveral</t>
  </si>
  <si>
    <t>Ríos Tulua y Morales</t>
  </si>
  <si>
    <t>Río Guachal (Bolo - Fraile y Párraga)</t>
  </si>
  <si>
    <t>Ríos Cali</t>
  </si>
  <si>
    <t>Río Risaralda</t>
  </si>
  <si>
    <t>Ríos Guabas,Sabaletas y Sonso</t>
  </si>
  <si>
    <t>Río Palo</t>
  </si>
  <si>
    <t>Río Ovejas</t>
  </si>
  <si>
    <t>Río Cajón</t>
  </si>
  <si>
    <t>Río Quinamayo y otros directos al Cauca</t>
  </si>
  <si>
    <t>Río Bugalagrande</t>
  </si>
  <si>
    <t>Ríos Lilí, Melendez y Canaveralejo</t>
  </si>
  <si>
    <t>Río Palacé</t>
  </si>
  <si>
    <t>Río Piendamo</t>
  </si>
  <si>
    <t>Rio Salado y otros directos Cauca</t>
  </si>
  <si>
    <t>Rios Arroyohondo - Yumbo - Mulalo - Vijes - Yotoco</t>
  </si>
  <si>
    <t>Rios Las Cañas - Los Micos y Obando</t>
  </si>
  <si>
    <t>Río Tamaná y otros Directos San Juan</t>
  </si>
  <si>
    <t>Río Paila</t>
  </si>
  <si>
    <t>Río Desbaratado</t>
  </si>
  <si>
    <t>Río Patia Alto</t>
  </si>
  <si>
    <t>Río San Juan Alto</t>
  </si>
  <si>
    <t>Río Sipí</t>
  </si>
  <si>
    <t>Río Mira</t>
  </si>
  <si>
    <t>Alto Caqueta</t>
  </si>
  <si>
    <t>Alto Río Putumayo</t>
  </si>
  <si>
    <t>Río Guachicono</t>
  </si>
  <si>
    <t>Río Telembí</t>
  </si>
  <si>
    <t>Río Patia Bajo</t>
  </si>
  <si>
    <t>Río Caqueta Medio</t>
  </si>
  <si>
    <t>Río Putumayo Medio</t>
  </si>
  <si>
    <t>Río Mayo</t>
  </si>
  <si>
    <t>Río San_Miguel</t>
  </si>
  <si>
    <t>Río Timbiquí</t>
  </si>
  <si>
    <t>Río Putumayo Bajo</t>
  </si>
  <si>
    <t>Río San Juan del Micay</t>
  </si>
  <si>
    <t>Río Patia Medio</t>
  </si>
  <si>
    <t>Río Igará-Paraná</t>
  </si>
  <si>
    <t>Río Guavio</t>
  </si>
  <si>
    <t>SUBZONA_HIDROGRAFICA</t>
  </si>
  <si>
    <t>Cubara</t>
  </si>
  <si>
    <t>CHARCO EL [53020010]</t>
  </si>
  <si>
    <t>El Charco</t>
  </si>
  <si>
    <t>CHURUYACO [47020020]</t>
  </si>
  <si>
    <t>Valle Del Guamuez (La Hormiga)</t>
  </si>
  <si>
    <t>SANTA LUCIA [44010080]</t>
  </si>
  <si>
    <t>Puerto Guzmán</t>
  </si>
  <si>
    <t>PUERTO ASIS [47010030]</t>
  </si>
  <si>
    <t>Puerto Asís</t>
  </si>
  <si>
    <t>MAPIRIPANA (238 Km en linea recta al Oriente de la ciuada)</t>
  </si>
  <si>
    <t>San Jose del Guaviare (238 Km en linea recta al Oriente de la ciuada)</t>
  </si>
  <si>
    <t>R E G I O N   CARIBE</t>
  </si>
  <si>
    <t>CARACOLI</t>
  </si>
  <si>
    <t>DIBULLA</t>
  </si>
  <si>
    <t>APURE</t>
  </si>
  <si>
    <t>FONSECA</t>
  </si>
  <si>
    <t>MATITAS (12 Km en linea recta al sur de la ciudad)</t>
  </si>
  <si>
    <t>Maicao</t>
  </si>
  <si>
    <t>BONANZA</t>
  </si>
  <si>
    <t>El Copey</t>
  </si>
  <si>
    <t>ALAMOS LOS</t>
  </si>
  <si>
    <t>San Sebastian</t>
  </si>
  <si>
    <t>MINCA (10 Km en linea recta al oriente de la ciudad)</t>
  </si>
  <si>
    <t>Santa Marta (10 Km linea recta al oriente de la ciudad)</t>
  </si>
  <si>
    <t>Hatonuevo</t>
  </si>
  <si>
    <t>SAN LORENZO (45 Km en linea recta oriente de la ciudad)</t>
  </si>
  <si>
    <t>Santa Marta  (45 Km linea recta oriente de la ciudad)</t>
  </si>
  <si>
    <t>Sede IDEAM (centro de la ciudad)</t>
  </si>
  <si>
    <t>Santa Marta (centro de la ciudad)</t>
  </si>
  <si>
    <t>GUACHACA (60 Km en linea recta al nor-oriente de la ciudad)</t>
  </si>
  <si>
    <t>Santa Marta (60 Km linea recta al nor-oriente de la ciudad)</t>
  </si>
  <si>
    <t>NUEVA GRANADA</t>
  </si>
  <si>
    <t>Nueva Granada</t>
  </si>
  <si>
    <t>CALLAO EL (10 Km en linea recta al oriente de la ciudad)</t>
  </si>
  <si>
    <t>Valledupar (10 Km linea recta al oriente de la ciudad)</t>
  </si>
  <si>
    <t>Valledupar (57 Km linea recta al oriente de la ciudad)</t>
  </si>
  <si>
    <t>AEROPUERTO LAS FLORES</t>
  </si>
  <si>
    <t>El Banco</t>
  </si>
  <si>
    <t>PARIS DE FRANCIA (19 km en linea recta sur-oriente e la ciudad)</t>
  </si>
  <si>
    <t>Valledupar (19 km linea recta sur-oriente e la ciudad)</t>
  </si>
  <si>
    <t>SAN RAFAEL</t>
  </si>
  <si>
    <t>Remolino</t>
  </si>
  <si>
    <t>SAN ANGEL</t>
  </si>
  <si>
    <t>Sabanas De San Ángel</t>
  </si>
  <si>
    <t>CANAL EL</t>
  </si>
  <si>
    <t>PALMOR EL</t>
  </si>
  <si>
    <t>Cienaga</t>
  </si>
  <si>
    <t>HACIENDA LA CABAÑA</t>
  </si>
  <si>
    <t>Ariguani  (El Dificil)</t>
  </si>
  <si>
    <t>PATILLAL</t>
  </si>
  <si>
    <t>TAMALAMEQUE</t>
  </si>
  <si>
    <t>Tamalameque</t>
  </si>
  <si>
    <t>VILLA CONCEPCION</t>
  </si>
  <si>
    <t>Pijiño del Carmen</t>
  </si>
  <si>
    <t>GARRAPATA</t>
  </si>
  <si>
    <t>PUEBLO VIEJO</t>
  </si>
  <si>
    <t>EL CENTRO</t>
  </si>
  <si>
    <t>PROMEDIOS MENSUALES MULTIANUALES PRECIPITACION 1991-2020</t>
  </si>
  <si>
    <t>PROMEDIOS MENSUALES MULTIANUALES DIAS 1991-2020</t>
  </si>
  <si>
    <t>Cundinamarca</t>
  </si>
  <si>
    <t>COL AGROPECUARIO PAILITAS - AUT</t>
  </si>
  <si>
    <t>SANTA CATALINA</t>
  </si>
  <si>
    <t xml:space="preserve">San Andrés (Archipiélago de San Andrés, Providencia y Santa Catalina) </t>
  </si>
  <si>
    <t>Pailitas</t>
  </si>
  <si>
    <t>Aldana (Ipiales)</t>
  </si>
  <si>
    <t>MATAJE (40 km en linea recta al sur-oriente del casco urbano)</t>
  </si>
  <si>
    <t>BURITACA (50 Km en linea recta al oriente del casco urbano)</t>
  </si>
  <si>
    <t>SANTA ISABEL</t>
  </si>
  <si>
    <t xml:space="preserve">MESA LA </t>
  </si>
  <si>
    <t>Patía (El Bordo)</t>
  </si>
  <si>
    <t>APTO SIMON BOLIVAR (14 Km en linea recta al occidente de la ciudad)</t>
  </si>
  <si>
    <t>APTO LOS GARZONES (15 Km en linea recta al nor-oriente de la ciudad)</t>
  </si>
  <si>
    <t>APTO ANTONIO ROLDAN BETANCUR (los cedros)</t>
  </si>
  <si>
    <t>APTO OLAYA HERRERA (sur-occidente de la ciudad)</t>
  </si>
  <si>
    <t>APTO EL EDEN (10 Km en linea recta al sur del la ciudad)</t>
  </si>
  <si>
    <t>APTO PERALES (10 Km al oriente de la ciudad)</t>
  </si>
  <si>
    <t>APTO EL DORADO (occidente)</t>
  </si>
  <si>
    <t>SEDE IDEAM (Fontibon)</t>
  </si>
  <si>
    <t xml:space="preserve">APTO A BONILLA AUT </t>
  </si>
  <si>
    <t>APTO VANGUARDIA (3 Km en linea recta Nor-Oriente de la ciudad)</t>
  </si>
  <si>
    <t>Doña Juana  (Localidad de Usme)</t>
  </si>
  <si>
    <t>UDEC - (Univ, de Fusagasugá)</t>
  </si>
  <si>
    <t>La Casita (La Calera)</t>
  </si>
  <si>
    <t>EDIFICIO CVC (Sur de la ciudad)</t>
  </si>
  <si>
    <t>AREA OPERATIVA 2 ATLANTICO - BOLIVAR - CORDOBA - SUCRE (Barranquilla)</t>
  </si>
  <si>
    <t>BARRANQUILLA Sede IDEAM (centro de la ciudad)</t>
  </si>
  <si>
    <t>AREA OPERATIVA 5 MAGDALENA-CESAR (Santa Marta)</t>
  </si>
  <si>
    <t>LA TAGUA (25 Km en linea recta al oriente de la ciudad)</t>
  </si>
  <si>
    <t xml:space="preserve"> AREA OPERATIVA 8 SANTANDERES - ARAUCA (Bucaramanga)</t>
  </si>
  <si>
    <t>TUNEBIA (Toledo N. S/der)</t>
  </si>
  <si>
    <t>CINERA-VILLA OLGA (30 Km en linae recta al norte de la ciudad)</t>
  </si>
  <si>
    <t>CARMEN DE TONCHALA (14 km en linea recta al sur de la ciudad</t>
  </si>
  <si>
    <t>Antigua Sede IDEAM nor-oriente de la ciudad</t>
  </si>
  <si>
    <t>CENTRO EL (15 Km en linea recta al sur-oriente de la ciudad)</t>
  </si>
  <si>
    <t>CHUCURI (45 Km en linea recta al sur de laciudad)</t>
  </si>
  <si>
    <t>FLORESTA LA (6 km en lina recta al nor-occidente de la ciudad)</t>
  </si>
  <si>
    <t>BERLIN-Corregimiento Berlin (3316 msnm)</t>
  </si>
  <si>
    <t>BOCATOMA RIO ZULIA (22 Km en linea recta al norte de la ciudad),</t>
  </si>
  <si>
    <t>SANTA RITA (42 Km en linea recta al norte de la ciudad),</t>
  </si>
  <si>
    <t>SAN RAFAEL  (9 Km en linea recta al norte de la ciudad)</t>
  </si>
  <si>
    <t>AREA OPERATIVA 6 BOYACA - CASANARE  (Duitama)</t>
  </si>
  <si>
    <t>Duitama (occidente de la ciudad)</t>
  </si>
  <si>
    <t>U P T C (norte de la ciudad)</t>
  </si>
  <si>
    <t>CHAPARRERA LA (26 Km en linea recta al norte de la ciudad)</t>
  </si>
  <si>
    <t>MORRO EL (20 Km en linea recta al noroccidente de la ciudad)</t>
  </si>
  <si>
    <t>AREA OPERATIVA 4 HUILA - CAQUETA - AMAZONAS (Neiva)</t>
  </si>
  <si>
    <t>PALACIO-VEGALARGA (40 Km en linea recta oriente de la ciudad)</t>
  </si>
  <si>
    <t>Neiva (4 km en line recta al Oriente de la ciudad)</t>
  </si>
  <si>
    <t>STA HELENA (25 Km en linea recta al oriente de la ciudad)</t>
  </si>
  <si>
    <t>AREA OPERATIVA 1 ANTIOQUIA - CHOCO - RISARALDA (Medellin)</t>
  </si>
  <si>
    <t>IGUANA LA (5 Km en linea recta al occidente de la ciudad)</t>
  </si>
  <si>
    <t>STA HELENA (corregimiento de Sta, Helana al oriente de la ciudad)</t>
  </si>
  <si>
    <t>AREA OPERATIVA 3 META -  CASANARE (Villavicencio)</t>
  </si>
  <si>
    <t>LIBERTAD LA (21 Km en linea recta al Sur-Oriente de la ciuada)</t>
  </si>
  <si>
    <t>UNILLANOS (10 Km en linea recta Sur de la ciuada)</t>
  </si>
  <si>
    <t>El Trueno (30 Km en linea recta Sur de la ciudad)</t>
  </si>
  <si>
    <t>VILLAVICENCIO Sede IDEAM (Occidentede la ciudad)</t>
  </si>
  <si>
    <t>MONTERREDONDO (7,6 Km en linea recta al occidente est. SUSUMUCO)</t>
  </si>
  <si>
    <t>POMPEYA (28 Km en linea recta hacia el oriente  de la ciudad)</t>
  </si>
  <si>
    <t>PUERTO ANGOSTURAS (14 Km linea recta piedemonte)</t>
  </si>
  <si>
    <t>SERVITA (7 Km linea recta via Bogotá)</t>
  </si>
  <si>
    <t>ICA (al sur-oriente  de la ciudad)</t>
  </si>
  <si>
    <t>AREA OPERATIVA 10 TOLIMA - CUNDINAMARCA No,10 (Ibague)</t>
  </si>
  <si>
    <t>PERALES HATO OPIA (20 Km en linea al nor-oriente de la ciudad)</t>
  </si>
  <si>
    <t>INTERLAKEN (Centro de la ciudad)</t>
  </si>
  <si>
    <t>JUNTAS LAS (20 Km en linea recta suroccidente de la ciudad)</t>
  </si>
  <si>
    <t>Sede IDEAM (Cruz Roja nor-oriente de la ciudad)</t>
  </si>
  <si>
    <t>ARRANCAPLUMAS (a 300 metros de Honda-Tolima)</t>
  </si>
  <si>
    <t>SAN MIGUEL (a 65 km al Oriente en linea recta del casco Urbano)</t>
  </si>
  <si>
    <t>AREA OPERATIVA 9 - VALLE - RISARALDA - QUINDIO - CAUCA No,9 (Cali)</t>
  </si>
  <si>
    <t>UNIV DEL VALLE (Sur de la ciudad)</t>
  </si>
  <si>
    <t>TESORITO FCA (5 Km en linea recta al oocidente de la ciudad via a Bogota)</t>
  </si>
  <si>
    <t>MIRA EL GJA (33 km en linea recta al sur-oriente el casco urbano de Tumaco)</t>
  </si>
  <si>
    <t>VILLAGARZON (14 Km al sur en linea del municipio de Mocoa)</t>
  </si>
  <si>
    <t>PTO LIMON (20 Km en linea recta al sur - occidentede la ciudad)</t>
  </si>
  <si>
    <t>BOTANA (7 Km en linea recta al sur de la ciudad)</t>
  </si>
  <si>
    <t>CONDAGUA (16,5 Km en linea recta al sur-occidente de la ciudad)</t>
  </si>
  <si>
    <t>CAMPUCANA (7 Km en linea recta al norte de la ciudad)</t>
  </si>
  <si>
    <t>TORRE TV SAN FCO (40,0 Km en linea recta al noroccidente de la ciudad)</t>
  </si>
  <si>
    <t>ENCANO EL (13,8 km en linea recta al sur-oriente de la ciudad)</t>
  </si>
  <si>
    <t>NOANAMITO (41,3 Km en linea recta al Nor- Occidente del casco Urbano)</t>
  </si>
  <si>
    <t>JUNIN (Piedemonte a 50 km en linea recta al occidente de la ciudad)</t>
  </si>
  <si>
    <t>Sede IDEAM (al norte de la ciudad)</t>
  </si>
  <si>
    <t>AGUACLARA</t>
  </si>
  <si>
    <t>EL PLAN</t>
  </si>
  <si>
    <t>Inzá</t>
  </si>
  <si>
    <t>Algarrobo</t>
  </si>
  <si>
    <t>EL TUSCOLO</t>
  </si>
  <si>
    <t>LA PALMA</t>
  </si>
  <si>
    <t>La palma</t>
  </si>
  <si>
    <t>IDEAM PUENTE ARANDA</t>
  </si>
  <si>
    <t>BOGOTA DC</t>
  </si>
  <si>
    <t>ultimo
DATO
registrado</t>
  </si>
  <si>
    <t>MATAJE</t>
  </si>
  <si>
    <t>ESTACION</t>
  </si>
  <si>
    <t>PRECIPITACION MAXIMA EN 24 HORAS _ULTIMOS RUTH</t>
  </si>
  <si>
    <t>MAX Hist</t>
  </si>
  <si>
    <t>DEPARTAMENTO</t>
  </si>
  <si>
    <t>Archipielago De San Andres, Providencia Y Santa Catalina</t>
  </si>
  <si>
    <t>Diferencia</t>
  </si>
  <si>
    <t>Supera dia Actual</t>
  </si>
  <si>
    <t>Supera Mes</t>
  </si>
  <si>
    <t>LA VERÓNICA</t>
  </si>
  <si>
    <t>ABRIL DE 2026</t>
  </si>
  <si>
    <r>
      <t xml:space="preserve">APTO SIMON BOLIVAR </t>
    </r>
    <r>
      <rPr>
        <sz val="11"/>
        <color indexed="10"/>
        <rFont val="Arial"/>
        <family val="2"/>
      </rPr>
      <t>(14 Km en linea recta al occidente de la ciudad</t>
    </r>
    <r>
      <rPr>
        <sz val="11"/>
        <rFont val="Arial"/>
        <family val="2"/>
      </rPr>
      <t>)</t>
    </r>
  </si>
  <si>
    <r>
      <t>B/quilla</t>
    </r>
    <r>
      <rPr>
        <b/>
        <sz val="11"/>
        <rFont val="Arial"/>
        <family val="2"/>
      </rPr>
      <t xml:space="preserve"> (Soledad)</t>
    </r>
  </si>
  <si>
    <r>
      <rPr>
        <b/>
        <sz val="11"/>
        <rFont val="Arial"/>
        <family val="2"/>
      </rPr>
      <t>APTO LOS GARZONES</t>
    </r>
    <r>
      <rPr>
        <sz val="11"/>
        <color indexed="10"/>
        <rFont val="Arial"/>
        <family val="2"/>
      </rPr>
      <t xml:space="preserve"> (15 Km en linea recta al nor-oriente de la</t>
    </r>
    <r>
      <rPr>
        <sz val="11"/>
        <rFont val="Arial"/>
        <family val="2"/>
      </rPr>
      <t xml:space="preserve"> ciudad)</t>
    </r>
  </si>
  <si>
    <r>
      <t xml:space="preserve">APTO ANTONIO ROLDAN BETANCUR </t>
    </r>
    <r>
      <rPr>
        <sz val="11"/>
        <color indexed="10"/>
        <rFont val="Arial"/>
        <family val="2"/>
      </rPr>
      <t>(los cedros)</t>
    </r>
  </si>
  <si>
    <r>
      <t xml:space="preserve">Bucaramanga </t>
    </r>
    <r>
      <rPr>
        <b/>
        <sz val="11"/>
        <rFont val="Arial"/>
        <family val="2"/>
      </rPr>
      <t>(Lebrija)</t>
    </r>
  </si>
  <si>
    <r>
      <t>APTO OLAYA HERRERA</t>
    </r>
    <r>
      <rPr>
        <sz val="11"/>
        <rFont val="Arial"/>
        <family val="2"/>
      </rPr>
      <t xml:space="preserve"> </t>
    </r>
    <r>
      <rPr>
        <sz val="11"/>
        <color indexed="10"/>
        <rFont val="Arial"/>
        <family val="2"/>
      </rPr>
      <t>(sur-occidente de la ciudad)</t>
    </r>
  </si>
  <si>
    <r>
      <rPr>
        <b/>
        <sz val="11"/>
        <rFont val="Arial"/>
        <family val="2"/>
      </rPr>
      <t>APTO EL EDEN</t>
    </r>
    <r>
      <rPr>
        <sz val="11"/>
        <rFont val="Arial"/>
        <family val="2"/>
      </rPr>
      <t xml:space="preserve"> </t>
    </r>
    <r>
      <rPr>
        <sz val="11"/>
        <color indexed="10"/>
        <rFont val="Arial"/>
        <family val="2"/>
      </rPr>
      <t>(10 Km en linea recta al sur del la ciudad)</t>
    </r>
  </si>
  <si>
    <r>
      <t xml:space="preserve">APTO PERALES </t>
    </r>
    <r>
      <rPr>
        <sz val="11"/>
        <color indexed="10"/>
        <rFont val="Arial"/>
        <family val="2"/>
      </rPr>
      <t>(10 Km al oriente de la ciudad)</t>
    </r>
  </si>
  <si>
    <r>
      <t xml:space="preserve">APTO EL DORADO </t>
    </r>
    <r>
      <rPr>
        <sz val="11"/>
        <color indexed="10"/>
        <rFont val="Arial"/>
        <family val="2"/>
      </rPr>
      <t>(occidente)</t>
    </r>
  </si>
  <si>
    <r>
      <t>SEDE IDEAM</t>
    </r>
    <r>
      <rPr>
        <sz val="11"/>
        <rFont val="Arial"/>
        <family val="2"/>
      </rPr>
      <t xml:space="preserve"> (Fontibon)</t>
    </r>
  </si>
  <si>
    <r>
      <t>APTO A BONILLA AUT</t>
    </r>
    <r>
      <rPr>
        <sz val="11"/>
        <color indexed="10"/>
        <rFont val="Arial"/>
        <family val="2"/>
      </rPr>
      <t xml:space="preserve"> </t>
    </r>
  </si>
  <si>
    <r>
      <t xml:space="preserve">APTO VANGUARDIA </t>
    </r>
    <r>
      <rPr>
        <sz val="11"/>
        <rFont val="Arial"/>
        <family val="2"/>
      </rPr>
      <t>(3 Km en linea recta Nor-Oriente de la ciudad)</t>
    </r>
  </si>
  <si>
    <r>
      <t xml:space="preserve">Doña Juana </t>
    </r>
    <r>
      <rPr>
        <sz val="11"/>
        <rFont val="Arial"/>
        <family val="2"/>
      </rPr>
      <t xml:space="preserve"> (Localidad de Usme)</t>
    </r>
  </si>
  <si>
    <r>
      <t xml:space="preserve">UDEC - </t>
    </r>
    <r>
      <rPr>
        <sz val="11"/>
        <rFont val="Arial"/>
        <family val="2"/>
      </rPr>
      <t>(Univ, de Fusagasugá)</t>
    </r>
  </si>
  <si>
    <r>
      <t xml:space="preserve">La Casita </t>
    </r>
    <r>
      <rPr>
        <sz val="11"/>
        <color rgb="FF0000FF"/>
        <rFont val="Arial"/>
        <family val="2"/>
      </rPr>
      <t>(La Calera)</t>
    </r>
  </si>
  <si>
    <r>
      <t xml:space="preserve">Torca </t>
    </r>
    <r>
      <rPr>
        <sz val="11"/>
        <color rgb="FF0000FF"/>
        <rFont val="Arial"/>
        <family val="2"/>
      </rPr>
      <t>(Usaquen)</t>
    </r>
  </si>
  <si>
    <r>
      <t xml:space="preserve">EDIFICIO CVC </t>
    </r>
    <r>
      <rPr>
        <sz val="11"/>
        <color indexed="10"/>
        <rFont val="Arial"/>
        <family val="2"/>
      </rPr>
      <t>(Sur de la ciudad)</t>
    </r>
  </si>
  <si>
    <r>
      <t>BARRANQUILLA Sede</t>
    </r>
    <r>
      <rPr>
        <sz val="11"/>
        <color indexed="8"/>
        <rFont val="Arial"/>
        <family val="2"/>
      </rPr>
      <t xml:space="preserve"> </t>
    </r>
    <r>
      <rPr>
        <b/>
        <sz val="11"/>
        <color indexed="8"/>
        <rFont val="Arial"/>
        <family val="2"/>
      </rPr>
      <t>IDEAM</t>
    </r>
    <r>
      <rPr>
        <sz val="11"/>
        <color indexed="8"/>
        <rFont val="Arial"/>
        <family val="2"/>
      </rPr>
      <t xml:space="preserve"> </t>
    </r>
    <r>
      <rPr>
        <sz val="11"/>
        <color indexed="10"/>
        <rFont val="Arial"/>
        <family val="2"/>
      </rPr>
      <t>(centro de la ciudad)</t>
    </r>
  </si>
  <si>
    <r>
      <rPr>
        <b/>
        <sz val="11"/>
        <rFont val="Arial"/>
        <family val="2"/>
      </rPr>
      <t>LA TAGUA</t>
    </r>
    <r>
      <rPr>
        <sz val="11"/>
        <rFont val="Arial"/>
        <family val="2"/>
      </rPr>
      <t xml:space="preserve"> (25 Km en linea recta al oriente de la ciudad)</t>
    </r>
  </si>
  <si>
    <r>
      <t xml:space="preserve">TUNEBIA </t>
    </r>
    <r>
      <rPr>
        <sz val="11"/>
        <color indexed="10"/>
        <rFont val="Arial"/>
        <family val="2"/>
      </rPr>
      <t>(Toledo N. S/der)</t>
    </r>
  </si>
  <si>
    <r>
      <t xml:space="preserve">CINERA-VILLA OLGA </t>
    </r>
    <r>
      <rPr>
        <sz val="11"/>
        <color indexed="10"/>
        <rFont val="Arial"/>
        <family val="2"/>
      </rPr>
      <t>(30 Km en linae recta al norte de la ciudad)</t>
    </r>
  </si>
  <si>
    <r>
      <rPr>
        <b/>
        <sz val="11"/>
        <rFont val="Arial"/>
        <family val="2"/>
      </rPr>
      <t>CARMEN DE TONCHALA</t>
    </r>
    <r>
      <rPr>
        <sz val="11"/>
        <rFont val="Arial"/>
        <family val="2"/>
      </rPr>
      <t xml:space="preserve"> </t>
    </r>
    <r>
      <rPr>
        <sz val="11"/>
        <color indexed="10"/>
        <rFont val="Arial"/>
        <family val="2"/>
      </rPr>
      <t>(14 km en linea recta al sur de la ciudad</t>
    </r>
  </si>
  <si>
    <r>
      <t xml:space="preserve">Antigua Sede IDEAM </t>
    </r>
    <r>
      <rPr>
        <sz val="11"/>
        <color indexed="10"/>
        <rFont val="Arial"/>
        <family val="2"/>
      </rPr>
      <t>nor-oriente de la ciudad</t>
    </r>
  </si>
  <si>
    <r>
      <t xml:space="preserve">CENTRO EL </t>
    </r>
    <r>
      <rPr>
        <sz val="11"/>
        <color indexed="10"/>
        <rFont val="Arial"/>
        <family val="2"/>
      </rPr>
      <t>(15 Km en linea recta al sur-oriente de la ciudad)</t>
    </r>
  </si>
  <si>
    <r>
      <t>CHUCURI</t>
    </r>
    <r>
      <rPr>
        <b/>
        <sz val="11"/>
        <color indexed="10"/>
        <rFont val="Arial"/>
        <family val="2"/>
      </rPr>
      <t xml:space="preserve"> </t>
    </r>
    <r>
      <rPr>
        <sz val="11"/>
        <color indexed="10"/>
        <rFont val="Arial"/>
        <family val="2"/>
      </rPr>
      <t>(45 Km en linea recta al sur de laciudad)</t>
    </r>
  </si>
  <si>
    <r>
      <t xml:space="preserve">FLORESTA LA </t>
    </r>
    <r>
      <rPr>
        <sz val="11"/>
        <color indexed="10"/>
        <rFont val="Arial"/>
        <family val="2"/>
      </rPr>
      <t>(6 km en lina recta al nor-occidente de la ciudad)</t>
    </r>
  </si>
  <si>
    <r>
      <t>BERLIN-</t>
    </r>
    <r>
      <rPr>
        <sz val="11"/>
        <color indexed="10"/>
        <rFont val="Arial"/>
        <family val="2"/>
      </rPr>
      <t>Corregimiento Berlin (3316 msnm)</t>
    </r>
  </si>
  <si>
    <r>
      <t xml:space="preserve">Tona </t>
    </r>
    <r>
      <rPr>
        <sz val="11"/>
        <color indexed="10"/>
        <rFont val="Arial"/>
        <family val="2"/>
      </rPr>
      <t>(1893 msnm)</t>
    </r>
  </si>
  <si>
    <r>
      <t>BOCATOMA RIO ZULIA</t>
    </r>
    <r>
      <rPr>
        <sz val="11"/>
        <rFont val="Arial"/>
        <family val="2"/>
      </rPr>
      <t xml:space="preserve"> </t>
    </r>
    <r>
      <rPr>
        <sz val="11"/>
        <color indexed="10"/>
        <rFont val="Arial"/>
        <family val="2"/>
      </rPr>
      <t>(22 Km en linea recta al norte de la ciudad)</t>
    </r>
    <r>
      <rPr>
        <sz val="11"/>
        <rFont val="Arial"/>
        <family val="2"/>
      </rPr>
      <t>,</t>
    </r>
  </si>
  <si>
    <r>
      <t xml:space="preserve">SANTA RITA </t>
    </r>
    <r>
      <rPr>
        <sz val="11"/>
        <color indexed="10"/>
        <rFont val="Arial"/>
        <family val="2"/>
      </rPr>
      <t>(42 Km en linea recta al norte de la ciudad),</t>
    </r>
  </si>
  <si>
    <r>
      <t xml:space="preserve">SAN RAFAEL  </t>
    </r>
    <r>
      <rPr>
        <sz val="11"/>
        <color indexed="10"/>
        <rFont val="Arial"/>
        <family val="2"/>
      </rPr>
      <t>(9 Km en linea recta al norte de la ciudad)</t>
    </r>
  </si>
  <si>
    <r>
      <t xml:space="preserve">Duitama </t>
    </r>
    <r>
      <rPr>
        <sz val="11"/>
        <color indexed="10"/>
        <rFont val="Arial"/>
        <family val="2"/>
      </rPr>
      <t>(occidente de la ciudad)</t>
    </r>
  </si>
  <si>
    <r>
      <t xml:space="preserve">U P T C </t>
    </r>
    <r>
      <rPr>
        <b/>
        <sz val="11"/>
        <color indexed="10"/>
        <rFont val="Arial"/>
        <family val="2"/>
      </rPr>
      <t>(</t>
    </r>
    <r>
      <rPr>
        <sz val="11"/>
        <color indexed="10"/>
        <rFont val="Arial"/>
        <family val="2"/>
      </rPr>
      <t>norte de la ciudad)</t>
    </r>
  </si>
  <si>
    <r>
      <t xml:space="preserve">Campohermoso </t>
    </r>
    <r>
      <rPr>
        <sz val="11"/>
        <rFont val="Arial"/>
        <family val="2"/>
      </rPr>
      <t>(corregimiento de campohermoso)</t>
    </r>
  </si>
  <si>
    <r>
      <t xml:space="preserve">CHAPARRERA LA </t>
    </r>
    <r>
      <rPr>
        <sz val="11"/>
        <rFont val="Arial"/>
        <family val="2"/>
      </rPr>
      <t>(26 Km en linea recta al norte de la ciudad)</t>
    </r>
  </si>
  <si>
    <r>
      <t xml:space="preserve">MORRO EL </t>
    </r>
    <r>
      <rPr>
        <sz val="11"/>
        <color indexed="10"/>
        <rFont val="Arial"/>
        <family val="2"/>
      </rPr>
      <t>(20 Km en linea recta al noroccidente de la ciudad)</t>
    </r>
  </si>
  <si>
    <r>
      <t xml:space="preserve">PALACIO-VEGALARGA </t>
    </r>
    <r>
      <rPr>
        <sz val="11"/>
        <rFont val="Arial"/>
        <family val="2"/>
      </rPr>
      <t>(40 Km en linea recta oriente de la ciudad)</t>
    </r>
  </si>
  <si>
    <r>
      <t xml:space="preserve">Neiva </t>
    </r>
    <r>
      <rPr>
        <sz val="11"/>
        <color indexed="10"/>
        <rFont val="Arial"/>
        <family val="2"/>
      </rPr>
      <t>(4 km en line recta al Oriente de la ciudad)</t>
    </r>
  </si>
  <si>
    <r>
      <t xml:space="preserve">STA HELENA </t>
    </r>
    <r>
      <rPr>
        <sz val="11"/>
        <color indexed="10"/>
        <rFont val="Arial"/>
        <family val="2"/>
      </rPr>
      <t>(25 Km en linea recta al oriente de la ciudad)</t>
    </r>
  </si>
  <si>
    <r>
      <t xml:space="preserve">ALDEA LA </t>
    </r>
    <r>
      <rPr>
        <sz val="11"/>
        <color indexed="10"/>
        <rFont val="Arial"/>
        <family val="2"/>
      </rPr>
      <t>(20 Km en linea recta al occidente de la ciudad)</t>
    </r>
  </si>
  <si>
    <r>
      <t xml:space="preserve">IGUANA LA </t>
    </r>
    <r>
      <rPr>
        <sz val="11"/>
        <color indexed="10"/>
        <rFont val="Arial"/>
        <family val="2"/>
      </rPr>
      <t>(5 Km en linea recta al occidente de la ciudad)</t>
    </r>
  </si>
  <si>
    <r>
      <t xml:space="preserve">STA HELENA </t>
    </r>
    <r>
      <rPr>
        <sz val="11"/>
        <color indexed="10"/>
        <rFont val="Arial"/>
        <family val="2"/>
      </rPr>
      <t>(corregimiento de Sta, Helana al oriente de la ciudad)</t>
    </r>
  </si>
  <si>
    <r>
      <t xml:space="preserve">Sede IDEAM </t>
    </r>
    <r>
      <rPr>
        <sz val="11"/>
        <color indexed="10"/>
        <rFont val="Arial"/>
        <family val="2"/>
      </rPr>
      <t>occidente de la ciudad</t>
    </r>
  </si>
  <si>
    <r>
      <t xml:space="preserve">LIBERTAD LA </t>
    </r>
    <r>
      <rPr>
        <sz val="11"/>
        <rFont val="Arial"/>
        <family val="2"/>
      </rPr>
      <t>(21 Km en linea recta al Sur-Oriente de la ciuada)</t>
    </r>
  </si>
  <si>
    <r>
      <t xml:space="preserve">UNILLANOS </t>
    </r>
    <r>
      <rPr>
        <sz val="11"/>
        <rFont val="Arial"/>
        <family val="2"/>
      </rPr>
      <t>(10 Km en linea recta Sur de la ciuada)</t>
    </r>
  </si>
  <si>
    <r>
      <t xml:space="preserve">El Trueno </t>
    </r>
    <r>
      <rPr>
        <sz val="11"/>
        <rFont val="Arial"/>
        <family val="2"/>
      </rPr>
      <t>(30 Km en linea recta Sur de la ciudad)</t>
    </r>
  </si>
  <si>
    <r>
      <t>VILLAVICENCIO Sede IDEAM</t>
    </r>
    <r>
      <rPr>
        <sz val="11"/>
        <color indexed="10"/>
        <rFont val="Arial"/>
        <family val="2"/>
      </rPr>
      <t xml:space="preserve"> (</t>
    </r>
    <r>
      <rPr>
        <sz val="11"/>
        <rFont val="Arial"/>
        <family val="2"/>
      </rPr>
      <t>Occidentede la ciudad)</t>
    </r>
  </si>
  <si>
    <r>
      <t xml:space="preserve">MONTERREDONDO </t>
    </r>
    <r>
      <rPr>
        <sz val="11"/>
        <rFont val="Arial"/>
        <family val="2"/>
      </rPr>
      <t>(7,6 Km en linea recta al occidente est. SUSUMUCO)</t>
    </r>
  </si>
  <si>
    <r>
      <t>POMPEYA</t>
    </r>
    <r>
      <rPr>
        <sz val="11"/>
        <color indexed="10"/>
        <rFont val="Arial"/>
        <family val="2"/>
      </rPr>
      <t xml:space="preserve"> </t>
    </r>
    <r>
      <rPr>
        <sz val="11"/>
        <rFont val="Arial"/>
        <family val="2"/>
      </rPr>
      <t>(28 Km en linea recta hacia el oriente  de la ciudad)</t>
    </r>
  </si>
  <si>
    <r>
      <t>PUERTO ANGOSTURAS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(14 Km linea recta piedemonte)</t>
    </r>
  </si>
  <si>
    <r>
      <t xml:space="preserve">SERVITA </t>
    </r>
    <r>
      <rPr>
        <sz val="11"/>
        <rFont val="Arial"/>
        <family val="2"/>
      </rPr>
      <t>(7 Km linea recta via Bogotá)</t>
    </r>
  </si>
  <si>
    <r>
      <t>ICA</t>
    </r>
    <r>
      <rPr>
        <sz val="11"/>
        <color indexed="10"/>
        <rFont val="Arial"/>
        <family val="2"/>
      </rPr>
      <t xml:space="preserve"> </t>
    </r>
    <r>
      <rPr>
        <sz val="11"/>
        <color theme="1"/>
        <rFont val="Arial"/>
        <family val="2"/>
      </rPr>
      <t>(2,1 al sur-oriente  de la ciudad)</t>
    </r>
  </si>
  <si>
    <r>
      <t xml:space="preserve">PERALES HATO OPIA </t>
    </r>
    <r>
      <rPr>
        <sz val="11"/>
        <color indexed="10"/>
        <rFont val="Arial"/>
        <family val="2"/>
      </rPr>
      <t>(20 Km en linea al nor-oriente de la ciudad)</t>
    </r>
  </si>
  <si>
    <r>
      <t xml:space="preserve">INTERLAKEN </t>
    </r>
    <r>
      <rPr>
        <sz val="11"/>
        <color indexed="10"/>
        <rFont val="Arial"/>
        <family val="2"/>
      </rPr>
      <t>(Centro de la ciudad)</t>
    </r>
  </si>
  <si>
    <r>
      <t>JUNTAS LAS</t>
    </r>
    <r>
      <rPr>
        <sz val="11"/>
        <rFont val="Arial"/>
        <family val="2"/>
      </rPr>
      <t xml:space="preserve"> </t>
    </r>
    <r>
      <rPr>
        <sz val="11"/>
        <color indexed="10"/>
        <rFont val="Arial"/>
        <family val="2"/>
      </rPr>
      <t>(20 Km en linea recta suroccidente de la ciudad)</t>
    </r>
  </si>
  <si>
    <r>
      <t xml:space="preserve">Sede IDEAM </t>
    </r>
    <r>
      <rPr>
        <sz val="11"/>
        <color indexed="10"/>
        <rFont val="Arial"/>
        <family val="2"/>
      </rPr>
      <t>(Cruz Roja nor-oriente de la ciudad)</t>
    </r>
  </si>
  <si>
    <r>
      <t>ARRANCAPLUMAS</t>
    </r>
    <r>
      <rPr>
        <sz val="11"/>
        <rFont val="Arial"/>
        <family val="2"/>
      </rPr>
      <t xml:space="preserve"> </t>
    </r>
    <r>
      <rPr>
        <sz val="11"/>
        <color indexed="10"/>
        <rFont val="Arial"/>
        <family val="2"/>
      </rPr>
      <t>(a 300 metros de Honda-Tolima)</t>
    </r>
  </si>
  <si>
    <r>
      <rPr>
        <b/>
        <sz val="11"/>
        <rFont val="Arial"/>
        <family val="2"/>
      </rPr>
      <t>SAN MIGUEL</t>
    </r>
    <r>
      <rPr>
        <sz val="11"/>
        <rFont val="Arial"/>
        <family val="2"/>
      </rPr>
      <t xml:space="preserve"> </t>
    </r>
    <r>
      <rPr>
        <sz val="11"/>
        <color indexed="10"/>
        <rFont val="Arial"/>
        <family val="2"/>
      </rPr>
      <t>(a 65 km al Oriente en linea recta del casco Urbano)</t>
    </r>
  </si>
  <si>
    <r>
      <rPr>
        <b/>
        <sz val="11"/>
        <rFont val="Arial"/>
        <family val="2"/>
      </rPr>
      <t>Sede DEAM</t>
    </r>
    <r>
      <rPr>
        <sz val="11"/>
        <rFont val="Arial"/>
        <family val="2"/>
      </rPr>
      <t xml:space="preserve"> </t>
    </r>
    <r>
      <rPr>
        <sz val="11"/>
        <color indexed="10"/>
        <rFont val="Arial"/>
        <family val="2"/>
      </rPr>
      <t>al norte de la ciudad</t>
    </r>
  </si>
  <si>
    <r>
      <rPr>
        <b/>
        <sz val="11"/>
        <rFont val="Arial"/>
        <family val="2"/>
      </rPr>
      <t>UNIV DEL VALLE</t>
    </r>
    <r>
      <rPr>
        <sz val="11"/>
        <rFont val="Arial"/>
        <family val="2"/>
      </rPr>
      <t xml:space="preserve"> </t>
    </r>
    <r>
      <rPr>
        <sz val="11"/>
        <color indexed="10"/>
        <rFont val="Arial"/>
        <family val="2"/>
      </rPr>
      <t>(Sur de la ciudad)</t>
    </r>
  </si>
  <si>
    <r>
      <rPr>
        <b/>
        <sz val="11"/>
        <rFont val="Arial"/>
        <family val="2"/>
      </rPr>
      <t>TESORITO FCA</t>
    </r>
    <r>
      <rPr>
        <sz val="11"/>
        <rFont val="Arial"/>
        <family val="2"/>
      </rPr>
      <t xml:space="preserve"> </t>
    </r>
    <r>
      <rPr>
        <sz val="11"/>
        <color indexed="10"/>
        <rFont val="Arial"/>
        <family val="2"/>
      </rPr>
      <t>(5 Km en linea recta al oocidente de la ciudad via a Bogota)</t>
    </r>
  </si>
  <si>
    <r>
      <t xml:space="preserve">MIRA EL GJA </t>
    </r>
    <r>
      <rPr>
        <b/>
        <sz val="11"/>
        <color indexed="10"/>
        <rFont val="Arial"/>
        <family val="2"/>
      </rPr>
      <t>(33 km en linea recta al sur-oriente el casco urbano de Tumaco)</t>
    </r>
  </si>
  <si>
    <r>
      <rPr>
        <b/>
        <sz val="11"/>
        <rFont val="Arial"/>
        <family val="2"/>
      </rPr>
      <t>OBONUCO</t>
    </r>
    <r>
      <rPr>
        <sz val="11"/>
        <rFont val="Arial"/>
        <family val="2"/>
      </rPr>
      <t xml:space="preserve"> </t>
    </r>
    <r>
      <rPr>
        <sz val="11"/>
        <color rgb="FFFF0000"/>
        <rFont val="Arial"/>
        <family val="2"/>
      </rPr>
      <t>(3,3 Km en linea recta al sur occidente)</t>
    </r>
  </si>
  <si>
    <r>
      <t xml:space="preserve">VILLAGARZON </t>
    </r>
    <r>
      <rPr>
        <b/>
        <sz val="11"/>
        <rFont val="Arial"/>
        <family val="2"/>
      </rPr>
      <t>(14 Km al sur en linea del municipio de Mocoa)</t>
    </r>
  </si>
  <si>
    <r>
      <t xml:space="preserve">PTO LIMON </t>
    </r>
    <r>
      <rPr>
        <b/>
        <sz val="11"/>
        <rFont val="Arial"/>
        <family val="2"/>
      </rPr>
      <t>(20 Km en linea recta al sur - occidentede la ciudad)</t>
    </r>
  </si>
  <si>
    <r>
      <t xml:space="preserve">BOTANA </t>
    </r>
    <r>
      <rPr>
        <sz val="11"/>
        <color indexed="10"/>
        <rFont val="Arial"/>
        <family val="2"/>
      </rPr>
      <t>(7 Km en linea recta al sur de la ciudad)</t>
    </r>
  </si>
  <si>
    <r>
      <t xml:space="preserve">CONDAGUA </t>
    </r>
    <r>
      <rPr>
        <sz val="11"/>
        <rFont val="Arial"/>
        <family val="2"/>
      </rPr>
      <t>(16,5 Km en linea recta al sur-occidente de la ciudad)</t>
    </r>
  </si>
  <si>
    <r>
      <t xml:space="preserve">CAMPUCANA </t>
    </r>
    <r>
      <rPr>
        <b/>
        <sz val="11"/>
        <color indexed="10"/>
        <rFont val="Arial"/>
        <family val="2"/>
      </rPr>
      <t>(7 Km en linea recta al norte de la ciudad)</t>
    </r>
  </si>
  <si>
    <r>
      <t>RIO BOBO</t>
    </r>
    <r>
      <rPr>
        <sz val="11"/>
        <rFont val="Arial"/>
        <family val="2"/>
      </rPr>
      <t xml:space="preserve"> </t>
    </r>
    <r>
      <rPr>
        <sz val="11"/>
        <color rgb="FFFF0000"/>
        <rFont val="Arial"/>
        <family val="2"/>
      </rPr>
      <t>(13,1 Km en linea recta al sur oriente de la ciudad)</t>
    </r>
  </si>
  <si>
    <r>
      <t xml:space="preserve">TORRE TV SAN FCO </t>
    </r>
    <r>
      <rPr>
        <b/>
        <sz val="11"/>
        <color indexed="10"/>
        <rFont val="Arial"/>
        <family val="2"/>
      </rPr>
      <t>(40,0 Km en linea recta al noroccidente de la ciudad)</t>
    </r>
  </si>
  <si>
    <r>
      <t xml:space="preserve">ENCANO EL </t>
    </r>
    <r>
      <rPr>
        <b/>
        <sz val="11"/>
        <rFont val="Arial"/>
        <family val="2"/>
      </rPr>
      <t>(13,8 km en linea recta al sur-oriente de la ciudad)</t>
    </r>
  </si>
  <si>
    <r>
      <t xml:space="preserve">NOANAMITO </t>
    </r>
    <r>
      <rPr>
        <sz val="11"/>
        <color indexed="10"/>
        <rFont val="Arial"/>
        <family val="2"/>
      </rPr>
      <t>(41,3 Km en linea recta al Nor- Occidente del casco Urbano)</t>
    </r>
  </si>
  <si>
    <r>
      <t>JUNIN</t>
    </r>
    <r>
      <rPr>
        <b/>
        <sz val="11"/>
        <color indexed="10"/>
        <rFont val="Arial"/>
        <family val="2"/>
      </rPr>
      <t xml:space="preserve"> (Piedemonte a 50 km en linea recta al occidente de la ciudad)</t>
    </r>
  </si>
  <si>
    <r>
      <t xml:space="preserve">Sede IDEAM </t>
    </r>
    <r>
      <rPr>
        <sz val="11"/>
        <color indexed="10"/>
        <rFont val="Arial"/>
        <family val="2"/>
      </rPr>
      <t>(al norte de la ciudad)</t>
    </r>
  </si>
  <si>
    <r>
      <t xml:space="preserve">WILQUIPAMBA </t>
    </r>
    <r>
      <rPr>
        <sz val="11"/>
        <color rgb="FFFF0000"/>
        <rFont val="Arial"/>
        <family val="2"/>
      </rPr>
      <t>(9,3 Km en linea recta al sur oriente de la ciudad)</t>
    </r>
  </si>
  <si>
    <t>MAXIMA DEL MES</t>
  </si>
  <si>
    <t>anom, No,
dias</t>
  </si>
  <si>
    <t>real</t>
  </si>
  <si>
    <t>ponderada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</si>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</sst>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"/>
    <numFmt numFmtId="165" formatCode="_ [$€-2]\ * #,##0.00_ ;_ [$€-2]\ * \-#,##0.00_ ;_ [$€-2]\ * &quot;-&quot;??_ "/>
    <numFmt numFmtId="166" formatCode="_(&quot;$&quot;\ * #,##0.00_);_(&quot;$&quot;\ * \(#,##0.00\);_(&quot;$&quot;\ * &quot;-&quot;??_);_(@_)"/>
    <numFmt numFmtId="167" formatCode="_ [$€]\ * #,##0.00_ ;_ [$€]\ * \-#,##0.00_ ;_ [$€]\ * &quot;-&quot;??_ ;_ @_ "/>
    <numFmt numFmtId="168" formatCode="_ * #,##0.00_ ;_ * \-#,##0.00_ ;_ * &quot;-&quot;??_ ;_ @_ "/>
    <numFmt numFmtId="169" formatCode="_-&quot;$&quot;* #,##0.00_-;\-&quot;$&quot;* #,##0.00_-;_-&quot;$&quot;* &quot;-&quot;??_-;_-@_-"/>
  </numFmts>
  <fonts count="89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3"/>
      <name val="Arial"/>
      <family val="2"/>
    </font>
    <font>
      <sz val="36"/>
      <name val="Arial"/>
      <family val="2"/>
    </font>
    <font>
      <b/>
      <sz val="12"/>
      <name val="Arial"/>
      <family val="2"/>
    </font>
    <font>
      <b/>
      <sz val="12"/>
      <color indexed="10"/>
      <name val="Arial"/>
      <family val="2"/>
    </font>
    <font>
      <sz val="12"/>
      <name val="Arial"/>
      <family val="2"/>
    </font>
    <font>
      <b/>
      <sz val="12"/>
      <color indexed="17"/>
      <name val="Arial"/>
      <family val="2"/>
    </font>
    <font>
      <b/>
      <sz val="12"/>
      <color indexed="25"/>
      <name val="Arial"/>
      <family val="2"/>
    </font>
    <font>
      <b/>
      <sz val="12"/>
      <color indexed="8"/>
      <name val="Arial"/>
      <family val="2"/>
    </font>
    <font>
      <b/>
      <sz val="12"/>
      <color indexed="9"/>
      <name val="Arial"/>
      <family val="2"/>
    </font>
    <font>
      <sz val="12"/>
      <color indexed="9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b/>
      <sz val="10"/>
      <color indexed="17"/>
      <name val="Arial"/>
      <family val="2"/>
    </font>
    <font>
      <b/>
      <sz val="11"/>
      <color indexed="10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11"/>
      <color theme="1"/>
      <name val="Calibri"/>
      <family val="2"/>
      <scheme val="minor"/>
    </font>
    <font>
      <b/>
      <sz val="12"/>
      <color rgb="FF00FF00"/>
      <name val="Arial"/>
      <family val="2"/>
    </font>
    <font>
      <b/>
      <sz val="12"/>
      <color rgb="FFCC66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b/>
      <sz val="12"/>
      <color rgb="FF3333FF"/>
      <name val="Arial"/>
      <family val="2"/>
    </font>
    <font>
      <sz val="12"/>
      <color rgb="FF3333FF"/>
      <name val="Arial"/>
      <family val="2"/>
    </font>
    <font>
      <b/>
      <sz val="12"/>
      <color rgb="FF0000FF"/>
      <name val="Arial"/>
      <family val="2"/>
    </font>
    <font>
      <b/>
      <sz val="10"/>
      <color rgb="FFCC6600"/>
      <name val="Arial"/>
      <family val="2"/>
    </font>
    <font>
      <b/>
      <sz val="11"/>
      <color theme="0"/>
      <name val="Arial"/>
      <family val="2"/>
    </font>
    <font>
      <b/>
      <sz val="12"/>
      <color rgb="FF0033CC"/>
      <name val="Arial"/>
      <family val="2"/>
    </font>
    <font>
      <b/>
      <sz val="11"/>
      <color rgb="FF0033CC"/>
      <name val="Arial"/>
      <family val="2"/>
    </font>
    <font>
      <b/>
      <sz val="9"/>
      <color theme="0"/>
      <name val="Arial"/>
      <family val="2"/>
    </font>
    <font>
      <b/>
      <sz val="10"/>
      <color rgb="FFFF0000"/>
      <name val="Arial"/>
      <family val="2"/>
    </font>
    <font>
      <sz val="11"/>
      <color theme="1"/>
      <name val="Calibri"/>
      <family val="2"/>
    </font>
    <font>
      <sz val="11"/>
      <name val="Arial"/>
      <family val="2"/>
    </font>
    <font>
      <b/>
      <sz val="11"/>
      <color rgb="FF3333FF"/>
      <name val="Arial"/>
      <family val="2"/>
    </font>
    <font>
      <b/>
      <sz val="8"/>
      <color rgb="FFFF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  <charset val="1"/>
    </font>
    <font>
      <sz val="11"/>
      <name val="Calibri"/>
      <family val="2"/>
      <scheme val="minor"/>
    </font>
    <font>
      <sz val="11"/>
      <color indexed="10"/>
      <name val="Arial"/>
      <family val="2"/>
    </font>
    <font>
      <sz val="11"/>
      <color indexed="17"/>
      <name val="Arial"/>
      <family val="2"/>
    </font>
    <font>
      <b/>
      <sz val="11"/>
      <color indexed="17"/>
      <name val="Arial"/>
      <family val="2"/>
    </font>
    <font>
      <b/>
      <sz val="11"/>
      <color rgb="FFCC6600"/>
      <name val="Arial"/>
      <family val="2"/>
    </font>
    <font>
      <b/>
      <sz val="11"/>
      <color rgb="FFFF0000"/>
      <name val="Arial"/>
      <family val="2"/>
    </font>
    <font>
      <b/>
      <sz val="11"/>
      <color indexed="8"/>
      <name val="Arial"/>
      <family val="2"/>
    </font>
    <font>
      <b/>
      <sz val="11"/>
      <color indexed="25"/>
      <name val="Arial"/>
      <family val="2"/>
    </font>
    <font>
      <sz val="11"/>
      <color theme="6" tint="-0.249977111117893"/>
      <name val="Arial"/>
      <family val="2"/>
    </font>
    <font>
      <sz val="11"/>
      <color rgb="FF0000FF"/>
      <name val="Arial"/>
      <family val="2"/>
    </font>
    <font>
      <b/>
      <sz val="11"/>
      <color rgb="FF7030A0"/>
      <name val="Arial"/>
      <family val="2"/>
    </font>
    <font>
      <b/>
      <sz val="11"/>
      <color rgb="FF0000FF"/>
      <name val="Arial"/>
      <family val="2"/>
    </font>
    <font>
      <sz val="11"/>
      <color theme="2"/>
      <name val="Arial"/>
      <family val="2"/>
    </font>
    <font>
      <b/>
      <sz val="11"/>
      <color indexed="9"/>
      <name val="Arial"/>
      <family val="2"/>
    </font>
    <font>
      <sz val="11"/>
      <color indexed="9"/>
      <name val="Arial"/>
      <family val="2"/>
    </font>
    <font>
      <b/>
      <sz val="11"/>
      <color indexed="50"/>
      <name val="Arial"/>
      <family val="2"/>
    </font>
    <font>
      <sz val="11"/>
      <color indexed="50"/>
      <name val="Arial"/>
      <family val="2"/>
    </font>
    <font>
      <sz val="11"/>
      <color rgb="FFFF0000"/>
      <name val="Arial"/>
      <family val="2"/>
    </font>
    <font>
      <sz val="11"/>
      <color rgb="FF000000"/>
      <name val="Arial"/>
      <family val="2"/>
    </font>
    <font>
      <b/>
      <sz val="11"/>
      <color theme="6" tint="-0.249977111117893"/>
      <name val="Arial"/>
      <family val="2"/>
    </font>
    <font>
      <sz val="11"/>
      <color indexed="8"/>
      <name val="Arial"/>
      <family val="2"/>
    </font>
    <font>
      <sz val="11"/>
      <color rgb="FF7030A0"/>
      <name val="Arial"/>
      <family val="2"/>
    </font>
    <font>
      <b/>
      <sz val="11"/>
      <color theme="9" tint="-0.249977111117893"/>
      <name val="Arial"/>
      <family val="2"/>
    </font>
    <font>
      <b/>
      <sz val="11"/>
      <color theme="1"/>
      <name val="Arial"/>
      <family val="2"/>
    </font>
    <font>
      <b/>
      <sz val="11"/>
      <color indexed="21"/>
      <name val="Arial"/>
      <family val="2"/>
    </font>
    <font>
      <b/>
      <sz val="11"/>
      <color indexed="12"/>
      <name val="Arial"/>
      <family val="2"/>
    </font>
    <font>
      <sz val="11"/>
      <color indexed="12"/>
      <name val="Arial"/>
      <family val="2"/>
    </font>
    <font>
      <sz val="11"/>
      <color indexed="20"/>
      <name val="Arial"/>
      <family val="2"/>
    </font>
    <font>
      <b/>
      <sz val="11"/>
      <color rgb="FF0000CC"/>
      <name val="Arial"/>
      <family val="2"/>
    </font>
    <font>
      <sz val="11"/>
      <color rgb="FF0000CC"/>
      <name val="Arial"/>
      <family val="2"/>
    </font>
    <font>
      <b/>
      <sz val="11"/>
      <color rgb="FF00B050"/>
      <name val="Arial"/>
      <family val="2"/>
    </font>
    <font>
      <sz val="11"/>
      <color theme="1"/>
      <name val="Arial"/>
      <family val="2"/>
    </font>
  </fonts>
  <fills count="52">
    <fill>
      <patternFill patternType="none"/>
    </fill>
    <fill>
      <patternFill patternType="gray125"/>
    </fill>
    <fill>
      <patternFill patternType="lightDown"/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66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theme="4" tint="0.79998168889431442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ashed">
        <color indexed="64"/>
      </right>
      <top style="thin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171">
    <xf numFmtId="0" fontId="0" fillId="0" borderId="0"/>
    <xf numFmtId="0" fontId="4" fillId="2" borderId="1" applyNumberFormat="0" applyBorder="0" applyAlignment="0">
      <alignment horizontal="center" vertical="center" wrapText="1"/>
    </xf>
    <xf numFmtId="0" fontId="3" fillId="0" borderId="2" applyNumberFormat="0"/>
    <xf numFmtId="0" fontId="3" fillId="0" borderId="2" applyFont="0" applyFill="0" applyBorder="0" applyAlignment="0" applyProtection="0"/>
    <xf numFmtId="0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9" fillId="0" borderId="0"/>
    <xf numFmtId="0" fontId="2" fillId="0" borderId="0"/>
    <xf numFmtId="0" fontId="2" fillId="0" borderId="0"/>
    <xf numFmtId="0" fontId="19" fillId="0" borderId="0"/>
    <xf numFmtId="0" fontId="2" fillId="0" borderId="0"/>
    <xf numFmtId="0" fontId="2" fillId="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37" fillId="30" borderId="0"/>
    <xf numFmtId="0" fontId="37" fillId="32" borderId="0"/>
    <xf numFmtId="0" fontId="37" fillId="34" borderId="0"/>
    <xf numFmtId="0" fontId="37" fillId="36" borderId="0"/>
    <xf numFmtId="0" fontId="37" fillId="37" borderId="0"/>
    <xf numFmtId="0" fontId="37" fillId="35" borderId="0"/>
    <xf numFmtId="0" fontId="37" fillId="29" borderId="0"/>
    <xf numFmtId="0" fontId="37" fillId="31" borderId="0"/>
    <xf numFmtId="0" fontId="37" fillId="39" borderId="0"/>
    <xf numFmtId="0" fontId="37" fillId="36" borderId="0"/>
    <xf numFmtId="0" fontId="37" fillId="29" borderId="0"/>
    <xf numFmtId="0" fontId="37" fillId="40" borderId="0"/>
    <xf numFmtId="0" fontId="38" fillId="41" borderId="0"/>
    <xf numFmtId="0" fontId="38" fillId="31" borderId="0"/>
    <xf numFmtId="0" fontId="38" fillId="39" borderId="0"/>
    <xf numFmtId="0" fontId="38" fillId="43" borderId="0"/>
    <xf numFmtId="0" fontId="38" fillId="44" borderId="0"/>
    <xf numFmtId="0" fontId="38" fillId="45" borderId="0"/>
    <xf numFmtId="0" fontId="47" fillId="46" borderId="48"/>
    <xf numFmtId="0" fontId="39" fillId="47" borderId="49"/>
    <xf numFmtId="0" fontId="48" fillId="0" borderId="50"/>
    <xf numFmtId="0" fontId="4" fillId="2" borderId="1">
      <alignment horizontal="center" vertical="center" wrapText="1"/>
    </xf>
    <xf numFmtId="0" fontId="49" fillId="0" borderId="0"/>
    <xf numFmtId="0" fontId="38" fillId="48" borderId="0"/>
    <xf numFmtId="0" fontId="38" fillId="49" borderId="0"/>
    <xf numFmtId="0" fontId="38" fillId="50" borderId="0"/>
    <xf numFmtId="0" fontId="38" fillId="43" borderId="0"/>
    <xf numFmtId="0" fontId="38" fillId="44" borderId="0"/>
    <xf numFmtId="0" fontId="38" fillId="42" borderId="0"/>
    <xf numFmtId="0" fontId="41" fillId="35" borderId="48"/>
    <xf numFmtId="0" fontId="3" fillId="0" borderId="39"/>
    <xf numFmtId="0" fontId="3" fillId="0" borderId="39"/>
    <xf numFmtId="0" fontId="2" fillId="0" borderId="0"/>
    <xf numFmtId="165" fontId="2" fillId="0" borderId="0"/>
    <xf numFmtId="167" fontId="2" fillId="0" borderId="0"/>
    <xf numFmtId="0" fontId="53" fillId="0" borderId="0"/>
    <xf numFmtId="0" fontId="46" fillId="0" borderId="0">
      <alignment vertical="top"/>
      <protection locked="0"/>
    </xf>
    <xf numFmtId="0" fontId="54" fillId="0" borderId="0"/>
    <xf numFmtId="0" fontId="53" fillId="0" borderId="0"/>
    <xf numFmtId="0" fontId="42" fillId="32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3" fontId="2" fillId="0" borderId="0"/>
    <xf numFmtId="43" fontId="1" fillId="0" borderId="0"/>
    <xf numFmtId="43" fontId="1" fillId="0" borderId="0"/>
    <xf numFmtId="168" fontId="2" fillId="0" borderId="0"/>
    <xf numFmtId="168" fontId="2" fillId="0" borderId="0"/>
    <xf numFmtId="168" fontId="2" fillId="0" borderId="0"/>
    <xf numFmtId="168" fontId="2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168" fontId="2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166" fontId="37" fillId="0" borderId="0"/>
    <xf numFmtId="169" fontId="2" fillId="0" borderId="0"/>
    <xf numFmtId="169" fontId="2" fillId="0" borderId="0"/>
    <xf numFmtId="169" fontId="2" fillId="0" borderId="0"/>
    <xf numFmtId="166" fontId="37" fillId="0" borderId="0"/>
    <xf numFmtId="166" fontId="37" fillId="0" borderId="0"/>
    <xf numFmtId="166" fontId="1" fillId="0" borderId="0"/>
    <xf numFmtId="166" fontId="37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0" fontId="50" fillId="38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33" borderId="51"/>
    <xf numFmtId="9" fontId="1" fillId="0" borderId="0"/>
    <xf numFmtId="0" fontId="43" fillId="46" borderId="52"/>
    <xf numFmtId="0" fontId="40" fillId="0" borderId="0"/>
    <xf numFmtId="0" fontId="44" fillId="0" borderId="0"/>
    <xf numFmtId="0" fontId="52" fillId="0" borderId="53"/>
    <xf numFmtId="0" fontId="49" fillId="0" borderId="54"/>
    <xf numFmtId="0" fontId="51" fillId="0" borderId="0"/>
    <xf numFmtId="0" fontId="45" fillId="0" borderId="55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3" fontId="2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166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3" fontId="2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166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0" fontId="1" fillId="3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3" fontId="2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3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166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44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6" fillId="0" borderId="0"/>
    <xf numFmtId="0" fontId="1" fillId="0" borderId="0"/>
    <xf numFmtId="0" fontId="5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67" fontId="2" fillId="0" borderId="0" applyFont="0" applyFill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6" fontId="37" fillId="0" borderId="0" applyFont="0" applyFill="0" applyBorder="0" applyAlignment="0" applyProtection="0"/>
    <xf numFmtId="166" fontId="3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54" fillId="0" borderId="0" applyNumberFormat="0" applyFill="0" applyBorder="0" applyAlignment="0" applyProtection="0"/>
    <xf numFmtId="169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169" fontId="2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53" fillId="0" borderId="0" applyNumberFormat="0" applyFill="0" applyBorder="0" applyAlignment="0" applyProtection="0"/>
    <xf numFmtId="166" fontId="37" fillId="0" borderId="0" applyFont="0" applyFill="0" applyBorder="0" applyAlignment="0" applyProtection="0"/>
    <xf numFmtId="166" fontId="37" fillId="0" borderId="0" applyFont="0" applyFill="0" applyBorder="0" applyAlignment="0" applyProtection="0"/>
    <xf numFmtId="9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30" borderId="0" applyNumberFormat="0" applyBorder="0" applyAlignment="0" applyProtection="0"/>
    <xf numFmtId="0" fontId="37" fillId="32" borderId="0" applyNumberFormat="0" applyBorder="0" applyAlignment="0" applyProtection="0"/>
    <xf numFmtId="0" fontId="37" fillId="34" borderId="0" applyNumberFormat="0" applyBorder="0" applyAlignment="0" applyProtection="0"/>
    <xf numFmtId="0" fontId="37" fillId="36" borderId="0" applyNumberFormat="0" applyBorder="0" applyAlignment="0" applyProtection="0"/>
    <xf numFmtId="0" fontId="37" fillId="37" borderId="0" applyNumberFormat="0" applyBorder="0" applyAlignment="0" applyProtection="0"/>
    <xf numFmtId="0" fontId="37" fillId="35" borderId="0" applyNumberFormat="0" applyBorder="0" applyAlignment="0" applyProtection="0"/>
    <xf numFmtId="0" fontId="37" fillId="29" borderId="0" applyNumberFormat="0" applyBorder="0" applyAlignment="0" applyProtection="0"/>
    <xf numFmtId="0" fontId="37" fillId="31" borderId="0" applyNumberFormat="0" applyBorder="0" applyAlignment="0" applyProtection="0"/>
    <xf numFmtId="0" fontId="37" fillId="39" borderId="0" applyNumberFormat="0" applyBorder="0" applyAlignment="0" applyProtection="0"/>
    <xf numFmtId="0" fontId="37" fillId="36" borderId="0" applyNumberFormat="0" applyBorder="0" applyAlignment="0" applyProtection="0"/>
    <xf numFmtId="0" fontId="37" fillId="29" borderId="0" applyNumberFormat="0" applyBorder="0" applyAlignment="0" applyProtection="0"/>
    <xf numFmtId="0" fontId="37" fillId="40" borderId="0" applyNumberFormat="0" applyBorder="0" applyAlignment="0" applyProtection="0"/>
    <xf numFmtId="0" fontId="38" fillId="41" borderId="0" applyNumberFormat="0" applyBorder="0" applyAlignment="0" applyProtection="0"/>
    <xf numFmtId="0" fontId="38" fillId="31" borderId="0" applyNumberFormat="0" applyBorder="0" applyAlignment="0" applyProtection="0"/>
    <xf numFmtId="0" fontId="38" fillId="39" borderId="0" applyNumberFormat="0" applyBorder="0" applyAlignment="0" applyProtection="0"/>
    <xf numFmtId="0" fontId="38" fillId="43" borderId="0" applyNumberFormat="0" applyBorder="0" applyAlignment="0" applyProtection="0"/>
    <xf numFmtId="0" fontId="38" fillId="44" borderId="0" applyNumberFormat="0" applyBorder="0" applyAlignment="0" applyProtection="0"/>
    <xf numFmtId="0" fontId="38" fillId="45" borderId="0" applyNumberFormat="0" applyBorder="0" applyAlignment="0" applyProtection="0"/>
    <xf numFmtId="0" fontId="47" fillId="46" borderId="48" applyNumberFormat="0" applyAlignment="0" applyProtection="0"/>
    <xf numFmtId="0" fontId="39" fillId="47" borderId="49" applyNumberFormat="0" applyAlignment="0" applyProtection="0"/>
    <xf numFmtId="0" fontId="48" fillId="0" borderId="50" applyNumberFormat="0" applyFill="0" applyAlignment="0" applyProtection="0"/>
    <xf numFmtId="0" fontId="49" fillId="0" borderId="0" applyNumberFormat="0" applyFill="0" applyBorder="0" applyAlignment="0" applyProtection="0"/>
    <xf numFmtId="0" fontId="38" fillId="48" borderId="0" applyNumberFormat="0" applyBorder="0" applyAlignment="0" applyProtection="0"/>
    <xf numFmtId="0" fontId="38" fillId="49" borderId="0" applyNumberFormat="0" applyBorder="0" applyAlignment="0" applyProtection="0"/>
    <xf numFmtId="0" fontId="38" fillId="50" borderId="0" applyNumberFormat="0" applyBorder="0" applyAlignment="0" applyProtection="0"/>
    <xf numFmtId="0" fontId="38" fillId="43" borderId="0" applyNumberFormat="0" applyBorder="0" applyAlignment="0" applyProtection="0"/>
    <xf numFmtId="0" fontId="38" fillId="44" borderId="0" applyNumberFormat="0" applyBorder="0" applyAlignment="0" applyProtection="0"/>
    <xf numFmtId="0" fontId="38" fillId="42" borderId="0" applyNumberFormat="0" applyBorder="0" applyAlignment="0" applyProtection="0"/>
    <xf numFmtId="0" fontId="41" fillId="35" borderId="48" applyNumberFormat="0" applyAlignment="0" applyProtection="0"/>
    <xf numFmtId="0" fontId="42" fillId="32" borderId="0" applyNumberFormat="0" applyBorder="0" applyAlignment="0" applyProtection="0"/>
    <xf numFmtId="0" fontId="50" fillId="38" borderId="0" applyNumberFormat="0" applyBorder="0" applyAlignment="0" applyProtection="0"/>
    <xf numFmtId="0" fontId="2" fillId="33" borderId="51" applyNumberFormat="0" applyFont="0" applyAlignment="0" applyProtection="0"/>
    <xf numFmtId="0" fontId="43" fillId="46" borderId="52" applyNumberFormat="0" applyAlignment="0" applyProtection="0"/>
    <xf numFmtId="0" fontId="40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2" fillId="0" borderId="53" applyNumberFormat="0" applyFill="0" applyAlignment="0" applyProtection="0"/>
    <xf numFmtId="0" fontId="49" fillId="0" borderId="54" applyNumberFormat="0" applyFill="0" applyAlignment="0" applyProtection="0"/>
    <xf numFmtId="0" fontId="45" fillId="0" borderId="55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7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16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" fillId="0" borderId="0"/>
    <xf numFmtId="169" fontId="2" fillId="0" borderId="0" applyFont="0" applyFill="0" applyBorder="0" applyAlignment="0" applyProtection="0"/>
    <xf numFmtId="0" fontId="2" fillId="0" borderId="0"/>
    <xf numFmtId="16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53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7" fillId="0" borderId="0"/>
    <xf numFmtId="0" fontId="2" fillId="0" borderId="0"/>
    <xf numFmtId="0" fontId="57" fillId="0" borderId="0"/>
    <xf numFmtId="0" fontId="57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</cellStyleXfs>
  <cellXfs count="678">
    <xf numFmtId="0" fontId="0" fillId="0" borderId="0" xfId="0"/>
    <xf numFmtId="0" fontId="6" fillId="0" borderId="0" xfId="0" applyFont="1" applyAlignment="1">
      <alignment horizontal="center"/>
    </xf>
    <xf numFmtId="0" fontId="5" fillId="0" borderId="3" xfId="0" applyFont="1" applyBorder="1" applyAlignment="1">
      <alignment vertical="center" wrapText="1"/>
    </xf>
    <xf numFmtId="16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1" fontId="8" fillId="0" borderId="0" xfId="0" applyNumberFormat="1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20" fillId="7" borderId="0" xfId="0" applyFont="1" applyFill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centerContinuous"/>
    </xf>
    <xf numFmtId="1" fontId="7" fillId="0" borderId="0" xfId="0" applyNumberFormat="1" applyFont="1" applyAlignment="1">
      <alignment vertic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22" fillId="7" borderId="38" xfId="0" applyFont="1" applyFill="1" applyBorder="1" applyAlignment="1">
      <alignment horizontal="center" vertical="center"/>
    </xf>
    <xf numFmtId="164" fontId="8" fillId="0" borderId="0" xfId="0" applyNumberFormat="1" applyFont="1" applyAlignment="1">
      <alignment horizontal="left"/>
    </xf>
    <xf numFmtId="164" fontId="5" fillId="0" borderId="0" xfId="0" applyNumberFormat="1" applyFont="1"/>
    <xf numFmtId="0" fontId="8" fillId="0" borderId="0" xfId="0" applyFont="1" applyAlignment="1">
      <alignment horizontal="centerContinuous"/>
    </xf>
    <xf numFmtId="0" fontId="5" fillId="0" borderId="0" xfId="0" applyFont="1"/>
    <xf numFmtId="0" fontId="5" fillId="8" borderId="0" xfId="0" applyFont="1" applyFill="1" applyAlignment="1">
      <alignment horizontal="center" vertical="center"/>
    </xf>
    <xf numFmtId="0" fontId="5" fillId="8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  <xf numFmtId="0" fontId="11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164" fontId="7" fillId="3" borderId="0" xfId="0" applyNumberFormat="1" applyFont="1" applyFill="1" applyAlignment="1">
      <alignment vertical="center"/>
    </xf>
    <xf numFmtId="164" fontId="8" fillId="3" borderId="4" xfId="0" applyNumberFormat="1" applyFont="1" applyFill="1" applyBorder="1" applyAlignment="1">
      <alignment horizontal="center" vertical="center"/>
    </xf>
    <xf numFmtId="164" fontId="6" fillId="3" borderId="4" xfId="0" applyNumberFormat="1" applyFont="1" applyFill="1" applyBorder="1" applyAlignment="1">
      <alignment horizontal="center" vertical="center"/>
    </xf>
    <xf numFmtId="164" fontId="11" fillId="3" borderId="0" xfId="0" applyNumberFormat="1" applyFont="1" applyFill="1" applyAlignment="1">
      <alignment horizontal="center"/>
    </xf>
    <xf numFmtId="164" fontId="11" fillId="3" borderId="2" xfId="0" applyNumberFormat="1" applyFont="1" applyFill="1" applyBorder="1" applyAlignment="1">
      <alignment horizontal="center" vertical="center"/>
    </xf>
    <xf numFmtId="1" fontId="11" fillId="3" borderId="2" xfId="0" applyNumberFormat="1" applyFont="1" applyFill="1" applyBorder="1" applyAlignment="1">
      <alignment horizontal="center" vertical="center"/>
    </xf>
    <xf numFmtId="164" fontId="11" fillId="3" borderId="2" xfId="0" applyNumberFormat="1" applyFont="1" applyFill="1" applyBorder="1" applyAlignment="1">
      <alignment horizontal="center"/>
    </xf>
    <xf numFmtId="0" fontId="7" fillId="0" borderId="3" xfId="0" applyFont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/>
    </xf>
    <xf numFmtId="1" fontId="12" fillId="5" borderId="0" xfId="0" applyNumberFormat="1" applyFont="1" applyFill="1" applyAlignment="1">
      <alignment horizontal="center"/>
    </xf>
    <xf numFmtId="0" fontId="5" fillId="15" borderId="2" xfId="0" applyFont="1" applyFill="1" applyBorder="1" applyAlignment="1">
      <alignment horizontal="center" vertical="center" wrapText="1"/>
    </xf>
    <xf numFmtId="1" fontId="5" fillId="15" borderId="2" xfId="0" applyNumberFormat="1" applyFont="1" applyFill="1" applyBorder="1" applyAlignment="1">
      <alignment horizontal="center" vertical="center"/>
    </xf>
    <xf numFmtId="1" fontId="10" fillId="15" borderId="2" xfId="0" applyNumberFormat="1" applyFont="1" applyFill="1" applyBorder="1" applyAlignment="1">
      <alignment horizontal="center" vertical="center"/>
    </xf>
    <xf numFmtId="1" fontId="5" fillId="15" borderId="6" xfId="0" applyNumberFormat="1" applyFont="1" applyFill="1" applyBorder="1" applyAlignment="1">
      <alignment horizontal="center" vertical="center"/>
    </xf>
    <xf numFmtId="0" fontId="24" fillId="0" borderId="0" xfId="0" applyFont="1" applyAlignment="1">
      <alignment vertical="center"/>
    </xf>
    <xf numFmtId="164" fontId="25" fillId="3" borderId="0" xfId="0" applyNumberFormat="1" applyFont="1" applyFill="1" applyAlignment="1">
      <alignment vertical="center"/>
    </xf>
    <xf numFmtId="164" fontId="23" fillId="0" borderId="0" xfId="0" applyNumberFormat="1" applyFont="1" applyAlignment="1">
      <alignment vertical="center"/>
    </xf>
    <xf numFmtId="164" fontId="14" fillId="15" borderId="2" xfId="0" applyNumberFormat="1" applyFont="1" applyFill="1" applyBorder="1" applyAlignment="1">
      <alignment horizontal="center" vertical="center" wrapText="1"/>
    </xf>
    <xf numFmtId="164" fontId="16" fillId="0" borderId="0" xfId="0" quotePrefix="1" applyNumberFormat="1" applyFont="1" applyAlignment="1">
      <alignment horizontal="left"/>
    </xf>
    <xf numFmtId="0" fontId="17" fillId="0" borderId="0" xfId="0" applyFont="1"/>
    <xf numFmtId="1" fontId="17" fillId="0" borderId="3" xfId="0" applyNumberFormat="1" applyFont="1" applyBorder="1" applyAlignment="1">
      <alignment horizontal="right" vertical="center"/>
    </xf>
    <xf numFmtId="0" fontId="17" fillId="0" borderId="0" xfId="0" applyFont="1" applyAlignment="1">
      <alignment vertical="center"/>
    </xf>
    <xf numFmtId="1" fontId="17" fillId="0" borderId="0" xfId="0" applyNumberFormat="1" applyFont="1" applyAlignment="1">
      <alignment horizontal="right" vertical="center"/>
    </xf>
    <xf numFmtId="164" fontId="28" fillId="0" borderId="4" xfId="0" applyNumberFormat="1" applyFont="1" applyBorder="1" applyAlignment="1">
      <alignment horizontal="center"/>
    </xf>
    <xf numFmtId="164" fontId="23" fillId="19" borderId="2" xfId="0" applyNumberFormat="1" applyFont="1" applyFill="1" applyBorder="1" applyAlignment="1">
      <alignment horizontal="center" vertical="center" wrapText="1"/>
    </xf>
    <xf numFmtId="164" fontId="15" fillId="0" borderId="2" xfId="0" applyNumberFormat="1" applyFont="1" applyBorder="1" applyAlignment="1">
      <alignment horizontal="center" vertical="center" wrapText="1"/>
    </xf>
    <xf numFmtId="1" fontId="12" fillId="3" borderId="2" xfId="0" applyNumberFormat="1" applyFont="1" applyFill="1" applyBorder="1" applyAlignment="1">
      <alignment horizontal="center" vertical="center"/>
    </xf>
    <xf numFmtId="1" fontId="12" fillId="3" borderId="6" xfId="0" applyNumberFormat="1" applyFont="1" applyFill="1" applyBorder="1" applyAlignment="1">
      <alignment horizontal="center" vertical="center"/>
    </xf>
    <xf numFmtId="0" fontId="27" fillId="20" borderId="2" xfId="0" applyFont="1" applyFill="1" applyBorder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164" fontId="30" fillId="0" borderId="4" xfId="0" applyNumberFormat="1" applyFont="1" applyBorder="1" applyAlignment="1">
      <alignment horizontal="center" vertical="center"/>
    </xf>
    <xf numFmtId="164" fontId="31" fillId="7" borderId="0" xfId="0" applyNumberFormat="1" applyFont="1" applyFill="1" applyAlignment="1">
      <alignment horizontal="center" vertical="center" wrapText="1"/>
    </xf>
    <xf numFmtId="164" fontId="5" fillId="21" borderId="2" xfId="0" applyNumberFormat="1" applyFont="1" applyFill="1" applyBorder="1" applyAlignment="1">
      <alignment horizontal="center" vertical="center"/>
    </xf>
    <xf numFmtId="164" fontId="30" fillId="14" borderId="6" xfId="0" applyNumberFormat="1" applyFont="1" applyFill="1" applyBorder="1" applyAlignment="1">
      <alignment horizontal="center" vertical="center"/>
    </xf>
    <xf numFmtId="164" fontId="7" fillId="22" borderId="0" xfId="0" applyNumberFormat="1" applyFont="1" applyFill="1" applyAlignment="1">
      <alignment horizontal="right" vertical="center"/>
    </xf>
    <xf numFmtId="0" fontId="21" fillId="22" borderId="0" xfId="0" applyFont="1" applyFill="1" applyAlignment="1">
      <alignment horizontal="center" vertical="center"/>
    </xf>
    <xf numFmtId="164" fontId="7" fillId="3" borderId="0" xfId="0" applyNumberFormat="1" applyFont="1" applyFill="1" applyAlignment="1">
      <alignment horizontal="center" vertical="center"/>
    </xf>
    <xf numFmtId="1" fontId="12" fillId="3" borderId="2" xfId="0" applyNumberFormat="1" applyFont="1" applyFill="1" applyBorder="1" applyAlignment="1">
      <alignment horizontal="center"/>
    </xf>
    <xf numFmtId="0" fontId="7" fillId="0" borderId="0" xfId="0" applyFont="1" applyAlignment="1">
      <alignment horizontal="left" vertical="center" wrapText="1"/>
    </xf>
    <xf numFmtId="164" fontId="32" fillId="8" borderId="2" xfId="0" applyNumberFormat="1" applyFont="1" applyFill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/>
    </xf>
    <xf numFmtId="164" fontId="34" fillId="0" borderId="2" xfId="0" applyNumberFormat="1" applyFont="1" applyBorder="1" applyAlignment="1">
      <alignment horizontal="right"/>
    </xf>
    <xf numFmtId="164" fontId="23" fillId="3" borderId="0" xfId="0" applyNumberFormat="1" applyFont="1" applyFill="1" applyAlignment="1">
      <alignment vertical="center"/>
    </xf>
    <xf numFmtId="0" fontId="5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left" vertical="center"/>
    </xf>
    <xf numFmtId="164" fontId="8" fillId="0" borderId="0" xfId="0" applyNumberFormat="1" applyFont="1" applyAlignment="1">
      <alignment horizontal="centerContinuous"/>
    </xf>
    <xf numFmtId="0" fontId="8" fillId="0" borderId="0" xfId="0" applyFont="1" applyAlignment="1">
      <alignment horizontal="center"/>
    </xf>
    <xf numFmtId="0" fontId="35" fillId="0" borderId="24" xfId="0" applyFont="1" applyBorder="1" applyAlignment="1">
      <alignment horizontal="center" vertical="center" wrapText="1"/>
    </xf>
    <xf numFmtId="164" fontId="26" fillId="0" borderId="0" xfId="0" applyNumberFormat="1" applyFont="1" applyAlignment="1">
      <alignment horizontal="left" vertical="center"/>
    </xf>
    <xf numFmtId="164" fontId="26" fillId="0" borderId="3" xfId="0" applyNumberFormat="1" applyFont="1" applyBorder="1" applyAlignment="1">
      <alignment horizontal="right" vertical="center"/>
    </xf>
    <xf numFmtId="0" fontId="36" fillId="0" borderId="0" xfId="0" applyFont="1" applyAlignment="1">
      <alignment horizontal="center"/>
    </xf>
    <xf numFmtId="1" fontId="17" fillId="28" borderId="0" xfId="0" applyNumberFormat="1" applyFont="1" applyFill="1" applyAlignment="1">
      <alignment horizontal="right" vertical="center"/>
    </xf>
    <xf numFmtId="1" fontId="12" fillId="0" borderId="23" xfId="0" applyNumberFormat="1" applyFont="1" applyBorder="1" applyAlignment="1">
      <alignment horizontal="center" vertical="center"/>
    </xf>
    <xf numFmtId="0" fontId="11" fillId="3" borderId="43" xfId="0" applyFont="1" applyFill="1" applyBorder="1" applyAlignment="1">
      <alignment horizontal="center"/>
    </xf>
    <xf numFmtId="1" fontId="12" fillId="3" borderId="0" xfId="0" applyNumberFormat="1" applyFont="1" applyFill="1" applyAlignment="1">
      <alignment horizontal="center" vertical="center"/>
    </xf>
    <xf numFmtId="164" fontId="28" fillId="0" borderId="42" xfId="0" applyNumberFormat="1" applyFont="1" applyBorder="1" applyAlignment="1">
      <alignment horizontal="center"/>
    </xf>
    <xf numFmtId="1" fontId="34" fillId="0" borderId="2" xfId="0" applyNumberFormat="1" applyFont="1" applyBorder="1" applyAlignment="1">
      <alignment horizontal="center"/>
    </xf>
    <xf numFmtId="2" fontId="58" fillId="0" borderId="2" xfId="0" applyNumberFormat="1" applyFont="1" applyBorder="1"/>
    <xf numFmtId="0" fontId="59" fillId="0" borderId="2" xfId="0" applyFont="1" applyBorder="1"/>
    <xf numFmtId="0" fontId="17" fillId="0" borderId="5" xfId="0" applyFont="1" applyBorder="1" applyAlignment="1">
      <alignment horizontal="left" vertical="center"/>
    </xf>
    <xf numFmtId="0" fontId="34" fillId="0" borderId="7" xfId="0" applyFont="1" applyBorder="1" applyAlignment="1">
      <alignment horizontal="left" vertical="center"/>
    </xf>
    <xf numFmtId="0" fontId="34" fillId="0" borderId="2" xfId="0" applyFont="1" applyBorder="1"/>
    <xf numFmtId="164" fontId="34" fillId="0" borderId="39" xfId="0" applyNumberFormat="1" applyFont="1" applyBorder="1" applyAlignment="1">
      <alignment horizontal="right" vertical="center"/>
    </xf>
    <xf numFmtId="164" fontId="35" fillId="0" borderId="24" xfId="0" applyNumberFormat="1" applyFont="1" applyBorder="1" applyAlignment="1">
      <alignment vertical="center"/>
    </xf>
    <xf numFmtId="164" fontId="60" fillId="0" borderId="2" xfId="0" applyNumberFormat="1" applyFont="1" applyBorder="1"/>
    <xf numFmtId="164" fontId="34" fillId="0" borderId="2" xfId="0" applyNumberFormat="1" applyFont="1" applyBorder="1" applyAlignment="1">
      <alignment horizontal="right" vertical="center"/>
    </xf>
    <xf numFmtId="164" fontId="17" fillId="0" borderId="2" xfId="0" applyNumberFormat="1" applyFont="1" applyBorder="1" applyAlignment="1">
      <alignment horizontal="right" vertical="center"/>
    </xf>
    <xf numFmtId="0" fontId="28" fillId="7" borderId="2" xfId="0" applyFont="1" applyFill="1" applyBorder="1" applyAlignment="1">
      <alignment horizontal="center" vertical="center"/>
    </xf>
    <xf numFmtId="1" fontId="61" fillId="20" borderId="2" xfId="0" applyNumberFormat="1" applyFont="1" applyFill="1" applyBorder="1" applyAlignment="1">
      <alignment horizontal="center" vertical="center"/>
    </xf>
    <xf numFmtId="0" fontId="61" fillId="22" borderId="37" xfId="0" applyFont="1" applyFill="1" applyBorder="1" applyAlignment="1">
      <alignment horizontal="center" vertical="center"/>
    </xf>
    <xf numFmtId="164" fontId="34" fillId="22" borderId="27" xfId="0" applyNumberFormat="1" applyFont="1" applyFill="1" applyBorder="1" applyAlignment="1">
      <alignment horizontal="right" vertical="center"/>
    </xf>
    <xf numFmtId="164" fontId="34" fillId="0" borderId="4" xfId="0" applyNumberFormat="1" applyFont="1" applyBorder="1" applyAlignment="1">
      <alignment horizontal="right" vertical="center"/>
    </xf>
    <xf numFmtId="164" fontId="62" fillId="19" borderId="42" xfId="0" applyNumberFormat="1" applyFont="1" applyFill="1" applyBorder="1"/>
    <xf numFmtId="1" fontId="63" fillId="0" borderId="43" xfId="0" applyNumberFormat="1" applyFont="1" applyBorder="1" applyAlignment="1">
      <alignment horizontal="center" vertical="center"/>
    </xf>
    <xf numFmtId="1" fontId="64" fillId="0" borderId="2" xfId="0" applyNumberFormat="1" applyFont="1" applyBorder="1" applyAlignment="1">
      <alignment horizontal="center" vertical="center"/>
    </xf>
    <xf numFmtId="0" fontId="34" fillId="0" borderId="5" xfId="0" applyFont="1" applyBorder="1" applyAlignment="1">
      <alignment horizontal="left" vertical="center"/>
    </xf>
    <xf numFmtId="164" fontId="65" fillId="0" borderId="2" xfId="0" applyNumberFormat="1" applyFont="1" applyBorder="1"/>
    <xf numFmtId="164" fontId="65" fillId="0" borderId="6" xfId="0" applyNumberFormat="1" applyFont="1" applyBorder="1"/>
    <xf numFmtId="164" fontId="34" fillId="0" borderId="27" xfId="0" applyNumberFormat="1" applyFont="1" applyBorder="1"/>
    <xf numFmtId="1" fontId="58" fillId="0" borderId="7" xfId="0" applyNumberFormat="1" applyFont="1" applyBorder="1" applyAlignment="1">
      <alignment horizontal="right"/>
    </xf>
    <xf numFmtId="1" fontId="58" fillId="4" borderId="6" xfId="0" applyNumberFormat="1" applyFont="1" applyFill="1" applyBorder="1" applyAlignment="1">
      <alignment vertical="center"/>
    </xf>
    <xf numFmtId="164" fontId="66" fillId="0" borderId="23" xfId="0" applyNumberFormat="1" applyFont="1" applyBorder="1" applyAlignment="1">
      <alignment horizontal="center" vertical="center"/>
    </xf>
    <xf numFmtId="164" fontId="67" fillId="0" borderId="2" xfId="0" applyNumberFormat="1" applyFont="1" applyBorder="1" applyAlignment="1">
      <alignment horizontal="center" vertical="center"/>
    </xf>
    <xf numFmtId="164" fontId="66" fillId="0" borderId="0" xfId="0" applyNumberFormat="1" applyFont="1" applyAlignment="1">
      <alignment horizontal="center" vertical="center"/>
    </xf>
    <xf numFmtId="0" fontId="34" fillId="0" borderId="28" xfId="0" applyFont="1" applyBorder="1" applyAlignment="1">
      <alignment horizontal="left" vertical="center"/>
    </xf>
    <xf numFmtId="164" fontId="34" fillId="4" borderId="2" xfId="0" applyNumberFormat="1" applyFont="1" applyFill="1" applyBorder="1" applyAlignment="1">
      <alignment vertical="center"/>
    </xf>
    <xf numFmtId="164" fontId="68" fillId="4" borderId="2" xfId="0" applyNumberFormat="1" applyFont="1" applyFill="1" applyBorder="1" applyAlignment="1">
      <alignment vertical="center"/>
    </xf>
    <xf numFmtId="1" fontId="58" fillId="4" borderId="2" xfId="0" applyNumberFormat="1" applyFont="1" applyFill="1" applyBorder="1" applyAlignment="1">
      <alignment vertical="center"/>
    </xf>
    <xf numFmtId="1" fontId="67" fillId="4" borderId="2" xfId="0" applyNumberFormat="1" applyFont="1" applyFill="1" applyBorder="1" applyAlignment="1">
      <alignment vertical="center"/>
    </xf>
    <xf numFmtId="0" fontId="34" fillId="0" borderId="0" xfId="0" applyFont="1"/>
    <xf numFmtId="164" fontId="34" fillId="4" borderId="6" xfId="0" applyNumberFormat="1" applyFont="1" applyFill="1" applyBorder="1" applyAlignment="1">
      <alignment horizontal="right" vertical="center"/>
    </xf>
    <xf numFmtId="164" fontId="34" fillId="4" borderId="2" xfId="0" applyNumberFormat="1" applyFont="1" applyFill="1" applyBorder="1" applyAlignment="1">
      <alignment horizontal="right" vertical="center"/>
    </xf>
    <xf numFmtId="164" fontId="34" fillId="0" borderId="0" xfId="0" applyNumberFormat="1" applyFont="1" applyAlignment="1">
      <alignment horizontal="right"/>
    </xf>
    <xf numFmtId="0" fontId="17" fillId="0" borderId="9" xfId="0" applyFont="1" applyBorder="1" applyAlignment="1">
      <alignment horizontal="left" vertical="center"/>
    </xf>
    <xf numFmtId="0" fontId="28" fillId="7" borderId="6" xfId="0" applyFont="1" applyFill="1" applyBorder="1" applyAlignment="1">
      <alignment horizontal="center" vertical="center"/>
    </xf>
    <xf numFmtId="0" fontId="34" fillId="0" borderId="9" xfId="0" applyFont="1" applyBorder="1" applyAlignment="1">
      <alignment horizontal="left" vertical="center"/>
    </xf>
    <xf numFmtId="0" fontId="34" fillId="0" borderId="29" xfId="0" applyFont="1" applyBorder="1" applyAlignment="1">
      <alignment horizontal="left" vertical="center"/>
    </xf>
    <xf numFmtId="164" fontId="34" fillId="4" borderId="39" xfId="0" applyNumberFormat="1" applyFont="1" applyFill="1" applyBorder="1" applyAlignment="1">
      <alignment horizontal="right" vertical="center"/>
    </xf>
    <xf numFmtId="0" fontId="34" fillId="0" borderId="7" xfId="0" applyFont="1" applyBorder="1" applyAlignment="1">
      <alignment horizontal="left" vertical="center" wrapText="1"/>
    </xf>
    <xf numFmtId="164" fontId="34" fillId="0" borderId="7" xfId="0" applyNumberFormat="1" applyFont="1" applyBorder="1" applyAlignment="1">
      <alignment horizontal="right" vertical="center"/>
    </xf>
    <xf numFmtId="164" fontId="17" fillId="0" borderId="42" xfId="0" applyNumberFormat="1" applyFont="1" applyBorder="1" applyAlignment="1">
      <alignment horizontal="right" vertical="center"/>
    </xf>
    <xf numFmtId="164" fontId="17" fillId="0" borderId="43" xfId="0" applyNumberFormat="1" applyFont="1" applyBorder="1" applyAlignment="1">
      <alignment horizontal="right" vertical="center"/>
    </xf>
    <xf numFmtId="164" fontId="34" fillId="0" borderId="2" xfId="0" applyNumberFormat="1" applyFont="1" applyBorder="1" applyAlignment="1">
      <alignment horizontal="left" vertical="center"/>
    </xf>
    <xf numFmtId="0" fontId="34" fillId="8" borderId="29" xfId="0" applyFont="1" applyFill="1" applyBorder="1" applyAlignment="1">
      <alignment horizontal="left" vertical="center"/>
    </xf>
    <xf numFmtId="164" fontId="34" fillId="8" borderId="2" xfId="0" applyNumberFormat="1" applyFont="1" applyFill="1" applyBorder="1" applyAlignment="1">
      <alignment vertical="center"/>
    </xf>
    <xf numFmtId="164" fontId="68" fillId="8" borderId="2" xfId="0" applyNumberFormat="1" applyFont="1" applyFill="1" applyBorder="1" applyAlignment="1">
      <alignment vertical="center"/>
    </xf>
    <xf numFmtId="1" fontId="58" fillId="8" borderId="2" xfId="0" applyNumberFormat="1" applyFont="1" applyFill="1" applyBorder="1" applyAlignment="1">
      <alignment vertical="center"/>
    </xf>
    <xf numFmtId="1" fontId="67" fillId="8" borderId="2" xfId="0" applyNumberFormat="1" applyFont="1" applyFill="1" applyBorder="1" applyAlignment="1">
      <alignment vertical="center"/>
    </xf>
    <xf numFmtId="0" fontId="34" fillId="8" borderId="0" xfId="0" applyFont="1" applyFill="1"/>
    <xf numFmtId="164" fontId="34" fillId="8" borderId="6" xfId="0" applyNumberFormat="1" applyFont="1" applyFill="1" applyBorder="1" applyAlignment="1">
      <alignment horizontal="right" vertical="center"/>
    </xf>
    <xf numFmtId="164" fontId="34" fillId="8" borderId="2" xfId="0" applyNumberFormat="1" applyFont="1" applyFill="1" applyBorder="1" applyAlignment="1">
      <alignment horizontal="right" vertical="center"/>
    </xf>
    <xf numFmtId="164" fontId="34" fillId="8" borderId="0" xfId="0" applyNumberFormat="1" applyFont="1" applyFill="1" applyAlignment="1">
      <alignment horizontal="right"/>
    </xf>
    <xf numFmtId="164" fontId="30" fillId="0" borderId="8" xfId="0" applyNumberFormat="1" applyFont="1" applyBorder="1" applyAlignment="1">
      <alignment horizontal="center" vertical="center"/>
    </xf>
    <xf numFmtId="1" fontId="34" fillId="0" borderId="7" xfId="0" applyNumberFormat="1" applyFont="1" applyBorder="1" applyAlignment="1">
      <alignment horizontal="right"/>
    </xf>
    <xf numFmtId="1" fontId="34" fillId="0" borderId="2" xfId="0" applyNumberFormat="1" applyFont="1" applyBorder="1" applyAlignment="1">
      <alignment horizontal="right"/>
    </xf>
    <xf numFmtId="1" fontId="34" fillId="0" borderId="6" xfId="0" applyNumberFormat="1" applyFont="1" applyBorder="1" applyAlignment="1">
      <alignment horizontal="right"/>
    </xf>
    <xf numFmtId="1" fontId="34" fillId="5" borderId="2" xfId="0" applyNumberFormat="1" applyFont="1" applyFill="1" applyBorder="1" applyAlignment="1">
      <alignment horizontal="center"/>
    </xf>
    <xf numFmtId="2" fontId="69" fillId="5" borderId="2" xfId="0" applyNumberFormat="1" applyFont="1" applyFill="1" applyBorder="1" applyAlignment="1">
      <alignment horizontal="center"/>
    </xf>
    <xf numFmtId="0" fontId="69" fillId="5" borderId="2" xfId="0" applyFont="1" applyFill="1" applyBorder="1" applyAlignment="1">
      <alignment horizontal="center"/>
    </xf>
    <xf numFmtId="0" fontId="70" fillId="5" borderId="9" xfId="0" applyFont="1" applyFill="1" applyBorder="1" applyAlignment="1">
      <alignment horizontal="left" vertical="center"/>
    </xf>
    <xf numFmtId="0" fontId="34" fillId="14" borderId="0" xfId="0" applyFont="1" applyFill="1" applyAlignment="1">
      <alignment horizontal="right" vertical="center"/>
    </xf>
    <xf numFmtId="0" fontId="34" fillId="10" borderId="2" xfId="0" applyFont="1" applyFill="1" applyBorder="1"/>
    <xf numFmtId="164" fontId="34" fillId="14" borderId="0" xfId="0" applyNumberFormat="1" applyFont="1" applyFill="1" applyAlignment="1">
      <alignment horizontal="right" vertical="center"/>
    </xf>
    <xf numFmtId="0" fontId="34" fillId="5" borderId="0" xfId="0" applyFont="1" applyFill="1" applyAlignment="1">
      <alignment horizontal="right" vertical="center"/>
    </xf>
    <xf numFmtId="0" fontId="17" fillId="14" borderId="0" xfId="0" applyFont="1" applyFill="1" applyAlignment="1">
      <alignment horizontal="right" vertical="center"/>
    </xf>
    <xf numFmtId="164" fontId="64" fillId="5" borderId="0" xfId="0" applyNumberFormat="1" applyFont="1" applyFill="1" applyAlignment="1">
      <alignment horizontal="right" vertical="center"/>
    </xf>
    <xf numFmtId="0" fontId="71" fillId="5" borderId="9" xfId="0" applyFont="1" applyFill="1" applyBorder="1" applyAlignment="1">
      <alignment horizontal="left" vertical="center"/>
    </xf>
    <xf numFmtId="0" fontId="65" fillId="5" borderId="9" xfId="0" applyFont="1" applyFill="1" applyBorder="1" applyAlignment="1">
      <alignment horizontal="left" vertical="center"/>
    </xf>
    <xf numFmtId="0" fontId="65" fillId="5" borderId="20" xfId="0" applyFont="1" applyFill="1" applyBorder="1" applyAlignment="1">
      <alignment horizontal="left" vertical="center"/>
    </xf>
    <xf numFmtId="1" fontId="34" fillId="5" borderId="0" xfId="0" applyNumberFormat="1" applyFont="1" applyFill="1" applyAlignment="1">
      <alignment horizontal="right" vertical="center"/>
    </xf>
    <xf numFmtId="0" fontId="71" fillId="5" borderId="29" xfId="0" applyFont="1" applyFill="1" applyBorder="1" applyAlignment="1">
      <alignment horizontal="left" vertical="center"/>
    </xf>
    <xf numFmtId="0" fontId="72" fillId="5" borderId="2" xfId="0" applyFont="1" applyFill="1" applyBorder="1" applyAlignment="1">
      <alignment horizontal="center"/>
    </xf>
    <xf numFmtId="0" fontId="73" fillId="5" borderId="2" xfId="0" applyFont="1" applyFill="1" applyBorder="1" applyAlignment="1">
      <alignment horizontal="center"/>
    </xf>
    <xf numFmtId="0" fontId="67" fillId="5" borderId="2" xfId="0" applyFont="1" applyFill="1" applyBorder="1" applyAlignment="1">
      <alignment horizontal="center"/>
    </xf>
    <xf numFmtId="164" fontId="17" fillId="5" borderId="2" xfId="0" applyNumberFormat="1" applyFont="1" applyFill="1" applyBorder="1" applyAlignment="1">
      <alignment horizontal="right"/>
    </xf>
    <xf numFmtId="0" fontId="17" fillId="8" borderId="9" xfId="0" applyFont="1" applyFill="1" applyBorder="1" applyAlignment="1">
      <alignment horizontal="left" vertical="center"/>
    </xf>
    <xf numFmtId="0" fontId="34" fillId="8" borderId="7" xfId="0" applyFont="1" applyFill="1" applyBorder="1" applyAlignment="1">
      <alignment horizontal="left" vertical="center"/>
    </xf>
    <xf numFmtId="0" fontId="34" fillId="8" borderId="2" xfId="0" applyFont="1" applyFill="1" applyBorder="1"/>
    <xf numFmtId="1" fontId="58" fillId="0" borderId="10" xfId="0" applyNumberFormat="1" applyFont="1" applyBorder="1" applyAlignment="1">
      <alignment horizontal="right"/>
    </xf>
    <xf numFmtId="1" fontId="58" fillId="4" borderId="11" xfId="0" applyNumberFormat="1" applyFont="1" applyFill="1" applyBorder="1" applyAlignment="1">
      <alignment vertical="center"/>
    </xf>
    <xf numFmtId="0" fontId="34" fillId="0" borderId="2" xfId="0" applyFont="1" applyBorder="1" applyAlignment="1">
      <alignment horizontal="left" vertical="center"/>
    </xf>
    <xf numFmtId="0" fontId="34" fillId="0" borderId="15" xfId="0" applyFont="1" applyBorder="1" applyAlignment="1">
      <alignment horizontal="left" vertical="center"/>
    </xf>
    <xf numFmtId="0" fontId="34" fillId="0" borderId="2" xfId="0" applyFont="1" applyBorder="1" applyAlignment="1">
      <alignment horizontal="left"/>
    </xf>
    <xf numFmtId="164" fontId="34" fillId="4" borderId="40" xfId="0" applyNumberFormat="1" applyFont="1" applyFill="1" applyBorder="1" applyAlignment="1">
      <alignment horizontal="right" vertical="center"/>
    </xf>
    <xf numFmtId="164" fontId="34" fillId="0" borderId="8" xfId="0" applyNumberFormat="1" applyFont="1" applyBorder="1" applyAlignment="1">
      <alignment horizontal="right" vertical="center"/>
    </xf>
    <xf numFmtId="1" fontId="58" fillId="0" borderId="2" xfId="0" applyNumberFormat="1" applyFont="1" applyBorder="1" applyAlignment="1">
      <alignment horizontal="right"/>
    </xf>
    <xf numFmtId="164" fontId="60" fillId="11" borderId="2" xfId="0" applyNumberFormat="1" applyFont="1" applyFill="1" applyBorder="1"/>
    <xf numFmtId="1" fontId="63" fillId="11" borderId="43" xfId="0" applyNumberFormat="1" applyFont="1" applyFill="1" applyBorder="1" applyAlignment="1">
      <alignment horizontal="center" vertical="center"/>
    </xf>
    <xf numFmtId="1" fontId="64" fillId="11" borderId="2" xfId="0" applyNumberFormat="1" applyFont="1" applyFill="1" applyBorder="1" applyAlignment="1">
      <alignment horizontal="center" vertical="center"/>
    </xf>
    <xf numFmtId="0" fontId="34" fillId="11" borderId="9" xfId="0" applyFont="1" applyFill="1" applyBorder="1" applyAlignment="1">
      <alignment horizontal="left" vertical="center"/>
    </xf>
    <xf numFmtId="1" fontId="74" fillId="11" borderId="7" xfId="0" applyNumberFormat="1" applyFont="1" applyFill="1" applyBorder="1" applyAlignment="1">
      <alignment horizontal="right"/>
    </xf>
    <xf numFmtId="1" fontId="74" fillId="11" borderId="2" xfId="0" applyNumberFormat="1" applyFont="1" applyFill="1" applyBorder="1" applyAlignment="1">
      <alignment horizontal="right"/>
    </xf>
    <xf numFmtId="1" fontId="74" fillId="11" borderId="6" xfId="0" applyNumberFormat="1" applyFont="1" applyFill="1" applyBorder="1" applyAlignment="1">
      <alignment horizontal="right"/>
    </xf>
    <xf numFmtId="0" fontId="34" fillId="11" borderId="29" xfId="0" applyFont="1" applyFill="1" applyBorder="1" applyAlignment="1">
      <alignment horizontal="left" vertical="center"/>
    </xf>
    <xf numFmtId="164" fontId="34" fillId="11" borderId="2" xfId="0" applyNumberFormat="1" applyFont="1" applyFill="1" applyBorder="1" applyAlignment="1">
      <alignment vertical="center"/>
    </xf>
    <xf numFmtId="1" fontId="58" fillId="11" borderId="2" xfId="0" applyNumberFormat="1" applyFont="1" applyFill="1" applyBorder="1" applyAlignment="1">
      <alignment vertical="center"/>
    </xf>
    <xf numFmtId="1" fontId="67" fillId="11" borderId="2" xfId="0" applyNumberFormat="1" applyFont="1" applyFill="1" applyBorder="1" applyAlignment="1">
      <alignment vertical="center"/>
    </xf>
    <xf numFmtId="0" fontId="34" fillId="11" borderId="0" xfId="0" applyFont="1" applyFill="1"/>
    <xf numFmtId="0" fontId="63" fillId="12" borderId="0" xfId="0" applyFont="1" applyFill="1" applyAlignment="1">
      <alignment vertical="center"/>
    </xf>
    <xf numFmtId="0" fontId="75" fillId="12" borderId="2" xfId="0" applyFont="1" applyFill="1" applyBorder="1" applyAlignment="1">
      <alignment horizontal="left"/>
    </xf>
    <xf numFmtId="164" fontId="68" fillId="0" borderId="39" xfId="0" applyNumberFormat="1" applyFont="1" applyBorder="1" applyAlignment="1">
      <alignment horizontal="right" vertical="center"/>
    </xf>
    <xf numFmtId="164" fontId="66" fillId="4" borderId="2" xfId="0" applyNumberFormat="1" applyFont="1" applyFill="1" applyBorder="1" applyAlignment="1">
      <alignment horizontal="right" vertical="center"/>
    </xf>
    <xf numFmtId="1" fontId="34" fillId="4" borderId="4" xfId="0" applyNumberFormat="1" applyFont="1" applyFill="1" applyBorder="1" applyAlignment="1">
      <alignment horizontal="right" vertical="center"/>
    </xf>
    <xf numFmtId="1" fontId="34" fillId="4" borderId="2" xfId="0" applyNumberFormat="1" applyFont="1" applyFill="1" applyBorder="1" applyAlignment="1">
      <alignment horizontal="right" vertical="center"/>
    </xf>
    <xf numFmtId="1" fontId="34" fillId="4" borderId="6" xfId="0" applyNumberFormat="1" applyFont="1" applyFill="1" applyBorder="1" applyAlignment="1">
      <alignment horizontal="right" vertical="center"/>
    </xf>
    <xf numFmtId="164" fontId="74" fillId="0" borderId="2" xfId="0" applyNumberFormat="1" applyFont="1" applyBorder="1"/>
    <xf numFmtId="164" fontId="74" fillId="0" borderId="6" xfId="0" applyNumberFormat="1" applyFont="1" applyBorder="1"/>
    <xf numFmtId="1" fontId="34" fillId="4" borderId="6" xfId="0" applyNumberFormat="1" applyFont="1" applyFill="1" applyBorder="1" applyAlignment="1">
      <alignment vertical="center"/>
    </xf>
    <xf numFmtId="0" fontId="17" fillId="0" borderId="9" xfId="0" applyFont="1" applyBorder="1" applyAlignment="1">
      <alignment vertical="center"/>
    </xf>
    <xf numFmtId="0" fontId="28" fillId="0" borderId="2" xfId="0" applyFont="1" applyBorder="1" applyAlignment="1">
      <alignment horizontal="center" vertical="center"/>
    </xf>
    <xf numFmtId="1" fontId="61" fillId="0" borderId="2" xfId="0" applyNumberFormat="1" applyFont="1" applyBorder="1" applyAlignment="1">
      <alignment horizontal="center" vertical="center"/>
    </xf>
    <xf numFmtId="0" fontId="34" fillId="0" borderId="29" xfId="0" applyFont="1" applyBorder="1" applyAlignment="1">
      <alignment vertical="center"/>
    </xf>
    <xf numFmtId="164" fontId="17" fillId="5" borderId="0" xfId="0" applyNumberFormat="1" applyFont="1" applyFill="1" applyAlignment="1">
      <alignment horizontal="right" vertical="center"/>
    </xf>
    <xf numFmtId="164" fontId="68" fillId="0" borderId="42" xfId="0" applyNumberFormat="1" applyFont="1" applyBorder="1"/>
    <xf numFmtId="164" fontId="17" fillId="5" borderId="0" xfId="0" applyNumberFormat="1" applyFont="1" applyFill="1" applyAlignment="1">
      <alignment horizontal="center" vertical="center"/>
    </xf>
    <xf numFmtId="2" fontId="58" fillId="5" borderId="2" xfId="0" applyNumberFormat="1" applyFont="1" applyFill="1" applyBorder="1" applyAlignment="1">
      <alignment horizontal="center"/>
    </xf>
    <xf numFmtId="0" fontId="59" fillId="5" borderId="2" xfId="0" applyFont="1" applyFill="1" applyBorder="1" applyAlignment="1">
      <alignment horizontal="center"/>
    </xf>
    <xf numFmtId="0" fontId="34" fillId="5" borderId="7" xfId="0" applyFont="1" applyFill="1" applyBorder="1" applyAlignment="1">
      <alignment horizontal="left" vertical="center"/>
    </xf>
    <xf numFmtId="0" fontId="34" fillId="5" borderId="0" xfId="0" applyFont="1" applyFill="1" applyAlignment="1">
      <alignment horizontal="left" vertical="center"/>
    </xf>
    <xf numFmtId="1" fontId="58" fillId="0" borderId="2" xfId="0" applyNumberFormat="1" applyFont="1" applyBorder="1" applyAlignment="1">
      <alignment horizontal="center"/>
    </xf>
    <xf numFmtId="0" fontId="16" fillId="0" borderId="9" xfId="0" applyFont="1" applyBorder="1" applyAlignment="1">
      <alignment horizontal="left" vertical="center"/>
    </xf>
    <xf numFmtId="0" fontId="58" fillId="0" borderId="7" xfId="0" applyFont="1" applyBorder="1" applyAlignment="1">
      <alignment horizontal="left" vertical="center"/>
    </xf>
    <xf numFmtId="0" fontId="74" fillId="0" borderId="2" xfId="0" applyFont="1" applyBorder="1"/>
    <xf numFmtId="0" fontId="58" fillId="0" borderId="9" xfId="0" applyFont="1" applyBorder="1" applyAlignment="1">
      <alignment horizontal="left" vertical="center"/>
    </xf>
    <xf numFmtId="0" fontId="58" fillId="0" borderId="29" xfId="0" applyFont="1" applyBorder="1" applyAlignment="1">
      <alignment horizontal="left" vertical="center"/>
    </xf>
    <xf numFmtId="0" fontId="58" fillId="0" borderId="10" xfId="0" applyFont="1" applyBorder="1" applyAlignment="1">
      <alignment horizontal="left" vertical="center"/>
    </xf>
    <xf numFmtId="2" fontId="73" fillId="0" borderId="2" xfId="0" applyNumberFormat="1" applyFont="1" applyBorder="1"/>
    <xf numFmtId="0" fontId="70" fillId="5" borderId="9" xfId="0" applyFont="1" applyFill="1" applyBorder="1" applyAlignment="1">
      <alignment vertical="center"/>
    </xf>
    <xf numFmtId="0" fontId="34" fillId="10" borderId="2" xfId="0" applyFont="1" applyFill="1" applyBorder="1" applyAlignment="1">
      <alignment horizontal="left"/>
    </xf>
    <xf numFmtId="0" fontId="30" fillId="5" borderId="0" xfId="0" applyFont="1" applyFill="1" applyAlignment="1">
      <alignment horizontal="center" vertical="center"/>
    </xf>
    <xf numFmtId="0" fontId="76" fillId="5" borderId="9" xfId="0" applyFont="1" applyFill="1" applyBorder="1" applyAlignment="1">
      <alignment horizontal="left" vertical="center"/>
    </xf>
    <xf numFmtId="0" fontId="76" fillId="5" borderId="20" xfId="0" applyFont="1" applyFill="1" applyBorder="1" applyAlignment="1">
      <alignment horizontal="left" vertical="center"/>
    </xf>
    <xf numFmtId="0" fontId="70" fillId="5" borderId="29" xfId="0" applyFont="1" applyFill="1" applyBorder="1" applyAlignment="1">
      <alignment vertical="center"/>
    </xf>
    <xf numFmtId="1" fontId="77" fillId="4" borderId="2" xfId="0" applyNumberFormat="1" applyFont="1" applyFill="1" applyBorder="1" applyAlignment="1">
      <alignment horizontal="center" vertical="center"/>
    </xf>
    <xf numFmtId="0" fontId="77" fillId="4" borderId="7" xfId="0" applyFont="1" applyFill="1" applyBorder="1" applyAlignment="1">
      <alignment horizontal="left" vertical="center"/>
    </xf>
    <xf numFmtId="164" fontId="34" fillId="4" borderId="13" xfId="0" applyNumberFormat="1" applyFont="1" applyFill="1" applyBorder="1" applyAlignment="1">
      <alignment horizontal="right" vertical="center"/>
    </xf>
    <xf numFmtId="164" fontId="60" fillId="4" borderId="2" xfId="0" applyNumberFormat="1" applyFont="1" applyFill="1" applyBorder="1" applyAlignment="1">
      <alignment horizontal="right"/>
    </xf>
    <xf numFmtId="1" fontId="30" fillId="0" borderId="2" xfId="0" applyNumberFormat="1" applyFont="1" applyBorder="1" applyAlignment="1">
      <alignment horizontal="center" vertical="center"/>
    </xf>
    <xf numFmtId="1" fontId="30" fillId="0" borderId="4" xfId="0" applyNumberFormat="1" applyFont="1" applyBorder="1" applyAlignment="1">
      <alignment horizontal="center" vertical="center"/>
    </xf>
    <xf numFmtId="1" fontId="58" fillId="4" borderId="7" xfId="0" applyNumberFormat="1" applyFont="1" applyFill="1" applyBorder="1" applyAlignment="1">
      <alignment horizontal="right"/>
    </xf>
    <xf numFmtId="0" fontId="17" fillId="0" borderId="9" xfId="0" quotePrefix="1" applyFont="1" applyBorder="1" applyAlignment="1">
      <alignment horizontal="left" vertical="center"/>
    </xf>
    <xf numFmtId="0" fontId="34" fillId="0" borderId="9" xfId="0" quotePrefix="1" applyFont="1" applyBorder="1" applyAlignment="1">
      <alignment horizontal="left" vertical="center"/>
    </xf>
    <xf numFmtId="0" fontId="34" fillId="0" borderId="29" xfId="0" quotePrefix="1" applyFont="1" applyBorder="1" applyAlignment="1">
      <alignment horizontal="left" vertical="center"/>
    </xf>
    <xf numFmtId="0" fontId="63" fillId="0" borderId="9" xfId="0" applyFont="1" applyBorder="1" applyAlignment="1">
      <alignment horizontal="left" vertical="center"/>
    </xf>
    <xf numFmtId="0" fontId="75" fillId="0" borderId="2" xfId="0" applyFont="1" applyBorder="1" applyAlignment="1">
      <alignment horizontal="left"/>
    </xf>
    <xf numFmtId="0" fontId="77" fillId="0" borderId="9" xfId="0" applyFont="1" applyBorder="1" applyAlignment="1">
      <alignment horizontal="left" vertical="center"/>
    </xf>
    <xf numFmtId="0" fontId="77" fillId="0" borderId="29" xfId="0" applyFont="1" applyBorder="1" applyAlignment="1">
      <alignment horizontal="left" vertical="center"/>
    </xf>
    <xf numFmtId="164" fontId="60" fillId="0" borderId="2" xfId="0" applyNumberFormat="1" applyFont="1" applyBorder="1" applyAlignment="1">
      <alignment vertical="center"/>
    </xf>
    <xf numFmtId="1" fontId="58" fillId="0" borderId="7" xfId="0" applyNumberFormat="1" applyFont="1" applyBorder="1" applyAlignment="1">
      <alignment horizontal="right" vertical="center"/>
    </xf>
    <xf numFmtId="0" fontId="34" fillId="0" borderId="10" xfId="0" applyFont="1" applyBorder="1" applyAlignment="1">
      <alignment horizontal="left" vertical="center"/>
    </xf>
    <xf numFmtId="164" fontId="34" fillId="0" borderId="40" xfId="0" applyNumberFormat="1" applyFont="1" applyBorder="1" applyAlignment="1">
      <alignment horizontal="right" vertical="center"/>
    </xf>
    <xf numFmtId="164" fontId="34" fillId="4" borderId="40" xfId="0" applyNumberFormat="1" applyFont="1" applyFill="1" applyBorder="1" applyAlignment="1">
      <alignment vertical="center"/>
    </xf>
    <xf numFmtId="1" fontId="30" fillId="0" borderId="8" xfId="0" applyNumberFormat="1" applyFont="1" applyBorder="1" applyAlignment="1">
      <alignment horizontal="center" vertical="center"/>
    </xf>
    <xf numFmtId="1" fontId="34" fillId="4" borderId="3" xfId="0" applyNumberFormat="1" applyFont="1" applyFill="1" applyBorder="1" applyAlignment="1">
      <alignment horizontal="right" vertical="center"/>
    </xf>
    <xf numFmtId="1" fontId="34" fillId="4" borderId="13" xfId="0" applyNumberFormat="1" applyFont="1" applyFill="1" applyBorder="1" applyAlignment="1">
      <alignment horizontal="right" vertical="center"/>
    </xf>
    <xf numFmtId="1" fontId="34" fillId="0" borderId="0" xfId="0" applyNumberFormat="1" applyFont="1" applyAlignment="1">
      <alignment horizontal="right" vertical="center"/>
    </xf>
    <xf numFmtId="1" fontId="34" fillId="4" borderId="12" xfId="0" applyNumberFormat="1" applyFont="1" applyFill="1" applyBorder="1" applyAlignment="1">
      <alignment horizontal="right" vertical="center"/>
    </xf>
    <xf numFmtId="164" fontId="34" fillId="0" borderId="42" xfId="0" applyNumberFormat="1" applyFont="1" applyBorder="1" applyAlignment="1">
      <alignment horizontal="right" vertical="center"/>
    </xf>
    <xf numFmtId="0" fontId="34" fillId="5" borderId="10" xfId="0" applyFont="1" applyFill="1" applyBorder="1" applyAlignment="1">
      <alignment horizontal="left" vertical="center"/>
    </xf>
    <xf numFmtId="1" fontId="63" fillId="5" borderId="43" xfId="0" applyNumberFormat="1" applyFont="1" applyFill="1" applyBorder="1" applyAlignment="1">
      <alignment horizontal="center" vertical="center"/>
    </xf>
    <xf numFmtId="1" fontId="64" fillId="5" borderId="2" xfId="0" applyNumberFormat="1" applyFont="1" applyFill="1" applyBorder="1" applyAlignment="1">
      <alignment horizontal="center" vertical="center"/>
    </xf>
    <xf numFmtId="0" fontId="34" fillId="0" borderId="2" xfId="0" applyFont="1" applyBorder="1" applyAlignment="1">
      <alignment horizontal="center"/>
    </xf>
    <xf numFmtId="0" fontId="17" fillId="0" borderId="9" xfId="0" applyFont="1" applyBorder="1"/>
    <xf numFmtId="0" fontId="34" fillId="0" borderId="9" xfId="0" applyFont="1" applyBorder="1" applyAlignment="1">
      <alignment horizontal="left"/>
    </xf>
    <xf numFmtId="0" fontId="34" fillId="0" borderId="29" xfId="0" applyFont="1" applyBorder="1"/>
    <xf numFmtId="0" fontId="17" fillId="11" borderId="9" xfId="0" applyFont="1" applyFill="1" applyBorder="1" applyAlignment="1">
      <alignment horizontal="left" vertical="center"/>
    </xf>
    <xf numFmtId="0" fontId="34" fillId="0" borderId="22" xfId="0" applyFont="1" applyBorder="1" applyAlignment="1">
      <alignment horizontal="left" vertical="center"/>
    </xf>
    <xf numFmtId="0" fontId="34" fillId="13" borderId="2" xfId="0" applyFont="1" applyFill="1" applyBorder="1" applyAlignment="1">
      <alignment horizontal="left"/>
    </xf>
    <xf numFmtId="1" fontId="34" fillId="4" borderId="7" xfId="0" applyNumberFormat="1" applyFont="1" applyFill="1" applyBorder="1" applyAlignment="1">
      <alignment horizontal="right" vertical="center"/>
    </xf>
    <xf numFmtId="164" fontId="68" fillId="0" borderId="43" xfId="0" applyNumberFormat="1" applyFont="1" applyBorder="1"/>
    <xf numFmtId="0" fontId="30" fillId="14" borderId="0" xfId="0" applyFont="1" applyFill="1" applyAlignment="1">
      <alignment horizontal="center" vertical="center"/>
    </xf>
    <xf numFmtId="1" fontId="59" fillId="0" borderId="2" xfId="0" applyNumberFormat="1" applyFont="1" applyBorder="1" applyAlignment="1">
      <alignment horizontal="center"/>
    </xf>
    <xf numFmtId="2" fontId="74" fillId="0" borderId="2" xfId="0" applyNumberFormat="1" applyFont="1" applyBorder="1" applyAlignment="1">
      <alignment horizontal="right"/>
    </xf>
    <xf numFmtId="164" fontId="34" fillId="0" borderId="41" xfId="0" applyNumberFormat="1" applyFont="1" applyBorder="1" applyAlignment="1">
      <alignment horizontal="right" vertical="center"/>
    </xf>
    <xf numFmtId="0" fontId="34" fillId="0" borderId="2" xfId="0" applyFont="1" applyBorder="1" applyAlignment="1">
      <alignment horizontal="right" vertical="center"/>
    </xf>
    <xf numFmtId="164" fontId="34" fillId="0" borderId="2" xfId="0" applyNumberFormat="1" applyFont="1" applyBorder="1"/>
    <xf numFmtId="0" fontId="34" fillId="0" borderId="27" xfId="0" applyFont="1" applyBorder="1"/>
    <xf numFmtId="0" fontId="72" fillId="0" borderId="2" xfId="0" applyFont="1" applyBorder="1" applyAlignment="1">
      <alignment horizontal="center"/>
    </xf>
    <xf numFmtId="164" fontId="17" fillId="0" borderId="2" xfId="0" applyNumberFormat="1" applyFont="1" applyBorder="1" applyAlignment="1">
      <alignment horizontal="right"/>
    </xf>
    <xf numFmtId="0" fontId="65" fillId="0" borderId="9" xfId="0" applyFont="1" applyBorder="1" applyAlignment="1">
      <alignment horizontal="left" vertical="center"/>
    </xf>
    <xf numFmtId="0" fontId="65" fillId="0" borderId="20" xfId="0" applyFont="1" applyBorder="1" applyAlignment="1">
      <alignment horizontal="left" vertical="center"/>
    </xf>
    <xf numFmtId="0" fontId="17" fillId="4" borderId="9" xfId="0" applyFont="1" applyFill="1" applyBorder="1" applyAlignment="1">
      <alignment horizontal="left" vertical="center"/>
    </xf>
    <xf numFmtId="0" fontId="68" fillId="11" borderId="9" xfId="0" applyFont="1" applyFill="1" applyBorder="1" applyAlignment="1">
      <alignment horizontal="left" vertical="center"/>
    </xf>
    <xf numFmtId="0" fontId="66" fillId="0" borderId="7" xfId="0" applyFont="1" applyBorder="1" applyAlignment="1">
      <alignment horizontal="left" vertical="center"/>
    </xf>
    <xf numFmtId="0" fontId="66" fillId="0" borderId="2" xfId="0" applyFont="1" applyBorder="1" applyAlignment="1">
      <alignment horizontal="left"/>
    </xf>
    <xf numFmtId="164" fontId="34" fillId="8" borderId="41" xfId="0" applyNumberFormat="1" applyFont="1" applyFill="1" applyBorder="1" applyAlignment="1">
      <alignment horizontal="right" vertical="center"/>
    </xf>
    <xf numFmtId="1" fontId="59" fillId="0" borderId="15" xfId="0" applyNumberFormat="1" applyFont="1" applyBorder="1" applyAlignment="1">
      <alignment horizontal="center"/>
    </xf>
    <xf numFmtId="0" fontId="34" fillId="14" borderId="0" xfId="0" applyFont="1" applyFill="1"/>
    <xf numFmtId="164" fontId="17" fillId="5" borderId="3" xfId="0" applyNumberFormat="1" applyFont="1" applyFill="1" applyBorder="1" applyAlignment="1">
      <alignment horizontal="right" vertical="center"/>
    </xf>
    <xf numFmtId="164" fontId="30" fillId="5" borderId="4" xfId="0" applyNumberFormat="1" applyFont="1" applyFill="1" applyBorder="1" applyAlignment="1">
      <alignment horizontal="center" vertical="center"/>
    </xf>
    <xf numFmtId="164" fontId="34" fillId="14" borderId="4" xfId="0" applyNumberFormat="1" applyFont="1" applyFill="1" applyBorder="1" applyAlignment="1">
      <alignment horizontal="right" vertical="center"/>
    </xf>
    <xf numFmtId="164" fontId="17" fillId="5" borderId="44" xfId="0" applyNumberFormat="1" applyFont="1" applyFill="1" applyBorder="1" applyAlignment="1">
      <alignment horizontal="right" vertical="center"/>
    </xf>
    <xf numFmtId="0" fontId="34" fillId="8" borderId="2" xfId="0" applyFont="1" applyFill="1" applyBorder="1" applyAlignment="1">
      <alignment horizontal="left"/>
    </xf>
    <xf numFmtId="164" fontId="34" fillId="0" borderId="2" xfId="0" applyNumberFormat="1" applyFont="1" applyBorder="1" applyAlignment="1">
      <alignment vertical="center"/>
    </xf>
    <xf numFmtId="1" fontId="77" fillId="0" borderId="2" xfId="0" applyNumberFormat="1" applyFont="1" applyBorder="1" applyAlignment="1">
      <alignment horizontal="center"/>
    </xf>
    <xf numFmtId="164" fontId="17" fillId="0" borderId="7" xfId="0" applyNumberFormat="1" applyFont="1" applyBorder="1" applyAlignment="1">
      <alignment horizontal="right" vertical="center"/>
    </xf>
    <xf numFmtId="1" fontId="34" fillId="0" borderId="2" xfId="0" applyNumberFormat="1" applyFont="1" applyBorder="1" applyAlignment="1">
      <alignment horizontal="center" vertical="center"/>
    </xf>
    <xf numFmtId="0" fontId="17" fillId="0" borderId="14" xfId="0" applyFont="1" applyBorder="1" applyAlignment="1">
      <alignment horizontal="left" vertical="center"/>
    </xf>
    <xf numFmtId="0" fontId="34" fillId="0" borderId="14" xfId="0" applyFont="1" applyBorder="1" applyAlignment="1">
      <alignment horizontal="left" vertical="center"/>
    </xf>
    <xf numFmtId="0" fontId="34" fillId="0" borderId="30" xfId="0" applyFont="1" applyBorder="1" applyAlignment="1">
      <alignment horizontal="left" vertical="center"/>
    </xf>
    <xf numFmtId="164" fontId="60" fillId="0" borderId="2" xfId="0" applyNumberFormat="1" applyFont="1" applyBorder="1" applyAlignment="1">
      <alignment horizontal="right" vertical="center"/>
    </xf>
    <xf numFmtId="1" fontId="34" fillId="5" borderId="2" xfId="0" applyNumberFormat="1" applyFont="1" applyFill="1" applyBorder="1" applyAlignment="1">
      <alignment horizontal="center" vertical="center"/>
    </xf>
    <xf numFmtId="2" fontId="69" fillId="5" borderId="2" xfId="0" applyNumberFormat="1" applyFont="1" applyFill="1" applyBorder="1" applyAlignment="1">
      <alignment vertical="center"/>
    </xf>
    <xf numFmtId="0" fontId="70" fillId="5" borderId="9" xfId="0" quotePrefix="1" applyFont="1" applyFill="1" applyBorder="1" applyAlignment="1">
      <alignment horizontal="left" vertical="center"/>
    </xf>
    <xf numFmtId="0" fontId="71" fillId="5" borderId="9" xfId="0" quotePrefix="1" applyFont="1" applyFill="1" applyBorder="1" applyAlignment="1">
      <alignment horizontal="left" vertical="center"/>
    </xf>
    <xf numFmtId="0" fontId="65" fillId="5" borderId="9" xfId="0" quotePrefix="1" applyFont="1" applyFill="1" applyBorder="1" applyAlignment="1">
      <alignment horizontal="left" vertical="center"/>
    </xf>
    <xf numFmtId="0" fontId="65" fillId="5" borderId="20" xfId="0" quotePrefix="1" applyFont="1" applyFill="1" applyBorder="1" applyAlignment="1">
      <alignment horizontal="left" vertical="center"/>
    </xf>
    <xf numFmtId="0" fontId="71" fillId="5" borderId="29" xfId="0" quotePrefix="1" applyFont="1" applyFill="1" applyBorder="1" applyAlignment="1">
      <alignment horizontal="left" vertical="center"/>
    </xf>
    <xf numFmtId="0" fontId="34" fillId="5" borderId="2" xfId="0" applyFont="1" applyFill="1" applyBorder="1" applyAlignment="1">
      <alignment horizontal="center"/>
    </xf>
    <xf numFmtId="0" fontId="78" fillId="5" borderId="2" xfId="0" applyFont="1" applyFill="1" applyBorder="1" applyAlignment="1">
      <alignment horizontal="center"/>
    </xf>
    <xf numFmtId="0" fontId="63" fillId="0" borderId="9" xfId="0" applyFont="1" applyBorder="1" applyAlignment="1">
      <alignment vertical="center"/>
    </xf>
    <xf numFmtId="164" fontId="34" fillId="0" borderId="4" xfId="0" applyNumberFormat="1" applyFont="1" applyBorder="1" applyAlignment="1">
      <alignment horizontal="right"/>
    </xf>
    <xf numFmtId="1" fontId="58" fillId="0" borderId="2" xfId="0" applyNumberFormat="1" applyFont="1" applyBorder="1" applyAlignment="1">
      <alignment vertical="center"/>
    </xf>
    <xf numFmtId="1" fontId="67" fillId="0" borderId="2" xfId="0" applyNumberFormat="1" applyFont="1" applyBorder="1" applyAlignment="1">
      <alignment vertical="center"/>
    </xf>
    <xf numFmtId="164" fontId="66" fillId="8" borderId="0" xfId="0" applyNumberFormat="1" applyFont="1" applyFill="1" applyAlignment="1">
      <alignment horizontal="center" vertical="center"/>
    </xf>
    <xf numFmtId="0" fontId="17" fillId="4" borderId="9" xfId="0" applyFont="1" applyFill="1" applyBorder="1" applyAlignment="1">
      <alignment vertical="center"/>
    </xf>
    <xf numFmtId="0" fontId="34" fillId="4" borderId="9" xfId="0" applyFont="1" applyFill="1" applyBorder="1" applyAlignment="1">
      <alignment horizontal="left" vertical="center"/>
    </xf>
    <xf numFmtId="0" fontId="34" fillId="4" borderId="29" xfId="0" applyFont="1" applyFill="1" applyBorder="1" applyAlignment="1">
      <alignment vertical="center"/>
    </xf>
    <xf numFmtId="0" fontId="63" fillId="4" borderId="9" xfId="0" applyFont="1" applyFill="1" applyBorder="1" applyAlignment="1">
      <alignment vertical="center"/>
    </xf>
    <xf numFmtId="0" fontId="77" fillId="4" borderId="9" xfId="0" applyFont="1" applyFill="1" applyBorder="1" applyAlignment="1">
      <alignment horizontal="left" vertical="center"/>
    </xf>
    <xf numFmtId="0" fontId="77" fillId="4" borderId="29" xfId="0" applyFont="1" applyFill="1" applyBorder="1" applyAlignment="1">
      <alignment vertical="center"/>
    </xf>
    <xf numFmtId="0" fontId="63" fillId="0" borderId="9" xfId="0" quotePrefix="1" applyFont="1" applyBorder="1" applyAlignment="1">
      <alignment horizontal="left" vertical="center"/>
    </xf>
    <xf numFmtId="0" fontId="75" fillId="13" borderId="2" xfId="0" applyFont="1" applyFill="1" applyBorder="1" applyAlignment="1">
      <alignment horizontal="left"/>
    </xf>
    <xf numFmtId="0" fontId="77" fillId="4" borderId="9" xfId="0" quotePrefix="1" applyFont="1" applyFill="1" applyBorder="1" applyAlignment="1">
      <alignment horizontal="left" vertical="center"/>
    </xf>
    <xf numFmtId="0" fontId="77" fillId="4" borderId="29" xfId="0" quotePrefix="1" applyFont="1" applyFill="1" applyBorder="1" applyAlignment="1">
      <alignment horizontal="left" vertical="center"/>
    </xf>
    <xf numFmtId="0" fontId="77" fillId="4" borderId="9" xfId="0" applyFont="1" applyFill="1" applyBorder="1" applyAlignment="1">
      <alignment vertical="center"/>
    </xf>
    <xf numFmtId="2" fontId="58" fillId="0" borderId="2" xfId="0" applyNumberFormat="1" applyFont="1" applyBorder="1" applyAlignment="1">
      <alignment horizontal="right"/>
    </xf>
    <xf numFmtId="0" fontId="63" fillId="4" borderId="15" xfId="0" applyFont="1" applyFill="1" applyBorder="1" applyAlignment="1">
      <alignment vertical="center"/>
    </xf>
    <xf numFmtId="0" fontId="77" fillId="4" borderId="15" xfId="0" applyFont="1" applyFill="1" applyBorder="1" applyAlignment="1">
      <alignment horizontal="left" vertical="center"/>
    </xf>
    <xf numFmtId="0" fontId="77" fillId="4" borderId="45" xfId="0" applyFont="1" applyFill="1" applyBorder="1" applyAlignment="1">
      <alignment vertical="center"/>
    </xf>
    <xf numFmtId="0" fontId="63" fillId="4" borderId="16" xfId="0" applyFont="1" applyFill="1" applyBorder="1" applyAlignment="1">
      <alignment vertical="center"/>
    </xf>
    <xf numFmtId="0" fontId="77" fillId="4" borderId="16" xfId="0" applyFont="1" applyFill="1" applyBorder="1" applyAlignment="1">
      <alignment horizontal="left" vertical="center"/>
    </xf>
    <xf numFmtId="0" fontId="77" fillId="4" borderId="31" xfId="0" applyFont="1" applyFill="1" applyBorder="1" applyAlignment="1">
      <alignment vertical="center"/>
    </xf>
    <xf numFmtId="0" fontId="63" fillId="4" borderId="17" xfId="0" applyFont="1" applyFill="1" applyBorder="1" applyAlignment="1">
      <alignment vertical="center"/>
    </xf>
    <xf numFmtId="0" fontId="77" fillId="4" borderId="17" xfId="0" applyFont="1" applyFill="1" applyBorder="1" applyAlignment="1">
      <alignment horizontal="left" vertical="center"/>
    </xf>
    <xf numFmtId="0" fontId="77" fillId="4" borderId="32" xfId="0" applyFont="1" applyFill="1" applyBorder="1" applyAlignment="1">
      <alignment vertical="center"/>
    </xf>
    <xf numFmtId="1" fontId="58" fillId="0" borderId="8" xfId="0" applyNumberFormat="1" applyFont="1" applyBorder="1" applyAlignment="1">
      <alignment horizontal="right" vertical="center"/>
    </xf>
    <xf numFmtId="1" fontId="58" fillId="0" borderId="11" xfId="0" applyNumberFormat="1" applyFont="1" applyBorder="1" applyAlignment="1">
      <alignment horizontal="right" vertical="center"/>
    </xf>
    <xf numFmtId="1" fontId="34" fillId="4" borderId="11" xfId="0" applyNumberFormat="1" applyFont="1" applyFill="1" applyBorder="1" applyAlignment="1">
      <alignment horizontal="right" vertical="center"/>
    </xf>
    <xf numFmtId="0" fontId="63" fillId="0" borderId="17" xfId="0" applyFont="1" applyBorder="1" applyAlignment="1">
      <alignment vertical="center"/>
    </xf>
    <xf numFmtId="1" fontId="58" fillId="0" borderId="10" xfId="0" applyNumberFormat="1" applyFont="1" applyBorder="1" applyAlignment="1">
      <alignment horizontal="right" vertical="center"/>
    </xf>
    <xf numFmtId="0" fontId="77" fillId="4" borderId="32" xfId="0" applyFont="1" applyFill="1" applyBorder="1" applyAlignment="1">
      <alignment horizontal="left" vertical="center"/>
    </xf>
    <xf numFmtId="0" fontId="63" fillId="4" borderId="2" xfId="0" applyFont="1" applyFill="1" applyBorder="1" applyAlignment="1">
      <alignment vertical="center"/>
    </xf>
    <xf numFmtId="0" fontId="77" fillId="4" borderId="2" xfId="0" applyFont="1" applyFill="1" applyBorder="1" applyAlignment="1">
      <alignment horizontal="left" vertical="center"/>
    </xf>
    <xf numFmtId="1" fontId="58" fillId="0" borderId="2" xfId="0" applyNumberFormat="1" applyFont="1" applyBorder="1" applyAlignment="1">
      <alignment horizontal="right" vertical="center"/>
    </xf>
    <xf numFmtId="0" fontId="77" fillId="4" borderId="43" xfId="0" applyFont="1" applyFill="1" applyBorder="1" applyAlignment="1">
      <alignment vertical="center"/>
    </xf>
    <xf numFmtId="0" fontId="63" fillId="0" borderId="2" xfId="0" applyFont="1" applyBorder="1" applyAlignment="1">
      <alignment vertical="center"/>
    </xf>
    <xf numFmtId="0" fontId="17" fillId="17" borderId="9" xfId="0" applyFont="1" applyFill="1" applyBorder="1" applyAlignment="1">
      <alignment horizontal="left" vertical="center"/>
    </xf>
    <xf numFmtId="0" fontId="34" fillId="17" borderId="7" xfId="0" applyFont="1" applyFill="1" applyBorder="1" applyAlignment="1">
      <alignment horizontal="left" vertical="center"/>
    </xf>
    <xf numFmtId="0" fontId="34" fillId="17" borderId="2" xfId="0" applyFont="1" applyFill="1" applyBorder="1" applyAlignment="1">
      <alignment horizontal="left"/>
    </xf>
    <xf numFmtId="164" fontId="34" fillId="4" borderId="42" xfId="0" applyNumberFormat="1" applyFont="1" applyFill="1" applyBorder="1" applyAlignment="1">
      <alignment horizontal="right" vertical="center"/>
    </xf>
    <xf numFmtId="0" fontId="34" fillId="0" borderId="18" xfId="0" quotePrefix="1" applyFont="1" applyBorder="1" applyAlignment="1">
      <alignment horizontal="left" vertical="center"/>
    </xf>
    <xf numFmtId="0" fontId="34" fillId="0" borderId="0" xfId="0" quotePrefix="1" applyFont="1" applyAlignment="1">
      <alignment horizontal="left" vertical="center"/>
    </xf>
    <xf numFmtId="1" fontId="58" fillId="0" borderId="7" xfId="0" quotePrefix="1" applyNumberFormat="1" applyFont="1" applyBorder="1" applyAlignment="1">
      <alignment horizontal="right" vertical="center"/>
    </xf>
    <xf numFmtId="1" fontId="58" fillId="0" borderId="2" xfId="0" quotePrefix="1" applyNumberFormat="1" applyFont="1" applyBorder="1" applyAlignment="1">
      <alignment horizontal="right" vertical="center"/>
    </xf>
    <xf numFmtId="0" fontId="79" fillId="0" borderId="9" xfId="0" applyFont="1" applyBorder="1" applyAlignment="1">
      <alignment horizontal="left" vertical="center"/>
    </xf>
    <xf numFmtId="0" fontId="67" fillId="0" borderId="9" xfId="0" applyFont="1" applyBorder="1" applyAlignment="1">
      <alignment vertical="center"/>
    </xf>
    <xf numFmtId="0" fontId="34" fillId="0" borderId="9" xfId="0" applyFont="1" applyBorder="1" applyAlignment="1">
      <alignment vertical="center"/>
    </xf>
    <xf numFmtId="0" fontId="17" fillId="17" borderId="9" xfId="0" applyFont="1" applyFill="1" applyBorder="1" applyAlignment="1">
      <alignment vertical="center"/>
    </xf>
    <xf numFmtId="0" fontId="17" fillId="17" borderId="2" xfId="0" applyFont="1" applyFill="1" applyBorder="1" applyAlignment="1">
      <alignment horizontal="left"/>
    </xf>
    <xf numFmtId="1" fontId="34" fillId="0" borderId="11" xfId="0" applyNumberFormat="1" applyFont="1" applyBorder="1" applyAlignment="1">
      <alignment horizontal="center"/>
    </xf>
    <xf numFmtId="0" fontId="34" fillId="8" borderId="29" xfId="0" applyFont="1" applyFill="1" applyBorder="1" applyAlignment="1">
      <alignment vertical="center"/>
    </xf>
    <xf numFmtId="0" fontId="80" fillId="0" borderId="29" xfId="0" applyFont="1" applyBorder="1" applyAlignment="1">
      <alignment vertical="center"/>
    </xf>
    <xf numFmtId="164" fontId="65" fillId="0" borderId="23" xfId="0" applyNumberFormat="1" applyFont="1" applyBorder="1"/>
    <xf numFmtId="0" fontId="34" fillId="0" borderId="0" xfId="0" applyFont="1" applyAlignment="1">
      <alignment horizontal="left" vertical="center"/>
    </xf>
    <xf numFmtId="1" fontId="30" fillId="0" borderId="15" xfId="0" applyNumberFormat="1" applyFont="1" applyBorder="1" applyAlignment="1">
      <alignment horizontal="center" vertical="center"/>
    </xf>
    <xf numFmtId="1" fontId="30" fillId="0" borderId="27" xfId="0" applyNumberFormat="1" applyFont="1" applyBorder="1" applyAlignment="1">
      <alignment horizontal="center" vertical="center"/>
    </xf>
    <xf numFmtId="1" fontId="30" fillId="0" borderId="13" xfId="0" applyNumberFormat="1" applyFont="1" applyBorder="1" applyAlignment="1">
      <alignment horizontal="center" vertical="center"/>
    </xf>
    <xf numFmtId="164" fontId="65" fillId="0" borderId="16" xfId="0" applyNumberFormat="1" applyFont="1" applyBorder="1"/>
    <xf numFmtId="0" fontId="34" fillId="5" borderId="22" xfId="0" applyFont="1" applyFill="1" applyBorder="1" applyAlignment="1">
      <alignment horizontal="left" vertical="center"/>
    </xf>
    <xf numFmtId="0" fontId="17" fillId="5" borderId="43" xfId="0" applyFont="1" applyFill="1" applyBorder="1" applyAlignment="1">
      <alignment horizontal="right"/>
    </xf>
    <xf numFmtId="0" fontId="71" fillId="5" borderId="29" xfId="0" applyFont="1" applyFill="1" applyBorder="1" applyAlignment="1">
      <alignment vertical="center"/>
    </xf>
    <xf numFmtId="164" fontId="17" fillId="0" borderId="9" xfId="0" applyNumberFormat="1" applyFont="1" applyBorder="1" applyAlignment="1">
      <alignment vertical="center"/>
    </xf>
    <xf numFmtId="164" fontId="34" fillId="0" borderId="9" xfId="0" applyNumberFormat="1" applyFont="1" applyBorder="1" applyAlignment="1">
      <alignment horizontal="left" vertical="center"/>
    </xf>
    <xf numFmtId="164" fontId="34" fillId="0" borderId="29" xfId="0" applyNumberFormat="1" applyFont="1" applyBorder="1" applyAlignment="1">
      <alignment horizontal="left" vertical="center"/>
    </xf>
    <xf numFmtId="0" fontId="16" fillId="0" borderId="9" xfId="0" applyFont="1" applyBorder="1" applyAlignment="1">
      <alignment vertical="center"/>
    </xf>
    <xf numFmtId="0" fontId="74" fillId="0" borderId="2" xfId="0" applyFont="1" applyBorder="1" applyAlignment="1">
      <alignment horizontal="left"/>
    </xf>
    <xf numFmtId="164" fontId="34" fillId="8" borderId="39" xfId="0" applyNumberFormat="1" applyFont="1" applyFill="1" applyBorder="1" applyAlignment="1">
      <alignment horizontal="right" vertical="center"/>
    </xf>
    <xf numFmtId="164" fontId="34" fillId="8" borderId="42" xfId="0" applyNumberFormat="1" applyFont="1" applyFill="1" applyBorder="1" applyAlignment="1">
      <alignment horizontal="right" vertical="center"/>
    </xf>
    <xf numFmtId="1" fontId="34" fillId="0" borderId="2" xfId="0" quotePrefix="1" applyNumberFormat="1" applyFont="1" applyBorder="1" applyAlignment="1">
      <alignment horizontal="center"/>
    </xf>
    <xf numFmtId="1" fontId="61" fillId="20" borderId="7" xfId="0" applyNumberFormat="1" applyFont="1" applyFill="1" applyBorder="1" applyAlignment="1">
      <alignment horizontal="center" vertical="center"/>
    </xf>
    <xf numFmtId="1" fontId="81" fillId="0" borderId="43" xfId="0" applyNumberFormat="1" applyFont="1" applyBorder="1" applyAlignment="1">
      <alignment horizontal="center" vertical="center"/>
    </xf>
    <xf numFmtId="1" fontId="17" fillId="0" borderId="43" xfId="0" applyNumberFormat="1" applyFont="1" applyBorder="1" applyAlignment="1">
      <alignment horizontal="center" vertical="center"/>
    </xf>
    <xf numFmtId="1" fontId="58" fillId="0" borderId="4" xfId="0" applyNumberFormat="1" applyFont="1" applyBorder="1" applyAlignment="1">
      <alignment horizontal="right"/>
    </xf>
    <xf numFmtId="1" fontId="58" fillId="0" borderId="6" xfId="0" applyNumberFormat="1" applyFont="1" applyBorder="1" applyAlignment="1">
      <alignment horizontal="right"/>
    </xf>
    <xf numFmtId="0" fontId="61" fillId="0" borderId="37" xfId="0" applyFont="1" applyBorder="1" applyAlignment="1">
      <alignment horizontal="center" vertical="center"/>
    </xf>
    <xf numFmtId="164" fontId="34" fillId="0" borderId="27" xfId="0" applyNumberFormat="1" applyFont="1" applyBorder="1" applyAlignment="1">
      <alignment horizontal="right" vertical="center"/>
    </xf>
    <xf numFmtId="164" fontId="62" fillId="0" borderId="42" xfId="0" applyNumberFormat="1" applyFont="1" applyBorder="1"/>
    <xf numFmtId="1" fontId="58" fillId="0" borderId="6" xfId="0" applyNumberFormat="1" applyFont="1" applyBorder="1" applyAlignment="1">
      <alignment vertical="center"/>
    </xf>
    <xf numFmtId="164" fontId="68" fillId="0" borderId="2" xfId="0" applyNumberFormat="1" applyFont="1" applyBorder="1" applyAlignment="1">
      <alignment vertical="center"/>
    </xf>
    <xf numFmtId="164" fontId="34" fillId="0" borderId="6" xfId="0" applyNumberFormat="1" applyFont="1" applyBorder="1" applyAlignment="1">
      <alignment horizontal="right" vertical="center"/>
    </xf>
    <xf numFmtId="0" fontId="17" fillId="0" borderId="7" xfId="0" applyFont="1" applyBorder="1" applyAlignment="1">
      <alignment horizontal="left"/>
    </xf>
    <xf numFmtId="0" fontId="34" fillId="0" borderId="7" xfId="0" applyFont="1" applyBorder="1" applyAlignment="1">
      <alignment horizontal="left"/>
    </xf>
    <xf numFmtId="0" fontId="34" fillId="0" borderId="43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34" fillId="0" borderId="16" xfId="0" applyFont="1" applyBorder="1" applyAlignment="1">
      <alignment horizontal="left"/>
    </xf>
    <xf numFmtId="164" fontId="65" fillId="0" borderId="11" xfId="0" applyNumberFormat="1" applyFont="1" applyBorder="1"/>
    <xf numFmtId="0" fontId="34" fillId="0" borderId="31" xfId="0" applyFont="1" applyBorder="1" applyAlignment="1">
      <alignment horizontal="left"/>
    </xf>
    <xf numFmtId="0" fontId="17" fillId="0" borderId="2" xfId="0" applyFont="1" applyBorder="1" applyAlignment="1">
      <alignment horizontal="left"/>
    </xf>
    <xf numFmtId="0" fontId="34" fillId="0" borderId="17" xfId="0" applyFont="1" applyBorder="1" applyAlignment="1">
      <alignment horizontal="left"/>
    </xf>
    <xf numFmtId="0" fontId="34" fillId="0" borderId="32" xfId="0" applyFont="1" applyBorder="1" applyAlignment="1">
      <alignment horizontal="left"/>
    </xf>
    <xf numFmtId="0" fontId="34" fillId="0" borderId="15" xfId="0" applyFont="1" applyBorder="1" applyAlignment="1">
      <alignment horizontal="left"/>
    </xf>
    <xf numFmtId="0" fontId="34" fillId="0" borderId="20" xfId="0" applyFont="1" applyBorder="1" applyAlignment="1">
      <alignment horizontal="left"/>
    </xf>
    <xf numFmtId="0" fontId="34" fillId="0" borderId="33" xfId="0" applyFont="1" applyBorder="1" applyAlignment="1">
      <alignment horizontal="left"/>
    </xf>
    <xf numFmtId="164" fontId="34" fillId="0" borderId="4" xfId="0" applyNumberFormat="1" applyFont="1" applyBorder="1" applyAlignment="1">
      <alignment vertical="center"/>
    </xf>
    <xf numFmtId="0" fontId="17" fillId="0" borderId="16" xfId="0" applyFont="1" applyBorder="1" applyAlignment="1">
      <alignment horizontal="left"/>
    </xf>
    <xf numFmtId="0" fontId="17" fillId="0" borderId="17" xfId="0" applyFont="1" applyBorder="1" applyAlignment="1">
      <alignment horizontal="left"/>
    </xf>
    <xf numFmtId="1" fontId="58" fillId="0" borderId="15" xfId="0" applyNumberFormat="1" applyFont="1" applyBorder="1" applyAlignment="1">
      <alignment horizontal="right" vertical="center"/>
    </xf>
    <xf numFmtId="1" fontId="58" fillId="4" borderId="15" xfId="0" applyNumberFormat="1" applyFont="1" applyFill="1" applyBorder="1" applyAlignment="1">
      <alignment vertical="center"/>
    </xf>
    <xf numFmtId="0" fontId="65" fillId="5" borderId="2" xfId="0" applyFont="1" applyFill="1" applyBorder="1" applyAlignment="1">
      <alignment horizontal="left" vertical="center"/>
    </xf>
    <xf numFmtId="0" fontId="65" fillId="5" borderId="6" xfId="0" applyFont="1" applyFill="1" applyBorder="1" applyAlignment="1">
      <alignment horizontal="left" vertical="center"/>
    </xf>
    <xf numFmtId="0" fontId="71" fillId="5" borderId="34" xfId="0" applyFont="1" applyFill="1" applyBorder="1" applyAlignment="1">
      <alignment vertical="center"/>
    </xf>
    <xf numFmtId="164" fontId="34" fillId="11" borderId="2" xfId="0" applyNumberFormat="1" applyFont="1" applyFill="1" applyBorder="1" applyAlignment="1">
      <alignment horizontal="right" vertical="center"/>
    </xf>
    <xf numFmtId="164" fontId="17" fillId="11" borderId="2" xfId="0" applyNumberFormat="1" applyFont="1" applyFill="1" applyBorder="1" applyAlignment="1">
      <alignment horizontal="right" vertical="center"/>
    </xf>
    <xf numFmtId="1" fontId="58" fillId="11" borderId="7" xfId="0" applyNumberFormat="1" applyFont="1" applyFill="1" applyBorder="1" applyAlignment="1">
      <alignment horizontal="right"/>
    </xf>
    <xf numFmtId="1" fontId="58" fillId="11" borderId="6" xfId="0" applyNumberFormat="1" applyFont="1" applyFill="1" applyBorder="1" applyAlignment="1">
      <alignment vertical="center"/>
    </xf>
    <xf numFmtId="0" fontId="34" fillId="11" borderId="29" xfId="0" applyFont="1" applyFill="1" applyBorder="1" applyAlignment="1">
      <alignment vertical="center"/>
    </xf>
    <xf numFmtId="164" fontId="34" fillId="27" borderId="39" xfId="0" applyNumberFormat="1" applyFont="1" applyFill="1" applyBorder="1" applyAlignment="1">
      <alignment horizontal="right" vertical="center"/>
    </xf>
    <xf numFmtId="164" fontId="34" fillId="27" borderId="42" xfId="0" applyNumberFormat="1" applyFont="1" applyFill="1" applyBorder="1" applyAlignment="1">
      <alignment horizontal="right" vertical="center"/>
    </xf>
    <xf numFmtId="0" fontId="58" fillId="0" borderId="29" xfId="0" applyFont="1" applyBorder="1" applyAlignment="1">
      <alignment vertical="center"/>
    </xf>
    <xf numFmtId="1" fontId="34" fillId="0" borderId="0" xfId="0" applyNumberFormat="1" applyFont="1"/>
    <xf numFmtId="1" fontId="34" fillId="0" borderId="15" xfId="0" applyNumberFormat="1" applyFont="1" applyBorder="1" applyAlignment="1">
      <alignment horizontal="right"/>
    </xf>
    <xf numFmtId="164" fontId="70" fillId="5" borderId="9" xfId="0" applyNumberFormat="1" applyFont="1" applyFill="1" applyBorder="1" applyAlignment="1">
      <alignment vertical="center"/>
    </xf>
    <xf numFmtId="164" fontId="17" fillId="5" borderId="43" xfId="0" applyNumberFormat="1" applyFont="1" applyFill="1" applyBorder="1" applyAlignment="1">
      <alignment horizontal="center" vertical="center"/>
    </xf>
    <xf numFmtId="164" fontId="64" fillId="5" borderId="2" xfId="0" applyNumberFormat="1" applyFont="1" applyFill="1" applyBorder="1" applyAlignment="1">
      <alignment horizontal="center" vertical="center"/>
    </xf>
    <xf numFmtId="164" fontId="71" fillId="5" borderId="9" xfId="0" applyNumberFormat="1" applyFont="1" applyFill="1" applyBorder="1" applyAlignment="1">
      <alignment horizontal="left" vertical="center"/>
    </xf>
    <xf numFmtId="164" fontId="65" fillId="5" borderId="9" xfId="0" applyNumberFormat="1" applyFont="1" applyFill="1" applyBorder="1" applyAlignment="1">
      <alignment horizontal="left" vertical="center"/>
    </xf>
    <xf numFmtId="164" fontId="65" fillId="5" borderId="20" xfId="0" applyNumberFormat="1" applyFont="1" applyFill="1" applyBorder="1" applyAlignment="1">
      <alignment horizontal="left" vertical="center"/>
    </xf>
    <xf numFmtId="164" fontId="71" fillId="5" borderId="29" xfId="0" applyNumberFormat="1" applyFont="1" applyFill="1" applyBorder="1" applyAlignment="1">
      <alignment vertical="center"/>
    </xf>
    <xf numFmtId="164" fontId="34" fillId="0" borderId="39" xfId="0" applyNumberFormat="1" applyFont="1" applyBorder="1" applyAlignment="1">
      <alignment horizontal="right"/>
    </xf>
    <xf numFmtId="164" fontId="16" fillId="0" borderId="9" xfId="0" applyNumberFormat="1" applyFont="1" applyBorder="1" applyAlignment="1">
      <alignment vertical="center"/>
    </xf>
    <xf numFmtId="164" fontId="58" fillId="0" borderId="9" xfId="0" applyNumberFormat="1" applyFont="1" applyBorder="1" applyAlignment="1">
      <alignment horizontal="left" vertical="center"/>
    </xf>
    <xf numFmtId="164" fontId="58" fillId="0" borderId="29" xfId="0" applyNumberFormat="1" applyFont="1" applyBorder="1" applyAlignment="1">
      <alignment vertical="center"/>
    </xf>
    <xf numFmtId="164" fontId="34" fillId="0" borderId="29" xfId="0" applyNumberFormat="1" applyFont="1" applyBorder="1" applyAlignment="1">
      <alignment vertical="center"/>
    </xf>
    <xf numFmtId="2" fontId="59" fillId="0" borderId="2" xfId="0" applyNumberFormat="1" applyFont="1" applyBorder="1"/>
    <xf numFmtId="0" fontId="16" fillId="15" borderId="9" xfId="0" applyFont="1" applyFill="1" applyBorder="1" applyAlignment="1">
      <alignment vertical="center"/>
    </xf>
    <xf numFmtId="0" fontId="58" fillId="15" borderId="7" xfId="0" applyFont="1" applyFill="1" applyBorder="1" applyAlignment="1">
      <alignment horizontal="left" vertical="center"/>
    </xf>
    <xf numFmtId="0" fontId="74" fillId="15" borderId="2" xfId="0" applyFont="1" applyFill="1" applyBorder="1" applyAlignment="1">
      <alignment horizontal="left"/>
    </xf>
    <xf numFmtId="0" fontId="17" fillId="0" borderId="19" xfId="0" applyFont="1" applyBorder="1" applyAlignment="1">
      <alignment vertical="center"/>
    </xf>
    <xf numFmtId="0" fontId="77" fillId="0" borderId="7" xfId="0" applyFont="1" applyBorder="1" applyAlignment="1">
      <alignment horizontal="left" vertical="center"/>
    </xf>
    <xf numFmtId="0" fontId="34" fillId="0" borderId="19" xfId="0" applyFont="1" applyBorder="1" applyAlignment="1">
      <alignment horizontal="left" vertical="center"/>
    </xf>
    <xf numFmtId="0" fontId="34" fillId="0" borderId="30" xfId="0" applyFont="1" applyBorder="1" applyAlignment="1">
      <alignment vertical="center"/>
    </xf>
    <xf numFmtId="0" fontId="17" fillId="0" borderId="2" xfId="0" applyFont="1" applyBorder="1"/>
    <xf numFmtId="0" fontId="34" fillId="0" borderId="43" xfId="0" applyFont="1" applyBorder="1"/>
    <xf numFmtId="0" fontId="17" fillId="0" borderId="16" xfId="0" applyFont="1" applyBorder="1"/>
    <xf numFmtId="0" fontId="34" fillId="0" borderId="31" xfId="0" applyFont="1" applyBorder="1"/>
    <xf numFmtId="0" fontId="17" fillId="0" borderId="19" xfId="0" applyFont="1" applyBorder="1"/>
    <xf numFmtId="0" fontId="34" fillId="0" borderId="19" xfId="0" applyFont="1" applyBorder="1" applyAlignment="1">
      <alignment horizontal="left"/>
    </xf>
    <xf numFmtId="0" fontId="34" fillId="0" borderId="30" xfId="0" applyFont="1" applyBorder="1"/>
    <xf numFmtId="0" fontId="34" fillId="0" borderId="33" xfId="0" applyFont="1" applyBorder="1"/>
    <xf numFmtId="0" fontId="34" fillId="10" borderId="15" xfId="0" applyFont="1" applyFill="1" applyBorder="1" applyAlignment="1">
      <alignment horizontal="left"/>
    </xf>
    <xf numFmtId="1" fontId="16" fillId="5" borderId="0" xfId="0" applyNumberFormat="1" applyFont="1" applyFill="1" applyAlignment="1">
      <alignment vertical="center"/>
    </xf>
    <xf numFmtId="0" fontId="82" fillId="5" borderId="0" xfId="0" applyFont="1" applyFill="1" applyAlignment="1">
      <alignment vertical="center"/>
    </xf>
    <xf numFmtId="0" fontId="83" fillId="5" borderId="0" xfId="0" applyFont="1" applyFill="1" applyAlignment="1">
      <alignment vertical="center"/>
    </xf>
    <xf numFmtId="0" fontId="67" fillId="5" borderId="0" xfId="0" applyFont="1" applyFill="1" applyAlignment="1">
      <alignment vertical="center"/>
    </xf>
    <xf numFmtId="2" fontId="16" fillId="0" borderId="2" xfId="0" applyNumberFormat="1" applyFont="1" applyBorder="1"/>
    <xf numFmtId="0" fontId="59" fillId="0" borderId="6" xfId="0" applyFont="1" applyBorder="1"/>
    <xf numFmtId="164" fontId="34" fillId="0" borderId="9" xfId="0" applyNumberFormat="1" applyFont="1" applyBorder="1" applyAlignment="1">
      <alignment vertical="center"/>
    </xf>
    <xf numFmtId="2" fontId="72" fillId="0" borderId="2" xfId="0" applyNumberFormat="1" applyFont="1" applyBorder="1"/>
    <xf numFmtId="0" fontId="34" fillId="0" borderId="2" xfId="0" applyFont="1" applyBorder="1" applyAlignment="1">
      <alignment vertical="center"/>
    </xf>
    <xf numFmtId="2" fontId="16" fillId="8" borderId="2" xfId="0" applyNumberFormat="1" applyFont="1" applyFill="1" applyBorder="1"/>
    <xf numFmtId="0" fontId="17" fillId="8" borderId="9" xfId="0" applyFont="1" applyFill="1" applyBorder="1" applyAlignment="1">
      <alignment vertical="center"/>
    </xf>
    <xf numFmtId="0" fontId="34" fillId="8" borderId="2" xfId="0" applyFont="1" applyFill="1" applyBorder="1" applyAlignment="1">
      <alignment horizontal="left" vertical="center"/>
    </xf>
    <xf numFmtId="0" fontId="34" fillId="8" borderId="2" xfId="0" applyFont="1" applyFill="1" applyBorder="1" applyAlignment="1">
      <alignment vertical="center"/>
    </xf>
    <xf numFmtId="0" fontId="34" fillId="8" borderId="9" xfId="0" applyFont="1" applyFill="1" applyBorder="1" applyAlignment="1">
      <alignment vertical="center"/>
    </xf>
    <xf numFmtId="0" fontId="34" fillId="12" borderId="9" xfId="0" applyFont="1" applyFill="1" applyBorder="1" applyAlignment="1">
      <alignment horizontal="left" vertical="center"/>
    </xf>
    <xf numFmtId="164" fontId="34" fillId="8" borderId="2" xfId="0" applyNumberFormat="1" applyFont="1" applyFill="1" applyBorder="1" applyAlignment="1">
      <alignment horizontal="left" vertical="center"/>
    </xf>
    <xf numFmtId="0" fontId="77" fillId="0" borderId="2" xfId="0" applyFont="1" applyBorder="1" applyAlignment="1">
      <alignment horizontal="left" vertical="center"/>
    </xf>
    <xf numFmtId="0" fontId="77" fillId="0" borderId="2" xfId="0" applyFont="1" applyBorder="1" applyAlignment="1">
      <alignment vertical="center"/>
    </xf>
    <xf numFmtId="0" fontId="77" fillId="0" borderId="9" xfId="0" applyFont="1" applyBorder="1" applyAlignment="1">
      <alignment vertical="center"/>
    </xf>
    <xf numFmtId="0" fontId="77" fillId="0" borderId="29" xfId="0" applyFont="1" applyBorder="1" applyAlignment="1">
      <alignment vertical="center"/>
    </xf>
    <xf numFmtId="0" fontId="63" fillId="8" borderId="9" xfId="0" applyFont="1" applyFill="1" applyBorder="1" applyAlignment="1">
      <alignment vertical="center"/>
    </xf>
    <xf numFmtId="0" fontId="77" fillId="8" borderId="2" xfId="0" applyFont="1" applyFill="1" applyBorder="1" applyAlignment="1">
      <alignment horizontal="left" vertical="center"/>
    </xf>
    <xf numFmtId="0" fontId="77" fillId="8" borderId="9" xfId="0" applyFont="1" applyFill="1" applyBorder="1" applyAlignment="1">
      <alignment vertical="center"/>
    </xf>
    <xf numFmtId="0" fontId="77" fillId="8" borderId="29" xfId="0" applyFont="1" applyFill="1" applyBorder="1" applyAlignment="1">
      <alignment vertical="center"/>
    </xf>
    <xf numFmtId="0" fontId="77" fillId="8" borderId="2" xfId="0" applyFont="1" applyFill="1" applyBorder="1" applyAlignment="1">
      <alignment vertical="center"/>
    </xf>
    <xf numFmtId="164" fontId="34" fillId="0" borderId="43" xfId="0" applyNumberFormat="1" applyFont="1" applyBorder="1" applyAlignment="1">
      <alignment horizontal="right"/>
    </xf>
    <xf numFmtId="1" fontId="84" fillId="0" borderId="7" xfId="0" applyNumberFormat="1" applyFont="1" applyBorder="1" applyAlignment="1">
      <alignment horizontal="right"/>
    </xf>
    <xf numFmtId="0" fontId="63" fillId="0" borderId="0" xfId="0" applyFont="1" applyAlignment="1">
      <alignment vertical="center"/>
    </xf>
    <xf numFmtId="0" fontId="77" fillId="0" borderId="0" xfId="0" applyFont="1" applyAlignment="1">
      <alignment vertical="center"/>
    </xf>
    <xf numFmtId="0" fontId="63" fillId="0" borderId="16" xfId="0" applyFont="1" applyBorder="1" applyAlignment="1">
      <alignment vertical="center"/>
    </xf>
    <xf numFmtId="0" fontId="77" fillId="0" borderId="16" xfId="0" applyFont="1" applyBorder="1" applyAlignment="1">
      <alignment vertical="center"/>
    </xf>
    <xf numFmtId="0" fontId="34" fillId="0" borderId="0" xfId="0" applyFont="1" applyAlignment="1">
      <alignment horizontal="center"/>
    </xf>
    <xf numFmtId="0" fontId="69" fillId="5" borderId="6" xfId="0" applyFont="1" applyFill="1" applyBorder="1" applyAlignment="1">
      <alignment horizontal="center"/>
    </xf>
    <xf numFmtId="0" fontId="34" fillId="5" borderId="2" xfId="0" applyFont="1" applyFill="1" applyBorder="1" applyAlignment="1">
      <alignment horizontal="left" vertical="center"/>
    </xf>
    <xf numFmtId="0" fontId="16" fillId="0" borderId="2" xfId="0" quotePrefix="1" applyFont="1" applyBorder="1" applyAlignment="1">
      <alignment horizontal="left" vertical="center"/>
    </xf>
    <xf numFmtId="0" fontId="58" fillId="0" borderId="2" xfId="0" applyFont="1" applyBorder="1" applyAlignment="1">
      <alignment horizontal="left" vertical="center"/>
    </xf>
    <xf numFmtId="0" fontId="58" fillId="4" borderId="9" xfId="0" quotePrefix="1" applyFont="1" applyFill="1" applyBorder="1" applyAlignment="1">
      <alignment horizontal="left" vertical="center"/>
    </xf>
    <xf numFmtId="0" fontId="58" fillId="4" borderId="29" xfId="0" quotePrefix="1" applyFont="1" applyFill="1" applyBorder="1" applyAlignment="1">
      <alignment horizontal="left" vertical="center"/>
    </xf>
    <xf numFmtId="0" fontId="16" fillId="0" borderId="2" xfId="0" applyFont="1" applyBorder="1" applyAlignment="1">
      <alignment vertical="center"/>
    </xf>
    <xf numFmtId="0" fontId="74" fillId="13" borderId="2" xfId="0" applyFont="1" applyFill="1" applyBorder="1" applyAlignment="1">
      <alignment horizontal="left"/>
    </xf>
    <xf numFmtId="0" fontId="58" fillId="4" borderId="9" xfId="0" applyFont="1" applyFill="1" applyBorder="1" applyAlignment="1">
      <alignment horizontal="left" vertical="center"/>
    </xf>
    <xf numFmtId="0" fontId="58" fillId="4" borderId="29" xfId="0" applyFont="1" applyFill="1" applyBorder="1" applyAlignment="1">
      <alignment vertical="center"/>
    </xf>
    <xf numFmtId="0" fontId="58" fillId="0" borderId="15" xfId="0" applyFont="1" applyBorder="1" applyAlignment="1">
      <alignment horizontal="left" vertical="center"/>
    </xf>
    <xf numFmtId="164" fontId="35" fillId="0" borderId="2" xfId="0" applyNumberFormat="1" applyFont="1" applyBorder="1" applyAlignment="1">
      <alignment vertical="center"/>
    </xf>
    <xf numFmtId="164" fontId="35" fillId="0" borderId="7" xfId="0" applyNumberFormat="1" applyFont="1" applyBorder="1" applyAlignment="1">
      <alignment vertical="center"/>
    </xf>
    <xf numFmtId="0" fontId="74" fillId="8" borderId="15" xfId="0" applyFont="1" applyFill="1" applyBorder="1" applyAlignment="1">
      <alignment horizontal="left"/>
    </xf>
    <xf numFmtId="0" fontId="58" fillId="0" borderId="6" xfId="0" applyFont="1" applyBorder="1" applyAlignment="1">
      <alignment horizontal="left" vertical="center"/>
    </xf>
    <xf numFmtId="0" fontId="58" fillId="0" borderId="2" xfId="0" applyFont="1" applyBorder="1" applyAlignment="1">
      <alignment vertical="center"/>
    </xf>
    <xf numFmtId="0" fontId="58" fillId="0" borderId="43" xfId="0" applyFont="1" applyBorder="1" applyAlignment="1">
      <alignment vertical="center"/>
    </xf>
    <xf numFmtId="1" fontId="74" fillId="0" borderId="2" xfId="0" applyNumberFormat="1" applyFont="1" applyBorder="1" applyAlignment="1">
      <alignment horizontal="center"/>
    </xf>
    <xf numFmtId="0" fontId="85" fillId="0" borderId="2" xfId="0" applyFont="1" applyBorder="1" applyAlignment="1">
      <alignment vertical="center"/>
    </xf>
    <xf numFmtId="0" fontId="86" fillId="0" borderId="2" xfId="0" applyFont="1" applyBorder="1" applyAlignment="1">
      <alignment vertical="center"/>
    </xf>
    <xf numFmtId="164" fontId="16" fillId="0" borderId="2" xfId="0" applyNumberFormat="1" applyFont="1" applyBorder="1" applyAlignment="1">
      <alignment vertical="center"/>
    </xf>
    <xf numFmtId="164" fontId="58" fillId="4" borderId="6" xfId="0" applyNumberFormat="1" applyFont="1" applyFill="1" applyBorder="1" applyAlignment="1">
      <alignment horizontal="left" vertical="center"/>
    </xf>
    <xf numFmtId="164" fontId="58" fillId="4" borderId="44" xfId="0" applyNumberFormat="1" applyFont="1" applyFill="1" applyBorder="1" applyAlignment="1">
      <alignment vertical="center"/>
    </xf>
    <xf numFmtId="164" fontId="58" fillId="4" borderId="2" xfId="0" applyNumberFormat="1" applyFont="1" applyFill="1" applyBorder="1" applyAlignment="1">
      <alignment horizontal="left" vertical="center"/>
    </xf>
    <xf numFmtId="164" fontId="58" fillId="4" borderId="43" xfId="0" applyNumberFormat="1" applyFont="1" applyFill="1" applyBorder="1" applyAlignment="1">
      <alignment vertical="center"/>
    </xf>
    <xf numFmtId="0" fontId="58" fillId="0" borderId="2" xfId="0" applyFont="1" applyBorder="1" applyAlignment="1">
      <alignment horizontal="center"/>
    </xf>
    <xf numFmtId="1" fontId="84" fillId="0" borderId="4" xfId="0" applyNumberFormat="1" applyFont="1" applyBorder="1" applyAlignment="1">
      <alignment horizontal="right"/>
    </xf>
    <xf numFmtId="0" fontId="87" fillId="0" borderId="2" xfId="0" applyFont="1" applyBorder="1" applyAlignment="1">
      <alignment vertical="center"/>
    </xf>
    <xf numFmtId="0" fontId="58" fillId="0" borderId="13" xfId="0" applyFont="1" applyBorder="1" applyAlignment="1">
      <alignment horizontal="center"/>
    </xf>
    <xf numFmtId="164" fontId="58" fillId="4" borderId="15" xfId="0" applyNumberFormat="1" applyFont="1" applyFill="1" applyBorder="1" applyAlignment="1">
      <alignment horizontal="left" vertical="center"/>
    </xf>
    <xf numFmtId="164" fontId="58" fillId="4" borderId="45" xfId="0" applyNumberFormat="1" applyFont="1" applyFill="1" applyBorder="1" applyAlignment="1">
      <alignment vertical="center"/>
    </xf>
    <xf numFmtId="1" fontId="34" fillId="5" borderId="13" xfId="0" applyNumberFormat="1" applyFont="1" applyFill="1" applyBorder="1" applyAlignment="1">
      <alignment horizontal="center"/>
    </xf>
    <xf numFmtId="0" fontId="70" fillId="5" borderId="21" xfId="0" quotePrefix="1" applyFont="1" applyFill="1" applyBorder="1" applyAlignment="1">
      <alignment horizontal="left" vertical="center"/>
    </xf>
    <xf numFmtId="0" fontId="71" fillId="5" borderId="21" xfId="0" quotePrefix="1" applyFont="1" applyFill="1" applyBorder="1" applyAlignment="1">
      <alignment horizontal="left" vertical="center"/>
    </xf>
    <xf numFmtId="0" fontId="65" fillId="5" borderId="21" xfId="0" quotePrefix="1" applyFont="1" applyFill="1" applyBorder="1" applyAlignment="1">
      <alignment horizontal="left" vertical="center"/>
    </xf>
    <xf numFmtId="0" fontId="65" fillId="5" borderId="17" xfId="0" quotePrefix="1" applyFont="1" applyFill="1" applyBorder="1" applyAlignment="1">
      <alignment horizontal="left" vertical="center"/>
    </xf>
    <xf numFmtId="1" fontId="84" fillId="5" borderId="0" xfId="0" applyNumberFormat="1" applyFont="1" applyFill="1" applyAlignment="1">
      <alignment horizontal="right"/>
    </xf>
    <xf numFmtId="0" fontId="71" fillId="5" borderId="34" xfId="0" quotePrefix="1" applyFont="1" applyFill="1" applyBorder="1" applyAlignment="1">
      <alignment horizontal="left" vertical="center"/>
    </xf>
    <xf numFmtId="0" fontId="17" fillId="0" borderId="2" xfId="0" applyFont="1" applyBorder="1" applyAlignment="1">
      <alignment vertical="center"/>
    </xf>
    <xf numFmtId="0" fontId="34" fillId="4" borderId="2" xfId="0" applyFont="1" applyFill="1" applyBorder="1" applyAlignment="1">
      <alignment horizontal="left" vertical="center"/>
    </xf>
    <xf numFmtId="0" fontId="34" fillId="4" borderId="43" xfId="0" applyFont="1" applyFill="1" applyBorder="1" applyAlignment="1">
      <alignment vertical="center"/>
    </xf>
    <xf numFmtId="0" fontId="34" fillId="0" borderId="43" xfId="0" applyFont="1" applyBorder="1" applyAlignment="1">
      <alignment vertical="center"/>
    </xf>
    <xf numFmtId="164" fontId="60" fillId="0" borderId="6" xfId="0" applyNumberFormat="1" applyFont="1" applyBorder="1"/>
    <xf numFmtId="0" fontId="34" fillId="6" borderId="43" xfId="0" applyFont="1" applyFill="1" applyBorder="1" applyAlignment="1">
      <alignment vertical="center"/>
    </xf>
    <xf numFmtId="0" fontId="17" fillId="0" borderId="23" xfId="0" applyFont="1" applyBorder="1" applyAlignment="1">
      <alignment vertical="center"/>
    </xf>
    <xf numFmtId="0" fontId="34" fillId="0" borderId="23" xfId="0" applyFont="1" applyBorder="1" applyAlignment="1">
      <alignment vertical="center"/>
    </xf>
    <xf numFmtId="1" fontId="84" fillId="0" borderId="0" xfId="0" applyNumberFormat="1" applyFont="1" applyAlignment="1">
      <alignment horizontal="right"/>
    </xf>
    <xf numFmtId="1" fontId="58" fillId="0" borderId="0" xfId="0" applyNumberFormat="1" applyFont="1" applyAlignment="1">
      <alignment horizontal="right"/>
    </xf>
    <xf numFmtId="1" fontId="34" fillId="4" borderId="0" xfId="0" applyNumberFormat="1" applyFont="1" applyFill="1" applyAlignment="1">
      <alignment horizontal="right" vertical="center"/>
    </xf>
    <xf numFmtId="1" fontId="58" fillId="4" borderId="0" xfId="0" applyNumberFormat="1" applyFont="1" applyFill="1" applyAlignment="1">
      <alignment vertical="center"/>
    </xf>
    <xf numFmtId="0" fontId="34" fillId="0" borderId="0" xfId="0" applyFont="1" applyAlignment="1">
      <alignment vertical="center"/>
    </xf>
    <xf numFmtId="164" fontId="68" fillId="14" borderId="0" xfId="0" applyNumberFormat="1" applyFont="1" applyFill="1" applyAlignment="1">
      <alignment horizontal="right" vertical="center"/>
    </xf>
    <xf numFmtId="1" fontId="58" fillId="5" borderId="0" xfId="0" applyNumberFormat="1" applyFont="1" applyFill="1" applyAlignment="1">
      <alignment horizontal="right"/>
    </xf>
    <xf numFmtId="0" fontId="34" fillId="8" borderId="15" xfId="0" applyFont="1" applyFill="1" applyBorder="1" applyAlignment="1">
      <alignment horizontal="left" vertical="center"/>
    </xf>
    <xf numFmtId="0" fontId="59" fillId="0" borderId="2" xfId="0" applyFont="1" applyBorder="1" applyAlignment="1">
      <alignment horizontal="center" vertical="center"/>
    </xf>
    <xf numFmtId="0" fontId="34" fillId="10" borderId="13" xfId="0" applyFont="1" applyFill="1" applyBorder="1" applyAlignment="1">
      <alignment horizontal="left"/>
    </xf>
    <xf numFmtId="0" fontId="16" fillId="0" borderId="20" xfId="0" applyFont="1" applyBorder="1" applyAlignment="1">
      <alignment vertical="center"/>
    </xf>
    <xf numFmtId="0" fontId="58" fillId="0" borderId="33" xfId="0" applyFont="1" applyBorder="1" applyAlignment="1">
      <alignment vertical="center"/>
    </xf>
    <xf numFmtId="0" fontId="17" fillId="0" borderId="20" xfId="0" applyFont="1" applyBorder="1" applyAlignment="1">
      <alignment vertical="center"/>
    </xf>
    <xf numFmtId="0" fontId="34" fillId="0" borderId="33" xfId="0" applyFont="1" applyBorder="1" applyAlignment="1">
      <alignment vertical="center"/>
    </xf>
    <xf numFmtId="0" fontId="34" fillId="0" borderId="20" xfId="0" applyFont="1" applyBorder="1" applyAlignment="1">
      <alignment horizontal="left" vertical="center"/>
    </xf>
    <xf numFmtId="0" fontId="34" fillId="0" borderId="33" xfId="0" applyFont="1" applyBorder="1" applyAlignment="1">
      <alignment horizontal="left" vertical="center"/>
    </xf>
    <xf numFmtId="2" fontId="74" fillId="0" borderId="2" xfId="0" applyNumberFormat="1" applyFont="1" applyBorder="1"/>
    <xf numFmtId="0" fontId="17" fillId="18" borderId="20" xfId="0" applyFont="1" applyFill="1" applyBorder="1" applyAlignment="1">
      <alignment vertical="center"/>
    </xf>
    <xf numFmtId="0" fontId="34" fillId="18" borderId="20" xfId="0" applyFont="1" applyFill="1" applyBorder="1" applyAlignment="1">
      <alignment horizontal="left" vertical="center"/>
    </xf>
    <xf numFmtId="0" fontId="34" fillId="18" borderId="23" xfId="0" applyFont="1" applyFill="1" applyBorder="1" applyAlignment="1">
      <alignment horizontal="left" vertical="center"/>
    </xf>
    <xf numFmtId="0" fontId="34" fillId="18" borderId="2" xfId="0" applyFont="1" applyFill="1" applyBorder="1" applyAlignment="1">
      <alignment horizontal="left"/>
    </xf>
    <xf numFmtId="164" fontId="34" fillId="24" borderId="39" xfId="0" applyNumberFormat="1" applyFont="1" applyFill="1" applyBorder="1" applyAlignment="1">
      <alignment horizontal="right" vertical="center"/>
    </xf>
    <xf numFmtId="0" fontId="62" fillId="0" borderId="20" xfId="0" applyFont="1" applyBorder="1" applyAlignment="1">
      <alignment vertical="center"/>
    </xf>
    <xf numFmtId="0" fontId="74" fillId="0" borderId="33" xfId="0" applyFont="1" applyBorder="1" applyAlignment="1">
      <alignment vertical="center"/>
    </xf>
    <xf numFmtId="0" fontId="17" fillId="0" borderId="20" xfId="0" applyFont="1" applyBorder="1" applyAlignment="1">
      <alignment horizontal="left" vertical="center"/>
    </xf>
    <xf numFmtId="1" fontId="34" fillId="12" borderId="2" xfId="0" applyNumberFormat="1" applyFont="1" applyFill="1" applyBorder="1" applyAlignment="1">
      <alignment horizontal="center"/>
    </xf>
    <xf numFmtId="2" fontId="58" fillId="12" borderId="2" xfId="0" applyNumberFormat="1" applyFont="1" applyFill="1" applyBorder="1"/>
    <xf numFmtId="0" fontId="59" fillId="12" borderId="2" xfId="0" applyFont="1" applyFill="1" applyBorder="1"/>
    <xf numFmtId="0" fontId="17" fillId="12" borderId="20" xfId="0" applyFont="1" applyFill="1" applyBorder="1" applyAlignment="1">
      <alignment vertical="center"/>
    </xf>
    <xf numFmtId="1" fontId="58" fillId="0" borderId="7" xfId="0" applyNumberFormat="1" applyFont="1" applyBorder="1" applyAlignment="1">
      <alignment horizontal="center"/>
    </xf>
    <xf numFmtId="0" fontId="16" fillId="0" borderId="20" xfId="0" applyFont="1" applyBorder="1" applyAlignment="1">
      <alignment horizontal="left" vertical="center"/>
    </xf>
    <xf numFmtId="0" fontId="58" fillId="0" borderId="33" xfId="0" applyFont="1" applyBorder="1" applyAlignment="1">
      <alignment horizontal="left" vertical="center"/>
    </xf>
    <xf numFmtId="1" fontId="58" fillId="0" borderId="2" xfId="0" applyNumberFormat="1" applyFont="1" applyBorder="1" applyAlignment="1">
      <alignment horizontal="center" vertical="center"/>
    </xf>
    <xf numFmtId="1" fontId="58" fillId="0" borderId="7" xfId="0" applyNumberFormat="1" applyFont="1" applyBorder="1" applyAlignment="1">
      <alignment horizontal="left" vertical="center"/>
    </xf>
    <xf numFmtId="1" fontId="34" fillId="0" borderId="7" xfId="0" applyNumberFormat="1" applyFont="1" applyBorder="1" applyAlignment="1">
      <alignment horizontal="left" vertical="center"/>
    </xf>
    <xf numFmtId="1" fontId="34" fillId="12" borderId="2" xfId="0" applyNumberFormat="1" applyFont="1" applyFill="1" applyBorder="1" applyAlignment="1">
      <alignment horizontal="center" vertical="center"/>
    </xf>
    <xf numFmtId="0" fontId="17" fillId="12" borderId="20" xfId="0" applyFont="1" applyFill="1" applyBorder="1" applyAlignment="1">
      <alignment horizontal="left" vertical="center"/>
    </xf>
    <xf numFmtId="1" fontId="58" fillId="12" borderId="2" xfId="0" applyNumberFormat="1" applyFont="1" applyFill="1" applyBorder="1" applyAlignment="1">
      <alignment horizontal="center" vertical="center"/>
    </xf>
    <xf numFmtId="0" fontId="16" fillId="12" borderId="20" xfId="0" applyFont="1" applyFill="1" applyBorder="1" applyAlignment="1">
      <alignment horizontal="left" vertical="center"/>
    </xf>
    <xf numFmtId="1" fontId="34" fillId="0" borderId="2" xfId="0" quotePrefix="1" applyNumberFormat="1" applyFont="1" applyBorder="1" applyAlignment="1">
      <alignment horizontal="center" vertical="center"/>
    </xf>
    <xf numFmtId="0" fontId="34" fillId="25" borderId="7" xfId="0" applyFont="1" applyFill="1" applyBorder="1" applyAlignment="1">
      <alignment horizontal="left" vertical="center"/>
    </xf>
    <xf numFmtId="0" fontId="17" fillId="18" borderId="20" xfId="0" applyFont="1" applyFill="1" applyBorder="1" applyAlignment="1">
      <alignment horizontal="left" vertical="center"/>
    </xf>
    <xf numFmtId="164" fontId="34" fillId="24" borderId="42" xfId="0" applyNumberFormat="1" applyFont="1" applyFill="1" applyBorder="1" applyAlignment="1">
      <alignment horizontal="right" vertical="center"/>
    </xf>
    <xf numFmtId="1" fontId="77" fillId="0" borderId="2" xfId="0" applyNumberFormat="1" applyFont="1" applyBorder="1" applyAlignment="1">
      <alignment horizontal="center" vertical="center"/>
    </xf>
    <xf numFmtId="0" fontId="63" fillId="0" borderId="20" xfId="0" applyFont="1" applyBorder="1" applyAlignment="1">
      <alignment horizontal="left" vertical="center"/>
    </xf>
    <xf numFmtId="164" fontId="60" fillId="0" borderId="7" xfId="0" applyNumberFormat="1" applyFont="1" applyBorder="1"/>
    <xf numFmtId="0" fontId="77" fillId="0" borderId="33" xfId="0" applyFont="1" applyBorder="1" applyAlignment="1">
      <alignment horizontal="left" vertical="center"/>
    </xf>
    <xf numFmtId="0" fontId="34" fillId="0" borderId="2" xfId="0" applyFont="1" applyBorder="1" applyAlignment="1">
      <alignment horizontal="center" vertical="center"/>
    </xf>
    <xf numFmtId="0" fontId="34" fillId="8" borderId="33" xfId="0" applyFont="1" applyFill="1" applyBorder="1" applyAlignment="1">
      <alignment vertical="center"/>
    </xf>
    <xf numFmtId="1" fontId="77" fillId="0" borderId="7" xfId="0" applyNumberFormat="1" applyFont="1" applyBorder="1" applyAlignment="1">
      <alignment horizontal="left" vertical="center"/>
    </xf>
    <xf numFmtId="0" fontId="17" fillId="0" borderId="20" xfId="0" quotePrefix="1" applyFont="1" applyBorder="1" applyAlignment="1">
      <alignment horizontal="left" vertical="center"/>
    </xf>
    <xf numFmtId="0" fontId="34" fillId="0" borderId="33" xfId="0" quotePrefix="1" applyFont="1" applyBorder="1" applyAlignment="1">
      <alignment horizontal="left" vertical="center"/>
    </xf>
    <xf numFmtId="0" fontId="17" fillId="12" borderId="9" xfId="0" applyFont="1" applyFill="1" applyBorder="1" applyAlignment="1">
      <alignment vertical="center"/>
    </xf>
    <xf numFmtId="0" fontId="34" fillId="12" borderId="7" xfId="0" applyFont="1" applyFill="1" applyBorder="1" applyAlignment="1">
      <alignment horizontal="left" vertical="center"/>
    </xf>
    <xf numFmtId="0" fontId="34" fillId="12" borderId="2" xfId="0" applyFont="1" applyFill="1" applyBorder="1" applyAlignment="1">
      <alignment horizontal="left"/>
    </xf>
    <xf numFmtId="1" fontId="84" fillId="0" borderId="7" xfId="0" applyNumberFormat="1" applyFont="1" applyBorder="1" applyAlignment="1">
      <alignment horizontal="right" vertical="center"/>
    </xf>
    <xf numFmtId="0" fontId="63" fillId="0" borderId="25" xfId="0" applyFont="1" applyBorder="1"/>
    <xf numFmtId="0" fontId="77" fillId="0" borderId="35" xfId="0" applyFont="1" applyBorder="1"/>
    <xf numFmtId="0" fontId="77" fillId="0" borderId="46" xfId="0" applyFont="1" applyBorder="1"/>
    <xf numFmtId="1" fontId="74" fillId="0" borderId="7" xfId="0" applyNumberFormat="1" applyFont="1" applyBorder="1" applyAlignment="1">
      <alignment horizontal="right" vertical="center"/>
    </xf>
    <xf numFmtId="1" fontId="74" fillId="0" borderId="2" xfId="0" applyNumberFormat="1" applyFont="1" applyBorder="1" applyAlignment="1">
      <alignment horizontal="right" vertical="center"/>
    </xf>
    <xf numFmtId="1" fontId="74" fillId="4" borderId="2" xfId="0" applyNumberFormat="1" applyFont="1" applyFill="1" applyBorder="1" applyAlignment="1">
      <alignment vertical="center"/>
    </xf>
    <xf numFmtId="1" fontId="74" fillId="4" borderId="2" xfId="0" applyNumberFormat="1" applyFont="1" applyFill="1" applyBorder="1" applyAlignment="1">
      <alignment horizontal="right" vertical="center"/>
    </xf>
    <xf numFmtId="1" fontId="74" fillId="4" borderId="6" xfId="0" applyNumberFormat="1" applyFont="1" applyFill="1" applyBorder="1" applyAlignment="1">
      <alignment horizontal="right" vertical="center"/>
    </xf>
    <xf numFmtId="0" fontId="77" fillId="0" borderId="7" xfId="0" applyFont="1" applyBorder="1"/>
    <xf numFmtId="0" fontId="63" fillId="0" borderId="26" xfId="0" applyFont="1" applyBorder="1"/>
    <xf numFmtId="0" fontId="77" fillId="0" borderId="36" xfId="0" applyFont="1" applyBorder="1"/>
    <xf numFmtId="0" fontId="77" fillId="0" borderId="47" xfId="0" applyFont="1" applyBorder="1"/>
    <xf numFmtId="0" fontId="63" fillId="0" borderId="6" xfId="0" applyFont="1" applyBorder="1"/>
    <xf numFmtId="0" fontId="77" fillId="0" borderId="4" xfId="0" applyFont="1" applyBorder="1"/>
    <xf numFmtId="0" fontId="77" fillId="0" borderId="44" xfId="0" applyFont="1" applyBorder="1"/>
    <xf numFmtId="1" fontId="77" fillId="0" borderId="7" xfId="0" quotePrefix="1" applyNumberFormat="1" applyFont="1" applyBorder="1" applyAlignment="1">
      <alignment horizontal="left" vertical="center"/>
    </xf>
    <xf numFmtId="0" fontId="63" fillId="0" borderId="42" xfId="0" applyFont="1" applyBorder="1"/>
    <xf numFmtId="0" fontId="63" fillId="0" borderId="23" xfId="0" applyFont="1" applyBorder="1"/>
    <xf numFmtId="0" fontId="77" fillId="0" borderId="0" xfId="0" applyFont="1"/>
    <xf numFmtId="1" fontId="77" fillId="0" borderId="22" xfId="0" applyNumberFormat="1" applyFont="1" applyBorder="1" applyAlignment="1">
      <alignment horizontal="left" vertical="center"/>
    </xf>
    <xf numFmtId="164" fontId="17" fillId="5" borderId="0" xfId="0" applyNumberFormat="1" applyFont="1" applyFill="1" applyAlignment="1">
      <alignment horizontal="center"/>
    </xf>
    <xf numFmtId="0" fontId="70" fillId="5" borderId="21" xfId="0" applyFont="1" applyFill="1" applyBorder="1" applyAlignment="1">
      <alignment vertical="center"/>
    </xf>
    <xf numFmtId="0" fontId="71" fillId="5" borderId="21" xfId="0" applyFont="1" applyFill="1" applyBorder="1" applyAlignment="1">
      <alignment horizontal="left" vertical="center"/>
    </xf>
    <xf numFmtId="0" fontId="65" fillId="5" borderId="21" xfId="0" applyFont="1" applyFill="1" applyBorder="1" applyAlignment="1">
      <alignment horizontal="left" vertical="center"/>
    </xf>
    <xf numFmtId="0" fontId="65" fillId="5" borderId="17" xfId="0" applyFont="1" applyFill="1" applyBorder="1" applyAlignment="1">
      <alignment horizontal="left" vertical="center"/>
    </xf>
    <xf numFmtId="0" fontId="17" fillId="0" borderId="2" xfId="0" quotePrefix="1" applyFont="1" applyBorder="1" applyAlignment="1">
      <alignment horizontal="left"/>
    </xf>
    <xf numFmtId="0" fontId="34" fillId="0" borderId="2" xfId="0" quotePrefix="1" applyFont="1" applyBorder="1" applyAlignment="1">
      <alignment horizontal="left"/>
    </xf>
    <xf numFmtId="0" fontId="34" fillId="0" borderId="43" xfId="0" quotePrefix="1" applyFont="1" applyBorder="1" applyAlignment="1">
      <alignment horizontal="left"/>
    </xf>
    <xf numFmtId="0" fontId="16" fillId="0" borderId="2" xfId="0" applyFont="1" applyBorder="1" applyAlignment="1">
      <alignment horizontal="left"/>
    </xf>
    <xf numFmtId="0" fontId="58" fillId="0" borderId="2" xfId="0" applyFont="1" applyBorder="1" applyAlignment="1">
      <alignment horizontal="left"/>
    </xf>
    <xf numFmtId="0" fontId="58" fillId="0" borderId="43" xfId="0" applyFont="1" applyBorder="1" applyAlignment="1">
      <alignment horizontal="left"/>
    </xf>
    <xf numFmtId="0" fontId="16" fillId="0" borderId="2" xfId="0" quotePrefix="1" applyFont="1" applyBorder="1" applyAlignment="1">
      <alignment horizontal="left"/>
    </xf>
    <xf numFmtId="0" fontId="58" fillId="0" borderId="2" xfId="0" quotePrefix="1" applyFont="1" applyBorder="1" applyAlignment="1">
      <alignment horizontal="left"/>
    </xf>
    <xf numFmtId="0" fontId="58" fillId="0" borderId="43" xfId="0" quotePrefix="1" applyFont="1" applyBorder="1" applyAlignment="1">
      <alignment horizontal="left"/>
    </xf>
    <xf numFmtId="0" fontId="17" fillId="16" borderId="2" xfId="0" quotePrefix="1" applyFont="1" applyFill="1" applyBorder="1" applyAlignment="1">
      <alignment horizontal="left"/>
    </xf>
    <xf numFmtId="0" fontId="34" fillId="16" borderId="7" xfId="0" applyFont="1" applyFill="1" applyBorder="1" applyAlignment="1">
      <alignment horizontal="left" vertical="center"/>
    </xf>
    <xf numFmtId="0" fontId="34" fillId="16" borderId="2" xfId="0" applyFont="1" applyFill="1" applyBorder="1" applyAlignment="1">
      <alignment horizontal="left"/>
    </xf>
    <xf numFmtId="164" fontId="34" fillId="16" borderId="42" xfId="0" applyNumberFormat="1" applyFont="1" applyFill="1" applyBorder="1" applyAlignment="1">
      <alignment horizontal="right" vertical="center"/>
    </xf>
    <xf numFmtId="164" fontId="34" fillId="16" borderId="39" xfId="0" applyNumberFormat="1" applyFont="1" applyFill="1" applyBorder="1" applyAlignment="1">
      <alignment horizontal="right" vertical="center"/>
    </xf>
    <xf numFmtId="164" fontId="34" fillId="16" borderId="6" xfId="0" applyNumberFormat="1" applyFont="1" applyFill="1" applyBorder="1" applyAlignment="1">
      <alignment horizontal="right" vertical="center"/>
    </xf>
    <xf numFmtId="1" fontId="34" fillId="27" borderId="39" xfId="0" applyNumberFormat="1" applyFont="1" applyFill="1" applyBorder="1" applyAlignment="1">
      <alignment horizontal="center"/>
    </xf>
    <xf numFmtId="2" fontId="17" fillId="27" borderId="39" xfId="0" applyNumberFormat="1" applyFont="1" applyFill="1" applyBorder="1"/>
    <xf numFmtId="0" fontId="17" fillId="27" borderId="39" xfId="0" applyFont="1" applyFill="1" applyBorder="1"/>
    <xf numFmtId="0" fontId="17" fillId="27" borderId="2" xfId="0" applyFont="1" applyFill="1" applyBorder="1" applyAlignment="1">
      <alignment horizontal="left"/>
    </xf>
    <xf numFmtId="0" fontId="34" fillId="27" borderId="7" xfId="0" applyFont="1" applyFill="1" applyBorder="1" applyAlignment="1">
      <alignment horizontal="left" vertical="center"/>
    </xf>
    <xf numFmtId="0" fontId="34" fillId="27" borderId="2" xfId="0" applyFont="1" applyFill="1" applyBorder="1" applyAlignment="1">
      <alignment horizontal="left"/>
    </xf>
    <xf numFmtId="164" fontId="34" fillId="27" borderId="2" xfId="0" applyNumberFormat="1" applyFont="1" applyFill="1" applyBorder="1" applyAlignment="1">
      <alignment horizontal="right" vertical="center"/>
    </xf>
    <xf numFmtId="0" fontId="16" fillId="0" borderId="2" xfId="0" applyFont="1" applyBorder="1"/>
    <xf numFmtId="0" fontId="58" fillId="0" borderId="43" xfId="0" applyFont="1" applyBorder="1"/>
    <xf numFmtId="1" fontId="59" fillId="26" borderId="39" xfId="0" applyNumberFormat="1" applyFont="1" applyFill="1" applyBorder="1" applyAlignment="1">
      <alignment horizontal="center"/>
    </xf>
    <xf numFmtId="2" fontId="74" fillId="26" borderId="39" xfId="0" applyNumberFormat="1" applyFont="1" applyFill="1" applyBorder="1"/>
    <xf numFmtId="0" fontId="59" fillId="26" borderId="39" xfId="0" applyFont="1" applyFill="1" applyBorder="1"/>
    <xf numFmtId="0" fontId="16" fillId="26" borderId="39" xfId="0" applyFont="1" applyFill="1" applyBorder="1"/>
    <xf numFmtId="0" fontId="58" fillId="26" borderId="43" xfId="0" applyFont="1" applyFill="1" applyBorder="1" applyAlignment="1">
      <alignment horizontal="left" vertical="center"/>
    </xf>
    <xf numFmtId="0" fontId="74" fillId="26" borderId="39" xfId="0" applyFont="1" applyFill="1" applyBorder="1" applyAlignment="1">
      <alignment horizontal="left"/>
    </xf>
    <xf numFmtId="164" fontId="60" fillId="0" borderId="39" xfId="0" applyNumberFormat="1" applyFont="1" applyBorder="1"/>
    <xf numFmtId="0" fontId="58" fillId="0" borderId="39" xfId="0" applyFont="1" applyBorder="1"/>
    <xf numFmtId="164" fontId="65" fillId="0" borderId="39" xfId="0" applyNumberFormat="1" applyFont="1" applyBorder="1"/>
    <xf numFmtId="164" fontId="65" fillId="0" borderId="42" xfId="0" applyNumberFormat="1" applyFont="1" applyBorder="1"/>
    <xf numFmtId="1" fontId="34" fillId="0" borderId="43" xfId="0" applyNumberFormat="1" applyFont="1" applyBorder="1" applyAlignment="1">
      <alignment horizontal="right"/>
    </xf>
    <xf numFmtId="1" fontId="34" fillId="0" borderId="39" xfId="0" applyNumberFormat="1" applyFont="1" applyBorder="1" applyAlignment="1">
      <alignment horizontal="right"/>
    </xf>
    <xf numFmtId="1" fontId="34" fillId="0" borderId="42" xfId="0" applyNumberFormat="1" applyFont="1" applyBorder="1" applyAlignment="1">
      <alignment horizontal="right"/>
    </xf>
    <xf numFmtId="164" fontId="34" fillId="4" borderId="39" xfId="0" applyNumberFormat="1" applyFont="1" applyFill="1" applyBorder="1" applyAlignment="1">
      <alignment vertical="center"/>
    </xf>
    <xf numFmtId="164" fontId="68" fillId="4" borderId="39" xfId="0" applyNumberFormat="1" applyFont="1" applyFill="1" applyBorder="1" applyAlignment="1">
      <alignment vertical="center"/>
    </xf>
    <xf numFmtId="1" fontId="58" fillId="4" borderId="39" xfId="0" applyNumberFormat="1" applyFont="1" applyFill="1" applyBorder="1" applyAlignment="1">
      <alignment vertical="center"/>
    </xf>
    <xf numFmtId="1" fontId="67" fillId="4" borderId="39" xfId="0" applyNumberFormat="1" applyFont="1" applyFill="1" applyBorder="1" applyAlignment="1">
      <alignment vertical="center"/>
    </xf>
    <xf numFmtId="164" fontId="35" fillId="0" borderId="39" xfId="0" applyNumberFormat="1" applyFont="1" applyBorder="1" applyAlignment="1">
      <alignment vertical="center"/>
    </xf>
    <xf numFmtId="164" fontId="35" fillId="0" borderId="43" xfId="0" applyNumberFormat="1" applyFont="1" applyBorder="1" applyAlignment="1">
      <alignment vertical="center"/>
    </xf>
    <xf numFmtId="1" fontId="64" fillId="0" borderId="39" xfId="0" applyNumberFormat="1" applyFont="1" applyBorder="1" applyAlignment="1">
      <alignment horizontal="center" vertical="center"/>
    </xf>
    <xf numFmtId="1" fontId="58" fillId="0" borderId="43" xfId="0" applyNumberFormat="1" applyFont="1" applyBorder="1" applyAlignment="1">
      <alignment horizontal="right"/>
    </xf>
    <xf numFmtId="1" fontId="58" fillId="4" borderId="42" xfId="0" applyNumberFormat="1" applyFont="1" applyFill="1" applyBorder="1" applyAlignment="1">
      <alignment vertical="center"/>
    </xf>
    <xf numFmtId="0" fontId="17" fillId="0" borderId="2" xfId="0" applyFont="1" applyBorder="1" applyAlignment="1">
      <alignment horizontal="left" vertical="center"/>
    </xf>
    <xf numFmtId="0" fontId="34" fillId="0" borderId="43" xfId="0" applyFont="1" applyBorder="1" applyAlignment="1">
      <alignment horizontal="left" vertical="center"/>
    </xf>
    <xf numFmtId="0" fontId="34" fillId="8" borderId="43" xfId="0" applyFont="1" applyFill="1" applyBorder="1" applyAlignment="1">
      <alignment horizontal="left" vertical="center"/>
    </xf>
    <xf numFmtId="0" fontId="16" fillId="0" borderId="2" xfId="0" applyFont="1" applyBorder="1" applyAlignment="1">
      <alignment horizontal="left" vertical="center"/>
    </xf>
    <xf numFmtId="0" fontId="58" fillId="0" borderId="43" xfId="0" applyFont="1" applyBorder="1" applyAlignment="1">
      <alignment horizontal="left" vertical="center"/>
    </xf>
    <xf numFmtId="164" fontId="16" fillId="0" borderId="2" xfId="0" applyNumberFormat="1" applyFont="1" applyBorder="1"/>
    <xf numFmtId="164" fontId="34" fillId="23" borderId="42" xfId="0" applyNumberFormat="1" applyFont="1" applyFill="1" applyBorder="1" applyAlignment="1">
      <alignment horizontal="right" vertical="center"/>
    </xf>
    <xf numFmtId="164" fontId="34" fillId="23" borderId="39" xfId="0" applyNumberFormat="1" applyFont="1" applyFill="1" applyBorder="1" applyAlignment="1">
      <alignment horizontal="right" vertical="center"/>
    </xf>
    <xf numFmtId="164" fontId="34" fillId="23" borderId="2" xfId="0" applyNumberFormat="1" applyFont="1" applyFill="1" applyBorder="1" applyAlignment="1">
      <alignment horizontal="right" vertical="center"/>
    </xf>
    <xf numFmtId="164" fontId="58" fillId="0" borderId="2" xfId="0" applyNumberFormat="1" applyFont="1" applyBorder="1" applyAlignment="1">
      <alignment horizontal="left"/>
    </xf>
    <xf numFmtId="164" fontId="58" fillId="8" borderId="43" xfId="0" applyNumberFormat="1" applyFont="1" applyFill="1" applyBorder="1"/>
    <xf numFmtId="164" fontId="74" fillId="4" borderId="6" xfId="0" applyNumberFormat="1" applyFont="1" applyFill="1" applyBorder="1" applyAlignment="1">
      <alignment horizontal="right" vertical="center"/>
    </xf>
    <xf numFmtId="164" fontId="64" fillId="15" borderId="2" xfId="0" applyNumberFormat="1" applyFont="1" applyFill="1" applyBorder="1" applyAlignment="1">
      <alignment horizontal="center" vertical="center" wrapText="1"/>
    </xf>
    <xf numFmtId="1" fontId="10" fillId="4" borderId="7" xfId="0" applyNumberFormat="1" applyFont="1" applyFill="1" applyBorder="1" applyAlignment="1">
      <alignment horizontal="center" vertical="center" wrapText="1"/>
    </xf>
    <xf numFmtId="164" fontId="18" fillId="21" borderId="2" xfId="0" applyNumberFormat="1" applyFont="1" applyFill="1" applyBorder="1" applyAlignment="1">
      <alignment horizontal="center" vertical="center" wrapText="1"/>
    </xf>
    <xf numFmtId="164" fontId="7" fillId="0" borderId="39" xfId="0" applyNumberFormat="1" applyFont="1" applyBorder="1" applyAlignment="1">
      <alignment horizontal="right" vertical="center"/>
    </xf>
    <xf numFmtId="164" fontId="7" fillId="4" borderId="39" xfId="0" applyNumberFormat="1" applyFont="1" applyFill="1" applyBorder="1" applyAlignment="1">
      <alignment horizontal="right" vertical="center"/>
    </xf>
    <xf numFmtId="164" fontId="7" fillId="14" borderId="0" xfId="0" applyNumberFormat="1" applyFont="1" applyFill="1" applyAlignment="1">
      <alignment horizontal="right" vertical="center"/>
    </xf>
    <xf numFmtId="164" fontId="7" fillId="4" borderId="40" xfId="0" applyNumberFormat="1" applyFont="1" applyFill="1" applyBorder="1" applyAlignment="1">
      <alignment horizontal="right" vertical="center"/>
    </xf>
    <xf numFmtId="164" fontId="7" fillId="4" borderId="13" xfId="0" applyNumberFormat="1" applyFont="1" applyFill="1" applyBorder="1" applyAlignment="1">
      <alignment horizontal="right" vertical="center"/>
    </xf>
    <xf numFmtId="164" fontId="7" fillId="4" borderId="40" xfId="0" applyNumberFormat="1" applyFont="1" applyFill="1" applyBorder="1" applyAlignment="1">
      <alignment vertical="center"/>
    </xf>
    <xf numFmtId="164" fontId="7" fillId="0" borderId="41" xfId="0" applyNumberFormat="1" applyFont="1" applyBorder="1" applyAlignment="1">
      <alignment horizontal="right" vertical="center"/>
    </xf>
    <xf numFmtId="164" fontId="7" fillId="8" borderId="39" xfId="0" applyNumberFormat="1" applyFont="1" applyFill="1" applyBorder="1" applyAlignment="1">
      <alignment horizontal="right" vertical="center"/>
    </xf>
    <xf numFmtId="164" fontId="7" fillId="8" borderId="41" xfId="0" applyNumberFormat="1" applyFont="1" applyFill="1" applyBorder="1" applyAlignment="1">
      <alignment horizontal="right" vertical="center"/>
    </xf>
    <xf numFmtId="164" fontId="7" fillId="51" borderId="39" xfId="0" applyNumberFormat="1" applyFont="1" applyFill="1" applyBorder="1" applyAlignment="1">
      <alignment horizontal="right" vertical="center"/>
    </xf>
    <xf numFmtId="164" fontId="7" fillId="27" borderId="39" xfId="0" applyNumberFormat="1" applyFont="1" applyFill="1" applyBorder="1" applyAlignment="1">
      <alignment horizontal="right" vertical="center"/>
    </xf>
    <xf numFmtId="164" fontId="7" fillId="0" borderId="39" xfId="0" applyNumberFormat="1" applyFont="1" applyBorder="1" applyAlignment="1">
      <alignment horizontal="right"/>
    </xf>
    <xf numFmtId="164" fontId="7" fillId="0" borderId="43" xfId="0" applyNumberFormat="1" applyFont="1" applyBorder="1" applyAlignment="1">
      <alignment horizontal="right"/>
    </xf>
    <xf numFmtId="164" fontId="7" fillId="24" borderId="39" xfId="0" applyNumberFormat="1" applyFont="1" applyFill="1" applyBorder="1" applyAlignment="1">
      <alignment horizontal="right" vertical="center"/>
    </xf>
    <xf numFmtId="0" fontId="7" fillId="0" borderId="39" xfId="0" applyFont="1" applyBorder="1"/>
    <xf numFmtId="164" fontId="7" fillId="16" borderId="39" xfId="0" applyNumberFormat="1" applyFont="1" applyFill="1" applyBorder="1" applyAlignment="1">
      <alignment horizontal="right" vertical="center"/>
    </xf>
    <xf numFmtId="164" fontId="35" fillId="14" borderId="24" xfId="0" applyNumberFormat="1" applyFont="1" applyFill="1" applyBorder="1" applyAlignment="1">
      <alignment vertical="center"/>
    </xf>
    <xf numFmtId="1" fontId="17" fillId="28" borderId="3" xfId="0" applyNumberFormat="1" applyFont="1" applyFill="1" applyBorder="1" applyAlignment="1">
      <alignment horizontal="center" vertical="center"/>
    </xf>
  </cellXfs>
  <cellStyles count="3171">
    <cellStyle name="20% - Énfasis1 2" xfId="21" xr:uid="{E2CB6390-4701-474B-BA47-52C7AD2A6C83}"/>
    <cellStyle name="20% - Énfasis1 2 2" xfId="22" xr:uid="{D06EA0D4-C6AE-4BE6-9A57-7D02D65C9EC1}"/>
    <cellStyle name="20% - Énfasis1 2 2 2" xfId="23" xr:uid="{F7BDAFAB-154A-45B6-9DFC-233EE709BFC1}"/>
    <cellStyle name="20% - Énfasis1 2 2 2 2" xfId="437" xr:uid="{D8F02929-6C67-4AFE-BAEB-1F595E5B953C}"/>
    <cellStyle name="20% - Énfasis1 2 2 2 2 2" xfId="979" xr:uid="{255E3F83-3CAE-4CB8-9325-B97130047705}"/>
    <cellStyle name="20% - Énfasis1 2 2 2 2 3" xfId="1789" xr:uid="{A1498760-C453-4FE2-9859-0003F09B13CE}"/>
    <cellStyle name="20% - Énfasis1 2 2 2 3" xfId="708" xr:uid="{86FFA0D7-C8A2-4CAF-9E07-0C521DB6DEAD}"/>
    <cellStyle name="20% - Énfasis1 2 2 2 4" xfId="1283" xr:uid="{A4961DE3-3B6B-48B9-A131-272D5ECE59AB}"/>
    <cellStyle name="20% - Énfasis1 2 2 3" xfId="436" xr:uid="{37972911-831B-47AF-AF61-2C652AE177E3}"/>
    <cellStyle name="20% - Énfasis1 2 2 3 2" xfId="978" xr:uid="{AEF85D31-F4F0-43F6-92DD-283E287337DA}"/>
    <cellStyle name="20% - Énfasis1 2 2 3 3" xfId="1777" xr:uid="{88A76DE6-4CC1-4435-8BA2-FDAA9F8B86EF}"/>
    <cellStyle name="20% - Énfasis1 2 2 4" xfId="707" xr:uid="{AB152BE6-14D8-4617-84DE-FEF7CDA9007F}"/>
    <cellStyle name="20% - Énfasis1 2 2 5" xfId="1269" xr:uid="{3E6E75F8-94CD-4CC6-BCC7-4BCFFFC75AB0}"/>
    <cellStyle name="20% - Énfasis1 2 3" xfId="24" xr:uid="{6E60D7AF-C0AD-4095-94F4-38F108582101}"/>
    <cellStyle name="20% - Énfasis1 2 3 2" xfId="438" xr:uid="{AA00C420-E9FC-48FE-B29B-5AFBF0765CA8}"/>
    <cellStyle name="20% - Énfasis1 2 3 2 2" xfId="980" xr:uid="{2F636F8C-82CF-4A58-ACA7-B877CB83E60B}"/>
    <cellStyle name="20% - Énfasis1 2 3 2 3" xfId="1783" xr:uid="{61C0D985-5537-4245-9226-F730DC82B1D6}"/>
    <cellStyle name="20% - Énfasis1 2 3 3" xfId="709" xr:uid="{E4C2A2CD-6E00-4031-A6C4-083064A0F5F3}"/>
    <cellStyle name="20% - Énfasis1 2 3 4" xfId="1277" xr:uid="{1D69F8BD-A794-44E8-953D-D1A2A7E97336}"/>
    <cellStyle name="20% - Énfasis1 2 4" xfId="435" xr:uid="{1A103157-DA88-4EC2-B0AF-7DDC74464180}"/>
    <cellStyle name="20% - Énfasis1 2 4 2" xfId="977" xr:uid="{8B56896D-654C-4414-A301-DD5ACEA7053E}"/>
    <cellStyle name="20% - Énfasis1 2 4 3" xfId="1771" xr:uid="{8156ABE0-5620-4B2A-A7FE-270BB4CBA1A6}"/>
    <cellStyle name="20% - Énfasis1 2 5" xfId="706" xr:uid="{12F3F165-12E7-4148-89C3-634C74E19D55}"/>
    <cellStyle name="20% - Énfasis1 2 6" xfId="1256" xr:uid="{19D86A86-0A13-4686-8DE7-CE95E9684388}"/>
    <cellStyle name="20% - Énfasis1 3" xfId="25" xr:uid="{CBA91C9C-F1AC-4A9E-A47F-E323A36A0EEA}"/>
    <cellStyle name="20% - Énfasis1 3 2" xfId="26" xr:uid="{0D0279B7-5389-4FBF-8621-89DF614A8A03}"/>
    <cellStyle name="20% - Énfasis1 3 2 2" xfId="27" xr:uid="{E68EBB1A-70D7-4056-82B7-EEDF157632B5}"/>
    <cellStyle name="20% - Énfasis1 3 2 2 2" xfId="441" xr:uid="{C5B637CD-CDE6-42B3-884D-A189C7BE12CB}"/>
    <cellStyle name="20% - Énfasis1 3 2 2 2 2" xfId="983" xr:uid="{F8931053-A490-40E5-96FE-183C4EE08332}"/>
    <cellStyle name="20% - Énfasis1 3 2 2 2 3" xfId="1790" xr:uid="{90795133-1163-4AE4-850D-81ED5F629661}"/>
    <cellStyle name="20% - Énfasis1 3 2 2 3" xfId="712" xr:uid="{AE49749E-296B-4C2B-8BD6-629A594D2DA7}"/>
    <cellStyle name="20% - Énfasis1 3 2 2 4" xfId="1284" xr:uid="{1870027E-D4EF-49F6-8F93-60C19C2698D1}"/>
    <cellStyle name="20% - Énfasis1 3 2 3" xfId="440" xr:uid="{7ABD9857-94BC-4211-84D2-67F0798EEAA3}"/>
    <cellStyle name="20% - Énfasis1 3 2 3 2" xfId="982" xr:uid="{87ADE1B5-DF50-4ACF-A890-5929D1241501}"/>
    <cellStyle name="20% - Énfasis1 3 2 3 3" xfId="1778" xr:uid="{95D6F851-DAD8-4466-91DE-D7F001C63B88}"/>
    <cellStyle name="20% - Énfasis1 3 2 4" xfId="711" xr:uid="{C181A8AA-2B4F-4B11-AC32-95E1980A7257}"/>
    <cellStyle name="20% - Énfasis1 3 2 5" xfId="1270" xr:uid="{9CF86934-272F-498B-A5B5-100A0AE79B9F}"/>
    <cellStyle name="20% - Énfasis1 3 3" xfId="28" xr:uid="{8B07D469-3001-414C-9048-EFFF44850701}"/>
    <cellStyle name="20% - Énfasis1 3 3 2" xfId="442" xr:uid="{93A9C08F-5FAF-4787-BF6F-A96E5CEB255A}"/>
    <cellStyle name="20% - Énfasis1 3 3 2 2" xfId="984" xr:uid="{1A7E3DA8-7292-4907-A08A-6C0B58A57ECE}"/>
    <cellStyle name="20% - Énfasis1 3 3 2 3" xfId="1784" xr:uid="{319FEA90-9FC5-49DB-9EAB-F79BD1FC2BE8}"/>
    <cellStyle name="20% - Énfasis1 3 3 3" xfId="713" xr:uid="{354592EC-8668-4B4A-AD2D-C1B03B1A8E00}"/>
    <cellStyle name="20% - Énfasis1 3 3 4" xfId="1278" xr:uid="{278E172D-C8FE-4B91-8CE3-7C02C995D73B}"/>
    <cellStyle name="20% - Énfasis1 3 4" xfId="439" xr:uid="{45659440-6156-45DF-9D81-59CFBB8984F4}"/>
    <cellStyle name="20% - Énfasis1 3 4 2" xfId="981" xr:uid="{20E92E11-E0E3-491A-81ED-670F437B813A}"/>
    <cellStyle name="20% - Énfasis1 3 4 3" xfId="1772" xr:uid="{0A7D96A2-983E-4944-ADA2-6F1C457E9E0A}"/>
    <cellStyle name="20% - Énfasis1 3 5" xfId="710" xr:uid="{8F6D4CB5-7628-4623-B136-BAABAD7BE626}"/>
    <cellStyle name="20% - Énfasis1 3 6" xfId="1257" xr:uid="{EE796004-A4CF-4169-8DB9-1461DE82795A}"/>
    <cellStyle name="20% - Énfasis1 4" xfId="29" xr:uid="{29F275DF-6244-4505-94AF-CFF150A5FD2E}"/>
    <cellStyle name="20% - Énfasis1 4 2" xfId="30" xr:uid="{14E582F6-0163-40A2-AFFA-4B2A8F286FED}"/>
    <cellStyle name="20% - Énfasis1 4 2 2" xfId="31" xr:uid="{E98761B4-70B8-4FEC-8B2D-76BA77BAA6B4}"/>
    <cellStyle name="20% - Énfasis1 4 2 2 2" xfId="445" xr:uid="{C0B6B91C-95C9-41C3-8923-34E76E96F6AC}"/>
    <cellStyle name="20% - Énfasis1 4 2 2 2 2" xfId="987" xr:uid="{394C7E8D-3CDC-432B-BCC9-A6FC1D5A51E4}"/>
    <cellStyle name="20% - Énfasis1 4 2 2 2 3" xfId="1791" xr:uid="{6DA3EDFC-DF02-4B44-BD26-971D71AC7B0E}"/>
    <cellStyle name="20% - Énfasis1 4 2 2 3" xfId="716" xr:uid="{AAF02709-3319-4B9E-A859-1EE41EF1398D}"/>
    <cellStyle name="20% - Énfasis1 4 2 2 4" xfId="1285" xr:uid="{D0CC2A31-036A-4054-A930-0F6A4F9E6D20}"/>
    <cellStyle name="20% - Énfasis1 4 2 3" xfId="444" xr:uid="{B111E688-4313-4DD5-BB86-04DE2F541FE1}"/>
    <cellStyle name="20% - Énfasis1 4 2 3 2" xfId="986" xr:uid="{F4D5ACDF-BE43-4AFC-9FFF-B74B1B8DEF4E}"/>
    <cellStyle name="20% - Énfasis1 4 2 3 3" xfId="1779" xr:uid="{C7908586-E4EE-4D0D-AA1D-E9AC3026E3F5}"/>
    <cellStyle name="20% - Énfasis1 4 2 4" xfId="715" xr:uid="{B6EB81EF-BAA5-43D0-B59E-813D22C25A36}"/>
    <cellStyle name="20% - Énfasis1 4 2 5" xfId="1271" xr:uid="{D1762F44-4A03-44C9-A3C8-437D6C2B906A}"/>
    <cellStyle name="20% - Énfasis1 4 3" xfId="32" xr:uid="{4B21C7E5-793F-4960-93E9-DFD1E0AD66E0}"/>
    <cellStyle name="20% - Énfasis1 4 3 2" xfId="446" xr:uid="{DD27CB21-1702-4BB7-8EAB-4D22838625AD}"/>
    <cellStyle name="20% - Énfasis1 4 3 2 2" xfId="988" xr:uid="{D10C9F11-49AD-47DF-8B87-49E071C27D64}"/>
    <cellStyle name="20% - Énfasis1 4 3 2 3" xfId="1785" xr:uid="{FF705E11-3ECA-4986-9102-EB828555ADD4}"/>
    <cellStyle name="20% - Énfasis1 4 3 3" xfId="717" xr:uid="{000CAF72-1344-4F01-8566-BAB12B92CC06}"/>
    <cellStyle name="20% - Énfasis1 4 3 4" xfId="1279" xr:uid="{6A4B70A2-C37A-4654-8EA5-8789DC0F3B26}"/>
    <cellStyle name="20% - Énfasis1 4 4" xfId="443" xr:uid="{98844B50-3021-400B-9224-A2F6BD61DC60}"/>
    <cellStyle name="20% - Énfasis1 4 4 2" xfId="985" xr:uid="{919218D3-C156-4F7E-A8CD-6FF44A4B9A23}"/>
    <cellStyle name="20% - Énfasis1 4 4 3" xfId="1773" xr:uid="{F3AB1598-84A8-4935-B29E-8DCA4B4F2482}"/>
    <cellStyle name="20% - Énfasis1 4 5" xfId="714" xr:uid="{E63F3C96-AADD-4B32-B7F4-5BE967FDB218}"/>
    <cellStyle name="20% - Énfasis1 4 6" xfId="1258" xr:uid="{7DEBE1A6-8680-4F62-A194-A908F4868804}"/>
    <cellStyle name="20% - Énfasis1 5" xfId="33" xr:uid="{E1C6D7BE-7DAE-422F-A559-1BD5BEC779DA}"/>
    <cellStyle name="20% - Énfasis1 5 2" xfId="1430" xr:uid="{EF382EA7-D83A-4A52-A102-D0189BE1400B}"/>
    <cellStyle name="20% - Énfasis2 2" xfId="34" xr:uid="{57D45021-D8A6-4152-A4EE-7856DB60C414}"/>
    <cellStyle name="20% - Énfasis2 2 2" xfId="1431" xr:uid="{5C8667DF-54DF-4549-8022-F0ADFAE0F08D}"/>
    <cellStyle name="20% - Énfasis3 2" xfId="35" xr:uid="{ABF90113-6549-4462-901A-3A42F06CEF37}"/>
    <cellStyle name="20% - Énfasis3 2 2" xfId="1432" xr:uid="{A8DB7DF9-5E7C-4A94-B4C4-1ADDBA293C59}"/>
    <cellStyle name="20% - Énfasis4 2" xfId="36" xr:uid="{CF30D428-851C-4BD8-8473-E39932985DF3}"/>
    <cellStyle name="20% - Énfasis4 2 2" xfId="1433" xr:uid="{D5354A79-EA20-40C2-A55F-68638E94646B}"/>
    <cellStyle name="20% - Énfasis5 2" xfId="37" xr:uid="{106C9341-F688-4C0C-A62E-25E426B526C4}"/>
    <cellStyle name="20% - Énfasis5 2 2" xfId="1434" xr:uid="{92099BC6-C8EA-4957-87D9-43BB5E5CD318}"/>
    <cellStyle name="20% - Énfasis6 2" xfId="38" xr:uid="{10210D3B-4C7A-40EB-8D3F-DEDE93F5990F}"/>
    <cellStyle name="20% - Énfasis6 2 2" xfId="1435" xr:uid="{608C521D-2207-4BFA-BFFF-F75F61F15FA4}"/>
    <cellStyle name="40% - Énfasis1 2" xfId="39" xr:uid="{69C7BE22-1DB8-4939-9699-F20B690F5835}"/>
    <cellStyle name="40% - Énfasis1 2 2" xfId="1436" xr:uid="{7AC8673E-FDAC-4677-ACF4-1B06F0A9F9E3}"/>
    <cellStyle name="40% - Énfasis2 2" xfId="40" xr:uid="{E5D397D0-3951-4C93-A5FB-A6B5D38329B7}"/>
    <cellStyle name="40% - Énfasis2 2 2" xfId="1437" xr:uid="{62F79DD5-90CE-4FF6-A726-B5C0E7CA673C}"/>
    <cellStyle name="40% - Énfasis3 2" xfId="41" xr:uid="{19EBEBF0-8E54-4E30-86FB-9B2B7D89267A}"/>
    <cellStyle name="40% - Énfasis3 2 2" xfId="1438" xr:uid="{82C66A6F-A522-41C2-B06C-CAE9053F5C04}"/>
    <cellStyle name="40% - Énfasis4 2" xfId="42" xr:uid="{D428D0E3-A060-4B5E-8ECB-36A7A211F13D}"/>
    <cellStyle name="40% - Énfasis4 2 2" xfId="1439" xr:uid="{8D9F2028-ECEF-46BA-A3E7-1299AA55B2AC}"/>
    <cellStyle name="40% - Énfasis5 2" xfId="43" xr:uid="{22CA4051-8DFC-4F03-B200-88EE6CCB6778}"/>
    <cellStyle name="40% - Énfasis5 2 2" xfId="1440" xr:uid="{DD9DD8CC-366E-44CB-AA87-D89DB61E51F2}"/>
    <cellStyle name="40% - Énfasis6 2" xfId="44" xr:uid="{F4B0C425-AD79-4A74-A04C-C5A2BBA7148B}"/>
    <cellStyle name="40% - Énfasis6 2 2" xfId="1441" xr:uid="{30ECA395-8A85-4926-ACB3-A4F2B7255283}"/>
    <cellStyle name="60% - Énfasis1 2" xfId="45" xr:uid="{D49A66F5-CBE0-4B8A-835B-0EBA06000449}"/>
    <cellStyle name="60% - Énfasis1 2 2" xfId="1442" xr:uid="{66D96FAF-B4D3-4E3B-BAA8-E669ED57E6FC}"/>
    <cellStyle name="60% - Énfasis2 2" xfId="46" xr:uid="{751B6929-E55B-4D9B-A0FF-854F4369AA23}"/>
    <cellStyle name="60% - Énfasis2 2 2" xfId="1443" xr:uid="{8C063C99-9632-487F-953A-EF705A8E3161}"/>
    <cellStyle name="60% - Énfasis3 2" xfId="47" xr:uid="{E11DA7E8-E555-4B05-9D9F-AB3DBD591474}"/>
    <cellStyle name="60% - Énfasis3 2 2" xfId="1444" xr:uid="{9272A2E2-ED02-4746-8FAF-B5E00C3A5989}"/>
    <cellStyle name="60% - Énfasis4 2" xfId="48" xr:uid="{B371C57F-7DCE-4963-AE49-4931F5F46B66}"/>
    <cellStyle name="60% - Énfasis4 2 2" xfId="1445" xr:uid="{A1F6DB2D-AD0B-4B0D-877A-2F3DA5EB2AB4}"/>
    <cellStyle name="60% - Énfasis5 2" xfId="49" xr:uid="{564D3C62-CB0A-467D-8414-493C9FFEF0FF}"/>
    <cellStyle name="60% - Énfasis5 2 2" xfId="1446" xr:uid="{7DC6BD44-A242-4521-A971-0922839453FC}"/>
    <cellStyle name="60% - Énfasis6 2" xfId="50" xr:uid="{AA196C9C-A075-44F7-980E-8B3417F813F2}"/>
    <cellStyle name="60% - Énfasis6 2 2" xfId="1447" xr:uid="{F46515F0-9427-4389-B2D7-A2BE42E10816}"/>
    <cellStyle name="Cálculo 2" xfId="51" xr:uid="{5B122395-3C53-46C4-9559-23DDCD7069DE}"/>
    <cellStyle name="Cálculo 2 2" xfId="1448" xr:uid="{5D5ACC33-5B4B-46BB-A842-F2C800157CA1}"/>
    <cellStyle name="Celda de comprobación 2" xfId="52" xr:uid="{6123AB34-1D62-49D3-B2F1-0E4A2FFCDEFB}"/>
    <cellStyle name="Celda de comprobación 2 2" xfId="1449" xr:uid="{C7959EC1-672F-44CE-8CDC-FB362BCA05AC}"/>
    <cellStyle name="Celda vinculada 2" xfId="53" xr:uid="{2C57AB6A-014B-420B-BA5A-1781B5D055BC}"/>
    <cellStyle name="Celda vinculada 2 2" xfId="1450" xr:uid="{93BBCAE2-DAA6-4F3E-B3EE-B823F80A8ED1}"/>
    <cellStyle name="D" xfId="1" xr:uid="{00000000-0005-0000-0000-000000000000}"/>
    <cellStyle name="D 2" xfId="54" xr:uid="{B0863594-5566-43FF-ABE6-8B344D1D069B}"/>
    <cellStyle name="Encabezado 4 2" xfId="55" xr:uid="{9AC33242-C8A2-4156-BDC2-8295FAE6AEE1}"/>
    <cellStyle name="Encabezado 4 2 2" xfId="1451" xr:uid="{F253E5E7-2B69-44E9-9072-54F4F86F94E1}"/>
    <cellStyle name="Énfasis1 2" xfId="56" xr:uid="{A32875AC-EFBF-48B8-8D32-12685BFE1280}"/>
    <cellStyle name="Énfasis1 2 2" xfId="1452" xr:uid="{E42FFA06-0B9F-412F-8B58-7746AABD9E8C}"/>
    <cellStyle name="Énfasis2 2" xfId="57" xr:uid="{1B775D2F-1EF0-4F6D-948D-4F2E7B7D5EC8}"/>
    <cellStyle name="Énfasis2 2 2" xfId="1453" xr:uid="{A158BC29-637B-4109-9497-F49139A4A4D2}"/>
    <cellStyle name="Énfasis3 2" xfId="58" xr:uid="{6B16426F-55CB-4238-878D-9B8D3B2C3FD5}"/>
    <cellStyle name="Énfasis3 2 2" xfId="1454" xr:uid="{F112E974-118A-420E-829F-313CFCA0F144}"/>
    <cellStyle name="Énfasis4 2" xfId="59" xr:uid="{F8BA2626-3EB6-4EF1-9E84-29CC4544363A}"/>
    <cellStyle name="Énfasis4 2 2" xfId="1455" xr:uid="{490600C6-34AF-435A-9126-A02A4D853635}"/>
    <cellStyle name="Énfasis5 2" xfId="60" xr:uid="{D1C9315B-7E66-4D93-8493-0467425D55A9}"/>
    <cellStyle name="Énfasis5 2 2" xfId="1456" xr:uid="{C95649B5-E2F7-4B51-A842-36BA8A0EEED2}"/>
    <cellStyle name="Énfasis6 2" xfId="61" xr:uid="{1D30023D-593D-4043-AA0B-1AA85B82A630}"/>
    <cellStyle name="Énfasis6 2 2" xfId="1457" xr:uid="{4ABB075C-58E7-4F62-90AD-CFA0D98B1227}"/>
    <cellStyle name="Entrada 2" xfId="62" xr:uid="{B1F3B65F-C6E1-4D50-92E1-03ECC130A5D2}"/>
    <cellStyle name="Entrada 2 2" xfId="1458" xr:uid="{6558F7E2-42C7-40FB-AC6E-940C4EA79824}"/>
    <cellStyle name="Estilo 1" xfId="2" xr:uid="{00000000-0005-0000-0000-000001000000}"/>
    <cellStyle name="Estilo 1 2" xfId="63" xr:uid="{1EDF1D02-800A-4FB4-92A6-38E17814CEF6}"/>
    <cellStyle name="Estilo 2" xfId="3" xr:uid="{00000000-0005-0000-0000-000002000000}"/>
    <cellStyle name="Estilo 2 2" xfId="64" xr:uid="{AD10045D-9777-43EC-91D3-72DF7D2B8F8D}"/>
    <cellStyle name="Euro" xfId="4" xr:uid="{00000000-0005-0000-0000-000003000000}"/>
    <cellStyle name="Euro 2" xfId="5" xr:uid="{00000000-0005-0000-0000-000004000000}"/>
    <cellStyle name="Euro 2 2" xfId="1799" xr:uid="{C5D93C48-6EC9-4E42-A170-8D1FF4A2EEE8}"/>
    <cellStyle name="Euro 2 3" xfId="66" xr:uid="{7B170A94-572E-4D6C-8F85-27CA8CBE4CF0}"/>
    <cellStyle name="Euro 3" xfId="67" xr:uid="{A80E232D-80F2-421E-A6FE-A1D5E1404E01}"/>
    <cellStyle name="Euro 4" xfId="1259" xr:uid="{AAC24A81-3BE8-45A1-B36C-A4BFA458474C}"/>
    <cellStyle name="Euro 5" xfId="65" xr:uid="{CD76D41B-DA55-41CA-8D09-51D9CF6594A1}"/>
    <cellStyle name="Euro_BANCO DE DATOS" xfId="6" xr:uid="{00000000-0005-0000-0000-000005000000}"/>
    <cellStyle name="Hipervínculo 2" xfId="68" xr:uid="{6290540F-8A81-4205-8738-FDBC35417CC7}"/>
    <cellStyle name="Hipervínculo 2 2" xfId="69" xr:uid="{7BD5141D-248B-4980-9E7B-60894C89662E}"/>
    <cellStyle name="Hipervínculo 2 2 2" xfId="1260" xr:uid="{4632FA62-7C7B-47DD-AD55-C9173D4D0BB1}"/>
    <cellStyle name="Hipervínculo 2 3" xfId="1876" xr:uid="{3F55ED76-BC23-4AC6-AEA3-E1DA62C0DEC3}"/>
    <cellStyle name="Hipervínculo 2 4" xfId="1254" xr:uid="{0AE659D9-7A34-4BA8-9165-8DB664ED99D4}"/>
    <cellStyle name="Hipervínculo 3" xfId="70" xr:uid="{560BB291-F5CA-4123-A185-D266959022F3}"/>
    <cellStyle name="Hipervínculo 3 2" xfId="1290" xr:uid="{9E1C3A52-12B3-4B4A-A6FF-8986AC5428CF}"/>
    <cellStyle name="Hipervínculo 4" xfId="71" xr:uid="{20472E9A-899E-4426-A772-A567D8C140F0}"/>
    <cellStyle name="Hipervínculo 4 2" xfId="1309" xr:uid="{8FA63421-6765-46EE-A314-296323CBAD1B}"/>
    <cellStyle name="Incorrecto 2" xfId="72" xr:uid="{464A4270-2034-4D17-AA28-FACC522DF0D2}"/>
    <cellStyle name="Incorrecto 2 2" xfId="1459" xr:uid="{530DA5F6-F527-4E52-B939-52B0548E28B8}"/>
    <cellStyle name="Millares [0] 2" xfId="73" xr:uid="{4EF5DFB1-F242-4DB0-ADA6-C1A0820869C4}"/>
    <cellStyle name="Millares [0] 2 10" xfId="1850" xr:uid="{59224275-C36E-4F85-A88E-E112D4FAF56D}"/>
    <cellStyle name="Millares [0] 2 10 2" xfId="2401" xr:uid="{88EB8E2F-F176-41CC-8C50-C2C97C72B1D1}"/>
    <cellStyle name="Millares [0] 2 10 3" xfId="2872" xr:uid="{BF2DD063-4608-4485-B888-AB6DB589EC37}"/>
    <cellStyle name="Millares [0] 2 11" xfId="2054" xr:uid="{38034976-5984-48A4-921C-1DB825E9B714}"/>
    <cellStyle name="Millares [0] 2 11 2" xfId="2529" xr:uid="{BA3A90AC-FD1F-477D-9765-63A1DB28CA95}"/>
    <cellStyle name="Millares [0] 2 11 3" xfId="3000" xr:uid="{09DF5773-D71E-45A4-B98C-E81E50B0AB93}"/>
    <cellStyle name="Millares [0] 2 12" xfId="1604" xr:uid="{3F0E26F5-12EC-45B5-8BC7-621D32AB7E0F}"/>
    <cellStyle name="Millares [0] 2 13" xfId="2235" xr:uid="{42385B82-6D33-4514-A7D5-D27E7325EAA4}"/>
    <cellStyle name="Millares [0] 2 14" xfId="2706" xr:uid="{B1A0406A-7AB3-4093-85CA-E377494EAEDA}"/>
    <cellStyle name="Millares [0] 2 15" xfId="1306" xr:uid="{30F62EBC-C836-41D1-A881-E139AC7D363E}"/>
    <cellStyle name="Millares [0] 2 2" xfId="74" xr:uid="{902022EF-6844-4121-9676-5D0358FBCE29}"/>
    <cellStyle name="Millares [0] 2 2 10" xfId="2717" xr:uid="{BB528C5A-AD5D-4659-85D1-CE8EB6744F48}"/>
    <cellStyle name="Millares [0] 2 2 11" xfId="1324" xr:uid="{32646DEC-58C8-40A9-B313-C3F766350F36}"/>
    <cellStyle name="Millares [0] 2 2 2" xfId="75" xr:uid="{5E2F2D46-71CA-44AC-958C-DE86CBB84C06}"/>
    <cellStyle name="Millares [0] 2 2 2 2" xfId="76" xr:uid="{5925C220-0FE9-4C60-B69A-6615C7413C62}"/>
    <cellStyle name="Millares [0] 2 2 2 2 2" xfId="77" xr:uid="{E6EF24A0-94A7-453A-8C1B-6CF3C3D2DEAA}"/>
    <cellStyle name="Millares [0] 2 2 2 2 2 2" xfId="451" xr:uid="{6B38BE3F-4822-41C0-B075-C4D4AAE26D68}"/>
    <cellStyle name="Millares [0] 2 2 2 2 2 2 2" xfId="993" xr:uid="{F5231C6F-1882-4BB3-A4FE-27D2B1934C2B}"/>
    <cellStyle name="Millares [0] 2 2 2 2 2 2 2 2" xfId="2678" xr:uid="{49C437BC-CAF3-4717-8B0A-A76ACD2537E7}"/>
    <cellStyle name="Millares [0] 2 2 2 2 2 2 3" xfId="3149" xr:uid="{7B5F5715-9ECE-46BF-9160-4297C3C9BBFB}"/>
    <cellStyle name="Millares [0] 2 2 2 2 2 2 4" xfId="2203" xr:uid="{196A792A-8942-4AFE-B6AF-9A9CB13F3018}"/>
    <cellStyle name="Millares [0] 2 2 2 2 2 3" xfId="722" xr:uid="{6855627C-E41A-4CA3-9AC5-6439C287A76D}"/>
    <cellStyle name="Millares [0] 2 2 2 2 2 3 2" xfId="2019" xr:uid="{18B492FC-22F9-40B7-B5E8-FC40EC7BB826}"/>
    <cellStyle name="Millares [0] 2 2 2 2 2 4" xfId="2501" xr:uid="{7A38A726-5138-4B4C-8181-B0B86269452E}"/>
    <cellStyle name="Millares [0] 2 2 2 2 2 5" xfId="2972" xr:uid="{CEA927A9-BACE-498C-A425-BB53FC65BA84}"/>
    <cellStyle name="Millares [0] 2 2 2 2 2 6" xfId="1507" xr:uid="{860BFCAF-5370-4AAF-A7E5-A7359E1A8B9D}"/>
    <cellStyle name="Millares [0] 2 2 2 2 3" xfId="78" xr:uid="{591F06C4-78A8-42C2-AD97-5D0EE38282BE}"/>
    <cellStyle name="Millares [0] 2 2 2 2 3 2" xfId="452" xr:uid="{7FC80922-CE6C-4A16-907B-56607824EB6F}"/>
    <cellStyle name="Millares [0] 2 2 2 2 3 2 2" xfId="994" xr:uid="{AB40EA67-4CE1-40CD-80B4-03555536C55B}"/>
    <cellStyle name="Millares [0] 2 2 2 2 3 2 3" xfId="1924" xr:uid="{4C7D418C-172F-4128-B805-E3C943D1281E}"/>
    <cellStyle name="Millares [0] 2 2 2 2 3 3" xfId="723" xr:uid="{3A1602E9-620D-417B-80DB-87C4E2462C91}"/>
    <cellStyle name="Millares [0] 2 2 2 2 3 3 2" xfId="2441" xr:uid="{A1B365D8-B7A2-4730-97CF-BD2ED5635181}"/>
    <cellStyle name="Millares [0] 2 2 2 2 3 4" xfId="2912" xr:uid="{C0287C50-9900-40F4-B460-EAF787DAFF4F}"/>
    <cellStyle name="Millares [0] 2 2 2 2 3 5" xfId="1586" xr:uid="{849F9561-E61F-4DB7-9BF3-523A928DFD94}"/>
    <cellStyle name="Millares [0] 2 2 2 2 4" xfId="450" xr:uid="{DC2B701D-E299-4EEA-87B3-1FF741677B66}"/>
    <cellStyle name="Millares [0] 2 2 2 2 4 2" xfId="992" xr:uid="{B2D41EA2-C5F6-4640-8361-E8D8946A6BC4}"/>
    <cellStyle name="Millares [0] 2 2 2 2 4 2 2" xfId="2618" xr:uid="{AB208697-50BE-4297-B91C-2CD073289BD0}"/>
    <cellStyle name="Millares [0] 2 2 2 2 4 3" xfId="3089" xr:uid="{B058F05D-6195-4330-B44B-2C8FC916C433}"/>
    <cellStyle name="Millares [0] 2 2 2 2 4 4" xfId="2143" xr:uid="{D7AA860A-CA12-4293-8AD0-34D0C9AF3765}"/>
    <cellStyle name="Millares [0] 2 2 2 2 5" xfId="721" xr:uid="{63650217-9EEC-4D44-8B62-DD5EB4D4E718}"/>
    <cellStyle name="Millares [0] 2 2 2 2 5 2" xfId="1726" xr:uid="{61879164-1FA5-4455-9F5F-8E807B0C5DFE}"/>
    <cellStyle name="Millares [0] 2 2 2 2 6" xfId="2357" xr:uid="{BC9D60D2-A28C-4FD5-8B44-9869031FCC6D}"/>
    <cellStyle name="Millares [0] 2 2 2 2 7" xfId="2828" xr:uid="{8D11308C-EB66-4658-8892-6CB315BC8014}"/>
    <cellStyle name="Millares [0] 2 2 2 2 8" xfId="1396" xr:uid="{ED083859-67A2-47C6-96E1-343575E96E01}"/>
    <cellStyle name="Millares [0] 2 2 2 3" xfId="79" xr:uid="{3249D5E2-CFA6-4F5D-B7FE-2FB05D7D3B45}"/>
    <cellStyle name="Millares [0] 2 2 2 3 2" xfId="453" xr:uid="{3A403065-32E4-4C40-A9F8-AD66025E95EE}"/>
    <cellStyle name="Millares [0] 2 2 2 3 2 2" xfId="995" xr:uid="{1D23D049-85C7-4351-B990-5DCD537C3737}"/>
    <cellStyle name="Millares [0] 2 2 2 3 2 2 2" xfId="2654" xr:uid="{4C200013-E8BA-410D-963D-03C463A7ED51}"/>
    <cellStyle name="Millares [0] 2 2 2 3 2 3" xfId="3125" xr:uid="{37129064-4E96-49A0-A6D7-C2DC8607DA0B}"/>
    <cellStyle name="Millares [0] 2 2 2 3 2 4" xfId="2179" xr:uid="{72795521-E4B2-4A8E-8948-44289D206899}"/>
    <cellStyle name="Millares [0] 2 2 2 3 3" xfId="724" xr:uid="{997B7D45-E739-4572-A0A2-2E0E0C357154}"/>
    <cellStyle name="Millares [0] 2 2 2 3 3 2" xfId="1981" xr:uid="{74959844-4EEA-44BE-B844-20C774618566}"/>
    <cellStyle name="Millares [0] 2 2 2 3 4" xfId="2477" xr:uid="{A58C83F9-E90F-4658-A565-77998EC9F63C}"/>
    <cellStyle name="Millares [0] 2 2 2 3 5" xfId="2948" xr:uid="{0109C35D-9548-4474-8227-2991416DE0C1}"/>
    <cellStyle name="Millares [0] 2 2 2 3 6" xfId="1418" xr:uid="{02359229-EB38-413F-B4FE-2807294EB8F2}"/>
    <cellStyle name="Millares [0] 2 2 2 4" xfId="80" xr:uid="{39C0B75B-43EA-4009-A712-492F52CBB0BA}"/>
    <cellStyle name="Millares [0] 2 2 2 4 2" xfId="454" xr:uid="{0C0B0A83-5A25-4AE4-B593-398EFC686C01}"/>
    <cellStyle name="Millares [0] 2 2 2 4 2 2" xfId="996" xr:uid="{1485CA3F-FDB2-4C36-9397-A6AFA80D8B34}"/>
    <cellStyle name="Millares [0] 2 2 2 4 2 3" xfId="1893" xr:uid="{ED073557-2928-44E8-91F0-78105986037E}"/>
    <cellStyle name="Millares [0] 2 2 2 4 3" xfId="725" xr:uid="{9A06956D-C8D0-49B2-B59B-572F7673A5DF}"/>
    <cellStyle name="Millares [0] 2 2 2 4 3 2" xfId="2417" xr:uid="{8EFF65E2-F6BC-43A2-B450-65BB43E4E3FB}"/>
    <cellStyle name="Millares [0] 2 2 2 4 4" xfId="2888" xr:uid="{2F3A9994-35DE-475D-8BDC-0E3D1FF06AF2}"/>
    <cellStyle name="Millares [0] 2 2 2 4 5" xfId="1566" xr:uid="{ABB77189-2CB7-4F46-9026-92580ED4B8EC}"/>
    <cellStyle name="Millares [0] 2 2 2 5" xfId="449" xr:uid="{750A8FA9-40CA-4728-AD99-FF6AE1653591}"/>
    <cellStyle name="Millares [0] 2 2 2 5 2" xfId="991" xr:uid="{8590E868-350B-405B-AB50-92D6D5C5EF7B}"/>
    <cellStyle name="Millares [0] 2 2 2 5 2 2" xfId="2594" xr:uid="{9EF5CBA9-49CA-4A62-8AC6-52AE466F2344}"/>
    <cellStyle name="Millares [0] 2 2 2 5 3" xfId="3065" xr:uid="{FFF84C10-89CA-41DB-8D89-DF80E82EE597}"/>
    <cellStyle name="Millares [0] 2 2 2 5 4" xfId="2119" xr:uid="{F262CFFE-F4B0-418A-89F3-E1038B36ADDE}"/>
    <cellStyle name="Millares [0] 2 2 2 6" xfId="720" xr:uid="{964F4DFF-E32B-4640-8157-E45DEFB58092}"/>
    <cellStyle name="Millares [0] 2 2 2 6 2" xfId="1639" xr:uid="{ACDAB4A5-EDE3-4F76-9CB1-882D0946411E}"/>
    <cellStyle name="Millares [0] 2 2 2 7" xfId="2270" xr:uid="{FEB17EC9-EB88-427A-A654-C4485DAA5C66}"/>
    <cellStyle name="Millares [0] 2 2 2 8" xfId="2741" xr:uid="{A309FCFC-B380-487C-A464-4251A26B75A3}"/>
    <cellStyle name="Millares [0] 2 2 2 9" xfId="1348" xr:uid="{D750F368-E336-4515-A84B-8439B1CB6C29}"/>
    <cellStyle name="Millares [0] 2 2 3" xfId="81" xr:uid="{3602E580-5434-4A52-AE0E-ADE93AA69042}"/>
    <cellStyle name="Millares [0] 2 2 3 2" xfId="82" xr:uid="{EBF40641-191F-4BB4-9440-1671D4F014B2}"/>
    <cellStyle name="Millares [0] 2 2 3 2 2" xfId="83" xr:uid="{E99ACE49-6B96-4108-A021-85828773F169}"/>
    <cellStyle name="Millares [0] 2 2 3 2 2 2" xfId="457" xr:uid="{79BB4D48-C63C-4D89-AEC8-7AB2507E53B5}"/>
    <cellStyle name="Millares [0] 2 2 3 2 2 2 2" xfId="999" xr:uid="{D8309C8E-0F8B-43F7-821F-4E6BFB76522A}"/>
    <cellStyle name="Millares [0] 2 2 3 2 2 2 3" xfId="2000" xr:uid="{AAE0C018-D95C-4E23-850C-3B59353DEBFC}"/>
    <cellStyle name="Millares [0] 2 2 3 2 2 3" xfId="728" xr:uid="{F49D7AC6-7F2C-4F0E-86AE-56E380AACDBE}"/>
    <cellStyle name="Millares [0] 2 2 3 2 2 3 2" xfId="2489" xr:uid="{3A3E41B1-2A17-4F04-ADCC-9D330D3C3810}"/>
    <cellStyle name="Millares [0] 2 2 3 2 2 4" xfId="2960" xr:uid="{305168D7-87CA-43CE-8EFA-1A431A8CFBB0}"/>
    <cellStyle name="Millares [0] 2 2 3 2 2 5" xfId="1592" xr:uid="{2EA47CC2-69D2-496F-88C9-30D428F59B25}"/>
    <cellStyle name="Millares [0] 2 2 3 2 3" xfId="456" xr:uid="{C6187F2B-5494-45BC-9CD1-CABB517AB02E}"/>
    <cellStyle name="Millares [0] 2 2 3 2 3 2" xfId="998" xr:uid="{7CD66A9D-A4EB-436F-9092-6329BBAAB8D1}"/>
    <cellStyle name="Millares [0] 2 2 3 2 3 2 2" xfId="2666" xr:uid="{E257ECD2-F1D2-49E7-9A77-BFE9A565E33D}"/>
    <cellStyle name="Millares [0] 2 2 3 2 3 3" xfId="3137" xr:uid="{41E6F1DC-1050-464E-83A1-F1B207F514C4}"/>
    <cellStyle name="Millares [0] 2 2 3 2 3 4" xfId="2191" xr:uid="{A5FE1DA1-7243-498A-8A54-3529BAF03126}"/>
    <cellStyle name="Millares [0] 2 2 3 2 4" xfId="727" xr:uid="{E8D26B6B-9667-4F92-A4BF-43EBB709F9A7}"/>
    <cellStyle name="Millares [0] 2 2 3 2 4 2" xfId="1750" xr:uid="{E485C6CF-6B4A-481F-85E8-3D9822F5CA48}"/>
    <cellStyle name="Millares [0] 2 2 3 2 5" xfId="2381" xr:uid="{A915CEDA-F4CE-4142-AED2-32DA978DCBA8}"/>
    <cellStyle name="Millares [0] 2 2 3 2 6" xfId="2852" xr:uid="{30E211E3-ECD5-49E4-9A61-D8683A2CE165}"/>
    <cellStyle name="Millares [0] 2 2 3 2 7" xfId="1529" xr:uid="{038B72C9-EAF6-43AB-9600-80BFA1D454D4}"/>
    <cellStyle name="Millares [0] 2 2 3 3" xfId="84" xr:uid="{4B08D7B3-18DD-4457-9741-8AAD02280CE9}"/>
    <cellStyle name="Millares [0] 2 2 3 3 2" xfId="458" xr:uid="{C9304B39-E12E-4E4B-8349-0432C7F07D24}"/>
    <cellStyle name="Millares [0] 2 2 3 3 2 2" xfId="1000" xr:uid="{32ACEF90-B23D-4037-9FD2-349FE006B753}"/>
    <cellStyle name="Millares [0] 2 2 3 3 2 3" xfId="1905" xr:uid="{53E51923-C46C-4CE6-9C62-25A9FC318BF7}"/>
    <cellStyle name="Millares [0] 2 2 3 3 3" xfId="729" xr:uid="{A0079885-F654-49BB-9B1F-12666B9A252A}"/>
    <cellStyle name="Millares [0] 2 2 3 3 3 2" xfId="2429" xr:uid="{AFCAFB5E-DC3E-4E6E-A5F2-E63875035C6E}"/>
    <cellStyle name="Millares [0] 2 2 3 3 4" xfId="2900" xr:uid="{82D26571-01E9-4B3D-A1A6-92DEB1365961}"/>
    <cellStyle name="Millares [0] 2 2 3 3 5" xfId="1426" xr:uid="{5925D394-EB66-4234-908C-03CF8F46D91E}"/>
    <cellStyle name="Millares [0] 2 2 3 4" xfId="85" xr:uid="{7669A968-C6E6-4929-B371-92EDE10F6A5A}"/>
    <cellStyle name="Millares [0] 2 2 3 4 2" xfId="459" xr:uid="{57A09E9E-AEC6-49E7-84D8-E2EA195C8380}"/>
    <cellStyle name="Millares [0] 2 2 3 4 2 2" xfId="1001" xr:uid="{B1976D5C-00E4-4D96-8B82-C28AF6BA4C67}"/>
    <cellStyle name="Millares [0] 2 2 3 4 2 3" xfId="2131" xr:uid="{762ACD6F-95F0-44CF-BC87-EC938D20547E}"/>
    <cellStyle name="Millares [0] 2 2 3 4 3" xfId="730" xr:uid="{A67B9AE7-5BBE-4503-AF85-44774E8218BD}"/>
    <cellStyle name="Millares [0] 2 2 3 4 3 2" xfId="2606" xr:uid="{551FD23F-8D7E-4AE6-A21B-F9B52F8DC80C}"/>
    <cellStyle name="Millares [0] 2 2 3 4 4" xfId="3077" xr:uid="{5EFD0C07-0CB4-46A8-B21D-99E5217D9FA7}"/>
    <cellStyle name="Millares [0] 2 2 3 4 5" xfId="1572" xr:uid="{9BBFF6B1-6D07-4E89-A8DB-F90AD03B50D1}"/>
    <cellStyle name="Millares [0] 2 2 3 5" xfId="455" xr:uid="{D24032C6-70EF-4B41-BDEC-CDD0B676CBE5}"/>
    <cellStyle name="Millares [0] 2 2 3 5 2" xfId="997" xr:uid="{291FE9D4-68C9-4EC7-BA2A-FCD651D46AF3}"/>
    <cellStyle name="Millares [0] 2 2 3 5 3" xfId="1663" xr:uid="{B68CF800-BED5-41EA-9867-0B77634230C1}"/>
    <cellStyle name="Millares [0] 2 2 3 6" xfId="726" xr:uid="{CCDC42C7-E180-4FCA-A7F3-019DBEC88171}"/>
    <cellStyle name="Millares [0] 2 2 3 6 2" xfId="2294" xr:uid="{59787750-E271-4248-B986-60B041C3F2C4}"/>
    <cellStyle name="Millares [0] 2 2 3 7" xfId="2765" xr:uid="{F1FDF1A4-D22F-4C66-851A-1651DFDDCD8C}"/>
    <cellStyle name="Millares [0] 2 2 3 8" xfId="1372" xr:uid="{96312B7F-4EB1-494D-B5F3-4A37A443FE0D}"/>
    <cellStyle name="Millares [0] 2 2 4" xfId="86" xr:uid="{CE6E8FCC-111B-463D-9CB1-C348F3048B39}"/>
    <cellStyle name="Millares [0] 2 2 4 2" xfId="87" xr:uid="{F2B5E568-7642-419D-8B4E-C93D107C7186}"/>
    <cellStyle name="Millares [0] 2 2 4 2 2" xfId="461" xr:uid="{DAC3C63A-DCDF-4F59-8EF2-B31212FC5296}"/>
    <cellStyle name="Millares [0] 2 2 4 2 2 2" xfId="1003" xr:uid="{AB50BBF8-6EE0-4E03-ACB0-7FB7E25DEEC8}"/>
    <cellStyle name="Millares [0] 2 2 4 2 2 2 2" xfId="2690" xr:uid="{8F7C2D2B-1C47-40DE-821E-C4A539764E6B}"/>
    <cellStyle name="Millares [0] 2 2 4 2 2 3" xfId="3161" xr:uid="{7C87F1A5-DA39-4A5C-BB1C-D6854CD911C1}"/>
    <cellStyle name="Millares [0] 2 2 4 2 2 4" xfId="2215" xr:uid="{AEDDEB75-9C0A-4E28-AF01-B298FD9451E6}"/>
    <cellStyle name="Millares [0] 2 2 4 2 3" xfId="732" xr:uid="{49C3ED1C-008A-4232-A5C9-D3C1474D42BA}"/>
    <cellStyle name="Millares [0] 2 2 4 2 3 2" xfId="2038" xr:uid="{1F925977-FB80-4576-997E-28FDC9C10496}"/>
    <cellStyle name="Millares [0] 2 2 4 2 4" xfId="2513" xr:uid="{8B6DDC93-FBB6-4DF2-911D-206412E51199}"/>
    <cellStyle name="Millares [0] 2 2 4 2 5" xfId="2984" xr:uid="{7191548A-B2CF-43CB-B762-9CDF5145EFFD}"/>
    <cellStyle name="Millares [0] 2 2 4 2 6" xfId="1580" xr:uid="{C15E5C5E-27E4-4D0C-82DB-25E02DC9156F}"/>
    <cellStyle name="Millares [0] 2 2 4 3" xfId="460" xr:uid="{F22B2FFB-18F3-4D00-A4A5-2C3A74EC3D1E}"/>
    <cellStyle name="Millares [0] 2 2 4 3 2" xfId="1002" xr:uid="{D456EEC2-8333-4E9B-8E53-ED52B3DF839B}"/>
    <cellStyle name="Millares [0] 2 2 4 3 2 2" xfId="2453" xr:uid="{ACD4B455-1248-43B8-BE8A-112938DC27B5}"/>
    <cellStyle name="Millares [0] 2 2 4 3 3" xfId="2924" xr:uid="{533F30FD-F9DD-41E5-AC93-5082BFC3FFF8}"/>
    <cellStyle name="Millares [0] 2 2 4 3 4" xfId="1943" xr:uid="{5CD9C531-030E-4624-8701-3D0049C1E193}"/>
    <cellStyle name="Millares [0] 2 2 4 4" xfId="731" xr:uid="{E3871670-38A5-4B1C-B0E9-F3CD2E38DED3}"/>
    <cellStyle name="Millares [0] 2 2 4 4 2" xfId="2630" xr:uid="{9E81C082-3054-4455-B7F2-F347218739BA}"/>
    <cellStyle name="Millares [0] 2 2 4 4 3" xfId="3101" xr:uid="{86DEC96E-1AF3-46D0-AA11-EE2AFA226FAE}"/>
    <cellStyle name="Millares [0] 2 2 4 4 4" xfId="2155" xr:uid="{283DEDE5-BDAD-481F-ABFA-3D654951F5C7}"/>
    <cellStyle name="Millares [0] 2 2 4 5" xfId="1702" xr:uid="{B20B09EC-E514-48A4-BA0F-A3DA9C725D90}"/>
    <cellStyle name="Millares [0] 2 2 4 6" xfId="2333" xr:uid="{DFBABAB9-6012-4D7D-BD1E-8E780451A881}"/>
    <cellStyle name="Millares [0] 2 2 4 7" xfId="2804" xr:uid="{5E8C11A1-DC66-4E06-906B-4C1E3EC4970B}"/>
    <cellStyle name="Millares [0] 2 2 4 8" xfId="1488" xr:uid="{A377BBB2-E2F9-40DA-ACF4-16ECA13728C8}"/>
    <cellStyle name="Millares [0] 2 2 5" xfId="88" xr:uid="{79B37024-72CD-4C14-887F-F3B396A13E32}"/>
    <cellStyle name="Millares [0] 2 2 5 2" xfId="462" xr:uid="{D64E541B-4A6A-4E98-8C79-328DC1AEDAFA}"/>
    <cellStyle name="Millares [0] 2 2 5 2 2" xfId="1004" xr:uid="{B1190B88-737E-48EA-A53B-722C79B68B39}"/>
    <cellStyle name="Millares [0] 2 2 5 2 2 2" xfId="2642" xr:uid="{6898A824-765B-4998-8A60-6E1EAADCE3A1}"/>
    <cellStyle name="Millares [0] 2 2 5 2 3" xfId="3113" xr:uid="{B46AE081-DB59-4E21-B81F-ED68C9CB07F1}"/>
    <cellStyle name="Millares [0] 2 2 5 2 4" xfId="2167" xr:uid="{C0390715-2DB4-46D7-8A01-D90F946736E0}"/>
    <cellStyle name="Millares [0] 2 2 5 3" xfId="733" xr:uid="{3024A350-9AEB-44EC-B34D-A92ABD1FB67F}"/>
    <cellStyle name="Millares [0] 2 2 5 3 2" xfId="1962" xr:uid="{780F5F59-F559-4256-983F-088A9422DF5C}"/>
    <cellStyle name="Millares [0] 2 2 5 4" xfId="2465" xr:uid="{03969409-D41F-45B8-BEA6-E2F9E63961C7}"/>
    <cellStyle name="Millares [0] 2 2 5 5" xfId="2936" xr:uid="{0F8393FA-141C-4BCD-A39D-1839BE2AA83C}"/>
    <cellStyle name="Millares [0] 2 2 5 6" xfId="1412" xr:uid="{B7D7B834-55D5-456E-80AF-DD393AFE03C6}"/>
    <cellStyle name="Millares [0] 2 2 6" xfId="89" xr:uid="{943A8026-8055-4EAF-9DCD-E1894F84F789}"/>
    <cellStyle name="Millares [0] 2 2 6 2" xfId="463" xr:uid="{9D843E93-9E40-4FD0-ADD0-35C2275475AD}"/>
    <cellStyle name="Millares [0] 2 2 6 2 2" xfId="1005" xr:uid="{D9C16223-8C81-4206-B4AB-5DA2DE5631DA}"/>
    <cellStyle name="Millares [0] 2 2 6 2 3" xfId="1881" xr:uid="{228640AA-0BAC-4DCC-8D3D-29A208A83341}"/>
    <cellStyle name="Millares [0] 2 2 6 3" xfId="734" xr:uid="{B365773E-A03D-4D83-BC14-3C7CF8E50F17}"/>
    <cellStyle name="Millares [0] 2 2 6 3 2" xfId="2405" xr:uid="{110BE775-FE01-4D08-9766-E3A4B34FA32B}"/>
    <cellStyle name="Millares [0] 2 2 6 4" xfId="2876" xr:uid="{27395177-45AA-4959-96F9-11E1F543C853}"/>
    <cellStyle name="Millares [0] 2 2 6 5" xfId="1560" xr:uid="{22E20758-2C46-45E9-A0B2-CBC2CED3DC03}"/>
    <cellStyle name="Millares [0] 2 2 7" xfId="448" xr:uid="{CA4A63EB-6CAC-441B-A08B-7CA7E60D23A3}"/>
    <cellStyle name="Millares [0] 2 2 7 2" xfId="990" xr:uid="{4EC97F7B-FF3F-43F2-BBF7-90E451989B68}"/>
    <cellStyle name="Millares [0] 2 2 7 2 2" xfId="2540" xr:uid="{13EF6877-02F0-4070-9C13-9E323BCECEDA}"/>
    <cellStyle name="Millares [0] 2 2 7 3" xfId="3011" xr:uid="{0346236D-8AC8-4379-889E-2CA5D97F19A4}"/>
    <cellStyle name="Millares [0] 2 2 7 4" xfId="2065" xr:uid="{55E80BDB-CBC5-4953-9413-4D1C7E03B9E4}"/>
    <cellStyle name="Millares [0] 2 2 8" xfId="719" xr:uid="{8E29A1D8-CA19-46C6-9177-2661BE11E41A}"/>
    <cellStyle name="Millares [0] 2 2 8 2" xfId="1615" xr:uid="{E401A3F7-3EC0-4861-B5B4-98E7A0B3E766}"/>
    <cellStyle name="Millares [0] 2 2 9" xfId="2246" xr:uid="{01430C24-197E-4738-8951-A5A2760F1836}"/>
    <cellStyle name="Millares [0] 2 3" xfId="90" xr:uid="{E1876179-48A3-431B-9BF4-4617B3B704FA}"/>
    <cellStyle name="Millares [0] 2 3 10" xfId="2730" xr:uid="{6AC33950-7F72-416C-824B-44EF8753C87E}"/>
    <cellStyle name="Millares [0] 2 3 11" xfId="1337" xr:uid="{A4216846-1A1F-4249-B636-BB5ACC8251EB}"/>
    <cellStyle name="Millares [0] 2 3 2" xfId="91" xr:uid="{1608822A-DDC0-4832-9FA6-95E39D7FF69D}"/>
    <cellStyle name="Millares [0] 2 3 2 2" xfId="92" xr:uid="{28AC80B4-408D-48B4-B401-7DDAAA1BDF63}"/>
    <cellStyle name="Millares [0] 2 3 2 2 2" xfId="93" xr:uid="{88B4E8B5-7E06-42A0-A0AD-9B2FCC3BAE3C}"/>
    <cellStyle name="Millares [0] 2 3 2 2 2 2" xfId="467" xr:uid="{B2FBF8DB-DFD7-45CE-84ED-03FA36C97A31}"/>
    <cellStyle name="Millares [0] 2 3 2 2 2 2 2" xfId="1009" xr:uid="{AC6BDBE3-4965-414D-9952-ECF717CED72B}"/>
    <cellStyle name="Millares [0] 2 3 2 2 2 2 2 2" xfId="2680" xr:uid="{9965F505-95C7-4BCE-BEBD-4C99F4D7FA04}"/>
    <cellStyle name="Millares [0] 2 3 2 2 2 2 3" xfId="3151" xr:uid="{9952A383-F093-485C-93CF-CF38EF100502}"/>
    <cellStyle name="Millares [0] 2 3 2 2 2 2 4" xfId="2205" xr:uid="{20B12AC5-D161-4620-8B94-D6DC0020C7EB}"/>
    <cellStyle name="Millares [0] 2 3 2 2 2 3" xfId="738" xr:uid="{5A1F8E51-CA32-4EAB-A197-566CD9761790}"/>
    <cellStyle name="Millares [0] 2 3 2 2 2 3 2" xfId="2021" xr:uid="{E366F6E0-FECC-4E06-B942-8ACACEFC6122}"/>
    <cellStyle name="Millares [0] 2 3 2 2 2 4" xfId="2503" xr:uid="{4BC356B9-018C-4955-AD0F-1CBAEFA83A0C}"/>
    <cellStyle name="Millares [0] 2 3 2 2 2 5" xfId="2974" xr:uid="{5BB430A1-40C9-4512-96F7-7F1EB3198F03}"/>
    <cellStyle name="Millares [0] 2 3 2 2 2 6" xfId="1594" xr:uid="{3F24C692-9C51-4C34-B503-D6C22972F263}"/>
    <cellStyle name="Millares [0] 2 3 2 2 3" xfId="466" xr:uid="{3A314608-BB74-43E6-9C0C-BF80375FAC7D}"/>
    <cellStyle name="Millares [0] 2 3 2 2 3 2" xfId="1008" xr:uid="{7060CFD2-406D-4889-8DDA-EF4AB68726F1}"/>
    <cellStyle name="Millares [0] 2 3 2 2 3 2 2" xfId="2443" xr:uid="{992F644E-5DCD-4B35-8A4B-F8D9BE958D4A}"/>
    <cellStyle name="Millares [0] 2 3 2 2 3 3" xfId="2914" xr:uid="{9047746F-595C-4812-B0B6-FF674EE05FD0}"/>
    <cellStyle name="Millares [0] 2 3 2 2 3 4" xfId="1926" xr:uid="{D4819212-DC86-415A-9590-3CE09CE438A6}"/>
    <cellStyle name="Millares [0] 2 3 2 2 4" xfId="737" xr:uid="{421FA0C2-378E-4B32-AE56-203A6FC63A56}"/>
    <cellStyle name="Millares [0] 2 3 2 2 4 2" xfId="2620" xr:uid="{27BA9AA7-6036-45CE-8D5B-428DAEE69B11}"/>
    <cellStyle name="Millares [0] 2 3 2 2 4 3" xfId="3091" xr:uid="{FB7448B6-14F3-4048-9257-02882F239636}"/>
    <cellStyle name="Millares [0] 2 3 2 2 4 4" xfId="2145" xr:uid="{0DBC2B0A-8BC3-44BA-B30C-55DA1DB0A407}"/>
    <cellStyle name="Millares [0] 2 3 2 2 5" xfId="1761" xr:uid="{CCC8168E-CCEA-4785-8962-6DA27F2BC581}"/>
    <cellStyle name="Millares [0] 2 3 2 2 6" xfId="2392" xr:uid="{0FE7B718-BDD5-475F-B65B-48E3BF612DEF}"/>
    <cellStyle name="Millares [0] 2 3 2 2 7" xfId="2863" xr:uid="{9096EA51-62E6-4413-A7E0-A96327FCBD9C}"/>
    <cellStyle name="Millares [0] 2 3 2 2 8" xfId="1540" xr:uid="{F9BE9966-560F-49BA-9E20-3B6B7CD33CED}"/>
    <cellStyle name="Millares [0] 2 3 2 3" xfId="94" xr:uid="{1EAD8FD9-EF63-4953-B34F-A52AB70C8003}"/>
    <cellStyle name="Millares [0] 2 3 2 3 2" xfId="468" xr:uid="{64A1E793-161D-4D20-8F08-8A36C357D726}"/>
    <cellStyle name="Millares [0] 2 3 2 3 2 2" xfId="1010" xr:uid="{4F6B9E5A-B254-4AFA-808B-39AA169C1002}"/>
    <cellStyle name="Millares [0] 2 3 2 3 2 2 2" xfId="2656" xr:uid="{82AB9D15-675D-4AE4-80EE-F57B4F991CC0}"/>
    <cellStyle name="Millares [0] 2 3 2 3 2 3" xfId="3127" xr:uid="{F84D8C21-2398-4F43-A41D-4BCE5AC32F75}"/>
    <cellStyle name="Millares [0] 2 3 2 3 2 4" xfId="2181" xr:uid="{5AE5A580-998D-431E-8296-52BC24F4AAC2}"/>
    <cellStyle name="Millares [0] 2 3 2 3 3" xfId="739" xr:uid="{F0C9A069-D1DC-4C63-B920-D9625336C021}"/>
    <cellStyle name="Millares [0] 2 3 2 3 3 2" xfId="1983" xr:uid="{3DF6BDAE-EB79-4929-8667-7F5FB72E8C3A}"/>
    <cellStyle name="Millares [0] 2 3 2 3 4" xfId="2479" xr:uid="{498A3319-8292-47B3-94E6-4E0926713F9A}"/>
    <cellStyle name="Millares [0] 2 3 2 3 5" xfId="2950" xr:uid="{7F712079-7C69-4F58-A475-B7D67D26AA4E}"/>
    <cellStyle name="Millares [0] 2 3 2 3 6" xfId="1428" xr:uid="{54A2254A-9977-4EC3-A6A5-4E3EF032115B}"/>
    <cellStyle name="Millares [0] 2 3 2 4" xfId="95" xr:uid="{52E9003A-1E2C-44DB-A7F3-D0F11768C2C2}"/>
    <cellStyle name="Millares [0] 2 3 2 4 2" xfId="469" xr:uid="{9E778062-28BF-4270-8E62-6CA265C061DA}"/>
    <cellStyle name="Millares [0] 2 3 2 4 2 2" xfId="1011" xr:uid="{5E935F81-5651-4B0B-9288-054009679C58}"/>
    <cellStyle name="Millares [0] 2 3 2 4 2 3" xfId="1895" xr:uid="{9FF3890F-6F59-46B7-B60B-ADA5D8DAF963}"/>
    <cellStyle name="Millares [0] 2 3 2 4 3" xfId="740" xr:uid="{2AB3687D-BECA-467E-81B0-ED643F5C1F92}"/>
    <cellStyle name="Millares [0] 2 3 2 4 3 2" xfId="2419" xr:uid="{B05396C2-DA51-4A65-B41E-D4CD45D1BC6F}"/>
    <cellStyle name="Millares [0] 2 3 2 4 4" xfId="2890" xr:uid="{96138805-6870-45F3-9C96-9B6D51F102A6}"/>
    <cellStyle name="Millares [0] 2 3 2 4 5" xfId="1574" xr:uid="{3A83FFF2-735B-4845-BFB2-C1EC856A0F9A}"/>
    <cellStyle name="Millares [0] 2 3 2 5" xfId="465" xr:uid="{42586CC9-2C78-4448-8FC0-6D8691F2E246}"/>
    <cellStyle name="Millares [0] 2 3 2 5 2" xfId="1007" xr:uid="{F018C672-5BDA-4B51-9A18-6FB5FC607EC7}"/>
    <cellStyle name="Millares [0] 2 3 2 5 2 2" xfId="2596" xr:uid="{1D622F93-8955-4E5C-B2D2-DB66A79D3C31}"/>
    <cellStyle name="Millares [0] 2 3 2 5 3" xfId="3067" xr:uid="{3F577DC5-9513-474C-9574-69807FB701BA}"/>
    <cellStyle name="Millares [0] 2 3 2 5 4" xfId="2121" xr:uid="{E5DFB881-8AD5-41C7-8649-CC306BA327E7}"/>
    <cellStyle name="Millares [0] 2 3 2 6" xfId="736" xr:uid="{52248FB0-F90E-473B-827C-6873BFDF84AA}"/>
    <cellStyle name="Millares [0] 2 3 2 6 2" xfId="1674" xr:uid="{F77797D8-EE88-44BE-A00A-EE420B81FA16}"/>
    <cellStyle name="Millares [0] 2 3 2 7" xfId="2305" xr:uid="{D3C9A742-9714-4669-8B6D-292EDB1EBB97}"/>
    <cellStyle name="Millares [0] 2 3 2 8" xfId="2776" xr:uid="{0CC8F05A-9F63-40A2-A631-A8FAA4FBCB2B}"/>
    <cellStyle name="Millares [0] 2 3 2 9" xfId="1385" xr:uid="{E0EAB953-0573-4A9D-83AA-F5747ADD7D05}"/>
    <cellStyle name="Millares [0] 2 3 3" xfId="96" xr:uid="{5067E973-26ED-4C7A-AE21-E971F901C866}"/>
    <cellStyle name="Millares [0] 2 3 3 2" xfId="97" xr:uid="{88718A20-B3A2-4C5B-A449-C5ED3DA5213E}"/>
    <cellStyle name="Millares [0] 2 3 3 2 2" xfId="471" xr:uid="{127E3F82-A8C9-47B7-BFD2-85D6B27B1AB9}"/>
    <cellStyle name="Millares [0] 2 3 3 2 2 2" xfId="1013" xr:uid="{8624F8A8-6025-41CA-A9B6-B8F53C8E59DE}"/>
    <cellStyle name="Millares [0] 2 3 3 2 2 2 2" xfId="2668" xr:uid="{B6B83CAC-1D0F-47CD-A32B-993CB0E203C2}"/>
    <cellStyle name="Millares [0] 2 3 3 2 2 3" xfId="3139" xr:uid="{993128AE-3D8F-4013-B95B-E8F1200A4B80}"/>
    <cellStyle name="Millares [0] 2 3 3 2 2 4" xfId="2193" xr:uid="{DBCD0DE5-4786-4DE7-9A2A-B819BDC8621D}"/>
    <cellStyle name="Millares [0] 2 3 3 2 3" xfId="742" xr:uid="{1775D2D4-86F2-4D09-A618-F34A48AF4414}"/>
    <cellStyle name="Millares [0] 2 3 3 2 3 2" xfId="2002" xr:uid="{C88A5511-03AE-4C10-950A-800D945FF012}"/>
    <cellStyle name="Millares [0] 2 3 3 2 4" xfId="2491" xr:uid="{C410EB0D-B4C6-4EA6-8B5F-C922A5864CBE}"/>
    <cellStyle name="Millares [0] 2 3 3 2 5" xfId="2962" xr:uid="{8D9441C6-109B-44D8-815D-96D26CE5F2CE}"/>
    <cellStyle name="Millares [0] 2 3 3 2 6" xfId="1584" xr:uid="{2B1AB1D8-1B57-4ACC-AECE-237C8394DFF8}"/>
    <cellStyle name="Millares [0] 2 3 3 3" xfId="470" xr:uid="{E6CF97D2-4985-46A8-AF22-79C0FAE9BBDC}"/>
    <cellStyle name="Millares [0] 2 3 3 3 2" xfId="1012" xr:uid="{21BEBE43-F9DF-451A-BA01-72A3FC0FF200}"/>
    <cellStyle name="Millares [0] 2 3 3 3 2 2" xfId="2431" xr:uid="{3DCB8F06-A1A0-4FAF-888B-C3A46AE51991}"/>
    <cellStyle name="Millares [0] 2 3 3 3 3" xfId="2902" xr:uid="{3AE26E22-D427-4842-A689-A80B3FB649F6}"/>
    <cellStyle name="Millares [0] 2 3 3 3 4" xfId="1907" xr:uid="{0B539EAD-B2F6-4E78-9D54-9788FC81FC2B}"/>
    <cellStyle name="Millares [0] 2 3 3 4" xfId="741" xr:uid="{92054EBB-1C9C-4C1D-8BFC-743833EEC259}"/>
    <cellStyle name="Millares [0] 2 3 3 4 2" xfId="2608" xr:uid="{89E7F534-E0D9-4A8A-9C60-25B996CC2988}"/>
    <cellStyle name="Millares [0] 2 3 3 4 3" xfId="3079" xr:uid="{9E8663F9-F1BE-4FBA-8F53-01AD2F1ABCAC}"/>
    <cellStyle name="Millares [0] 2 3 3 4 4" xfId="2133" xr:uid="{3527A587-A197-4185-8D2C-B647A9958293}"/>
    <cellStyle name="Millares [0] 2 3 3 5" xfId="1715" xr:uid="{C78AEF4B-3F15-4D11-B6C3-A2754308E5F1}"/>
    <cellStyle name="Millares [0] 2 3 3 6" xfId="2346" xr:uid="{9099975D-BA4B-4DD9-97BB-1AAFA4CFA9F9}"/>
    <cellStyle name="Millares [0] 2 3 3 7" xfId="2817" xr:uid="{E2D40CE6-CCD9-465A-9147-A2B8C6D21EB2}"/>
    <cellStyle name="Millares [0] 2 3 3 8" xfId="1501" xr:uid="{C9110D8C-B481-47D9-BB36-6988E7A63C74}"/>
    <cellStyle name="Millares [0] 2 3 4" xfId="98" xr:uid="{F2BBA1DF-9CBD-4C60-B243-68471044DC0E}"/>
    <cellStyle name="Millares [0] 2 3 4 2" xfId="472" xr:uid="{B21F4696-88D9-4545-994B-67FC7710C78F}"/>
    <cellStyle name="Millares [0] 2 3 4 2 2" xfId="1014" xr:uid="{7AA93B6D-1E3F-49E2-83D4-6F282F4F4F0E}"/>
    <cellStyle name="Millares [0] 2 3 4 2 2 2" xfId="2692" xr:uid="{7B23241A-4829-42FF-BDA6-AD1EA2A14273}"/>
    <cellStyle name="Millares [0] 2 3 4 2 2 3" xfId="3163" xr:uid="{10ACAC04-6AAD-4E16-86FC-49F9254E7E73}"/>
    <cellStyle name="Millares [0] 2 3 4 2 2 4" xfId="2217" xr:uid="{33ED3E1A-C6AA-4335-9C16-DBC696F0C3A8}"/>
    <cellStyle name="Millares [0] 2 3 4 2 3" xfId="2515" xr:uid="{5066B6B6-85D3-43DB-97DD-7F4C6791A817}"/>
    <cellStyle name="Millares [0] 2 3 4 2 4" xfId="2986" xr:uid="{DB7B502F-8667-4072-B19A-CD0B6F524B06}"/>
    <cellStyle name="Millares [0] 2 3 4 2 5" xfId="2040" xr:uid="{A7A26160-3E77-4A6C-9DE4-D784D0B98BCF}"/>
    <cellStyle name="Millares [0] 2 3 4 3" xfId="743" xr:uid="{6D0C15EC-B0C5-451B-B277-3E39659950EB}"/>
    <cellStyle name="Millares [0] 2 3 4 3 2" xfId="2632" xr:uid="{D995809D-2585-417D-B251-6603D9B27E5F}"/>
    <cellStyle name="Millares [0] 2 3 4 3 3" xfId="3103" xr:uid="{2AAE32CC-789B-4513-A215-365982EFB4A2}"/>
    <cellStyle name="Millares [0] 2 3 4 3 4" xfId="2157" xr:uid="{ACF0361B-C117-4B17-BB19-37136C3F2B08}"/>
    <cellStyle name="Millares [0] 2 3 4 4" xfId="1945" xr:uid="{B27EA90A-F828-43D1-BFDB-63EED7273E64}"/>
    <cellStyle name="Millares [0] 2 3 4 5" xfId="2455" xr:uid="{7E4C96A0-73E1-433F-9B2E-BB6B30E2D2DA}"/>
    <cellStyle name="Millares [0] 2 3 4 6" xfId="2926" xr:uid="{4EC52F1B-A15D-4252-9D9D-F3689A987BDB}"/>
    <cellStyle name="Millares [0] 2 3 4 7" xfId="1416" xr:uid="{6BADE162-8E76-4A4A-84A4-332ACB35E0F7}"/>
    <cellStyle name="Millares [0] 2 3 5" xfId="99" xr:uid="{1476C3DA-61B5-4FD5-9883-3BCF4E322143}"/>
    <cellStyle name="Millares [0] 2 3 5 2" xfId="473" xr:uid="{F0D5B9F4-704C-4AE9-8EA1-C5D1257D8092}"/>
    <cellStyle name="Millares [0] 2 3 5 2 2" xfId="1015" xr:uid="{AEDE2489-907F-4140-89F3-39E0AA1A86CC}"/>
    <cellStyle name="Millares [0] 2 3 5 2 2 2" xfId="2644" xr:uid="{CDE7C15C-5CF5-466C-9CAA-2A3605D2A978}"/>
    <cellStyle name="Millares [0] 2 3 5 2 3" xfId="3115" xr:uid="{C43EB419-9396-48C6-9F39-284775957A56}"/>
    <cellStyle name="Millares [0] 2 3 5 2 4" xfId="2169" xr:uid="{CF170131-C6E8-4547-8D39-43983A02BF0A}"/>
    <cellStyle name="Millares [0] 2 3 5 3" xfId="744" xr:uid="{AD4BBD52-28E4-4968-AAE7-85381B12021D}"/>
    <cellStyle name="Millares [0] 2 3 5 3 2" xfId="1964" xr:uid="{CD810AF2-73CC-4520-8226-4AA2474D6E93}"/>
    <cellStyle name="Millares [0] 2 3 5 4" xfId="2467" xr:uid="{4FF5D9F9-FA7F-4E73-BA0B-EC7F261BE39C}"/>
    <cellStyle name="Millares [0] 2 3 5 5" xfId="2938" xr:uid="{A1074BAB-63D5-4004-A65B-F0C12313B1E3}"/>
    <cellStyle name="Millares [0] 2 3 5 6" xfId="1564" xr:uid="{C703980E-7A9C-4262-A352-EB3E56D0F462}"/>
    <cellStyle name="Millares [0] 2 3 6" xfId="464" xr:uid="{D9A19729-044E-4EDF-BE70-5C7CE68D9E6F}"/>
    <cellStyle name="Millares [0] 2 3 6 2" xfId="1006" xr:uid="{54D0D705-49C8-428B-9B50-AB880BE2DF07}"/>
    <cellStyle name="Millares [0] 2 3 6 2 2" xfId="2407" xr:uid="{3A64CFB5-15BA-44F6-9571-85AF3C6C6BC7}"/>
    <cellStyle name="Millares [0] 2 3 6 3" xfId="2878" xr:uid="{02952AF7-62E4-4EE0-9F65-58E14B46D0EF}"/>
    <cellStyle name="Millares [0] 2 3 6 4" xfId="1883" xr:uid="{A58E3F8C-75C7-436B-B9E5-262950BCEA93}"/>
    <cellStyle name="Millares [0] 2 3 7" xfId="735" xr:uid="{C946695E-1448-4A56-AD6A-04D79C958AA9}"/>
    <cellStyle name="Millares [0] 2 3 7 2" xfId="2551" xr:uid="{46157325-5F1C-4D18-A558-8C14AFCCB7E5}"/>
    <cellStyle name="Millares [0] 2 3 7 3" xfId="3022" xr:uid="{3D416298-D98A-4916-BD84-94D03FA3F66D}"/>
    <cellStyle name="Millares [0] 2 3 7 4" xfId="2076" xr:uid="{59C9E034-5122-4448-B985-41A354AC3997}"/>
    <cellStyle name="Millares [0] 2 3 8" xfId="1628" xr:uid="{61167FE2-407E-40E1-B435-9D3DE133E033}"/>
    <cellStyle name="Millares [0] 2 3 9" xfId="2259" xr:uid="{3F645B5B-1EE6-41DB-8820-8227AAACE326}"/>
    <cellStyle name="Millares [0] 2 4" xfId="100" xr:uid="{FB85FEA1-A309-4285-B87B-6C671B4226A1}"/>
    <cellStyle name="Millares [0] 2 4 10" xfId="2754" xr:uid="{E109244D-883D-40E4-8626-70BC983BFD8D}"/>
    <cellStyle name="Millares [0] 2 4 11" xfId="1361" xr:uid="{7EEF5B13-8B08-446E-977A-AC195B5807E1}"/>
    <cellStyle name="Millares [0] 2 4 2" xfId="101" xr:uid="{83008529-BAF9-47FF-931F-59A75501216D}"/>
    <cellStyle name="Millares [0] 2 4 2 2" xfId="102" xr:uid="{D7D115A4-6EF2-44AC-8197-1C901E12B71F}"/>
    <cellStyle name="Millares [0] 2 4 2 2 2" xfId="476" xr:uid="{A9B52D9D-FF97-4CB2-AA0E-60B2578BAB62}"/>
    <cellStyle name="Millares [0] 2 4 2 2 2 2" xfId="1018" xr:uid="{91599D2C-0913-49E1-94E0-817F749D357A}"/>
    <cellStyle name="Millares [0] 2 4 2 2 2 2 2" xfId="2682" xr:uid="{7093B1A8-F6A9-4C8A-A4EE-2B4A961CEF89}"/>
    <cellStyle name="Millares [0] 2 4 2 2 2 2 3" xfId="3153" xr:uid="{7CAF015F-1032-4D45-AAA8-09A26EE71CB9}"/>
    <cellStyle name="Millares [0] 2 4 2 2 2 2 4" xfId="2207" xr:uid="{BCD3D382-42C3-474C-AFAA-DEA8C75409F1}"/>
    <cellStyle name="Millares [0] 2 4 2 2 2 3" xfId="2505" xr:uid="{48FC9CA1-D020-4288-BB1C-C1CBB93E2D6A}"/>
    <cellStyle name="Millares [0] 2 4 2 2 2 4" xfId="2976" xr:uid="{84634CA0-54C3-47DF-9378-5F81701525CC}"/>
    <cellStyle name="Millares [0] 2 4 2 2 2 5" xfId="2023" xr:uid="{50023E6D-ED41-4A13-B38A-C81DDB4835FD}"/>
    <cellStyle name="Millares [0] 2 4 2 2 3" xfId="747" xr:uid="{2394B61A-9893-4661-A459-135108234CC7}"/>
    <cellStyle name="Millares [0] 2 4 2 2 3 2" xfId="2622" xr:uid="{E01A0247-74B1-4FCF-BBB5-19F734B04D79}"/>
    <cellStyle name="Millares [0] 2 4 2 2 3 3" xfId="3093" xr:uid="{F9A7D7E3-C759-4ACE-A4AA-67BBEB3B3F29}"/>
    <cellStyle name="Millares [0] 2 4 2 2 3 4" xfId="2147" xr:uid="{05AE3066-6E25-48B1-BCA8-6C90F8BDE67F}"/>
    <cellStyle name="Millares [0] 2 4 2 2 4" xfId="1928" xr:uid="{E269DD26-D608-400F-BF6C-543A4FFEDE9B}"/>
    <cellStyle name="Millares [0] 2 4 2 2 5" xfId="2445" xr:uid="{AA438360-DFB6-479F-A592-FA1CCE2D18F4}"/>
    <cellStyle name="Millares [0] 2 4 2 2 6" xfId="2916" xr:uid="{FF3B0D86-6C6B-4B11-B9AB-C3F77D12BEA2}"/>
    <cellStyle name="Millares [0] 2 4 2 2 7" xfId="1590" xr:uid="{581D6B0D-751B-48F2-AD5D-9F20D04A1D94}"/>
    <cellStyle name="Millares [0] 2 4 2 3" xfId="475" xr:uid="{EAD433A1-DAC5-4555-A84A-9032D28AC172}"/>
    <cellStyle name="Millares [0] 2 4 2 3 2" xfId="1017" xr:uid="{9E376A91-8B14-4A67-B14F-9E3DA4C13A9A}"/>
    <cellStyle name="Millares [0] 2 4 2 3 2 2" xfId="2658" xr:uid="{16B2AE40-4C81-42C2-8299-8E1731818ECC}"/>
    <cellStyle name="Millares [0] 2 4 2 3 2 3" xfId="3129" xr:uid="{C0974ABB-4F12-4FE3-880D-F297FB59B29E}"/>
    <cellStyle name="Millares [0] 2 4 2 3 2 4" xfId="2183" xr:uid="{3B603E27-3D54-4C6F-B26E-7AAF1F3B30A5}"/>
    <cellStyle name="Millares [0] 2 4 2 3 3" xfId="2481" xr:uid="{DC9BD9B2-7311-4156-8CDE-C5E4EC495BA4}"/>
    <cellStyle name="Millares [0] 2 4 2 3 4" xfId="2952" xr:uid="{B6D1BE8B-92E2-4AE5-B4B7-BC6F56890FA2}"/>
    <cellStyle name="Millares [0] 2 4 2 3 5" xfId="1985" xr:uid="{4EF6555B-D093-4982-9BE0-28AD1B73BB51}"/>
    <cellStyle name="Millares [0] 2 4 2 4" xfId="746" xr:uid="{176704D5-BD9A-4989-AF96-0A8AE1375E9D}"/>
    <cellStyle name="Millares [0] 2 4 2 4 2" xfId="2421" xr:uid="{460721AE-0527-4F95-96F2-E8EB3AE1097E}"/>
    <cellStyle name="Millares [0] 2 4 2 4 3" xfId="2892" xr:uid="{E1E1C63D-4C46-44CB-91C8-DCD426CA007C}"/>
    <cellStyle name="Millares [0] 2 4 2 4 4" xfId="1897" xr:uid="{212AB9E5-4E0E-4F4B-BF49-799713BC7330}"/>
    <cellStyle name="Millares [0] 2 4 2 5" xfId="2123" xr:uid="{D436FA2C-0C41-4A1D-8CD3-FD0A04D2CE99}"/>
    <cellStyle name="Millares [0] 2 4 2 5 2" xfId="2598" xr:uid="{06A19023-790D-4AD2-A298-115FCBE2600E}"/>
    <cellStyle name="Millares [0] 2 4 2 5 3" xfId="3069" xr:uid="{A5D7A9E1-A35D-4C11-8E25-20809AF50DBE}"/>
    <cellStyle name="Millares [0] 2 4 2 6" xfId="1739" xr:uid="{22A8277F-546A-4E04-AF4D-A2629B4E7A15}"/>
    <cellStyle name="Millares [0] 2 4 2 7" xfId="2370" xr:uid="{1109E913-C42D-40C3-ACD5-272DDF210FB0}"/>
    <cellStyle name="Millares [0] 2 4 2 8" xfId="2841" xr:uid="{53A45502-6DD9-4A06-BE9E-CDCEC1D22609}"/>
    <cellStyle name="Millares [0] 2 4 2 9" xfId="1518" xr:uid="{6F560DA0-B9BE-49D2-81A6-7D3B5C476628}"/>
    <cellStyle name="Millares [0] 2 4 3" xfId="103" xr:uid="{C81F9E9C-AFEC-413F-8B49-EA844EB12580}"/>
    <cellStyle name="Millares [0] 2 4 3 2" xfId="477" xr:uid="{C97943DD-069C-433C-94C3-FA18F2DFBD3C}"/>
    <cellStyle name="Millares [0] 2 4 3 2 2" xfId="1019" xr:uid="{7ED65984-8638-423E-9AF0-03ABC49553F0}"/>
    <cellStyle name="Millares [0] 2 4 3 2 2 2" xfId="2670" xr:uid="{AB3A6EDC-FF67-4AB8-8219-2A66D404957B}"/>
    <cellStyle name="Millares [0] 2 4 3 2 2 3" xfId="3141" xr:uid="{29436699-15FE-44DA-8EAE-A69A0469FD16}"/>
    <cellStyle name="Millares [0] 2 4 3 2 2 4" xfId="2195" xr:uid="{1F456AA6-F5F8-4285-B747-4E13646A5495}"/>
    <cellStyle name="Millares [0] 2 4 3 2 3" xfId="2493" xr:uid="{6E35C6FC-CD96-4A89-98B7-F97AC73BB6F6}"/>
    <cellStyle name="Millares [0] 2 4 3 2 4" xfId="2964" xr:uid="{6F8A23C4-41EB-4B8E-BAFB-DB4FA14AE615}"/>
    <cellStyle name="Millares [0] 2 4 3 2 5" xfId="2004" xr:uid="{6A0B4BF1-9F4A-4AF1-88B7-B713F5A48E81}"/>
    <cellStyle name="Millares [0] 2 4 3 3" xfId="748" xr:uid="{6D24111A-8728-4EAC-BD8E-5D323A217851}"/>
    <cellStyle name="Millares [0] 2 4 3 3 2" xfId="2610" xr:uid="{08B7CBC0-4F36-4C0C-A415-9AF5ACF35DCC}"/>
    <cellStyle name="Millares [0] 2 4 3 3 3" xfId="3081" xr:uid="{48D3C35A-9417-486E-B9A2-446E3C61A257}"/>
    <cellStyle name="Millares [0] 2 4 3 3 4" xfId="2135" xr:uid="{E5CC7305-BA3B-4F86-9ADE-242D138A884B}"/>
    <cellStyle name="Millares [0] 2 4 3 4" xfId="1909" xr:uid="{7631D994-E8AB-49A4-AA3D-F130847E8E56}"/>
    <cellStyle name="Millares [0] 2 4 3 5" xfId="2433" xr:uid="{A2DA64FF-B5BB-4762-BD67-F046B51FEBEA}"/>
    <cellStyle name="Millares [0] 2 4 3 6" xfId="2904" xr:uid="{33DD399A-0F91-499B-9AD5-67F67BE98793}"/>
    <cellStyle name="Millares [0] 2 4 3 7" xfId="1423" xr:uid="{E3BC35DF-6CE3-495A-94BA-F5DA36107F3B}"/>
    <cellStyle name="Millares [0] 2 4 4" xfId="104" xr:uid="{848F1D41-11EC-41C7-828F-8BE7467CE1DA}"/>
    <cellStyle name="Millares [0] 2 4 4 2" xfId="478" xr:uid="{C2CF0A63-F46E-41D9-BB50-154C714384D7}"/>
    <cellStyle name="Millares [0] 2 4 4 2 2" xfId="1020" xr:uid="{24FB8566-F3B7-46ED-BD94-DE8597D6CCEB}"/>
    <cellStyle name="Millares [0] 2 4 4 2 2 2" xfId="2694" xr:uid="{28D5D7FC-E9C2-4125-88BE-96AC46C0119F}"/>
    <cellStyle name="Millares [0] 2 4 4 2 2 3" xfId="3165" xr:uid="{6656AA86-9E26-45B4-962B-AA42FD90816C}"/>
    <cellStyle name="Millares [0] 2 4 4 2 2 4" xfId="2219" xr:uid="{4039DD8C-E8E3-484D-9EC2-F62D6C579FE1}"/>
    <cellStyle name="Millares [0] 2 4 4 2 3" xfId="2517" xr:uid="{F8730D3F-CA15-4320-A1A0-51DFB662DE7A}"/>
    <cellStyle name="Millares [0] 2 4 4 2 4" xfId="2988" xr:uid="{C3E880B0-06BA-466C-9410-6130496CE9D1}"/>
    <cellStyle name="Millares [0] 2 4 4 2 5" xfId="2042" xr:uid="{322AA0D8-02A4-4C6F-B85D-A1810FA702FD}"/>
    <cellStyle name="Millares [0] 2 4 4 3" xfId="749" xr:uid="{696E15DB-4A56-49BD-A67C-7DD8519A6533}"/>
    <cellStyle name="Millares [0] 2 4 4 3 2" xfId="2634" xr:uid="{CB434344-4015-49F1-97C4-F12473DE1323}"/>
    <cellStyle name="Millares [0] 2 4 4 3 3" xfId="3105" xr:uid="{4B770103-B43A-4AC3-B2C0-A1EBD9BF5487}"/>
    <cellStyle name="Millares [0] 2 4 4 3 4" xfId="2159" xr:uid="{94561B77-F110-4516-A1C9-4F6AEB591DC2}"/>
    <cellStyle name="Millares [0] 2 4 4 4" xfId="1947" xr:uid="{70A3AC28-7DBF-4FE6-852D-55C2DF5A4FAE}"/>
    <cellStyle name="Millares [0] 2 4 4 5" xfId="2457" xr:uid="{BC0678CB-7027-42FF-BEC5-EF9F679259C7}"/>
    <cellStyle name="Millares [0] 2 4 4 6" xfId="2928" xr:uid="{C7E43B0E-0763-4344-9D2B-CB1A6AAB2DE5}"/>
    <cellStyle name="Millares [0] 2 4 4 7" xfId="1570" xr:uid="{7753A3EE-2126-4D96-8ABC-97849D8B055D}"/>
    <cellStyle name="Millares [0] 2 4 5" xfId="474" xr:uid="{E586113F-E551-4447-BDFC-7958B4DBA24E}"/>
    <cellStyle name="Millares [0] 2 4 5 2" xfId="1016" xr:uid="{BDCB62A8-75D0-4DA9-A501-6D98254D1030}"/>
    <cellStyle name="Millares [0] 2 4 5 2 2" xfId="2646" xr:uid="{48038454-62E5-4970-8556-A2EE1811F632}"/>
    <cellStyle name="Millares [0] 2 4 5 2 3" xfId="3117" xr:uid="{542BFB32-28D4-4251-9CA0-10CFA8761329}"/>
    <cellStyle name="Millares [0] 2 4 5 2 4" xfId="2171" xr:uid="{CC85E61D-7098-4D26-96F8-FDE6A6F34106}"/>
    <cellStyle name="Millares [0] 2 4 5 3" xfId="2469" xr:uid="{3B4B1772-D82D-496F-9262-C47791BB15EA}"/>
    <cellStyle name="Millares [0] 2 4 5 4" xfId="2940" xr:uid="{7E88878E-07E3-4626-83A9-1FA76A45507C}"/>
    <cellStyle name="Millares [0] 2 4 5 5" xfId="1966" xr:uid="{DCF755DF-F40D-4F2A-A6D0-5C88280E063A}"/>
    <cellStyle name="Millares [0] 2 4 6" xfId="745" xr:uid="{C6DB5B5D-FE14-462F-B666-A8C53734247B}"/>
    <cellStyle name="Millares [0] 2 4 6 2" xfId="2409" xr:uid="{4A2001A2-DEAE-4324-A3EF-0C9A5DAE57D1}"/>
    <cellStyle name="Millares [0] 2 4 6 3" xfId="2880" xr:uid="{96D677A2-AFA5-426F-9323-E4340557DE7A}"/>
    <cellStyle name="Millares [0] 2 4 6 4" xfId="1885" xr:uid="{BE5BD671-06F3-4FB3-AF6A-07105AF973B1}"/>
    <cellStyle name="Millares [0] 2 4 7" xfId="2091" xr:uid="{EFC5B575-73DB-42EF-BE04-B5087260EED7}"/>
    <cellStyle name="Millares [0] 2 4 7 2" xfId="2566" xr:uid="{D99DD289-22E7-458C-8F74-8F86C23DB52D}"/>
    <cellStyle name="Millares [0] 2 4 7 3" xfId="3037" xr:uid="{0D43E06D-7F02-43EE-BE1F-284A6B7ACF67}"/>
    <cellStyle name="Millares [0] 2 4 8" xfId="1652" xr:uid="{CB28D582-BFFB-48CA-BA6D-E6B703BFCD7F}"/>
    <cellStyle name="Millares [0] 2 4 9" xfId="2283" xr:uid="{BE9DCD27-5E35-4DC4-BE56-9115CB4B0D31}"/>
    <cellStyle name="Millares [0] 2 5" xfId="105" xr:uid="{02A4B558-31DA-422D-853D-33B6C323DDC2}"/>
    <cellStyle name="Millares [0] 2 5 10" xfId="2793" xr:uid="{81C959DE-2E5D-46C7-8449-04DFB0B9786B}"/>
    <cellStyle name="Millares [0] 2 5 11" xfId="1477" xr:uid="{CF1E079C-43A1-48BF-9374-62E7509A79BE}"/>
    <cellStyle name="Millares [0] 2 5 2" xfId="106" xr:uid="{515959EC-8DBD-496C-B6AD-335D5913702C}"/>
    <cellStyle name="Millares [0] 2 5 2 2" xfId="480" xr:uid="{4DAD1549-5977-4614-AB90-BAF9D75938EB}"/>
    <cellStyle name="Millares [0] 2 5 2 2 2" xfId="1022" xr:uid="{D5C3F4A9-04C3-436F-BA59-39EB871BAB92}"/>
    <cellStyle name="Millares [0] 2 5 2 2 2 2" xfId="2209" xr:uid="{1235A67B-216E-47CF-8C02-20A7DFD773E8}"/>
    <cellStyle name="Millares [0] 2 5 2 2 2 2 2" xfId="2684" xr:uid="{D137A727-6417-4652-94FC-714728B70FF5}"/>
    <cellStyle name="Millares [0] 2 5 2 2 2 2 3" xfId="3155" xr:uid="{74E67B6D-6CE7-4488-A128-3EA84AFEE86D}"/>
    <cellStyle name="Millares [0] 2 5 2 2 2 3" xfId="2507" xr:uid="{EC3E4ECD-F7C5-4601-A51B-78D784D30A31}"/>
    <cellStyle name="Millares [0] 2 5 2 2 2 4" xfId="2978" xr:uid="{ABAD0C04-2D00-47EA-B216-2C117EE54A4D}"/>
    <cellStyle name="Millares [0] 2 5 2 2 2 5" xfId="2025" xr:uid="{FEA8017D-F5B5-4548-ABC0-8BC03F911AC0}"/>
    <cellStyle name="Millares [0] 2 5 2 2 3" xfId="2149" xr:uid="{C9AFB675-FF66-4366-B1B4-46B3C8E4FE9F}"/>
    <cellStyle name="Millares [0] 2 5 2 2 3 2" xfId="2624" xr:uid="{A330E3F2-19C0-4C2F-BECA-4037F113F18F}"/>
    <cellStyle name="Millares [0] 2 5 2 2 3 3" xfId="3095" xr:uid="{A57F33A6-ED1A-46C0-9772-93126246E89E}"/>
    <cellStyle name="Millares [0] 2 5 2 2 4" xfId="2447" xr:uid="{5085861D-9F6D-434C-BEEC-794F0CA1F369}"/>
    <cellStyle name="Millares [0] 2 5 2 2 5" xfId="2918" xr:uid="{2766EB09-2981-4D30-8991-A35208C599BF}"/>
    <cellStyle name="Millares [0] 2 5 2 2 6" xfId="1930" xr:uid="{D5A1BE1C-991D-457A-8C14-ED0C95A8F55E}"/>
    <cellStyle name="Millares [0] 2 5 2 3" xfId="751" xr:uid="{A5BA5B59-E12F-4B27-BC8D-8468ED1675B4}"/>
    <cellStyle name="Millares [0] 2 5 2 3 2" xfId="2185" xr:uid="{C488A2E8-6EB0-450D-8546-1D4D21870BCE}"/>
    <cellStyle name="Millares [0] 2 5 2 3 2 2" xfId="2660" xr:uid="{92199CA1-C547-4B84-9AA6-4FBAE0CD35D7}"/>
    <cellStyle name="Millares [0] 2 5 2 3 2 3" xfId="3131" xr:uid="{269A20AA-DA90-4FA8-8A1E-28DF56AF94D1}"/>
    <cellStyle name="Millares [0] 2 5 2 3 3" xfId="2483" xr:uid="{79C42F2C-35B8-46C0-8939-06C20661AF31}"/>
    <cellStyle name="Millares [0] 2 5 2 3 4" xfId="2954" xr:uid="{6FFCFD58-40E8-4E5C-8DF5-B462E7837491}"/>
    <cellStyle name="Millares [0] 2 5 2 3 5" xfId="1987" xr:uid="{EF3BC1EE-E1F4-412C-AEDD-D84B09080048}"/>
    <cellStyle name="Millares [0] 2 5 2 4" xfId="2125" xr:uid="{DBE82201-8310-4248-BDEE-6A6FBB9F1B12}"/>
    <cellStyle name="Millares [0] 2 5 2 4 2" xfId="2600" xr:uid="{90FB71BD-1125-4129-88C8-F211EDF65A1C}"/>
    <cellStyle name="Millares [0] 2 5 2 4 3" xfId="3071" xr:uid="{59A93526-3E28-4034-BBF4-39D663ACAA64}"/>
    <cellStyle name="Millares [0] 2 5 2 5" xfId="1899" xr:uid="{1AE8E428-D735-412B-9D47-181E81125B14}"/>
    <cellStyle name="Millares [0] 2 5 2 6" xfId="2423" xr:uid="{DEE8D0DE-6F2F-4250-977A-85D8071A8F25}"/>
    <cellStyle name="Millares [0] 2 5 2 7" xfId="2894" xr:uid="{D68EB2EE-0F93-4A84-80E0-8CD49351C368}"/>
    <cellStyle name="Millares [0] 2 5 2 8" xfId="1578" xr:uid="{AE4399E9-D510-4857-A914-2AD3EA207B30}"/>
    <cellStyle name="Millares [0] 2 5 3" xfId="479" xr:uid="{B96360C7-4745-445B-8FD1-0E4AC857669D}"/>
    <cellStyle name="Millares [0] 2 5 3 2" xfId="1021" xr:uid="{DB2492CC-394E-4349-941A-AE8196533552}"/>
    <cellStyle name="Millares [0] 2 5 3 2 2" xfId="2197" xr:uid="{C9E0F1ED-6D53-480A-8143-F24F38F1273C}"/>
    <cellStyle name="Millares [0] 2 5 3 2 2 2" xfId="2672" xr:uid="{99F4C934-CA6F-494B-86CC-E007F789D7DB}"/>
    <cellStyle name="Millares [0] 2 5 3 2 2 3" xfId="3143" xr:uid="{EF9167C5-2DB0-4959-B6B9-00CA562AB95B}"/>
    <cellStyle name="Millares [0] 2 5 3 2 3" xfId="2495" xr:uid="{A39E7CE5-1661-4570-B7F5-E6B932EA5E53}"/>
    <cellStyle name="Millares [0] 2 5 3 2 4" xfId="2966" xr:uid="{ED80C134-DEB3-4967-BBFF-DA2CD51C2688}"/>
    <cellStyle name="Millares [0] 2 5 3 2 5" xfId="2006" xr:uid="{DCBCFAF7-A4C8-4B02-B1FD-EB8331BDC227}"/>
    <cellStyle name="Millares [0] 2 5 3 3" xfId="2137" xr:uid="{D054CE9F-1080-4947-A374-27E2D28E14B1}"/>
    <cellStyle name="Millares [0] 2 5 3 3 2" xfId="2612" xr:uid="{FD0B3A3D-9B2E-4470-BA3F-7CC25FE4F0FB}"/>
    <cellStyle name="Millares [0] 2 5 3 3 3" xfId="3083" xr:uid="{FEB4ED86-A328-49FA-9801-0144B85955E8}"/>
    <cellStyle name="Millares [0] 2 5 3 4" xfId="2435" xr:uid="{0B10BAD0-830C-4AB0-9451-D2CB39E57863}"/>
    <cellStyle name="Millares [0] 2 5 3 5" xfId="2906" xr:uid="{EB0E14F6-3A67-477A-94DC-D96A4893C8A3}"/>
    <cellStyle name="Millares [0] 2 5 3 6" xfId="1911" xr:uid="{63DD150E-ED84-423D-AFCF-AB952E7CAA82}"/>
    <cellStyle name="Millares [0] 2 5 4" xfId="750" xr:uid="{EEB0238D-56BB-412B-92F2-3AD59D304EF6}"/>
    <cellStyle name="Millares [0] 2 5 4 2" xfId="2044" xr:uid="{3A3EE676-8DB4-477E-8EF6-B9847B7CF484}"/>
    <cellStyle name="Millares [0] 2 5 4 2 2" xfId="2221" xr:uid="{5BC10149-A81B-4E8F-BC60-DA41BBAE8A02}"/>
    <cellStyle name="Millares [0] 2 5 4 2 2 2" xfId="2696" xr:uid="{BBE32981-2DED-495B-B0A4-B95A71AA30EA}"/>
    <cellStyle name="Millares [0] 2 5 4 2 2 3" xfId="3167" xr:uid="{29B1AB94-F05A-4699-A63D-A79AD9E78A63}"/>
    <cellStyle name="Millares [0] 2 5 4 2 3" xfId="2519" xr:uid="{BC3865F2-86BE-44D3-B901-3ADF4E873EF7}"/>
    <cellStyle name="Millares [0] 2 5 4 2 4" xfId="2990" xr:uid="{B8694280-5462-4A69-B376-EBA2D258B93D}"/>
    <cellStyle name="Millares [0] 2 5 4 3" xfId="2161" xr:uid="{CC7386EE-5546-465B-81F6-24FA5B40612E}"/>
    <cellStyle name="Millares [0] 2 5 4 3 2" xfId="2636" xr:uid="{2F49171A-EA49-4795-A2CE-B4AE7A506482}"/>
    <cellStyle name="Millares [0] 2 5 4 3 3" xfId="3107" xr:uid="{695C5BCB-79A2-42C2-A584-9FE9D2605185}"/>
    <cellStyle name="Millares [0] 2 5 4 4" xfId="2459" xr:uid="{9D52A892-F93A-4978-B9E0-3D742F40EEF1}"/>
    <cellStyle name="Millares [0] 2 5 4 5" xfId="2930" xr:uid="{65DFC6D8-9C5D-4B80-A3B7-AAED4CF366A4}"/>
    <cellStyle name="Millares [0] 2 5 4 6" xfId="1949" xr:uid="{EC72CBA2-86E4-4DD9-9E29-ABCA080B8091}"/>
    <cellStyle name="Millares [0] 2 5 5" xfId="1968" xr:uid="{1BBE494C-4C5C-4CC2-A437-AA8737215FBE}"/>
    <cellStyle name="Millares [0] 2 5 5 2" xfId="2173" xr:uid="{9912C59B-4FF1-45AD-9559-B11AC7BEE981}"/>
    <cellStyle name="Millares [0] 2 5 5 2 2" xfId="2648" xr:uid="{6C62007C-5201-4648-AB43-F013BEAB474C}"/>
    <cellStyle name="Millares [0] 2 5 5 2 3" xfId="3119" xr:uid="{A37031A7-B7F1-4CD0-9380-1FE20B27D00C}"/>
    <cellStyle name="Millares [0] 2 5 5 3" xfId="2471" xr:uid="{74D90B8B-B886-4FEC-8CC8-8AEE368528D9}"/>
    <cellStyle name="Millares [0] 2 5 5 4" xfId="2942" xr:uid="{CC1B2093-9C50-4F48-97B0-340CA858955A}"/>
    <cellStyle name="Millares [0] 2 5 6" xfId="1887" xr:uid="{BA78BBA3-7C79-4117-9E3D-073CBCDD8EAE}"/>
    <cellStyle name="Millares [0] 2 5 6 2" xfId="2411" xr:uid="{D164BD5E-0176-43D4-BD39-49BE08E132A9}"/>
    <cellStyle name="Millares [0] 2 5 6 3" xfId="2882" xr:uid="{E8F664F9-E818-4892-A858-F7D2DD25EB98}"/>
    <cellStyle name="Millares [0] 2 5 7" xfId="2106" xr:uid="{BD15203F-E6B5-493C-BF37-88364EA4F42E}"/>
    <cellStyle name="Millares [0] 2 5 7 2" xfId="2581" xr:uid="{D0B374BA-48DC-4070-AF07-7C36EF7BFC04}"/>
    <cellStyle name="Millares [0] 2 5 7 3" xfId="3052" xr:uid="{022FE83C-80D6-4C26-9303-B6519780235F}"/>
    <cellStyle name="Millares [0] 2 5 8" xfId="1691" xr:uid="{8BD95DBF-8852-4C6E-A1C8-9C74B6A2E91E}"/>
    <cellStyle name="Millares [0] 2 5 9" xfId="2322" xr:uid="{E829B5E8-14BE-4391-AFF7-87B9FA2E3CEB}"/>
    <cellStyle name="Millares [0] 2 6" xfId="107" xr:uid="{E2EEF10A-7EA9-4248-8C7E-EBC2DA99BFDA}"/>
    <cellStyle name="Millares [0] 2 6 2" xfId="481" xr:uid="{D7DAF438-A369-4B63-A7A7-D91EF16DF118}"/>
    <cellStyle name="Millares [0] 2 6 2 2" xfId="1023" xr:uid="{777B5D5E-5CA7-43BD-87CE-32BE5058FAC1}"/>
    <cellStyle name="Millares [0] 2 6 2 2 2" xfId="2201" xr:uid="{B03C79E4-AF34-419D-8A0D-6320E68440EE}"/>
    <cellStyle name="Millares [0] 2 6 2 2 2 2" xfId="2676" xr:uid="{FB148167-98EA-4556-BB5C-4D916ECBE1E5}"/>
    <cellStyle name="Millares [0] 2 6 2 2 2 3" xfId="3147" xr:uid="{5AFCB6B1-1B44-4CE2-91DF-C0189D63E325}"/>
    <cellStyle name="Millares [0] 2 6 2 2 3" xfId="2499" xr:uid="{BEF4D85C-77FC-4337-9250-1EEA19AD0CC2}"/>
    <cellStyle name="Millares [0] 2 6 2 2 4" xfId="2970" xr:uid="{C0A09254-6934-4439-AF56-5FC4D7A4507C}"/>
    <cellStyle name="Millares [0] 2 6 2 2 5" xfId="2015" xr:uid="{E57ABE06-FD62-4753-B294-7AC1F653389D}"/>
    <cellStyle name="Millares [0] 2 6 2 3" xfId="2141" xr:uid="{06F655E8-E0D2-40CE-954B-5B62533E28EF}"/>
    <cellStyle name="Millares [0] 2 6 2 3 2" xfId="2616" xr:uid="{4790F142-4D6E-4616-A9FA-078681612029}"/>
    <cellStyle name="Millares [0] 2 6 2 3 3" xfId="3087" xr:uid="{DD41E197-91D7-4960-AE1B-C5EBD38C8EA5}"/>
    <cellStyle name="Millares [0] 2 6 2 4" xfId="2439" xr:uid="{C8F2D207-39C1-4886-849E-AEA0736C5222}"/>
    <cellStyle name="Millares [0] 2 6 2 5" xfId="2910" xr:uid="{7DB82B5F-1DBF-4586-8EA1-C4ADADDE4A58}"/>
    <cellStyle name="Millares [0] 2 6 2 6" xfId="1920" xr:uid="{039B3EF0-BF0D-4857-A2E9-EEF70C0C0390}"/>
    <cellStyle name="Millares [0] 2 6 3" xfId="752" xr:uid="{13F3580B-D19A-4B53-9B8E-E747E93BBB4D}"/>
    <cellStyle name="Millares [0] 2 6 3 2" xfId="2177" xr:uid="{637B6477-2E24-41B3-A317-118C1D1BC9FE}"/>
    <cellStyle name="Millares [0] 2 6 3 2 2" xfId="2652" xr:uid="{A3C5564F-47DD-4739-84BB-8536B037D0F8}"/>
    <cellStyle name="Millares [0] 2 6 3 2 3" xfId="3123" xr:uid="{D921AAB0-BCA3-4654-9E01-38CCEA0F6A15}"/>
    <cellStyle name="Millares [0] 2 6 3 3" xfId="2475" xr:uid="{95DD8CC6-1AFB-44AE-87CE-37AC5A18C873}"/>
    <cellStyle name="Millares [0] 2 6 3 4" xfId="2946" xr:uid="{5C9DDF73-37D3-4FF0-BC9D-D749329717A3}"/>
    <cellStyle name="Millares [0] 2 6 3 5" xfId="1977" xr:uid="{DFDEF6F5-4DE8-44FF-BCBC-26DC92C032D9}"/>
    <cellStyle name="Millares [0] 2 6 4" xfId="2117" xr:uid="{E182F00B-37AD-4D6A-B008-7808BDB659CF}"/>
    <cellStyle name="Millares [0] 2 6 4 2" xfId="2592" xr:uid="{DD526B50-B771-4408-9411-1B40F32B995F}"/>
    <cellStyle name="Millares [0] 2 6 4 3" xfId="3063" xr:uid="{4B6A5EB6-268D-478A-A2BF-5B3243291C2F}"/>
    <cellStyle name="Millares [0] 2 6 5" xfId="1891" xr:uid="{38C7FA75-C2C7-4C3B-AAC5-875A6103E98D}"/>
    <cellStyle name="Millares [0] 2 6 6" xfId="2415" xr:uid="{8AB45199-070C-437F-8BB9-A05D24B3D4CD}"/>
    <cellStyle name="Millares [0] 2 6 7" xfId="2886" xr:uid="{3E9131B5-B74C-4A04-A9B3-C9D0E9D56482}"/>
    <cellStyle name="Millares [0] 2 6 8" xfId="1408" xr:uid="{7CDE3CE8-46F3-4117-83D7-590255943DAB}"/>
    <cellStyle name="Millares [0] 2 7" xfId="108" xr:uid="{312B8AFA-5888-499B-9E30-759F09120766}"/>
    <cellStyle name="Millares [0] 2 7 2" xfId="482" xr:uid="{89D38061-D491-40C0-9070-8FE58900BBAC}"/>
    <cellStyle name="Millares [0] 2 7 2 2" xfId="1024" xr:uid="{38B7F9E6-29FC-4B0B-855A-552951A2A78E}"/>
    <cellStyle name="Millares [0] 2 7 2 2 2" xfId="2664" xr:uid="{AD7C75B5-414D-4D2A-AEE1-26B1618F4F65}"/>
    <cellStyle name="Millares [0] 2 7 2 2 3" xfId="3135" xr:uid="{751B2D14-1F2E-4F1E-A876-80B3915878F5}"/>
    <cellStyle name="Millares [0] 2 7 2 2 4" xfId="2189" xr:uid="{ED90C2EB-C044-4810-9A93-6E9C22930ACF}"/>
    <cellStyle name="Millares [0] 2 7 2 3" xfId="2487" xr:uid="{7B5FAFAB-8DDD-45FD-8649-81D539DB92B8}"/>
    <cellStyle name="Millares [0] 2 7 2 4" xfId="2958" xr:uid="{8A9A7BFE-4E14-47B3-A1DE-02A395176471}"/>
    <cellStyle name="Millares [0] 2 7 2 5" xfId="1996" xr:uid="{22E698EB-E628-42E5-849B-4C3F8D3330D6}"/>
    <cellStyle name="Millares [0] 2 7 3" xfId="753" xr:uid="{FF65AC91-745A-41C7-8797-82F7E6527F41}"/>
    <cellStyle name="Millares [0] 2 7 3 2" xfId="2604" xr:uid="{3F23F1DA-EDDB-491A-A917-62C236E13BB1}"/>
    <cellStyle name="Millares [0] 2 7 3 3" xfId="3075" xr:uid="{40AD2A3C-A6DB-4B8D-BFFE-A8BDF6CC791D}"/>
    <cellStyle name="Millares [0] 2 7 3 4" xfId="2129" xr:uid="{17814C26-B0DD-4896-A269-3946BCD8745C}"/>
    <cellStyle name="Millares [0] 2 7 4" xfId="1903" xr:uid="{78F793DB-B0C8-4BD7-8EFF-43DCF8EF8B16}"/>
    <cellStyle name="Millares [0] 2 7 5" xfId="2427" xr:uid="{E83DE61C-3E73-42B7-A841-B72AE77CB9FC}"/>
    <cellStyle name="Millares [0] 2 7 6" xfId="2898" xr:uid="{F66BC2C0-3BC8-4C7C-9F4B-228A7310B30F}"/>
    <cellStyle name="Millares [0] 2 7 7" xfId="1556" xr:uid="{7C7D11FE-538F-4ACC-86AC-57C9C218F604}"/>
    <cellStyle name="Millares [0] 2 8" xfId="447" xr:uid="{B989A241-0CBF-4E07-8ABB-D80C679E6EB7}"/>
    <cellStyle name="Millares [0] 2 8 2" xfId="989" xr:uid="{38BC48C4-EF9D-4322-B610-86BA218FE745}"/>
    <cellStyle name="Millares [0] 2 8 2 2" xfId="2213" xr:uid="{8C16EED2-64E3-4991-849A-6C06FF860536}"/>
    <cellStyle name="Millares [0] 2 8 2 2 2" xfId="2688" xr:uid="{D6E16854-7265-4562-BDBE-6F1611D0679A}"/>
    <cellStyle name="Millares [0] 2 8 2 2 3" xfId="3159" xr:uid="{A233CA9F-BFCA-45B8-87AB-4F1F4F44E591}"/>
    <cellStyle name="Millares [0] 2 8 2 3" xfId="2511" xr:uid="{DF74F884-7B62-4EED-B13E-6937296C97EA}"/>
    <cellStyle name="Millares [0] 2 8 2 4" xfId="2982" xr:uid="{90355EBB-C6AB-4080-B423-1A086171F688}"/>
    <cellStyle name="Millares [0] 2 8 2 5" xfId="2034" xr:uid="{BF6B58AA-8ACC-4565-B44A-9F86123345C4}"/>
    <cellStyle name="Millares [0] 2 8 3" xfId="2153" xr:uid="{B71BA872-CDE7-457A-A5F9-99880D278CF8}"/>
    <cellStyle name="Millares [0] 2 8 3 2" xfId="2628" xr:uid="{AF2C20A7-F5C2-41BE-A90A-D14990D7E596}"/>
    <cellStyle name="Millares [0] 2 8 3 3" xfId="3099" xr:uid="{D90FF375-1DE8-41CB-B4D0-C9DA19B12182}"/>
    <cellStyle name="Millares [0] 2 8 4" xfId="2451" xr:uid="{0B02616C-DA69-4A3E-934E-117A16FA3DE7}"/>
    <cellStyle name="Millares [0] 2 8 5" xfId="2922" xr:uid="{92FC5462-06BF-44CA-A450-C0F2DF6C35F6}"/>
    <cellStyle name="Millares [0] 2 8 6" xfId="1939" xr:uid="{F2ED1E33-E9D5-4C05-B892-A13D976E60C7}"/>
    <cellStyle name="Millares [0] 2 9" xfId="718" xr:uid="{530A9469-C95A-4E75-A718-34B4A160718A}"/>
    <cellStyle name="Millares [0] 2 9 2" xfId="2165" xr:uid="{0D32D82D-8625-4F8B-9366-0FCB2297A0B7}"/>
    <cellStyle name="Millares [0] 2 9 2 2" xfId="2640" xr:uid="{711BB15B-8424-49FC-B631-0E797B5A8320}"/>
    <cellStyle name="Millares [0] 2 9 2 3" xfId="3111" xr:uid="{10CA7B7F-70F6-4560-9A56-8E3412F13CB4}"/>
    <cellStyle name="Millares [0] 2 9 3" xfId="2463" xr:uid="{1F8B2348-826D-46F9-BB5F-CD723CD97A9A}"/>
    <cellStyle name="Millares [0] 2 9 4" xfId="2934" xr:uid="{3651AAAE-6B4D-446E-A21F-854ABE2AAA4A}"/>
    <cellStyle name="Millares [0] 2 9 5" xfId="1958" xr:uid="{2F479D1B-FC83-4398-AC13-623B0554304B}"/>
    <cellStyle name="Millares 2" xfId="7" xr:uid="{00000000-0005-0000-0000-000006000000}"/>
    <cellStyle name="Millares 2 10" xfId="110" xr:uid="{2B2E7263-9BE2-43B4-94E1-21FC5C53C75A}"/>
    <cellStyle name="Millares 2 10 2" xfId="484" xr:uid="{9EDAF44A-591D-4169-8F85-6F0D9215FE10}"/>
    <cellStyle name="Millares 2 10 2 2" xfId="1026" xr:uid="{42E02575-FDFC-4F21-B47E-5E04C3F6D749}"/>
    <cellStyle name="Millares 2 10 2 3" xfId="1867" xr:uid="{3F68F64C-FD2D-46FB-BE04-784E7D57AB76}"/>
    <cellStyle name="Millares 2 10 3" xfId="755" xr:uid="{A849A010-AE20-4428-9796-8FA73CA155B8}"/>
    <cellStyle name="Millares 2 10 3 2" xfId="2402" xr:uid="{F162FA49-C302-416A-A9B2-67148D6975CC}"/>
    <cellStyle name="Millares 2 10 4" xfId="2873" xr:uid="{B3D6BCDC-3ED5-40FB-807D-52179AA9E77C}"/>
    <cellStyle name="Millares 2 10 5" xfId="1549" xr:uid="{9BFB747B-A333-4789-9BCD-5600E178681E}"/>
    <cellStyle name="Millares 2 11" xfId="111" xr:uid="{0D1114E2-A5CC-4F07-99CF-76C151099E05}"/>
    <cellStyle name="Millares 2 11 2" xfId="485" xr:uid="{E27D098D-933D-4B31-9774-C306EE19AA48}"/>
    <cellStyle name="Millares 2 11 2 2" xfId="1027" xr:uid="{919156C4-4EAF-407C-B524-2CE0F755442C}"/>
    <cellStyle name="Millares 2 11 2 3" xfId="2521" xr:uid="{FD2234A9-F9EA-4993-8DB3-51F864B768C5}"/>
    <cellStyle name="Millares 2 11 3" xfId="756" xr:uid="{8B321351-4448-4084-8A3F-1323F70173EE}"/>
    <cellStyle name="Millares 2 11 3 2" xfId="2992" xr:uid="{D42AD5F1-9A1F-4603-87AB-285D282FB7B3}"/>
    <cellStyle name="Millares 2 11 4" xfId="2046" xr:uid="{A3A1B254-C5B8-45FE-B6DE-501510899FA5}"/>
    <cellStyle name="Millares 2 12" xfId="483" xr:uid="{47C6E524-9E1B-4521-B8E8-179F5A0F1CFB}"/>
    <cellStyle name="Millares 2 12 2" xfId="1025" xr:uid="{0C070EF2-27B2-4BEE-95E9-0D3AF6183F97}"/>
    <cellStyle name="Millares 2 12 3" xfId="1596" xr:uid="{D489599F-AA0F-4DF8-B8B9-A04B6D281FEE}"/>
    <cellStyle name="Millares 2 13" xfId="754" xr:uid="{F9A8CBBA-9F97-4B30-9A37-2361095D5934}"/>
    <cellStyle name="Millares 2 13 2" xfId="2227" xr:uid="{D6511AE2-8182-41AF-B5B3-D3D15FDBD949}"/>
    <cellStyle name="Millares 2 14" xfId="2698" xr:uid="{4D1A4E10-ECCD-4550-AE6F-CEA39602BBCA}"/>
    <cellStyle name="Millares 2 15" xfId="1255" xr:uid="{13723D2A-74DA-4841-A173-F558D93B6CB5}"/>
    <cellStyle name="Millares 2 16" xfId="109" xr:uid="{76C1BC6C-6A6E-480F-B8B0-F40E246C1C7B}"/>
    <cellStyle name="Millares 2 2" xfId="112" xr:uid="{705CDDA4-8CF7-4AF3-AF95-E009B9DE163F}"/>
    <cellStyle name="Millares 2 2 2" xfId="113" xr:uid="{2DD7C3BF-266D-47D4-8C20-1F5FE1BAA851}"/>
    <cellStyle name="Millares 2 2 2 2" xfId="1830" xr:uid="{0586842F-8C0E-411B-815F-771CB737B383}"/>
    <cellStyle name="Millares 2 2 2 3" xfId="1273" xr:uid="{DE55FED0-3A08-41B8-8DD9-266A95B45A39}"/>
    <cellStyle name="Millares 2 2 3" xfId="1800" xr:uid="{7B79A69B-1EA1-496D-BF4F-9319CE43B477}"/>
    <cellStyle name="Millares 2 2 4" xfId="1263" xr:uid="{799AF84F-9548-4B8F-97F2-5BFB4299DB87}"/>
    <cellStyle name="Millares 2 3" xfId="114" xr:uid="{B93BF6B5-B74B-42E2-828F-E78912E1B286}"/>
    <cellStyle name="Millares 2 3 2" xfId="1829" xr:uid="{D68A06A6-E2EB-456E-8921-6220F134E1E6}"/>
    <cellStyle name="Millares 2 3 3" xfId="1272" xr:uid="{8FBFEE28-B923-4D1A-A2A8-C41DE75A05E1}"/>
    <cellStyle name="Millares 2 4" xfId="115" xr:uid="{2E5495CA-76EC-467F-A7BB-C972847CC290}"/>
    <cellStyle name="Millares 2 4 2" xfId="1262" xr:uid="{D3F95FDD-C4C4-4416-ACA1-C4C8D0EB7FDC}"/>
    <cellStyle name="Millares 2 5" xfId="116" xr:uid="{90CE9EDE-882E-40D7-A722-E4EBDEB6B548}"/>
    <cellStyle name="Millares 2 5 10" xfId="757" xr:uid="{4C14C9C6-9493-4200-926C-4F6CD70F76DE}"/>
    <cellStyle name="Millares 2 5 10 2" xfId="2164" xr:uid="{D0878E0F-05A2-4D31-AF38-58C91EE4D15B}"/>
    <cellStyle name="Millares 2 5 10 2 2" xfId="2639" xr:uid="{E33A08CE-BF0B-4B5D-A0A5-849ACBDB4418}"/>
    <cellStyle name="Millares 2 5 10 2 3" xfId="3110" xr:uid="{CE3D6FF9-5DAE-4279-BC36-BEDC41E36C09}"/>
    <cellStyle name="Millares 2 5 10 3" xfId="2462" xr:uid="{3EB5B03C-B472-432B-A688-507F0DFCF3CD}"/>
    <cellStyle name="Millares 2 5 10 4" xfId="2933" xr:uid="{0FD59207-1737-45C8-8D76-24654056110C}"/>
    <cellStyle name="Millares 2 5 10 5" xfId="1952" xr:uid="{AA65CC29-376F-4E91-BFB2-F3968B50E1FC}"/>
    <cellStyle name="Millares 2 5 11" xfId="1874" xr:uid="{67C911C8-0226-4385-8BF0-36552E4D7F6A}"/>
    <cellStyle name="Millares 2 5 11 2" xfId="2403" xr:uid="{1ABDD81B-7A30-4F1E-96C9-EE28AB266998}"/>
    <cellStyle name="Millares 2 5 11 3" xfId="2874" xr:uid="{94F4B3BA-16A2-46AE-B5E4-9A25FE918017}"/>
    <cellStyle name="Millares 2 5 12" xfId="2047" xr:uid="{9BFF19D2-F8AD-4955-9C8C-1D394DEDAC8E}"/>
    <cellStyle name="Millares 2 5 12 2" xfId="2522" xr:uid="{FFAA00FD-7B47-4BD3-85FE-251838544EDE}"/>
    <cellStyle name="Millares 2 5 12 3" xfId="2993" xr:uid="{ADD1C752-0FE5-49F1-8D58-6CFBE85A2BE1}"/>
    <cellStyle name="Millares 2 5 13" xfId="1597" xr:uid="{78CA61D3-8791-4CE4-A072-47D1A9882535}"/>
    <cellStyle name="Millares 2 5 14" xfId="2228" xr:uid="{F7D7EDE5-FD74-4777-A5A6-AC3E640B7083}"/>
    <cellStyle name="Millares 2 5 15" xfId="2699" xr:uid="{1DBFF6CD-4C2E-4AAD-A7C8-257F177CE206}"/>
    <cellStyle name="Millares 2 5 16" xfId="1289" xr:uid="{97EB356A-D482-47F4-8978-F76035102EAE}"/>
    <cellStyle name="Millares 2 5 2" xfId="117" xr:uid="{D28E1915-1651-448B-A2C0-23C791AA4F11}"/>
    <cellStyle name="Millares 2 5 2 10" xfId="2707" xr:uid="{98A478B7-0114-4E77-97B6-F32FD84AC490}"/>
    <cellStyle name="Millares 2 5 2 11" xfId="1308" xr:uid="{F367ABF8-6772-4C4F-BA09-21467C159285}"/>
    <cellStyle name="Millares 2 5 2 2" xfId="118" xr:uid="{83A23CD4-295B-44E8-9104-1D8CE51EA899}"/>
    <cellStyle name="Millares 2 5 2 2 2" xfId="119" xr:uid="{07911AB1-6668-44F3-A61C-A2710FCA880B}"/>
    <cellStyle name="Millares 2 5 2 2 2 2" xfId="120" xr:uid="{0E8A3875-3326-48F4-A793-6056298E14A8}"/>
    <cellStyle name="Millares 2 5 2 2 2 2 2" xfId="490" xr:uid="{36AFD9FF-E350-46BE-87F3-B23A617CE02E}"/>
    <cellStyle name="Millares 2 5 2 2 2 2 2 2" xfId="1032" xr:uid="{40F407D2-22EF-46B3-81D7-8C0A9E999E9C}"/>
    <cellStyle name="Millares 2 5 2 2 2 2 2 2 2" xfId="2677" xr:uid="{F8686B93-8FF8-49B9-BE3E-9A3F9B5CF7BA}"/>
    <cellStyle name="Millares 2 5 2 2 2 2 2 3" xfId="3148" xr:uid="{4DB75273-C833-4141-B607-69B198689466}"/>
    <cellStyle name="Millares 2 5 2 2 2 2 2 4" xfId="2202" xr:uid="{CDF4E575-D622-40D1-904F-8DA25D8F71B1}"/>
    <cellStyle name="Millares 2 5 2 2 2 2 3" xfId="761" xr:uid="{0E931CA0-1CF9-4DA2-9EAF-26AE36145B23}"/>
    <cellStyle name="Millares 2 5 2 2 2 2 3 2" xfId="2016" xr:uid="{65CDB463-9033-4028-B47C-FA9AECF89033}"/>
    <cellStyle name="Millares 2 5 2 2 2 2 4" xfId="2500" xr:uid="{3BE269B6-C0A2-498B-8A01-6544587AC4E3}"/>
    <cellStyle name="Millares 2 5 2 2 2 2 5" xfId="2971" xr:uid="{FABA3FA1-A6CF-4B4C-B5C0-8B4798D20329}"/>
    <cellStyle name="Millares 2 5 2 2 2 2 6" xfId="1502" xr:uid="{20498866-6EDB-43FB-8F34-11EAEE153085}"/>
    <cellStyle name="Millares 2 5 2 2 2 3" xfId="121" xr:uid="{BDB120A4-8756-4D73-8EDA-16EA9F82DB6F}"/>
    <cellStyle name="Millares 2 5 2 2 2 3 2" xfId="491" xr:uid="{F179296E-5CFC-48E6-AD6A-DF87160DE44A}"/>
    <cellStyle name="Millares 2 5 2 2 2 3 2 2" xfId="1033" xr:uid="{AE46EF09-53D7-487C-8D49-1B04AC72B4E9}"/>
    <cellStyle name="Millares 2 5 2 2 2 3 2 3" xfId="1921" xr:uid="{91B6DA94-E981-43AF-841C-21D9EB1A3C8B}"/>
    <cellStyle name="Millares 2 5 2 2 2 3 3" xfId="762" xr:uid="{063836DA-7986-47C5-8005-137C8777B2D0}"/>
    <cellStyle name="Millares 2 5 2 2 2 3 3 2" xfId="2440" xr:uid="{19BBD18B-4532-4CEB-9C92-E1F962FD3952}"/>
    <cellStyle name="Millares 2 5 2 2 2 3 4" xfId="2911" xr:uid="{3FA77A5E-54B0-4F0E-922F-7585F4E1A437}"/>
    <cellStyle name="Millares 2 5 2 2 2 3 5" xfId="1585" xr:uid="{45CE0CC7-79FD-48D1-92EC-F5B5B2C87EC4}"/>
    <cellStyle name="Millares 2 5 2 2 2 4" xfId="489" xr:uid="{6B840233-B026-469D-81DE-8BFF26AD64B7}"/>
    <cellStyle name="Millares 2 5 2 2 2 4 2" xfId="1031" xr:uid="{28539A05-5CE9-4106-A6DF-92F4B78220A7}"/>
    <cellStyle name="Millares 2 5 2 2 2 4 2 2" xfId="2617" xr:uid="{9895B528-669F-4BDF-AD13-5C43C22E1CDF}"/>
    <cellStyle name="Millares 2 5 2 2 2 4 3" xfId="3088" xr:uid="{B8AAE0AB-5B2D-4944-9075-5E3EE43E2B14}"/>
    <cellStyle name="Millares 2 5 2 2 2 4 4" xfId="2142" xr:uid="{EC4F07AE-525E-4B98-AA12-54E818DE940B}"/>
    <cellStyle name="Millares 2 5 2 2 2 5" xfId="760" xr:uid="{11795326-2068-4512-A332-88736CE17962}"/>
    <cellStyle name="Millares 2 5 2 2 2 5 2" xfId="1716" xr:uid="{691D26D6-DCCF-4A7B-AE0C-BF93DC174C1E}"/>
    <cellStyle name="Millares 2 5 2 2 2 6" xfId="2347" xr:uid="{864752B7-37EE-42D7-89F0-7DA8713E752C}"/>
    <cellStyle name="Millares 2 5 2 2 2 7" xfId="2818" xr:uid="{14AFCBB4-2F24-42A6-9251-F2959CB694BF}"/>
    <cellStyle name="Millares 2 5 2 2 2 8" xfId="1386" xr:uid="{D3E2BDF8-DFFE-4125-8E8E-2F33C042C6DF}"/>
    <cellStyle name="Millares 2 5 2 2 3" xfId="122" xr:uid="{4E56E20E-D14B-4581-96DF-D5072BFE4F67}"/>
    <cellStyle name="Millares 2 5 2 2 3 2" xfId="492" xr:uid="{48AB6D75-5E40-4B14-A243-A3AB92EE62E6}"/>
    <cellStyle name="Millares 2 5 2 2 3 2 2" xfId="1034" xr:uid="{4B8FE385-54C6-4AF2-AEF4-D46A6A51DB84}"/>
    <cellStyle name="Millares 2 5 2 2 3 2 2 2" xfId="2653" xr:uid="{EDBCBC05-0EAE-4E8E-8A10-102723D151AE}"/>
    <cellStyle name="Millares 2 5 2 2 3 2 3" xfId="3124" xr:uid="{6620CDEF-DE62-4449-8ADC-7AEC565F2B2D}"/>
    <cellStyle name="Millares 2 5 2 2 3 2 4" xfId="2178" xr:uid="{86E209B4-CBD9-49F7-AEE1-02707F730840}"/>
    <cellStyle name="Millares 2 5 2 2 3 3" xfId="763" xr:uid="{8422D7BE-A289-4C1E-8BEB-7DEB0B348D68}"/>
    <cellStyle name="Millares 2 5 2 2 3 3 2" xfId="1978" xr:uid="{7162D12C-B738-4D28-8414-A58D8ED6946E}"/>
    <cellStyle name="Millares 2 5 2 2 3 4" xfId="2476" xr:uid="{FEBFD39B-1913-4F60-BAE6-4E992540FEA1}"/>
    <cellStyle name="Millares 2 5 2 2 3 5" xfId="2947" xr:uid="{D4B60FB4-2519-453D-AC5E-9F1A3C7C79C9}"/>
    <cellStyle name="Millares 2 5 2 2 3 6" xfId="1417" xr:uid="{67228EFE-4351-425A-BDC1-55E18324AC4F}"/>
    <cellStyle name="Millares 2 5 2 2 4" xfId="123" xr:uid="{91CB454A-A0F6-431E-B50F-D44BB773ABFA}"/>
    <cellStyle name="Millares 2 5 2 2 4 2" xfId="493" xr:uid="{D57CB0B6-7692-4D02-9E07-48F3938F4A2C}"/>
    <cellStyle name="Millares 2 5 2 2 4 2 2" xfId="1035" xr:uid="{991B1F7B-50CC-498F-A6AE-DAB9CA900088}"/>
    <cellStyle name="Millares 2 5 2 2 4 2 3" xfId="1892" xr:uid="{1F5ECF6B-E525-4FF8-8788-FE3AC2DECEF2}"/>
    <cellStyle name="Millares 2 5 2 2 4 3" xfId="764" xr:uid="{70C1E584-B126-47AF-92C8-DA748E5C247B}"/>
    <cellStyle name="Millares 2 5 2 2 4 3 2" xfId="2416" xr:uid="{A2B16EBD-77AC-414C-995F-D1E4E3BC14C4}"/>
    <cellStyle name="Millares 2 5 2 2 4 4" xfId="2887" xr:uid="{898DB3B7-6F5E-4A1F-9196-DBCCBE9A780F}"/>
    <cellStyle name="Millares 2 5 2 2 4 5" xfId="1565" xr:uid="{1B4A9167-7C5B-43DA-8235-16E23DE95CC4}"/>
    <cellStyle name="Millares 2 5 2 2 5" xfId="488" xr:uid="{8F408F1F-6F21-4231-9787-F3D4015CB415}"/>
    <cellStyle name="Millares 2 5 2 2 5 2" xfId="1030" xr:uid="{698D3CFF-2C71-4B52-80BA-8658AF7B5676}"/>
    <cellStyle name="Millares 2 5 2 2 5 2 2" xfId="2593" xr:uid="{C250F969-1DCD-4F94-9F16-E34D752DD4C2}"/>
    <cellStyle name="Millares 2 5 2 2 5 3" xfId="3064" xr:uid="{DB8313CF-D99A-43CA-AD97-6981EFEBD944}"/>
    <cellStyle name="Millares 2 5 2 2 5 4" xfId="2118" xr:uid="{4698288F-287A-4253-AB22-BA1DC945FA6A}"/>
    <cellStyle name="Millares 2 5 2 2 6" xfId="759" xr:uid="{78DFDD7A-BC10-427E-AB84-B4BB5BCAE93D}"/>
    <cellStyle name="Millares 2 5 2 2 6 2" xfId="1629" xr:uid="{EDE89A38-CDA9-4D23-ACA2-A9B75E5C8A7D}"/>
    <cellStyle name="Millares 2 5 2 2 7" xfId="2260" xr:uid="{B6388A41-92D7-41E8-9D81-E62D7AF0F489}"/>
    <cellStyle name="Millares 2 5 2 2 8" xfId="2731" xr:uid="{DE79D083-62AA-4B47-96D6-7E9530FDCBA5}"/>
    <cellStyle name="Millares 2 5 2 2 9" xfId="1338" xr:uid="{485D8872-C9C9-492A-A8D1-F438A008A2AF}"/>
    <cellStyle name="Millares 2 5 2 3" xfId="124" xr:uid="{1576296F-6E4E-4FE0-BCAC-4E9AA753531D}"/>
    <cellStyle name="Millares 2 5 2 3 2" xfId="125" xr:uid="{DC59BA77-5193-4F6D-9972-4462635B8F11}"/>
    <cellStyle name="Millares 2 5 2 3 2 2" xfId="126" xr:uid="{B33A0429-DA60-4166-B62E-3F8A0612D158}"/>
    <cellStyle name="Millares 2 5 2 3 2 2 2" xfId="496" xr:uid="{1F5E1693-A748-415E-8DE0-B78154E337D1}"/>
    <cellStyle name="Millares 2 5 2 3 2 2 2 2" xfId="1038" xr:uid="{A5D876CB-A884-4F24-BCCF-6EBC39614B4E}"/>
    <cellStyle name="Millares 2 5 2 3 2 2 2 3" xfId="1997" xr:uid="{0D6D4033-1F51-451B-8EDD-857F09220952}"/>
    <cellStyle name="Millares 2 5 2 3 2 2 3" xfId="767" xr:uid="{8DB5F086-64F3-421F-A776-81DA8FE6BA5B}"/>
    <cellStyle name="Millares 2 5 2 3 2 2 3 2" xfId="2488" xr:uid="{CF647A11-E289-4076-983A-2FFC16B192F7}"/>
    <cellStyle name="Millares 2 5 2 3 2 2 4" xfId="2959" xr:uid="{4B5B4770-CC8E-4CF7-B66A-B0EECB5AB077}"/>
    <cellStyle name="Millares 2 5 2 3 2 2 5" xfId="1591" xr:uid="{96C2C8A2-31CC-4209-AF85-C5B703A968C9}"/>
    <cellStyle name="Millares 2 5 2 3 2 3" xfId="495" xr:uid="{2EA8E37D-65C2-4114-ADD9-C477730773AD}"/>
    <cellStyle name="Millares 2 5 2 3 2 3 2" xfId="1037" xr:uid="{CE648D76-2524-4B5F-9DEC-A8BC1350CEA4}"/>
    <cellStyle name="Millares 2 5 2 3 2 3 2 2" xfId="2665" xr:uid="{39B741CE-13B4-4F4C-864F-024010789F54}"/>
    <cellStyle name="Millares 2 5 2 3 2 3 3" xfId="3136" xr:uid="{0C680425-15BE-40A1-A67A-F685D12EB6CD}"/>
    <cellStyle name="Millares 2 5 2 3 2 3 4" xfId="2190" xr:uid="{122A4504-2583-4644-A976-D67212EDB454}"/>
    <cellStyle name="Millares 2 5 2 3 2 4" xfId="766" xr:uid="{B895F3BC-2294-425C-A514-7B9E238FE535}"/>
    <cellStyle name="Millares 2 5 2 3 2 4 2" xfId="1740" xr:uid="{638D58DD-0FB2-4915-9455-65F786D95491}"/>
    <cellStyle name="Millares 2 5 2 3 2 5" xfId="2371" xr:uid="{840F0194-1745-4331-A75D-43DC26218C1D}"/>
    <cellStyle name="Millares 2 5 2 3 2 6" xfId="2842" xr:uid="{F52FECB7-CC83-46AC-8947-B1DFDC53C142}"/>
    <cellStyle name="Millares 2 5 2 3 2 7" xfId="1519" xr:uid="{1A463444-BFE1-495F-A61A-F7DF4F2F0BFE}"/>
    <cellStyle name="Millares 2 5 2 3 3" xfId="127" xr:uid="{9773B8EA-3AF6-4EDC-8254-DFE4AB283977}"/>
    <cellStyle name="Millares 2 5 2 3 3 2" xfId="497" xr:uid="{10E10CA5-C2FE-493C-AA92-BD5D36AAB0D4}"/>
    <cellStyle name="Millares 2 5 2 3 3 2 2" xfId="1039" xr:uid="{A097A244-B58E-4D46-815D-2656C6302D19}"/>
    <cellStyle name="Millares 2 5 2 3 3 2 3" xfId="1904" xr:uid="{1A1F3394-2EA9-447C-9139-3A0A557F01C0}"/>
    <cellStyle name="Millares 2 5 2 3 3 3" xfId="768" xr:uid="{E2FD8B3F-2167-49B5-9D88-441CF5A0306F}"/>
    <cellStyle name="Millares 2 5 2 3 3 3 2" xfId="2428" xr:uid="{2D0117EF-82B2-4AD3-818B-1B9A014E9C41}"/>
    <cellStyle name="Millares 2 5 2 3 3 4" xfId="2899" xr:uid="{8D91BBBC-C27E-433B-AE89-35DA8380574D}"/>
    <cellStyle name="Millares 2 5 2 3 3 5" xfId="1424" xr:uid="{D05299E1-38B9-4746-B575-8C326D07BCE1}"/>
    <cellStyle name="Millares 2 5 2 3 4" xfId="128" xr:uid="{F3F15FE4-F71D-4D6F-B67C-0FD083D5FFC7}"/>
    <cellStyle name="Millares 2 5 2 3 4 2" xfId="498" xr:uid="{DA235664-4CD8-4743-9CEC-FDAE8E07AD83}"/>
    <cellStyle name="Millares 2 5 2 3 4 2 2" xfId="1040" xr:uid="{286F836F-C92A-4D63-A3BA-40145D5B536B}"/>
    <cellStyle name="Millares 2 5 2 3 4 2 3" xfId="2130" xr:uid="{479A05BD-5685-4377-BF65-BBB4C6776CEA}"/>
    <cellStyle name="Millares 2 5 2 3 4 3" xfId="769" xr:uid="{6B05AD00-DC79-444C-8E94-138C5944B745}"/>
    <cellStyle name="Millares 2 5 2 3 4 3 2" xfId="2605" xr:uid="{36383E87-4539-435E-BE28-99C349F44014}"/>
    <cellStyle name="Millares 2 5 2 3 4 4" xfId="3076" xr:uid="{A53740FB-42A1-4B49-A4AF-20536F82E8B6}"/>
    <cellStyle name="Millares 2 5 2 3 4 5" xfId="1571" xr:uid="{C1B3269F-EFF9-46F6-B713-1B6494CBC0C2}"/>
    <cellStyle name="Millares 2 5 2 3 5" xfId="494" xr:uid="{FA86EC89-38AE-4353-939E-58A133CCE115}"/>
    <cellStyle name="Millares 2 5 2 3 5 2" xfId="1036" xr:uid="{1EE7C1FE-6C47-48A6-A983-88C522A1208A}"/>
    <cellStyle name="Millares 2 5 2 3 5 3" xfId="1653" xr:uid="{5286EAA0-4852-4EC2-99D8-03DDC09953E4}"/>
    <cellStyle name="Millares 2 5 2 3 6" xfId="765" xr:uid="{EAE13692-49FB-4BE6-BDC3-D82D6483625D}"/>
    <cellStyle name="Millares 2 5 2 3 6 2" xfId="2284" xr:uid="{2712C7AB-D813-45C7-8E90-CD0BC6DAE5A7}"/>
    <cellStyle name="Millares 2 5 2 3 7" xfId="2755" xr:uid="{28855EF0-3825-4CBC-9566-627C7351A96B}"/>
    <cellStyle name="Millares 2 5 2 3 8" xfId="1362" xr:uid="{7DF323E6-FF86-4818-8BB4-22AE020D6C06}"/>
    <cellStyle name="Millares 2 5 2 4" xfId="129" xr:uid="{D03F1BCA-54DD-4480-8169-F008710D9929}"/>
    <cellStyle name="Millares 2 5 2 4 2" xfId="130" xr:uid="{563545BE-F042-4C35-9ABE-61F1AF23C98F}"/>
    <cellStyle name="Millares 2 5 2 4 2 2" xfId="500" xr:uid="{8F853162-1562-4E7F-A2F9-ADB7C71C79D4}"/>
    <cellStyle name="Millares 2 5 2 4 2 2 2" xfId="1042" xr:uid="{0ABE8A3E-EF84-4598-A393-04B742FF4E17}"/>
    <cellStyle name="Millares 2 5 2 4 2 2 2 2" xfId="2689" xr:uid="{B738FA10-9F1F-4F3C-ABA0-093AB8E1CD22}"/>
    <cellStyle name="Millares 2 5 2 4 2 2 3" xfId="3160" xr:uid="{5F5B4368-E15B-47EF-8ECD-3A3D9708A906}"/>
    <cellStyle name="Millares 2 5 2 4 2 2 4" xfId="2214" xr:uid="{955A6FDF-040B-4B3D-9856-88B265063066}"/>
    <cellStyle name="Millares 2 5 2 4 2 3" xfId="771" xr:uid="{265568F8-75BB-4DCC-BFE0-7BA8ABE59D07}"/>
    <cellStyle name="Millares 2 5 2 4 2 3 2" xfId="2035" xr:uid="{09DC4BDF-F852-4659-B6E7-7E482229E5B0}"/>
    <cellStyle name="Millares 2 5 2 4 2 4" xfId="2512" xr:uid="{A3807A11-921E-4AC3-85CC-AD1129B17C4F}"/>
    <cellStyle name="Millares 2 5 2 4 2 5" xfId="2983" xr:uid="{84B5FF3F-2FBD-43C9-8394-DF92F09867CE}"/>
    <cellStyle name="Millares 2 5 2 4 2 6" xfId="1579" xr:uid="{F89453B3-2EE5-4E2A-9D97-1B353326B348}"/>
    <cellStyle name="Millares 2 5 2 4 3" xfId="499" xr:uid="{6A3CD682-2240-41A6-B472-9DAF709162D3}"/>
    <cellStyle name="Millares 2 5 2 4 3 2" xfId="1041" xr:uid="{DE41F425-54AE-4D50-98DA-7167DF04AC36}"/>
    <cellStyle name="Millares 2 5 2 4 3 2 2" xfId="2452" xr:uid="{75DE4E74-B520-410B-885A-4F21A34EBA8B}"/>
    <cellStyle name="Millares 2 5 2 4 3 3" xfId="2923" xr:uid="{4734F73F-68FB-4677-840F-DB2174C26151}"/>
    <cellStyle name="Millares 2 5 2 4 3 4" xfId="1940" xr:uid="{7734C84F-B6CC-44C1-B9F0-A79ADD32D080}"/>
    <cellStyle name="Millares 2 5 2 4 4" xfId="770" xr:uid="{B365C3ED-220B-4A03-A0AE-4C2A365A9C34}"/>
    <cellStyle name="Millares 2 5 2 4 4 2" xfId="2629" xr:uid="{AFF70D20-0582-4CF4-A104-BD831F1AE4D8}"/>
    <cellStyle name="Millares 2 5 2 4 4 3" xfId="3100" xr:uid="{7870E8E3-3921-4470-B940-1657C70DAFAC}"/>
    <cellStyle name="Millares 2 5 2 4 4 4" xfId="2154" xr:uid="{C618FF81-0FF3-4F98-9433-C11C4C2DE4D2}"/>
    <cellStyle name="Millares 2 5 2 4 5" xfId="1692" xr:uid="{5707C2A4-CB01-4F59-961A-78019009F4E8}"/>
    <cellStyle name="Millares 2 5 2 4 6" xfId="2323" xr:uid="{C611A109-97AF-4DC3-B1D4-7FDC4D5DADCE}"/>
    <cellStyle name="Millares 2 5 2 4 7" xfId="2794" xr:uid="{DED93758-F95D-400D-B339-83996EEF0C76}"/>
    <cellStyle name="Millares 2 5 2 4 8" xfId="1478" xr:uid="{1B660B8F-9E28-4B0D-8A51-8F7883DD3134}"/>
    <cellStyle name="Millares 2 5 2 5" xfId="131" xr:uid="{0FB553FA-58F8-4251-BC51-032227A1D028}"/>
    <cellStyle name="Millares 2 5 2 5 2" xfId="501" xr:uid="{B15C6DCB-D46B-4E6B-B399-3309DEBEE484}"/>
    <cellStyle name="Millares 2 5 2 5 2 2" xfId="1043" xr:uid="{162DAE9D-DC1C-4B14-AC8D-E90973EC175B}"/>
    <cellStyle name="Millares 2 5 2 5 2 2 2" xfId="2641" xr:uid="{FDB30F77-9E50-48B6-96AC-6A73F8768D7C}"/>
    <cellStyle name="Millares 2 5 2 5 2 3" xfId="3112" xr:uid="{99A13DFD-3D8A-4AF3-A885-1C917421BEB1}"/>
    <cellStyle name="Millares 2 5 2 5 2 4" xfId="2166" xr:uid="{CFC7523A-E404-400E-8EAC-FE1FBE56246F}"/>
    <cellStyle name="Millares 2 5 2 5 3" xfId="772" xr:uid="{AE21BB02-6845-4068-A2B2-D08FF401C598}"/>
    <cellStyle name="Millares 2 5 2 5 3 2" xfId="1959" xr:uid="{29946114-C782-4942-893D-0C85519A7369}"/>
    <cellStyle name="Millares 2 5 2 5 4" xfId="2464" xr:uid="{5EBC018E-FF09-4B86-89EB-7A11A231318B}"/>
    <cellStyle name="Millares 2 5 2 5 5" xfId="2935" xr:uid="{172A8CC4-E5FD-45B4-A5DA-2557F071A14B}"/>
    <cellStyle name="Millares 2 5 2 5 6" xfId="1409" xr:uid="{E90A9CDC-DE6A-4D8D-B123-E006813B056E}"/>
    <cellStyle name="Millares 2 5 2 6" xfId="132" xr:uid="{62871EB9-2838-4513-9FE0-037D2350493F}"/>
    <cellStyle name="Millares 2 5 2 6 2" xfId="502" xr:uid="{7E88481F-D31B-4378-B25C-9E9F7E999547}"/>
    <cellStyle name="Millares 2 5 2 6 2 2" xfId="1044" xr:uid="{07D05DAD-4373-4BC6-81CA-6570679BFD94}"/>
    <cellStyle name="Millares 2 5 2 6 2 3" xfId="1878" xr:uid="{B45974F5-B6E8-4037-BEA3-167C0A1F27C9}"/>
    <cellStyle name="Millares 2 5 2 6 3" xfId="773" xr:uid="{C9A59E15-67CC-4592-AD4B-53AD64645B4A}"/>
    <cellStyle name="Millares 2 5 2 6 3 2" xfId="2404" xr:uid="{B63DBA4A-4A9B-440C-A7A0-55426328DE81}"/>
    <cellStyle name="Millares 2 5 2 6 4" xfId="2875" xr:uid="{603050E0-E28A-44EC-9B11-1895A30B51B9}"/>
    <cellStyle name="Millares 2 5 2 6 5" xfId="1557" xr:uid="{DCF3C78A-1035-4C3F-8FEA-D4F8CD3CC052}"/>
    <cellStyle name="Millares 2 5 2 7" xfId="487" xr:uid="{52306467-C350-4012-AF3E-F34A2BABA08C}"/>
    <cellStyle name="Millares 2 5 2 7 2" xfId="1029" xr:uid="{340C25C3-04ED-4DD0-A8D1-E47CB4026801}"/>
    <cellStyle name="Millares 2 5 2 7 2 2" xfId="2530" xr:uid="{699F4085-A9E5-4B1C-AA5C-DEA8D61579AC}"/>
    <cellStyle name="Millares 2 5 2 7 3" xfId="3001" xr:uid="{058DAD5E-E0E1-4862-AC1E-750CFEA3EF15}"/>
    <cellStyle name="Millares 2 5 2 7 4" xfId="2055" xr:uid="{48232EBE-6DBB-44E7-9721-99D35B42C20B}"/>
    <cellStyle name="Millares 2 5 2 8" xfId="758" xr:uid="{3962CE35-91B4-41FE-8612-C14CA8F79472}"/>
    <cellStyle name="Millares 2 5 2 8 2" xfId="1605" xr:uid="{26161958-686F-4C67-9636-2DA80EDCFE39}"/>
    <cellStyle name="Millares 2 5 2 9" xfId="2236" xr:uid="{03FC0D84-94DC-40C4-BA28-50B92097A79C}"/>
    <cellStyle name="Millares 2 5 3" xfId="133" xr:uid="{40CFF498-DF04-41B3-8E84-921F96EF5648}"/>
    <cellStyle name="Millares 2 5 3 10" xfId="2718" xr:uid="{6CDD1B8F-11D2-4934-90DF-EE90111C7784}"/>
    <cellStyle name="Millares 2 5 3 11" xfId="1325" xr:uid="{691168E1-E335-4126-B3AD-6BEA9FEB9FD3}"/>
    <cellStyle name="Millares 2 5 3 2" xfId="134" xr:uid="{0CEC03DF-59FB-449D-B4BE-A369EB1F51CA}"/>
    <cellStyle name="Millares 2 5 3 2 2" xfId="135" xr:uid="{68E740DC-5566-4654-BD60-1F145C7308AB}"/>
    <cellStyle name="Millares 2 5 3 2 2 2" xfId="136" xr:uid="{D04023B4-8A8D-47F2-A221-751AABBA0271}"/>
    <cellStyle name="Millares 2 5 3 2 2 2 2" xfId="506" xr:uid="{CBE9FD6A-FE38-4873-AE96-42E3F88F490C}"/>
    <cellStyle name="Millares 2 5 3 2 2 2 2 2" xfId="1048" xr:uid="{443A1252-8511-4D5D-960A-B7B172AF1AC7}"/>
    <cellStyle name="Millares 2 5 3 2 2 2 2 2 2" xfId="2679" xr:uid="{84E13755-C78B-4792-9D99-F452E793353C}"/>
    <cellStyle name="Millares 2 5 3 2 2 2 2 3" xfId="3150" xr:uid="{A44A2AAD-8B65-495B-A73E-7FDD0C02A393}"/>
    <cellStyle name="Millares 2 5 3 2 2 2 2 4" xfId="2204" xr:uid="{F64C1D98-7FF7-409A-A8E6-C65609A7CA11}"/>
    <cellStyle name="Millares 2 5 3 2 2 2 3" xfId="777" xr:uid="{E20FD0FF-C47E-4CE4-B2F7-4FE904A0D457}"/>
    <cellStyle name="Millares 2 5 3 2 2 2 3 2" xfId="2020" xr:uid="{C5850EDB-64A4-4B8C-AB83-2AB5D5CC16D0}"/>
    <cellStyle name="Millares 2 5 3 2 2 2 4" xfId="2502" xr:uid="{51749BB2-9935-4DDF-9ACE-54C00F1D8CB5}"/>
    <cellStyle name="Millares 2 5 3 2 2 2 5" xfId="2973" xr:uid="{465C3485-E4D9-45F0-A856-100887CE4DEC}"/>
    <cellStyle name="Millares 2 5 3 2 2 2 6" xfId="1508" xr:uid="{0520D80C-20DD-4EEF-902E-89C9787D53D1}"/>
    <cellStyle name="Millares 2 5 3 2 2 3" xfId="137" xr:uid="{BFC6288D-AE4A-4728-9F05-123275E6EC51}"/>
    <cellStyle name="Millares 2 5 3 2 2 3 2" xfId="507" xr:uid="{78138BF6-3811-4669-808D-B0CCC68A0F06}"/>
    <cellStyle name="Millares 2 5 3 2 2 3 2 2" xfId="1049" xr:uid="{131BFA84-B0F8-490B-A982-93C53C99D64B}"/>
    <cellStyle name="Millares 2 5 3 2 2 3 2 3" xfId="1925" xr:uid="{B3662832-6931-4F15-B942-395459109762}"/>
    <cellStyle name="Millares 2 5 3 2 2 3 3" xfId="778" xr:uid="{541C51C4-1AEE-4C20-B286-EDA1F0D09DE2}"/>
    <cellStyle name="Millares 2 5 3 2 2 3 3 2" xfId="2442" xr:uid="{129860B0-6CD7-4FBD-A607-859F9DE7EF9B}"/>
    <cellStyle name="Millares 2 5 3 2 2 3 4" xfId="2913" xr:uid="{D3083F96-561B-440B-9095-A27A9B69249D}"/>
    <cellStyle name="Millares 2 5 3 2 2 3 5" xfId="1587" xr:uid="{CF2F314A-1B1D-4DF9-A57A-1F290E7D2139}"/>
    <cellStyle name="Millares 2 5 3 2 2 4" xfId="505" xr:uid="{1C099A98-A2C8-4681-8668-7209E23537F5}"/>
    <cellStyle name="Millares 2 5 3 2 2 4 2" xfId="1047" xr:uid="{A5BB479F-A7AB-4E48-9E40-ADDAD9D3EE49}"/>
    <cellStyle name="Millares 2 5 3 2 2 4 2 2" xfId="2619" xr:uid="{B54AD9FB-7A4C-4D6D-8890-7F092EC0E9D2}"/>
    <cellStyle name="Millares 2 5 3 2 2 4 3" xfId="3090" xr:uid="{9E5FE68D-389F-4E5D-B471-FF00689D83B4}"/>
    <cellStyle name="Millares 2 5 3 2 2 4 4" xfId="2144" xr:uid="{DA71A497-7412-47C9-B310-C2CEF31B0B55}"/>
    <cellStyle name="Millares 2 5 3 2 2 5" xfId="776" xr:uid="{15AA2BFF-1D9E-468B-BFB7-C6A56B3BD266}"/>
    <cellStyle name="Millares 2 5 3 2 2 5 2" xfId="1727" xr:uid="{CA51878C-702C-4F6C-9516-27215869765F}"/>
    <cellStyle name="Millares 2 5 3 2 2 6" xfId="2358" xr:uid="{ED73CFBB-F551-4B8E-9DC2-70FEE35CD14A}"/>
    <cellStyle name="Millares 2 5 3 2 2 7" xfId="2829" xr:uid="{96753E57-D516-4651-9775-C84DA5A828C1}"/>
    <cellStyle name="Millares 2 5 3 2 2 8" xfId="1397" xr:uid="{185F00CF-719E-413A-B8DB-7C57EA1C9099}"/>
    <cellStyle name="Millares 2 5 3 2 3" xfId="138" xr:uid="{30E634A3-AE9D-4493-A429-AF91034E2E37}"/>
    <cellStyle name="Millares 2 5 3 2 3 2" xfId="508" xr:uid="{25854BFF-7329-443E-9FE3-D1382A5695B1}"/>
    <cellStyle name="Millares 2 5 3 2 3 2 2" xfId="1050" xr:uid="{6215A491-5D4B-4CB5-94E9-3913E04E87D3}"/>
    <cellStyle name="Millares 2 5 3 2 3 2 2 2" xfId="2655" xr:uid="{43C6275D-412B-4DB7-9C52-79D2A921EFF4}"/>
    <cellStyle name="Millares 2 5 3 2 3 2 3" xfId="3126" xr:uid="{AE2793A5-DB24-49E9-8DF2-70B0BA2342B9}"/>
    <cellStyle name="Millares 2 5 3 2 3 2 4" xfId="2180" xr:uid="{C72E4EB7-1F65-4F06-A21C-A8763BBCACD4}"/>
    <cellStyle name="Millares 2 5 3 2 3 3" xfId="779" xr:uid="{450D865B-CEE2-4C41-9794-93B60DD00D56}"/>
    <cellStyle name="Millares 2 5 3 2 3 3 2" xfId="1982" xr:uid="{9E3FC2B8-7262-4AE0-8458-CBAFC18807C4}"/>
    <cellStyle name="Millares 2 5 3 2 3 4" xfId="2478" xr:uid="{5EAC35E1-30FE-4650-8915-B23B95146B55}"/>
    <cellStyle name="Millares 2 5 3 2 3 5" xfId="2949" xr:uid="{DDD101F7-E12F-4E70-88DE-ED7D1321123E}"/>
    <cellStyle name="Millares 2 5 3 2 3 6" xfId="1419" xr:uid="{D4DB6C9F-0D15-404E-B0BD-98C00524AB9C}"/>
    <cellStyle name="Millares 2 5 3 2 4" xfId="139" xr:uid="{7E7482BB-91D5-4372-A52F-8A99E685661D}"/>
    <cellStyle name="Millares 2 5 3 2 4 2" xfId="509" xr:uid="{E2ACCFC9-1220-480C-8277-7AE24DBAD820}"/>
    <cellStyle name="Millares 2 5 3 2 4 2 2" xfId="1051" xr:uid="{E4615BEA-40DC-484A-979A-9C1D7ACED896}"/>
    <cellStyle name="Millares 2 5 3 2 4 2 3" xfId="1894" xr:uid="{D516F0D2-7CC6-4248-B04E-3A6E94A3E746}"/>
    <cellStyle name="Millares 2 5 3 2 4 3" xfId="780" xr:uid="{02D7F232-382C-4736-912B-6873A53C9886}"/>
    <cellStyle name="Millares 2 5 3 2 4 3 2" xfId="2418" xr:uid="{673E991B-C9EA-4E54-94EB-8EDB3E6E0CB0}"/>
    <cellStyle name="Millares 2 5 3 2 4 4" xfId="2889" xr:uid="{B9C72E74-A5A7-47F6-BEF7-1D263B5FD02C}"/>
    <cellStyle name="Millares 2 5 3 2 4 5" xfId="1567" xr:uid="{DD8F2A00-376F-4B63-A36B-8D2FF2B031A5}"/>
    <cellStyle name="Millares 2 5 3 2 5" xfId="504" xr:uid="{482B34CD-FDAB-4296-AEDF-2BB9DD79BBAF}"/>
    <cellStyle name="Millares 2 5 3 2 5 2" xfId="1046" xr:uid="{40369E77-940E-47CE-8AE9-E967C5855E04}"/>
    <cellStyle name="Millares 2 5 3 2 5 2 2" xfId="2595" xr:uid="{7C48A7B7-BA2F-451F-87B3-03C3E3B90495}"/>
    <cellStyle name="Millares 2 5 3 2 5 3" xfId="3066" xr:uid="{9438256B-B19E-4BD9-9C04-0EA5969B0505}"/>
    <cellStyle name="Millares 2 5 3 2 5 4" xfId="2120" xr:uid="{A9F5F590-F8D4-46C6-995C-8B9D6F296F3C}"/>
    <cellStyle name="Millares 2 5 3 2 6" xfId="775" xr:uid="{A494ED38-95A0-4718-8FB4-557A05905700}"/>
    <cellStyle name="Millares 2 5 3 2 6 2" xfId="1640" xr:uid="{2A670056-7CD7-4ED7-A12B-DF2236DAAB8B}"/>
    <cellStyle name="Millares 2 5 3 2 7" xfId="2271" xr:uid="{D0BB5BC6-CFF6-470D-A904-DBE02CDFCA0C}"/>
    <cellStyle name="Millares 2 5 3 2 8" xfId="2742" xr:uid="{7D7BED71-9A12-45AA-A6DC-14A0728C66AE}"/>
    <cellStyle name="Millares 2 5 3 2 9" xfId="1349" xr:uid="{D6ABB7D0-63B4-4A18-AB76-88E29AF2B2D5}"/>
    <cellStyle name="Millares 2 5 3 3" xfId="140" xr:uid="{E6D28A4F-3B93-4829-BC6B-A0555770A2AE}"/>
    <cellStyle name="Millares 2 5 3 3 2" xfId="141" xr:uid="{BFCA2755-283C-4390-B11D-2841B4024C46}"/>
    <cellStyle name="Millares 2 5 3 3 2 2" xfId="142" xr:uid="{CD22C9C6-30EE-43AE-AEA9-862A6E110946}"/>
    <cellStyle name="Millares 2 5 3 3 2 2 2" xfId="512" xr:uid="{48F8976D-75F0-443F-8AA8-34191BCD6349}"/>
    <cellStyle name="Millares 2 5 3 3 2 2 2 2" xfId="1054" xr:uid="{9AFFD648-5299-4D95-91D5-779CAD1FEF0F}"/>
    <cellStyle name="Millares 2 5 3 3 2 2 2 3" xfId="2001" xr:uid="{50E89C07-13FE-459E-8389-D22CD71FF8EA}"/>
    <cellStyle name="Millares 2 5 3 3 2 2 3" xfId="783" xr:uid="{5D0F2912-2691-4EFB-8BAF-1854B2B3AAF9}"/>
    <cellStyle name="Millares 2 5 3 3 2 2 3 2" xfId="2490" xr:uid="{F83FD9E4-DB6D-4DDD-9ADA-11C309A9BB0B}"/>
    <cellStyle name="Millares 2 5 3 3 2 2 4" xfId="2961" xr:uid="{04ED95DB-D356-414A-9BA3-B5665D3234CA}"/>
    <cellStyle name="Millares 2 5 3 3 2 2 5" xfId="1593" xr:uid="{3FB2E0C0-13F1-41A3-8F78-1237DD4E4FCE}"/>
    <cellStyle name="Millares 2 5 3 3 2 3" xfId="511" xr:uid="{D8EFDD59-55A4-4074-9CD7-B680B92103A2}"/>
    <cellStyle name="Millares 2 5 3 3 2 3 2" xfId="1053" xr:uid="{677ED055-8DEF-44FA-8C25-E00D865C3F11}"/>
    <cellStyle name="Millares 2 5 3 3 2 3 2 2" xfId="2667" xr:uid="{0E905F66-788E-4842-AD4B-00AF7593BAA6}"/>
    <cellStyle name="Millares 2 5 3 3 2 3 3" xfId="3138" xr:uid="{DFA7552B-28C0-44C4-B783-02EFB033C0D3}"/>
    <cellStyle name="Millares 2 5 3 3 2 3 4" xfId="2192" xr:uid="{399FB9CC-7292-46DF-8C71-13BE4279BF2E}"/>
    <cellStyle name="Millares 2 5 3 3 2 4" xfId="782" xr:uid="{E4DF7971-76ED-4973-9B51-A1B0FFAF79D2}"/>
    <cellStyle name="Millares 2 5 3 3 2 4 2" xfId="1751" xr:uid="{0ACB6C35-6548-4BEC-858F-A566FF406406}"/>
    <cellStyle name="Millares 2 5 3 3 2 5" xfId="2382" xr:uid="{04C014EF-328C-48B3-9167-FB9781F47BCF}"/>
    <cellStyle name="Millares 2 5 3 3 2 6" xfId="2853" xr:uid="{02E7B65B-000E-402D-BCDD-597462F83ECB}"/>
    <cellStyle name="Millares 2 5 3 3 2 7" xfId="1530" xr:uid="{788D59D4-7D0C-40F0-8F6C-CD5DDCF1788D}"/>
    <cellStyle name="Millares 2 5 3 3 3" xfId="143" xr:uid="{92A8C9AE-875E-4946-8171-F848AEDC6110}"/>
    <cellStyle name="Millares 2 5 3 3 3 2" xfId="513" xr:uid="{52F84F62-B4A1-4EF3-8AB3-A76C28015A63}"/>
    <cellStyle name="Millares 2 5 3 3 3 2 2" xfId="1055" xr:uid="{5449ED79-90E5-4175-A383-7BDADCFB30B4}"/>
    <cellStyle name="Millares 2 5 3 3 3 2 3" xfId="1906" xr:uid="{A2511EFF-03AB-4FED-97B3-0959357280BA}"/>
    <cellStyle name="Millares 2 5 3 3 3 3" xfId="784" xr:uid="{96595F79-C894-494C-8796-7E7E60C1D104}"/>
    <cellStyle name="Millares 2 5 3 3 3 3 2" xfId="2430" xr:uid="{CF984001-40DD-49BB-9315-576FD41C606F}"/>
    <cellStyle name="Millares 2 5 3 3 3 4" xfId="2901" xr:uid="{77222B16-7443-49FB-B568-66C1540E462F}"/>
    <cellStyle name="Millares 2 5 3 3 3 5" xfId="1427" xr:uid="{7F6EF92D-2A9C-484E-A467-DA5A1036604D}"/>
    <cellStyle name="Millares 2 5 3 3 4" xfId="144" xr:uid="{7AE53649-F4EA-4637-9F69-F3FFF390771B}"/>
    <cellStyle name="Millares 2 5 3 3 4 2" xfId="514" xr:uid="{A3A45FAE-ADF0-4424-8DAC-188148F2F315}"/>
    <cellStyle name="Millares 2 5 3 3 4 2 2" xfId="1056" xr:uid="{DC52469A-B511-49CB-9046-7544519E685B}"/>
    <cellStyle name="Millares 2 5 3 3 4 2 3" xfId="2132" xr:uid="{AC8E08DA-BC09-49B2-9C07-9B231B510DD0}"/>
    <cellStyle name="Millares 2 5 3 3 4 3" xfId="785" xr:uid="{F37676F1-8370-4146-9BD7-E4EFD5655134}"/>
    <cellStyle name="Millares 2 5 3 3 4 3 2" xfId="2607" xr:uid="{5649EED6-64E2-4FDE-8DAD-649F1EA2B86E}"/>
    <cellStyle name="Millares 2 5 3 3 4 4" xfId="3078" xr:uid="{3A079C47-247A-43BA-B41F-AD2ABC274B5B}"/>
    <cellStyle name="Millares 2 5 3 3 4 5" xfId="1573" xr:uid="{823EA1B0-878E-4755-B826-0B3CF1362F4B}"/>
    <cellStyle name="Millares 2 5 3 3 5" xfId="510" xr:uid="{7B3FBD8C-5EEB-407E-86B8-6149CCFFA552}"/>
    <cellStyle name="Millares 2 5 3 3 5 2" xfId="1052" xr:uid="{32C848A3-5589-4C4D-B9FC-44884A63A271}"/>
    <cellStyle name="Millares 2 5 3 3 5 3" xfId="1664" xr:uid="{C088616A-57C4-4D70-8B40-F15555B4499E}"/>
    <cellStyle name="Millares 2 5 3 3 6" xfId="781" xr:uid="{7284E532-41D9-4B70-BAE8-2993C8DD2703}"/>
    <cellStyle name="Millares 2 5 3 3 6 2" xfId="2295" xr:uid="{3BB9ED49-DA77-4C22-A2A7-650861892691}"/>
    <cellStyle name="Millares 2 5 3 3 7" xfId="2766" xr:uid="{B125202F-612B-4DB8-BACC-E03D9E4C7D51}"/>
    <cellStyle name="Millares 2 5 3 3 8" xfId="1373" xr:uid="{A0F02F0F-8F2C-43A7-8B92-D34BAF60C6E8}"/>
    <cellStyle name="Millares 2 5 3 4" xfId="145" xr:uid="{78B121CC-F22E-4BE6-A87A-90CACB5B1A07}"/>
    <cellStyle name="Millares 2 5 3 4 2" xfId="146" xr:uid="{15933B32-5142-486F-AF09-C234C43D0DBC}"/>
    <cellStyle name="Millares 2 5 3 4 2 2" xfId="516" xr:uid="{FD75F6E2-B335-4020-944F-BE761083B0FA}"/>
    <cellStyle name="Millares 2 5 3 4 2 2 2" xfId="1058" xr:uid="{197215A1-D060-4E9C-A70A-A8D72E818212}"/>
    <cellStyle name="Millares 2 5 3 4 2 2 2 2" xfId="2691" xr:uid="{3B15E22C-A4CF-48E6-B999-F786A21F045E}"/>
    <cellStyle name="Millares 2 5 3 4 2 2 3" xfId="3162" xr:uid="{42982D2C-47FC-4971-A036-86CC03461B58}"/>
    <cellStyle name="Millares 2 5 3 4 2 2 4" xfId="2216" xr:uid="{B1C8A224-3A75-472F-9F97-B1CAFAF1CB97}"/>
    <cellStyle name="Millares 2 5 3 4 2 3" xfId="787" xr:uid="{60582438-CF4D-4CFC-BDE1-9E0CE4D32D81}"/>
    <cellStyle name="Millares 2 5 3 4 2 3 2" xfId="2039" xr:uid="{C00E1915-1494-45A9-B57E-3C2A4623BA89}"/>
    <cellStyle name="Millares 2 5 3 4 2 4" xfId="2514" xr:uid="{DA226FA5-39D8-4BB0-8336-59608FC6FD32}"/>
    <cellStyle name="Millares 2 5 3 4 2 5" xfId="2985" xr:uid="{7C36EE94-20A9-432B-B3EA-D478A500AF09}"/>
    <cellStyle name="Millares 2 5 3 4 2 6" xfId="1581" xr:uid="{E9E174ED-86A5-4E14-B6AF-BA4E3CA25770}"/>
    <cellStyle name="Millares 2 5 3 4 3" xfId="515" xr:uid="{77451851-B4BC-48D1-A838-C1BD752CB3CF}"/>
    <cellStyle name="Millares 2 5 3 4 3 2" xfId="1057" xr:uid="{A0D09A33-9952-4091-8812-2D4657A53F41}"/>
    <cellStyle name="Millares 2 5 3 4 3 2 2" xfId="2454" xr:uid="{D910C5AA-66AF-4B5F-BCD8-4E31C2291817}"/>
    <cellStyle name="Millares 2 5 3 4 3 3" xfId="2925" xr:uid="{FD9B570D-C0B7-4C02-8B99-B90725E629AC}"/>
    <cellStyle name="Millares 2 5 3 4 3 4" xfId="1944" xr:uid="{CA56A55E-DBE0-40C9-BD12-1AB12AF199A8}"/>
    <cellStyle name="Millares 2 5 3 4 4" xfId="786" xr:uid="{574A2E7F-C2B1-4382-A6B7-5A0BCD9328BC}"/>
    <cellStyle name="Millares 2 5 3 4 4 2" xfId="2631" xr:uid="{CD6C0E80-0175-4A0C-B14B-852502653BA2}"/>
    <cellStyle name="Millares 2 5 3 4 4 3" xfId="3102" xr:uid="{07CF9FE4-DC3A-4332-95EA-D7DD6DE9EEB4}"/>
    <cellStyle name="Millares 2 5 3 4 4 4" xfId="2156" xr:uid="{7719E64D-2D38-4D11-BD75-B457738490DD}"/>
    <cellStyle name="Millares 2 5 3 4 5" xfId="1703" xr:uid="{1A9D6C3A-8A32-4D18-A70D-9E920B105DE0}"/>
    <cellStyle name="Millares 2 5 3 4 6" xfId="2334" xr:uid="{C85430CA-A140-4784-9D51-FBA247CF8FFD}"/>
    <cellStyle name="Millares 2 5 3 4 7" xfId="2805" xr:uid="{C5D578E8-073B-4515-890A-DBB332784022}"/>
    <cellStyle name="Millares 2 5 3 4 8" xfId="1489" xr:uid="{2CAC5806-7B2D-4C68-A814-E3A5B20E6EAD}"/>
    <cellStyle name="Millares 2 5 3 5" xfId="147" xr:uid="{AB61188C-76E2-4DE0-A96D-2E93ADDE052E}"/>
    <cellStyle name="Millares 2 5 3 5 2" xfId="517" xr:uid="{7D76B464-C528-49D6-8018-5EDC8ADC93B0}"/>
    <cellStyle name="Millares 2 5 3 5 2 2" xfId="1059" xr:uid="{3B5DD8CE-5215-4439-9C7A-E881DE2CD1DE}"/>
    <cellStyle name="Millares 2 5 3 5 2 2 2" xfId="2643" xr:uid="{15EBA99D-308B-4E82-AD49-DCB98A60FBA5}"/>
    <cellStyle name="Millares 2 5 3 5 2 3" xfId="3114" xr:uid="{095E5851-D3C2-423D-B576-53EA5BAA269C}"/>
    <cellStyle name="Millares 2 5 3 5 2 4" xfId="2168" xr:uid="{3642BF29-AFA2-43EE-8AFA-1DB3DBF0E19A}"/>
    <cellStyle name="Millares 2 5 3 5 3" xfId="788" xr:uid="{FCAAF671-7A5F-46A6-A271-7088DC2A0292}"/>
    <cellStyle name="Millares 2 5 3 5 3 2" xfId="1963" xr:uid="{F5DCEA2D-7D46-4E3C-9F15-004B693F1F56}"/>
    <cellStyle name="Millares 2 5 3 5 4" xfId="2466" xr:uid="{4979BC67-AFF5-453C-AF73-79DD795F333D}"/>
    <cellStyle name="Millares 2 5 3 5 5" xfId="2937" xr:uid="{6C9D11B6-6DBD-47BD-B18B-C829675C498E}"/>
    <cellStyle name="Millares 2 5 3 5 6" xfId="1413" xr:uid="{3B45D017-138F-44E0-9BE9-24E25CCDB54F}"/>
    <cellStyle name="Millares 2 5 3 6" xfId="148" xr:uid="{78BF0C66-F533-48F1-98DD-97190D6B4E8E}"/>
    <cellStyle name="Millares 2 5 3 6 2" xfId="518" xr:uid="{687CE348-31C0-4F3B-9A75-C14BC11E309A}"/>
    <cellStyle name="Millares 2 5 3 6 2 2" xfId="1060" xr:uid="{EE01DE5C-8506-4912-AFC1-39686962D74D}"/>
    <cellStyle name="Millares 2 5 3 6 2 3" xfId="1882" xr:uid="{9544EFCB-0A00-4C6D-90A7-832D14F5CE9C}"/>
    <cellStyle name="Millares 2 5 3 6 3" xfId="789" xr:uid="{15A58E87-CC9A-45CC-9205-4935DB65C324}"/>
    <cellStyle name="Millares 2 5 3 6 3 2" xfId="2406" xr:uid="{EABB6100-9147-4ECD-B351-9B61DD6EC0E6}"/>
    <cellStyle name="Millares 2 5 3 6 4" xfId="2877" xr:uid="{10A79A52-7DA6-4823-800A-D84EB79EC1D9}"/>
    <cellStyle name="Millares 2 5 3 6 5" xfId="1561" xr:uid="{C52B1ECC-D519-46D0-8288-B0F840E18802}"/>
    <cellStyle name="Millares 2 5 3 7" xfId="503" xr:uid="{7BF4DFF6-9A15-496D-9453-47A862C7F899}"/>
    <cellStyle name="Millares 2 5 3 7 2" xfId="1045" xr:uid="{1408B498-FAAD-4BC3-A66D-7F53196C9358}"/>
    <cellStyle name="Millares 2 5 3 7 2 2" xfId="2541" xr:uid="{7F98FE47-C99C-48EF-B2A6-62C242C3A952}"/>
    <cellStyle name="Millares 2 5 3 7 3" xfId="3012" xr:uid="{8701A857-52D5-4656-BC9D-9BC40CC7D473}"/>
    <cellStyle name="Millares 2 5 3 7 4" xfId="2066" xr:uid="{3AE8E888-17F7-4CD1-9EFE-0CBB44C991D3}"/>
    <cellStyle name="Millares 2 5 3 8" xfId="774" xr:uid="{7F383508-EB0C-4251-AAC2-BAF6A04D442A}"/>
    <cellStyle name="Millares 2 5 3 8 2" xfId="1616" xr:uid="{58E67F17-01B1-49F3-9FCA-4EBC8BD1F40D}"/>
    <cellStyle name="Millares 2 5 3 9" xfId="2247" xr:uid="{720A7526-18FD-4CC1-A230-A77A6E5280DE}"/>
    <cellStyle name="Millares 2 5 4" xfId="149" xr:uid="{8A9D60E2-2643-40AE-8D92-C71622554FB1}"/>
    <cellStyle name="Millares 2 5 4 10" xfId="2723" xr:uid="{546A39E1-4AD4-42E3-9B61-A1329A3FAE88}"/>
    <cellStyle name="Millares 2 5 4 11" xfId="1330" xr:uid="{343B4ED0-0700-4119-84DE-012CB88EBCFE}"/>
    <cellStyle name="Millares 2 5 4 2" xfId="150" xr:uid="{EF1D4D9B-7489-4A27-AE9C-CF2C93247940}"/>
    <cellStyle name="Millares 2 5 4 2 2" xfId="151" xr:uid="{4DFE7E6B-78FA-4CAB-966C-3ECD9AFAC561}"/>
    <cellStyle name="Millares 2 5 4 2 2 2" xfId="152" xr:uid="{A2B66F04-A98A-4619-831B-C968E166BA0D}"/>
    <cellStyle name="Millares 2 5 4 2 2 2 2" xfId="522" xr:uid="{12E6A82F-73C1-486D-A5A0-FE3883F87C0A}"/>
    <cellStyle name="Millares 2 5 4 2 2 2 2 2" xfId="1064" xr:uid="{B248BC67-970F-4F5C-AB0D-6E0123506772}"/>
    <cellStyle name="Millares 2 5 4 2 2 2 2 2 2" xfId="2681" xr:uid="{F1E3C81E-626E-4D77-9763-D39C35800135}"/>
    <cellStyle name="Millares 2 5 4 2 2 2 2 3" xfId="3152" xr:uid="{3020CD48-D583-4351-BE2A-AF4B68DC2510}"/>
    <cellStyle name="Millares 2 5 4 2 2 2 2 4" xfId="2206" xr:uid="{137B8815-16E5-413D-9073-3C3411FFEB16}"/>
    <cellStyle name="Millares 2 5 4 2 2 2 3" xfId="793" xr:uid="{ECF16AEA-9EE1-4465-9EF5-FB4F6A85EFA7}"/>
    <cellStyle name="Millares 2 5 4 2 2 2 3 2" xfId="2022" xr:uid="{E3985111-053B-43E9-83BA-0312B13CBE95}"/>
    <cellStyle name="Millares 2 5 4 2 2 2 4" xfId="2504" xr:uid="{D2D641EA-D4D1-4AC2-AFAC-DC00F8C84105}"/>
    <cellStyle name="Millares 2 5 4 2 2 2 5" xfId="2975" xr:uid="{51C4767D-B040-48E7-AC6B-52D93138BA6E}"/>
    <cellStyle name="Millares 2 5 4 2 2 2 6" xfId="1595" xr:uid="{5A82117D-5F66-490A-9C2B-C1DA67808564}"/>
    <cellStyle name="Millares 2 5 4 2 2 3" xfId="521" xr:uid="{626F4C70-A075-4ADC-B076-4926339CE224}"/>
    <cellStyle name="Millares 2 5 4 2 2 3 2" xfId="1063" xr:uid="{FC88277C-B33C-4C00-8692-0E45EE0EF2C9}"/>
    <cellStyle name="Millares 2 5 4 2 2 3 2 2" xfId="2444" xr:uid="{D30C4AE4-6D04-4787-B1E1-2300E3A74DB6}"/>
    <cellStyle name="Millares 2 5 4 2 2 3 3" xfId="2915" xr:uid="{BE224A9C-62CA-4507-A884-1649E231A617}"/>
    <cellStyle name="Millares 2 5 4 2 2 3 4" xfId="1927" xr:uid="{EA19A6AE-A34E-45FD-A4C1-633BF10785FF}"/>
    <cellStyle name="Millares 2 5 4 2 2 4" xfId="792" xr:uid="{19F05622-A1EC-4880-8609-00AB1F0C0255}"/>
    <cellStyle name="Millares 2 5 4 2 2 4 2" xfId="2621" xr:uid="{D717917E-A07B-4D87-81C7-CD5019B9F4F4}"/>
    <cellStyle name="Millares 2 5 4 2 2 4 3" xfId="3092" xr:uid="{B1219E2E-5F0C-4F5F-989F-CD3D1F52F7BA}"/>
    <cellStyle name="Millares 2 5 4 2 2 4 4" xfId="2146" xr:uid="{0967220C-6579-4B30-A034-1394DE7EEE1C}"/>
    <cellStyle name="Millares 2 5 4 2 2 5" xfId="1762" xr:uid="{0834A8AB-B127-4C99-8013-79D7AC4577C4}"/>
    <cellStyle name="Millares 2 5 4 2 2 6" xfId="2393" xr:uid="{A7C425BD-AE3B-4BDB-AC2F-38158CA62A88}"/>
    <cellStyle name="Millares 2 5 4 2 2 7" xfId="2864" xr:uid="{20B3109F-B655-4580-8B52-7CCA907C04C7}"/>
    <cellStyle name="Millares 2 5 4 2 2 8" xfId="1541" xr:uid="{DC987D25-DE11-4496-82A4-707AFEFC7655}"/>
    <cellStyle name="Millares 2 5 4 2 3" xfId="153" xr:uid="{1482D381-6A88-4489-A490-14C5FCF1CAC8}"/>
    <cellStyle name="Millares 2 5 4 2 3 2" xfId="523" xr:uid="{61A9E838-2C77-4B33-96F5-BF923FFC5C6B}"/>
    <cellStyle name="Millares 2 5 4 2 3 2 2" xfId="1065" xr:uid="{9DBDBBDC-0A51-4DA6-A1D8-696AC16ECC86}"/>
    <cellStyle name="Millares 2 5 4 2 3 2 2 2" xfId="2657" xr:uid="{698B7ED6-3BA6-4C53-BEFD-64846F1D1554}"/>
    <cellStyle name="Millares 2 5 4 2 3 2 3" xfId="3128" xr:uid="{2946BD82-0151-4F53-9B54-3F44697271E7}"/>
    <cellStyle name="Millares 2 5 4 2 3 2 4" xfId="2182" xr:uid="{67340A6F-44BB-4838-B182-1210160A0093}"/>
    <cellStyle name="Millares 2 5 4 2 3 3" xfId="794" xr:uid="{F540882C-383A-474B-9F23-141284485E8D}"/>
    <cellStyle name="Millares 2 5 4 2 3 3 2" xfId="1984" xr:uid="{43FC4C69-CF46-4F37-AEA1-D816175BCB45}"/>
    <cellStyle name="Millares 2 5 4 2 3 4" xfId="2480" xr:uid="{FABCF6EE-DA31-4B9C-9F54-BEBBCFEA2024}"/>
    <cellStyle name="Millares 2 5 4 2 3 5" xfId="2951" xr:uid="{D00A62D6-EBD8-43A8-8292-53067EC74B74}"/>
    <cellStyle name="Millares 2 5 4 2 3 6" xfId="1429" xr:uid="{D11A9CD7-B1A8-4628-B097-1A01FBF7662B}"/>
    <cellStyle name="Millares 2 5 4 2 4" xfId="154" xr:uid="{533EAE0A-DACB-44EC-8A3C-BD198881EB28}"/>
    <cellStyle name="Millares 2 5 4 2 4 2" xfId="524" xr:uid="{870A5BD0-23F9-4A2C-BC32-9B4FB5B6C5C5}"/>
    <cellStyle name="Millares 2 5 4 2 4 2 2" xfId="1066" xr:uid="{2291F0AE-53D3-4F7B-A0C2-840DBF3C9E57}"/>
    <cellStyle name="Millares 2 5 4 2 4 2 3" xfId="1896" xr:uid="{179FD246-0989-4EA7-B8E8-CB527E7A72B5}"/>
    <cellStyle name="Millares 2 5 4 2 4 3" xfId="795" xr:uid="{46B77946-0733-493F-AEE9-9F4FFA321F78}"/>
    <cellStyle name="Millares 2 5 4 2 4 3 2" xfId="2420" xr:uid="{7FBEF783-776F-487E-8DC1-30B040722977}"/>
    <cellStyle name="Millares 2 5 4 2 4 4" xfId="2891" xr:uid="{2D8C201A-7093-42FD-8269-F20AC023D202}"/>
    <cellStyle name="Millares 2 5 4 2 4 5" xfId="1575" xr:uid="{89E92DFA-4EAC-42E7-8DF9-CC561B1D1EF9}"/>
    <cellStyle name="Millares 2 5 4 2 5" xfId="520" xr:uid="{7ED07DBA-B8D3-4502-8ADC-366B45102B2D}"/>
    <cellStyle name="Millares 2 5 4 2 5 2" xfId="1062" xr:uid="{CA845C2B-5351-4A68-BC3A-E5BC101466B5}"/>
    <cellStyle name="Millares 2 5 4 2 5 2 2" xfId="2597" xr:uid="{12754DEA-A9A9-4DD3-9170-D2659BDF6C2E}"/>
    <cellStyle name="Millares 2 5 4 2 5 3" xfId="3068" xr:uid="{22BA7EE2-A80E-419C-AC43-D5DA4AE26BA9}"/>
    <cellStyle name="Millares 2 5 4 2 5 4" xfId="2122" xr:uid="{C9C86B69-9D42-42B4-BADB-C83E82C0242D}"/>
    <cellStyle name="Millares 2 5 4 2 6" xfId="791" xr:uid="{277F476C-6289-4C62-977D-90446604146F}"/>
    <cellStyle name="Millares 2 5 4 2 6 2" xfId="1675" xr:uid="{44955990-83B7-4ECC-B330-513F7C702E40}"/>
    <cellStyle name="Millares 2 5 4 2 7" xfId="2306" xr:uid="{898C7B71-4700-4C2A-893D-A4E76113844D}"/>
    <cellStyle name="Millares 2 5 4 2 8" xfId="2777" xr:uid="{218EC1B5-13BF-4CCB-B10C-794E81FC9F40}"/>
    <cellStyle name="Millares 2 5 4 2 9" xfId="1378" xr:uid="{36C66558-202B-48D8-9C49-EB430F93CAA6}"/>
    <cellStyle name="Millares 2 5 4 3" xfId="155" xr:uid="{6FA08ED3-9446-4067-8091-D81A9B841A2F}"/>
    <cellStyle name="Millares 2 5 4 3 2" xfId="156" xr:uid="{8A17B8C0-DBAA-4A3F-9D79-AE5B4B74A8AD}"/>
    <cellStyle name="Millares 2 5 4 3 2 2" xfId="526" xr:uid="{DAE6ED07-3B41-45EA-8629-6E44229BF609}"/>
    <cellStyle name="Millares 2 5 4 3 2 2 2" xfId="1068" xr:uid="{C807ABFA-88C8-4F07-8CC9-2E33D5463563}"/>
    <cellStyle name="Millares 2 5 4 3 2 2 2 2" xfId="2669" xr:uid="{4D76FFBB-84E1-4ACF-9741-DC138305D4FB}"/>
    <cellStyle name="Millares 2 5 4 3 2 2 3" xfId="3140" xr:uid="{B05E67C5-1BC4-4833-889E-DF94AD861A1E}"/>
    <cellStyle name="Millares 2 5 4 3 2 2 4" xfId="2194" xr:uid="{83CD57F5-CC95-4E98-A975-561EE402CF5B}"/>
    <cellStyle name="Millares 2 5 4 3 2 3" xfId="797" xr:uid="{56A770F0-2735-4CC9-9338-2148778C1BB5}"/>
    <cellStyle name="Millares 2 5 4 3 2 3 2" xfId="2003" xr:uid="{55C7552D-63D7-4B7C-9C2E-F571FAD3FDF6}"/>
    <cellStyle name="Millares 2 5 4 3 2 4" xfId="2492" xr:uid="{63C7FFCA-CB49-43E6-8DEE-BE5A8A4D273B}"/>
    <cellStyle name="Millares 2 5 4 3 2 5" xfId="2963" xr:uid="{CC7C906F-B301-4CA1-8841-B19382E69DE3}"/>
    <cellStyle name="Millares 2 5 4 3 2 6" xfId="1583" xr:uid="{D54A3D42-BBC6-4DD0-9C2A-8D75A460D3A5}"/>
    <cellStyle name="Millares 2 5 4 3 3" xfId="525" xr:uid="{DBF448FD-4E64-4C29-B3AA-9BA664B74366}"/>
    <cellStyle name="Millares 2 5 4 3 3 2" xfId="1067" xr:uid="{35852DBC-7A04-44F4-A6C0-F9BE3B0CB5E6}"/>
    <cellStyle name="Millares 2 5 4 3 3 2 2" xfId="2432" xr:uid="{7DC50E46-8E42-47CB-A633-F538688D61C9}"/>
    <cellStyle name="Millares 2 5 4 3 3 3" xfId="2903" xr:uid="{3024C82F-8FCF-43AB-B3F3-A5F0861D5A16}"/>
    <cellStyle name="Millares 2 5 4 3 3 4" xfId="1908" xr:uid="{98400150-FA73-4D11-9DC5-7AB08B321350}"/>
    <cellStyle name="Millares 2 5 4 3 4" xfId="796" xr:uid="{135F3CBC-7CA8-4074-91E2-58BEB532AA63}"/>
    <cellStyle name="Millares 2 5 4 3 4 2" xfId="2609" xr:uid="{0AE7C341-FCE1-4A86-BF04-D8E393E78E68}"/>
    <cellStyle name="Millares 2 5 4 3 4 3" xfId="3080" xr:uid="{0DE59D22-2359-49F3-B4BD-78CF0E1D8202}"/>
    <cellStyle name="Millares 2 5 4 3 4 4" xfId="2134" xr:uid="{85D2BB78-18A9-4FD9-86F3-884573E2E142}"/>
    <cellStyle name="Millares 2 5 4 3 5" xfId="1708" xr:uid="{1CB0D12B-88EF-47BA-B601-430B3B415869}"/>
    <cellStyle name="Millares 2 5 4 3 6" xfId="2339" xr:uid="{BED0AF94-0455-4AF3-919F-A5348F189E81}"/>
    <cellStyle name="Millares 2 5 4 3 7" xfId="2810" xr:uid="{FF7B3E86-50E2-4B41-A0D2-9A3554D490AF}"/>
    <cellStyle name="Millares 2 5 4 3 8" xfId="1494" xr:uid="{A5B2C47A-49E3-42C8-B074-9F37D9D3813E}"/>
    <cellStyle name="Millares 2 5 4 4" xfId="157" xr:uid="{CC31F409-3202-4E0C-B5B6-9BF65ECF7A0B}"/>
    <cellStyle name="Millares 2 5 4 4 2" xfId="527" xr:uid="{F81710E2-24D9-477D-94A4-623CAF649EC5}"/>
    <cellStyle name="Millares 2 5 4 4 2 2" xfId="1069" xr:uid="{8158954F-D3CB-489C-99B1-DFEDF2C92367}"/>
    <cellStyle name="Millares 2 5 4 4 2 2 2" xfId="2693" xr:uid="{B9676523-BD2A-44AA-968E-23B3EB4DC718}"/>
    <cellStyle name="Millares 2 5 4 4 2 2 3" xfId="3164" xr:uid="{03AC2E5E-C34E-460C-804E-EBFBF43DABFF}"/>
    <cellStyle name="Millares 2 5 4 4 2 2 4" xfId="2218" xr:uid="{6A3CDD42-DE66-4CF3-B6EF-67950984366E}"/>
    <cellStyle name="Millares 2 5 4 4 2 3" xfId="2516" xr:uid="{333CAD6A-7F80-4B2F-9EB7-EFEB667FD842}"/>
    <cellStyle name="Millares 2 5 4 4 2 4" xfId="2987" xr:uid="{279E03FD-F9D6-44DF-AF53-A03D42D110BE}"/>
    <cellStyle name="Millares 2 5 4 4 2 5" xfId="2041" xr:uid="{38D0388F-0CED-4A25-84AC-93DA07DE9BF4}"/>
    <cellStyle name="Millares 2 5 4 4 3" xfId="798" xr:uid="{2640DC87-6C98-4CA9-B40A-397DDA74CBA6}"/>
    <cellStyle name="Millares 2 5 4 4 3 2" xfId="2633" xr:uid="{94435CFD-57F6-4B26-A858-3F302B29A708}"/>
    <cellStyle name="Millares 2 5 4 4 3 3" xfId="3104" xr:uid="{2FA95EF2-CE5C-4B70-9928-01AC9F3D5572}"/>
    <cellStyle name="Millares 2 5 4 4 3 4" xfId="2158" xr:uid="{72AE516B-5371-46A0-933E-07F6B31218E5}"/>
    <cellStyle name="Millares 2 5 4 4 4" xfId="1946" xr:uid="{3A7DD083-1C9B-43DF-8896-F3F5C18DF015}"/>
    <cellStyle name="Millares 2 5 4 4 5" xfId="2456" xr:uid="{9F477DAC-04E4-4D9B-AC4A-69F4670BB8F5}"/>
    <cellStyle name="Millares 2 5 4 4 6" xfId="2927" xr:uid="{EA3F3A33-1443-4934-A1F3-6B156B149FF1}"/>
    <cellStyle name="Millares 2 5 4 4 7" xfId="1415" xr:uid="{55454753-A5B5-44F6-BE7D-971E3B2720DB}"/>
    <cellStyle name="Millares 2 5 4 5" xfId="158" xr:uid="{4C1BE4FA-FD18-40AB-B34E-B240E8992F6C}"/>
    <cellStyle name="Millares 2 5 4 5 2" xfId="528" xr:uid="{4F042864-4A49-43C0-AE0F-D0E461402BA5}"/>
    <cellStyle name="Millares 2 5 4 5 2 2" xfId="1070" xr:uid="{DCE1374C-D6C7-480A-AED2-878DD1BB47FC}"/>
    <cellStyle name="Millares 2 5 4 5 2 2 2" xfId="2645" xr:uid="{7CDB819A-9313-46FC-91B7-B610B06521C5}"/>
    <cellStyle name="Millares 2 5 4 5 2 3" xfId="3116" xr:uid="{69BF7311-397A-4E61-A35D-D145E8222FAB}"/>
    <cellStyle name="Millares 2 5 4 5 2 4" xfId="2170" xr:uid="{E9A55FF9-64DE-42A8-9293-C8A977EF54FA}"/>
    <cellStyle name="Millares 2 5 4 5 3" xfId="799" xr:uid="{88C4A493-5A9A-487F-AA00-3254B7739562}"/>
    <cellStyle name="Millares 2 5 4 5 3 2" xfId="1965" xr:uid="{0577AFE9-44F8-4A5B-9C68-4033D50DCBFD}"/>
    <cellStyle name="Millares 2 5 4 5 4" xfId="2468" xr:uid="{2A13B198-B81A-4568-B9CD-C47C74DCCB5F}"/>
    <cellStyle name="Millares 2 5 4 5 5" xfId="2939" xr:uid="{ADA8EDD5-5416-4782-90F0-0C0D2BAD24B9}"/>
    <cellStyle name="Millares 2 5 4 5 6" xfId="1563" xr:uid="{470C1C2B-7BE6-4452-A4BF-1508F6ACA792}"/>
    <cellStyle name="Millares 2 5 4 6" xfId="519" xr:uid="{F33FE2AD-C5BC-492F-AA86-11749D65CE2F}"/>
    <cellStyle name="Millares 2 5 4 6 2" xfId="1061" xr:uid="{773402F7-213F-4C9B-846B-55D9E5350CFA}"/>
    <cellStyle name="Millares 2 5 4 6 2 2" xfId="2408" xr:uid="{3750737F-9E20-438B-9F04-3B12E539DC2A}"/>
    <cellStyle name="Millares 2 5 4 6 3" xfId="2879" xr:uid="{0F1E7D97-37B8-46FB-9EE2-FD5CB0A35B57}"/>
    <cellStyle name="Millares 2 5 4 6 4" xfId="1884" xr:uid="{B9C3E6F3-FB52-44FB-983E-0D097162B8AD}"/>
    <cellStyle name="Millares 2 5 4 7" xfId="790" xr:uid="{F6D519C9-0FFA-426C-8FAF-872CEF24AC50}"/>
    <cellStyle name="Millares 2 5 4 7 2" xfId="2552" xr:uid="{30A283E1-105F-4F7B-BC11-A988512D7643}"/>
    <cellStyle name="Millares 2 5 4 7 3" xfId="3023" xr:uid="{98DD3DEC-BDAD-4FF9-8F25-2C42D963013F}"/>
    <cellStyle name="Millares 2 5 4 7 4" xfId="2077" xr:uid="{956642C8-2E3B-4D72-9B1B-82283D1240B6}"/>
    <cellStyle name="Millares 2 5 4 8" xfId="1621" xr:uid="{0A3EF128-7D2A-465F-BC62-2BB5B38AC0B8}"/>
    <cellStyle name="Millares 2 5 4 9" xfId="2252" xr:uid="{F0943219-CE0F-4D52-AE09-42B313F9DC10}"/>
    <cellStyle name="Millares 2 5 5" xfId="159" xr:uid="{7D5B5347-3664-4165-A22D-0C460E329EC1}"/>
    <cellStyle name="Millares 2 5 5 10" xfId="2747" xr:uid="{CC4D5A69-5D28-4D7E-8C78-62B9F068B241}"/>
    <cellStyle name="Millares 2 5 5 11" xfId="1354" xr:uid="{8DF19F82-69C5-4663-99B4-8F872BCE28E0}"/>
    <cellStyle name="Millares 2 5 5 2" xfId="160" xr:uid="{98E98D53-EF89-4808-A721-91719F24F5F4}"/>
    <cellStyle name="Millares 2 5 5 2 2" xfId="161" xr:uid="{FFB93915-59C7-4072-BBDA-AA2DA345A470}"/>
    <cellStyle name="Millares 2 5 5 2 2 2" xfId="531" xr:uid="{61A87FE0-B976-44D0-8654-C773B5591E00}"/>
    <cellStyle name="Millares 2 5 5 2 2 2 2" xfId="1073" xr:uid="{19C23671-7988-49AF-AFA9-0730722D917A}"/>
    <cellStyle name="Millares 2 5 5 2 2 2 2 2" xfId="2683" xr:uid="{A655CEA0-7EE2-4B02-AD8B-D1F560123AF8}"/>
    <cellStyle name="Millares 2 5 5 2 2 2 2 3" xfId="3154" xr:uid="{2E658430-9545-4E15-BF3F-21D15480A928}"/>
    <cellStyle name="Millares 2 5 5 2 2 2 2 4" xfId="2208" xr:uid="{F9C4F3BF-A785-4806-B3A6-6CDE1BA1557D}"/>
    <cellStyle name="Millares 2 5 5 2 2 2 3" xfId="2506" xr:uid="{0ECF301A-619F-42DB-A653-D9B6214AE39B}"/>
    <cellStyle name="Millares 2 5 5 2 2 2 4" xfId="2977" xr:uid="{2F59E6C4-C19E-4380-A4D7-650B6EEDE002}"/>
    <cellStyle name="Millares 2 5 5 2 2 2 5" xfId="2024" xr:uid="{22BB85DC-0A43-46D5-9B4C-26B324E56A24}"/>
    <cellStyle name="Millares 2 5 5 2 2 3" xfId="802" xr:uid="{0FFBEA13-5085-43E9-BCFE-3A0BACD1B17A}"/>
    <cellStyle name="Millares 2 5 5 2 2 3 2" xfId="2623" xr:uid="{96B2BF00-4BC1-4774-B446-B88308CA4E45}"/>
    <cellStyle name="Millares 2 5 5 2 2 3 3" xfId="3094" xr:uid="{D42A2B2C-D3C2-4A5B-BFDF-9E6965D5FB24}"/>
    <cellStyle name="Millares 2 5 5 2 2 3 4" xfId="2148" xr:uid="{60924E74-E0B6-4AFB-832E-5481A78D3489}"/>
    <cellStyle name="Millares 2 5 5 2 2 4" xfId="1929" xr:uid="{5D0EE54A-84E6-47B6-B9ED-81B6938ACF44}"/>
    <cellStyle name="Millares 2 5 5 2 2 5" xfId="2446" xr:uid="{6220811C-2118-44AF-9DDD-6777A993918F}"/>
    <cellStyle name="Millares 2 5 5 2 2 6" xfId="2917" xr:uid="{F8F7F92D-1E03-4F08-A0D6-81D17CDD3253}"/>
    <cellStyle name="Millares 2 5 5 2 2 7" xfId="1589" xr:uid="{15CDEA38-9188-43F2-8331-88E0DDC75A02}"/>
    <cellStyle name="Millares 2 5 5 2 3" xfId="530" xr:uid="{DC443039-08E3-4915-BCE9-B3DC6A131DEF}"/>
    <cellStyle name="Millares 2 5 5 2 3 2" xfId="1072" xr:uid="{E2A150E0-B020-4EDA-8B56-B9529DF6487C}"/>
    <cellStyle name="Millares 2 5 5 2 3 2 2" xfId="2659" xr:uid="{7A1FF55D-05CD-4485-87C1-0259D8D3BCBA}"/>
    <cellStyle name="Millares 2 5 5 2 3 2 3" xfId="3130" xr:uid="{6C13E702-6793-4459-84F5-B819BE564ACD}"/>
    <cellStyle name="Millares 2 5 5 2 3 2 4" xfId="2184" xr:uid="{934EC3EE-0D9E-4200-8CEA-36EDCF1CFACA}"/>
    <cellStyle name="Millares 2 5 5 2 3 3" xfId="2482" xr:uid="{E9E81D77-8A65-4863-BC63-5B54D621D6D0}"/>
    <cellStyle name="Millares 2 5 5 2 3 4" xfId="2953" xr:uid="{DD8E10EE-2387-4EB7-9546-254C1CC07F30}"/>
    <cellStyle name="Millares 2 5 5 2 3 5" xfId="1986" xr:uid="{F19126E3-89CD-46A3-9D1A-74E74B4179D1}"/>
    <cellStyle name="Millares 2 5 5 2 4" xfId="801" xr:uid="{71C90D5D-C61A-44ED-9F80-6C6DC2CC7F36}"/>
    <cellStyle name="Millares 2 5 5 2 4 2" xfId="2422" xr:uid="{1F736DFD-904B-45F5-96E9-6838517519CA}"/>
    <cellStyle name="Millares 2 5 5 2 4 3" xfId="2893" xr:uid="{20BD1CC6-06A9-4DF2-B8C3-6D5D8BABDC76}"/>
    <cellStyle name="Millares 2 5 5 2 4 4" xfId="1898" xr:uid="{F387FEFF-F720-4B1D-B0FD-C0F5B6265EC1}"/>
    <cellStyle name="Millares 2 5 5 2 5" xfId="2124" xr:uid="{9F1C6374-0B5A-4E44-A7F7-C2D27E5991B6}"/>
    <cellStyle name="Millares 2 5 5 2 5 2" xfId="2599" xr:uid="{4DCE80D2-FDE5-4BCE-A3D2-14E759DBAEF4}"/>
    <cellStyle name="Millares 2 5 5 2 5 3" xfId="3070" xr:uid="{7D9D5CE3-3D7B-4E9F-BCA5-89D9D029FBA4}"/>
    <cellStyle name="Millares 2 5 5 2 6" xfId="1732" xr:uid="{65331526-0F38-4A1B-A92B-A0EF8E0081BA}"/>
    <cellStyle name="Millares 2 5 5 2 7" xfId="2363" xr:uid="{59C340DF-8FB1-4254-9531-470EAB92C2A9}"/>
    <cellStyle name="Millares 2 5 5 2 8" xfId="2834" xr:uid="{EA2B4DC1-C4F7-40E3-829D-CA4FD12EB3E5}"/>
    <cellStyle name="Millares 2 5 5 2 9" xfId="1511" xr:uid="{979AFC7C-DAFB-4A35-8ADC-ED214D277893}"/>
    <cellStyle name="Millares 2 5 5 3" xfId="162" xr:uid="{CF239E2B-14DE-404D-8860-B74E82443D46}"/>
    <cellStyle name="Millares 2 5 5 3 2" xfId="532" xr:uid="{41648C20-4017-45F7-AB47-A4EC836EA977}"/>
    <cellStyle name="Millares 2 5 5 3 2 2" xfId="1074" xr:uid="{E978559A-45A9-49C7-B5CA-CE25035F5AB2}"/>
    <cellStyle name="Millares 2 5 5 3 2 2 2" xfId="2671" xr:uid="{8B2BA996-F044-4A7B-9077-FFDFDE64E015}"/>
    <cellStyle name="Millares 2 5 5 3 2 2 3" xfId="3142" xr:uid="{1EC14A17-8521-4963-AE4D-2C8868DE0FC8}"/>
    <cellStyle name="Millares 2 5 5 3 2 2 4" xfId="2196" xr:uid="{AECB7177-678D-4E75-B8FD-B2A2AA0B4782}"/>
    <cellStyle name="Millares 2 5 5 3 2 3" xfId="2494" xr:uid="{B699929D-80A5-4AA7-80ED-8F04032FD01C}"/>
    <cellStyle name="Millares 2 5 5 3 2 4" xfId="2965" xr:uid="{10606BD4-7697-4A36-ADE1-7C88AD6EAD9E}"/>
    <cellStyle name="Millares 2 5 5 3 2 5" xfId="2005" xr:uid="{9D05CCEA-FC4B-4BDA-B566-C35A331B004E}"/>
    <cellStyle name="Millares 2 5 5 3 3" xfId="803" xr:uid="{085EE2AA-EBD6-497A-8A7E-84F6E8B7F0FF}"/>
    <cellStyle name="Millares 2 5 5 3 3 2" xfId="2611" xr:uid="{09872B80-8305-4022-9F03-4B4711F82CD7}"/>
    <cellStyle name="Millares 2 5 5 3 3 3" xfId="3082" xr:uid="{5EAB786D-B189-4E09-9BE9-1E60F0505558}"/>
    <cellStyle name="Millares 2 5 5 3 3 4" xfId="2136" xr:uid="{73182184-C3E0-4F42-A7CE-5266701867FB}"/>
    <cellStyle name="Millares 2 5 5 3 4" xfId="1910" xr:uid="{D67E6EBD-9593-4059-9EDA-3A2BC0DF8C37}"/>
    <cellStyle name="Millares 2 5 5 3 5" xfId="2434" xr:uid="{DE032FEC-8C95-42F7-894F-D63A9ACE273F}"/>
    <cellStyle name="Millares 2 5 5 3 6" xfId="2905" xr:uid="{F8AB9D52-A39C-4C97-A6F5-87E73966890C}"/>
    <cellStyle name="Millares 2 5 5 3 7" xfId="1421" xr:uid="{CAF0680D-E6A3-4690-86E4-7DE82CC74130}"/>
    <cellStyle name="Millares 2 5 5 4" xfId="163" xr:uid="{91BBB89D-6198-4BA3-BF2E-FE75C5B475AB}"/>
    <cellStyle name="Millares 2 5 5 4 2" xfId="533" xr:uid="{27AE92F8-E2D4-46A8-82FF-13D314122577}"/>
    <cellStyle name="Millares 2 5 5 4 2 2" xfId="1075" xr:uid="{BD0B17B4-F46F-45DF-8337-A6843C04C92D}"/>
    <cellStyle name="Millares 2 5 5 4 2 2 2" xfId="2695" xr:uid="{AFF27EF0-27FF-4184-A03F-1E1F295CF4F2}"/>
    <cellStyle name="Millares 2 5 5 4 2 2 3" xfId="3166" xr:uid="{C844CCE2-F6CE-4757-83F5-397D594BBFDB}"/>
    <cellStyle name="Millares 2 5 5 4 2 2 4" xfId="2220" xr:uid="{D3C6BB25-9A9F-4B9B-A3D2-41361FDF2A9B}"/>
    <cellStyle name="Millares 2 5 5 4 2 3" xfId="2518" xr:uid="{DF9AC373-02E9-4FE8-9336-36A92674BAC8}"/>
    <cellStyle name="Millares 2 5 5 4 2 4" xfId="2989" xr:uid="{E882A853-3F40-4272-A632-7FFBA65A7DAD}"/>
    <cellStyle name="Millares 2 5 5 4 2 5" xfId="2043" xr:uid="{548AFD88-8C74-435E-84AD-C0D9FE4463AF}"/>
    <cellStyle name="Millares 2 5 5 4 3" xfId="804" xr:uid="{49322D7B-196B-4A73-B58B-5C0AA6E90A5C}"/>
    <cellStyle name="Millares 2 5 5 4 3 2" xfId="2635" xr:uid="{C90A8667-74F6-4487-9440-6EBF487C3742}"/>
    <cellStyle name="Millares 2 5 5 4 3 3" xfId="3106" xr:uid="{838D30C2-ADA9-4751-BA2F-C55B6962DDCE}"/>
    <cellStyle name="Millares 2 5 5 4 3 4" xfId="2160" xr:uid="{7600621D-1141-484B-8D6A-3978C94AB41A}"/>
    <cellStyle name="Millares 2 5 5 4 4" xfId="1948" xr:uid="{19DA9DDA-2AEF-492F-81BA-8A2B6C0FE37B}"/>
    <cellStyle name="Millares 2 5 5 4 5" xfId="2458" xr:uid="{C85F5318-44B2-4612-840C-31CB34352DC6}"/>
    <cellStyle name="Millares 2 5 5 4 6" xfId="2929" xr:uid="{E9D52F27-C4C2-4DB4-9F4F-211C05426DC9}"/>
    <cellStyle name="Millares 2 5 5 4 7" xfId="1569" xr:uid="{A1C95FEE-C72E-4CF7-AC08-C3F51BC8FCE0}"/>
    <cellStyle name="Millares 2 5 5 5" xfId="529" xr:uid="{61BC8283-5D4B-4C28-AAD9-E9C2E1A09570}"/>
    <cellStyle name="Millares 2 5 5 5 2" xfId="1071" xr:uid="{A1EEE98F-07D0-451B-8219-EAF09F5C8F2A}"/>
    <cellStyle name="Millares 2 5 5 5 2 2" xfId="2647" xr:uid="{B0D029CA-6F47-455E-A52B-5EE48189F950}"/>
    <cellStyle name="Millares 2 5 5 5 2 3" xfId="3118" xr:uid="{43337B0E-7604-4F22-982C-772D1F8DCAD2}"/>
    <cellStyle name="Millares 2 5 5 5 2 4" xfId="2172" xr:uid="{65BD2F41-5260-4610-92E9-AFCCA1D422F3}"/>
    <cellStyle name="Millares 2 5 5 5 3" xfId="2470" xr:uid="{A21AD9B1-ABCD-484E-A549-32F7A1957116}"/>
    <cellStyle name="Millares 2 5 5 5 4" xfId="2941" xr:uid="{6F47A8D4-8542-4DAA-A5F9-4CCB57A2D57E}"/>
    <cellStyle name="Millares 2 5 5 5 5" xfId="1967" xr:uid="{34EB3439-9DC6-403A-BEE0-3339C23AD1BE}"/>
    <cellStyle name="Millares 2 5 5 6" xfId="800" xr:uid="{7A9F738B-5E6B-4B63-A579-03D9931B7CD0}"/>
    <cellStyle name="Millares 2 5 5 6 2" xfId="2410" xr:uid="{CE23070A-B055-4EE8-A09D-490675CE49D5}"/>
    <cellStyle name="Millares 2 5 5 6 3" xfId="2881" xr:uid="{D0E64A2C-EEC5-4D60-9776-14AB29700D99}"/>
    <cellStyle name="Millares 2 5 5 6 4" xfId="1886" xr:uid="{F9FB7C72-2221-466E-8C90-81FCABBC59CE}"/>
    <cellStyle name="Millares 2 5 5 7" xfId="2092" xr:uid="{68CE90B0-2471-43C8-BE67-AC029193A70C}"/>
    <cellStyle name="Millares 2 5 5 7 2" xfId="2567" xr:uid="{4C45552F-5874-417C-B031-EA411FE6BF5D}"/>
    <cellStyle name="Millares 2 5 5 7 3" xfId="3038" xr:uid="{FE2AE437-3EF9-4413-8C7C-0B8A29B30FD6}"/>
    <cellStyle name="Millares 2 5 5 8" xfId="1645" xr:uid="{512BF1F4-2744-4B00-8D67-359064F4FEE6}"/>
    <cellStyle name="Millares 2 5 5 9" xfId="2276" xr:uid="{82130D97-88A8-4A7C-AFB7-4064933AD3D2}"/>
    <cellStyle name="Millares 2 5 6" xfId="164" xr:uid="{9D9B0082-A3B6-4DEF-B3CE-53F7E9988B8E}"/>
    <cellStyle name="Millares 2 5 6 10" xfId="2786" xr:uid="{50160F2C-E0FA-44FE-AABD-D4B16629FDB7}"/>
    <cellStyle name="Millares 2 5 6 11" xfId="1470" xr:uid="{A792919E-5772-44F1-9733-C2DB1BE19C80}"/>
    <cellStyle name="Millares 2 5 6 2" xfId="165" xr:uid="{F2F50C63-E18E-434B-BEA1-C048CD9D5807}"/>
    <cellStyle name="Millares 2 5 6 2 2" xfId="535" xr:uid="{4302179E-9412-494C-A978-DFFBBA24D89E}"/>
    <cellStyle name="Millares 2 5 6 2 2 2" xfId="1077" xr:uid="{033754B8-9516-4B90-8C30-4D3BE6C30059}"/>
    <cellStyle name="Millares 2 5 6 2 2 2 2" xfId="2210" xr:uid="{1BBA067A-08E1-495C-B74C-8398655B778A}"/>
    <cellStyle name="Millares 2 5 6 2 2 2 2 2" xfId="2685" xr:uid="{E0CA2EF8-5A99-432A-B9CC-5ADF714EC1EE}"/>
    <cellStyle name="Millares 2 5 6 2 2 2 2 3" xfId="3156" xr:uid="{4E439C88-1F09-4BAF-AFCD-70BEF87BA0C5}"/>
    <cellStyle name="Millares 2 5 6 2 2 2 3" xfId="2508" xr:uid="{DE28573A-30F2-4B05-A6AF-FC526CE1DB74}"/>
    <cellStyle name="Millares 2 5 6 2 2 2 4" xfId="2979" xr:uid="{90092F1D-93B6-41A8-B689-4375C6C8F5DD}"/>
    <cellStyle name="Millares 2 5 6 2 2 2 5" xfId="2026" xr:uid="{A764B1EA-1687-4D28-A432-12CFAD6BA31C}"/>
    <cellStyle name="Millares 2 5 6 2 2 3" xfId="2150" xr:uid="{5FF94BBC-DA17-4D9B-B0EE-765F0B313A91}"/>
    <cellStyle name="Millares 2 5 6 2 2 3 2" xfId="2625" xr:uid="{B62071E6-5F8B-4A52-ABC2-83DDC1314771}"/>
    <cellStyle name="Millares 2 5 6 2 2 3 3" xfId="3096" xr:uid="{3AB31B33-3403-4ADE-9BB3-9D4288E1C9C6}"/>
    <cellStyle name="Millares 2 5 6 2 2 4" xfId="2448" xr:uid="{960FDE10-CA20-47BC-948C-2E42701EA050}"/>
    <cellStyle name="Millares 2 5 6 2 2 5" xfId="2919" xr:uid="{A1E36393-AD30-4E96-B1B2-AF77CB3C5F70}"/>
    <cellStyle name="Millares 2 5 6 2 2 6" xfId="1931" xr:uid="{E92C043A-CE01-4B3E-BEBB-FACC04C15208}"/>
    <cellStyle name="Millares 2 5 6 2 3" xfId="806" xr:uid="{2ABAA939-D9D9-4D1B-9472-3317BB023E0B}"/>
    <cellStyle name="Millares 2 5 6 2 3 2" xfId="2186" xr:uid="{E6A230AD-26E7-4FD1-A358-31A4FEF69640}"/>
    <cellStyle name="Millares 2 5 6 2 3 2 2" xfId="2661" xr:uid="{5A15C903-32AD-4C36-B9DF-088BE9F10C20}"/>
    <cellStyle name="Millares 2 5 6 2 3 2 3" xfId="3132" xr:uid="{57232EEE-9217-4688-9CBE-31830D620CF7}"/>
    <cellStyle name="Millares 2 5 6 2 3 3" xfId="2484" xr:uid="{AD3B9AE8-D06A-40DD-9E20-E83FFF33CA6F}"/>
    <cellStyle name="Millares 2 5 6 2 3 4" xfId="2955" xr:uid="{E1BD72E4-2B09-4CDD-B4BF-F202D08CE80A}"/>
    <cellStyle name="Millares 2 5 6 2 3 5" xfId="1988" xr:uid="{79E7F8D0-B8F1-4621-B701-60F1BD6A3EFF}"/>
    <cellStyle name="Millares 2 5 6 2 4" xfId="2126" xr:uid="{40FABBAB-B94E-41E2-88B6-34460428595F}"/>
    <cellStyle name="Millares 2 5 6 2 4 2" xfId="2601" xr:uid="{0C8E33FF-39FD-4679-9BF0-C437E145F33C}"/>
    <cellStyle name="Millares 2 5 6 2 4 3" xfId="3072" xr:uid="{C5B254D8-0BE1-464A-9953-1B8A7216F298}"/>
    <cellStyle name="Millares 2 5 6 2 5" xfId="1900" xr:uid="{3DE46511-8657-47DB-8EBC-5414A027620E}"/>
    <cellStyle name="Millares 2 5 6 2 6" xfId="2424" xr:uid="{4C814E8E-3ED6-4EB4-928B-077F4160AC2E}"/>
    <cellStyle name="Millares 2 5 6 2 7" xfId="2895" xr:uid="{A3DF3B34-71DE-4DBA-AFF0-5CFC504DA9B3}"/>
    <cellStyle name="Millares 2 5 6 2 8" xfId="1577" xr:uid="{481CBEC4-0234-48F8-A57E-E4E0B2A573D9}"/>
    <cellStyle name="Millares 2 5 6 3" xfId="534" xr:uid="{59B9E2BA-7C01-4218-8DF4-7B894AA594E3}"/>
    <cellStyle name="Millares 2 5 6 3 2" xfId="1076" xr:uid="{B17D5BC1-EC40-4E62-8D1A-84ADE2376592}"/>
    <cellStyle name="Millares 2 5 6 3 2 2" xfId="2198" xr:uid="{33647011-C508-4B6E-B247-17718372FC6F}"/>
    <cellStyle name="Millares 2 5 6 3 2 2 2" xfId="2673" xr:uid="{B71FAEDD-843F-4242-BEBB-14B5EEFF0875}"/>
    <cellStyle name="Millares 2 5 6 3 2 2 3" xfId="3144" xr:uid="{400390C9-EE95-445E-B499-9EF5FD43B155}"/>
    <cellStyle name="Millares 2 5 6 3 2 3" xfId="2496" xr:uid="{5B1B2F1F-A03D-4540-9D2A-FB12072A0BDA}"/>
    <cellStyle name="Millares 2 5 6 3 2 4" xfId="2967" xr:uid="{DA36F208-82E9-497F-906F-557D4C1A1AFC}"/>
    <cellStyle name="Millares 2 5 6 3 2 5" xfId="2007" xr:uid="{7E67E8EE-A3EA-4791-985E-CFCB89B24CC9}"/>
    <cellStyle name="Millares 2 5 6 3 3" xfId="2138" xr:uid="{317EAF70-201A-42B5-A09E-09D7FA28E920}"/>
    <cellStyle name="Millares 2 5 6 3 3 2" xfId="2613" xr:uid="{192103A4-75D1-4475-BD87-13ED2896D428}"/>
    <cellStyle name="Millares 2 5 6 3 3 3" xfId="3084" xr:uid="{26BE5263-6B6A-43FA-AD88-5E8D5817DB37}"/>
    <cellStyle name="Millares 2 5 6 3 4" xfId="2436" xr:uid="{3A216795-D1F5-4300-AFB6-A5F1A279EFA9}"/>
    <cellStyle name="Millares 2 5 6 3 5" xfId="2907" xr:uid="{C4F73FE1-7323-409F-8B6C-FB573FDF2147}"/>
    <cellStyle name="Millares 2 5 6 3 6" xfId="1912" xr:uid="{7A674388-931C-48BE-BD6C-6E2F26D7E7E0}"/>
    <cellStyle name="Millares 2 5 6 4" xfId="805" xr:uid="{0F901E47-3060-452A-A59A-C710B32DD07D}"/>
    <cellStyle name="Millares 2 5 6 4 2" xfId="2045" xr:uid="{26D41777-816B-4080-9618-F8C950071C45}"/>
    <cellStyle name="Millares 2 5 6 4 2 2" xfId="2222" xr:uid="{58AE098E-A20B-4A64-A714-0EF237F2BCD1}"/>
    <cellStyle name="Millares 2 5 6 4 2 2 2" xfId="2697" xr:uid="{4A129B7C-5E0C-4A42-91E8-84F024E1A7DA}"/>
    <cellStyle name="Millares 2 5 6 4 2 2 3" xfId="3168" xr:uid="{43DB6D7F-57FA-44CC-852D-2CEE298A236B}"/>
    <cellStyle name="Millares 2 5 6 4 2 3" xfId="2520" xr:uid="{AE7C1B37-468B-4DF3-BE02-BCD85B7A9FAB}"/>
    <cellStyle name="Millares 2 5 6 4 2 4" xfId="2991" xr:uid="{8541AD13-8EF6-47CA-9AFF-220ADF0CEFEE}"/>
    <cellStyle name="Millares 2 5 6 4 3" xfId="2162" xr:uid="{6F2E7F5B-329E-4EC5-B80F-8C6DFFB49D93}"/>
    <cellStyle name="Millares 2 5 6 4 3 2" xfId="2637" xr:uid="{4075A7C7-8066-4DD7-B990-E96296D2EA83}"/>
    <cellStyle name="Millares 2 5 6 4 3 3" xfId="3108" xr:uid="{817346BF-4C0D-40EA-AC0D-DA08D17ACB70}"/>
    <cellStyle name="Millares 2 5 6 4 4" xfId="2460" xr:uid="{10A29DE5-F8BB-4FD7-A8CE-9107B371190E}"/>
    <cellStyle name="Millares 2 5 6 4 5" xfId="2931" xr:uid="{1F934832-C656-45CF-A3FB-B90BCD09669C}"/>
    <cellStyle name="Millares 2 5 6 4 6" xfId="1950" xr:uid="{D8F5D1B3-88CB-47B1-A012-BE6173928E33}"/>
    <cellStyle name="Millares 2 5 6 5" xfId="1969" xr:uid="{672A8D67-7D85-4CB3-B11F-60663FDB3B08}"/>
    <cellStyle name="Millares 2 5 6 5 2" xfId="2174" xr:uid="{AEC1FDA5-CFA2-45D2-82D0-EC77F9F48F36}"/>
    <cellStyle name="Millares 2 5 6 5 2 2" xfId="2649" xr:uid="{3497F685-0C82-4DB1-9EB6-585E822A8E7A}"/>
    <cellStyle name="Millares 2 5 6 5 2 3" xfId="3120" xr:uid="{4BCF7B09-B5EF-4D64-979E-1527B5B3F015}"/>
    <cellStyle name="Millares 2 5 6 5 3" xfId="2472" xr:uid="{1AF564F1-31D2-4648-A304-9F5BD5EB2C83}"/>
    <cellStyle name="Millares 2 5 6 5 4" xfId="2943" xr:uid="{D8724ABA-C676-4713-BA65-DC1E8BE1C37D}"/>
    <cellStyle name="Millares 2 5 6 6" xfId="1888" xr:uid="{D0D39B29-BE90-4467-A241-92DB04E29C27}"/>
    <cellStyle name="Millares 2 5 6 6 2" xfId="2412" xr:uid="{F0023752-3E3D-4FCE-B0AB-A784C8E4C0CD}"/>
    <cellStyle name="Millares 2 5 6 6 3" xfId="2883" xr:uid="{3E58353E-5BC0-44D5-B1B9-A04E522747D4}"/>
    <cellStyle name="Millares 2 5 6 7" xfId="2107" xr:uid="{8AE3B9C5-58B8-47E0-A614-75B5244D6CE2}"/>
    <cellStyle name="Millares 2 5 6 7 2" xfId="2582" xr:uid="{8CFDF090-55CE-42CC-B55C-17842D5504A5}"/>
    <cellStyle name="Millares 2 5 6 7 3" xfId="3053" xr:uid="{D8979A66-5CDF-4422-BC31-1DE63F9808F8}"/>
    <cellStyle name="Millares 2 5 6 8" xfId="1684" xr:uid="{83F94A74-0D79-4DCD-ADE2-7941E82DA26B}"/>
    <cellStyle name="Millares 2 5 6 9" xfId="2315" xr:uid="{6EF8AD84-BA23-49E5-810D-471FC325A2D6}"/>
    <cellStyle name="Millares 2 5 7" xfId="166" xr:uid="{D6ABA745-DF5C-4A60-81E1-6F4AE0B9B1E1}"/>
    <cellStyle name="Millares 2 5 7 2" xfId="536" xr:uid="{3EDF2FC7-B255-4A9A-9E95-4E3041EA2A7C}"/>
    <cellStyle name="Millares 2 5 7 2 2" xfId="1078" xr:uid="{279E0070-1192-470B-878B-859ECDD31E13}"/>
    <cellStyle name="Millares 2 5 7 2 2 2" xfId="2200" xr:uid="{9D915718-D0B2-4E5A-84B5-BE688ADF5DEE}"/>
    <cellStyle name="Millares 2 5 7 2 2 2 2" xfId="2675" xr:uid="{6C565C1F-6CA4-48E5-B010-EFED7DA30D90}"/>
    <cellStyle name="Millares 2 5 7 2 2 2 3" xfId="3146" xr:uid="{FBA8AD05-EFB2-41A0-B22E-B142CE428435}"/>
    <cellStyle name="Millares 2 5 7 2 2 3" xfId="2498" xr:uid="{0C82B4CA-4E16-40E1-B553-77D4210A76CA}"/>
    <cellStyle name="Millares 2 5 7 2 2 4" xfId="2969" xr:uid="{BE3F704F-36A1-46FF-87F9-C41C5D68899F}"/>
    <cellStyle name="Millares 2 5 7 2 2 5" xfId="2009" xr:uid="{E0EED234-4E51-41F6-9073-5F954C15EA86}"/>
    <cellStyle name="Millares 2 5 7 2 3" xfId="2140" xr:uid="{EEC77E2B-8170-433F-970E-A8C1BC1DEFB8}"/>
    <cellStyle name="Millares 2 5 7 2 3 2" xfId="2615" xr:uid="{39E163AB-9B1A-40F3-B1AB-B14928A592DA}"/>
    <cellStyle name="Millares 2 5 7 2 3 3" xfId="3086" xr:uid="{505955F4-91D9-4DA0-9075-77A0B00D93A5}"/>
    <cellStyle name="Millares 2 5 7 2 4" xfId="2438" xr:uid="{6AFFAEBB-0D35-4FF4-BE1C-905E9471C495}"/>
    <cellStyle name="Millares 2 5 7 2 5" xfId="2909" xr:uid="{0ADB99C8-7393-4147-B116-7DB037816BC0}"/>
    <cellStyle name="Millares 2 5 7 2 6" xfId="1914" xr:uid="{07C84D22-3DF7-4E4D-8B95-620A3FF26E1C}"/>
    <cellStyle name="Millares 2 5 7 3" xfId="807" xr:uid="{5EE1E505-9F75-4BDA-B02C-AF6206532129}"/>
    <cellStyle name="Millares 2 5 7 3 2" xfId="2176" xr:uid="{5AE05717-EA86-4E3D-89DF-008C9791DEB1}"/>
    <cellStyle name="Millares 2 5 7 3 2 2" xfId="2651" xr:uid="{0D15D66D-9522-4395-8BE4-E649DB18341E}"/>
    <cellStyle name="Millares 2 5 7 3 2 3" xfId="3122" xr:uid="{8E06B7CF-D2AC-4ABB-936C-307D80619CD6}"/>
    <cellStyle name="Millares 2 5 7 3 3" xfId="2474" xr:uid="{B9D915EA-A933-417A-9AF4-715DD394A4CB}"/>
    <cellStyle name="Millares 2 5 7 3 4" xfId="2945" xr:uid="{65508C89-1FA8-4C93-A37B-3807F02859B2}"/>
    <cellStyle name="Millares 2 5 7 3 5" xfId="1971" xr:uid="{668BA811-B7EE-49CF-B086-1C7862953F4D}"/>
    <cellStyle name="Millares 2 5 7 4" xfId="2116" xr:uid="{62033FEF-A3FF-4CC3-BDF3-2071E0B8AF98}"/>
    <cellStyle name="Millares 2 5 7 4 2" xfId="2591" xr:uid="{B304CBDF-56D3-4B7F-8468-C401B4F04091}"/>
    <cellStyle name="Millares 2 5 7 4 3" xfId="3062" xr:uid="{B4C6B3AA-C88B-412D-800A-22046EDE3808}"/>
    <cellStyle name="Millares 2 5 7 5" xfId="1890" xr:uid="{8945150B-B547-4BA7-8901-4DA173CC2C72}"/>
    <cellStyle name="Millares 2 5 7 6" xfId="2414" xr:uid="{F1EE5E40-9319-4A13-9069-132A2FB2077B}"/>
    <cellStyle name="Millares 2 5 7 7" xfId="2885" xr:uid="{A842A5B4-8326-40E7-926A-04CBFEE5AD69}"/>
    <cellStyle name="Millares 2 5 7 8" xfId="1402" xr:uid="{1846A1C6-751F-42E6-9A15-3C93146F4333}"/>
    <cellStyle name="Millares 2 5 8" xfId="167" xr:uid="{0DD215CE-E158-4110-8F44-EDAA74EE440F}"/>
    <cellStyle name="Millares 2 5 8 2" xfId="537" xr:uid="{29C8724A-EF35-456F-ACEA-41237207BEB3}"/>
    <cellStyle name="Millares 2 5 8 2 2" xfId="1079" xr:uid="{450A21A0-5076-487B-99F3-EE5B93966721}"/>
    <cellStyle name="Millares 2 5 8 2 2 2" xfId="2663" xr:uid="{8970745D-0261-4370-B526-77062830D42C}"/>
    <cellStyle name="Millares 2 5 8 2 2 3" xfId="3134" xr:uid="{9DC070CC-1CF9-45F2-85DD-E68466F82447}"/>
    <cellStyle name="Millares 2 5 8 2 2 4" xfId="2188" xr:uid="{0AE33DA7-D864-418D-A1BB-9F4E85F602C2}"/>
    <cellStyle name="Millares 2 5 8 2 3" xfId="2486" xr:uid="{01E2B251-8313-4262-B7F9-8E4A00198ACB}"/>
    <cellStyle name="Millares 2 5 8 2 4" xfId="2957" xr:uid="{4E75AE2C-D33B-4B00-AB19-49361A4CF2DF}"/>
    <cellStyle name="Millares 2 5 8 2 5" xfId="1990" xr:uid="{F58A177E-0739-4215-83D2-201151B95F59}"/>
    <cellStyle name="Millares 2 5 8 3" xfId="808" xr:uid="{BD349DE0-139C-4915-98FE-7528EBF4B14D}"/>
    <cellStyle name="Millares 2 5 8 3 2" xfId="2603" xr:uid="{8DF0CB3E-0D20-4951-9770-F084E172DBC8}"/>
    <cellStyle name="Millares 2 5 8 3 3" xfId="3074" xr:uid="{53BBC67E-7206-4F55-BD51-D3BCEECB3BDC}"/>
    <cellStyle name="Millares 2 5 8 3 4" xfId="2128" xr:uid="{C820558B-0BAE-439B-8C09-6DFAD231791F}"/>
    <cellStyle name="Millares 2 5 8 4" xfId="1902" xr:uid="{3A9D9773-B441-409C-A56B-64566670400F}"/>
    <cellStyle name="Millares 2 5 8 5" xfId="2426" xr:uid="{890A4606-F50E-4AE2-8892-6DAC7EB4BBA2}"/>
    <cellStyle name="Millares 2 5 8 6" xfId="2897" xr:uid="{EFA7B921-C8BC-4D7B-A369-9568191C6F63}"/>
    <cellStyle name="Millares 2 5 8 7" xfId="1550" xr:uid="{7714266F-6ACD-493D-9264-6DD5CFAF1226}"/>
    <cellStyle name="Millares 2 5 9" xfId="486" xr:uid="{A65A85A5-1FBD-4D98-8F20-7CBDB3621774}"/>
    <cellStyle name="Millares 2 5 9 2" xfId="1028" xr:uid="{B76AFAE3-CCF8-4E07-9C62-5C542F69815B}"/>
    <cellStyle name="Millares 2 5 9 2 2" xfId="2212" xr:uid="{234662D0-82C1-4DB9-8876-98B5274DC276}"/>
    <cellStyle name="Millares 2 5 9 2 2 2" xfId="2687" xr:uid="{8B11ADB9-318D-4B2F-A0BC-43FB630D1A2F}"/>
    <cellStyle name="Millares 2 5 9 2 2 3" xfId="3158" xr:uid="{16EFC2FE-6CE9-4350-A5DF-BF132A72BC72}"/>
    <cellStyle name="Millares 2 5 9 2 3" xfId="2510" xr:uid="{CBA6ADCA-438B-4625-B63D-74173E7AA3C2}"/>
    <cellStyle name="Millares 2 5 9 2 4" xfId="2981" xr:uid="{198CE2F5-EC13-44CC-B00A-E832070B9850}"/>
    <cellStyle name="Millares 2 5 9 2 5" xfId="2028" xr:uid="{62DA2398-29F9-4E81-B4D4-4BAAE0F5B15C}"/>
    <cellStyle name="Millares 2 5 9 3" xfId="2152" xr:uid="{6037BD0B-09DE-4784-8EC5-D23A09DEDC69}"/>
    <cellStyle name="Millares 2 5 9 3 2" xfId="2627" xr:uid="{4026C231-92E9-4D99-934D-36042DEC4273}"/>
    <cellStyle name="Millares 2 5 9 3 3" xfId="3098" xr:uid="{E6450F03-46F1-4A4E-8E8E-A091B354950B}"/>
    <cellStyle name="Millares 2 5 9 4" xfId="2450" xr:uid="{C052BBD0-EACD-4E09-84C6-F44087B656C9}"/>
    <cellStyle name="Millares 2 5 9 5" xfId="2921" xr:uid="{3B64C841-280F-4A98-BF4B-7F99B40ED7D4}"/>
    <cellStyle name="Millares 2 5 9 6" xfId="1933" xr:uid="{D01C0227-D883-4F53-819E-FC7942E4B3A3}"/>
    <cellStyle name="Millares 2 6" xfId="168" xr:uid="{5AC28CC4-33CD-4828-B259-32A42339938E}"/>
    <cellStyle name="Millares 2 6 2" xfId="169" xr:uid="{31BDF4CE-1E28-47CB-A9A3-F0920518E258}"/>
    <cellStyle name="Millares 2 6 2 2" xfId="170" xr:uid="{98B92879-D4E3-4C37-9D24-F42FF4DDF94B}"/>
    <cellStyle name="Millares 2 6 2 2 2" xfId="540" xr:uid="{44C4EDF0-BC5D-4562-A101-A2CD80687839}"/>
    <cellStyle name="Millares 2 6 2 2 2 2" xfId="1082" xr:uid="{52E29B21-BDB8-4518-B395-776D4D71FA1C}"/>
    <cellStyle name="Millares 2 6 2 2 2 2 2" xfId="2674" xr:uid="{B0FB6B5F-0A43-4EAC-B3AA-CCAE2F67E58B}"/>
    <cellStyle name="Millares 2 6 2 2 2 3" xfId="3145" xr:uid="{3566006B-4E4B-4ADF-BA63-5DF1E116D929}"/>
    <cellStyle name="Millares 2 6 2 2 2 4" xfId="2199" xr:uid="{BFE7912E-9D47-4F8B-84C4-F57A75CC1A8C}"/>
    <cellStyle name="Millares 2 6 2 2 3" xfId="811" xr:uid="{FC6922F8-4F9B-4B2D-9B99-0EFEAA049976}"/>
    <cellStyle name="Millares 2 6 2 2 3 2" xfId="2008" xr:uid="{C1D377E7-8F68-4DC1-8C28-2D3CADBD0F78}"/>
    <cellStyle name="Millares 2 6 2 2 4" xfId="2497" xr:uid="{1FA38A8E-C744-4BF9-9C3B-6AFD355558EF}"/>
    <cellStyle name="Millares 2 6 2 2 5" xfId="2968" xr:uid="{1F9B996A-AB32-4937-9C71-F4BB3D2BDDE5}"/>
    <cellStyle name="Millares 2 6 2 2 6" xfId="1493" xr:uid="{4C88300F-163D-4BA6-95C1-6C48D172E231}"/>
    <cellStyle name="Millares 2 6 2 3" xfId="171" xr:uid="{FE3DA310-386F-444F-95B2-0D97D019857D}"/>
    <cellStyle name="Millares 2 6 2 3 2" xfId="541" xr:uid="{7C2DB9FD-29CC-4CB6-9E31-E7E99BA019D4}"/>
    <cellStyle name="Millares 2 6 2 3 2 2" xfId="1083" xr:uid="{218775D5-3729-439D-83AE-91BA39F24FCA}"/>
    <cellStyle name="Millares 2 6 2 3 2 3" xfId="1913" xr:uid="{EAFECE40-9E7F-4EC5-A1AB-7BF8B3FCB34C}"/>
    <cellStyle name="Millares 2 6 2 3 3" xfId="812" xr:uid="{10A26E86-823E-47F6-9C40-2D6396AB96F5}"/>
    <cellStyle name="Millares 2 6 2 3 3 2" xfId="2437" xr:uid="{AB43B3A4-E992-473B-A85C-3F66880DB1F1}"/>
    <cellStyle name="Millares 2 6 2 3 4" xfId="2908" xr:uid="{B7E41F17-53BC-4224-A4F5-B13D1064D15C}"/>
    <cellStyle name="Millares 2 6 2 3 5" xfId="1582" xr:uid="{8F4B27DA-BBAC-4537-A0DC-45242FB3448A}"/>
    <cellStyle name="Millares 2 6 2 4" xfId="539" xr:uid="{5AD160E9-E676-4C59-B7FC-EB4C89DC2BC4}"/>
    <cellStyle name="Millares 2 6 2 4 2" xfId="1081" xr:uid="{4AFA6113-FDA1-4B43-A209-967EEEFD54EA}"/>
    <cellStyle name="Millares 2 6 2 4 2 2" xfId="2614" xr:uid="{7CED48CC-6BE1-49CB-9289-57485F2188E8}"/>
    <cellStyle name="Millares 2 6 2 4 3" xfId="3085" xr:uid="{82DA3336-955F-4BEF-BFFC-7C9FD1006FFA}"/>
    <cellStyle name="Millares 2 6 2 4 4" xfId="2139" xr:uid="{FDFF92CA-DC34-4574-85F7-8EB6EF8D2321}"/>
    <cellStyle name="Millares 2 6 2 5" xfId="810" xr:uid="{6D845E1A-63E9-42EA-BEC7-10C08B942A06}"/>
    <cellStyle name="Millares 2 6 2 5 2" xfId="1707" xr:uid="{9650AD2F-7EDA-4899-8D1F-E60E7EF49762}"/>
    <cellStyle name="Millares 2 6 2 6" xfId="2338" xr:uid="{0568A896-392C-40FA-9CA8-8BF4FE2FD166}"/>
    <cellStyle name="Millares 2 6 2 7" xfId="2809" xr:uid="{4A18532F-65C1-4A4D-A8DA-47B7F2A198E9}"/>
    <cellStyle name="Millares 2 6 2 8" xfId="1377" xr:uid="{C4724ECB-BCD6-4C58-86B2-5DED53A31CB4}"/>
    <cellStyle name="Millares 2 6 3" xfId="172" xr:uid="{60F39143-8575-43CC-AB01-687C36FBDC10}"/>
    <cellStyle name="Millares 2 6 3 2" xfId="542" xr:uid="{62CE2E8F-88C9-485B-B5BE-9B6CA851927E}"/>
    <cellStyle name="Millares 2 6 3 2 2" xfId="1084" xr:uid="{118222C0-4486-44F9-ADFA-D990FA781758}"/>
    <cellStyle name="Millares 2 6 3 2 2 2" xfId="2650" xr:uid="{635BAE01-6BDE-4E76-88C9-8B327EF8E7E5}"/>
    <cellStyle name="Millares 2 6 3 2 3" xfId="3121" xr:uid="{A66DC192-3CAD-436C-915F-92E5A76E65B5}"/>
    <cellStyle name="Millares 2 6 3 2 4" xfId="2175" xr:uid="{E28D7845-33C8-47BF-A487-326962401DA8}"/>
    <cellStyle name="Millares 2 6 3 3" xfId="813" xr:uid="{13B7279F-D348-4F7B-9B65-72F42FEE9DA9}"/>
    <cellStyle name="Millares 2 6 3 3 2" xfId="1970" xr:uid="{561309AD-34EF-4F90-B556-A78723AC027E}"/>
    <cellStyle name="Millares 2 6 3 4" xfId="2473" xr:uid="{6428CA57-FA5F-41F2-AE7A-210548163428}"/>
    <cellStyle name="Millares 2 6 3 5" xfId="2944" xr:uid="{7AECACF0-9F41-494E-8FCE-8B42F0D03B38}"/>
    <cellStyle name="Millares 2 6 3 6" xfId="1414" xr:uid="{74B0C57B-FC9D-4D92-B2A5-A4594FD09B8B}"/>
    <cellStyle name="Millares 2 6 4" xfId="173" xr:uid="{42949F2C-5EB8-4EF0-B8DC-019B2ED4BB97}"/>
    <cellStyle name="Millares 2 6 4 2" xfId="543" xr:uid="{410B9694-5D1F-4D1A-B3FB-2A452E102862}"/>
    <cellStyle name="Millares 2 6 4 2 2" xfId="1085" xr:uid="{D68F5EA1-BA89-48F7-BD94-E3A13888B488}"/>
    <cellStyle name="Millares 2 6 4 2 3" xfId="1889" xr:uid="{64B916CC-C8FB-4794-A71D-4D23FC1816DD}"/>
    <cellStyle name="Millares 2 6 4 3" xfId="814" xr:uid="{43FC5899-A7CA-4BD4-B865-350F3D9B2EE7}"/>
    <cellStyle name="Millares 2 6 4 3 2" xfId="2413" xr:uid="{47DC9226-6433-4C25-A67D-A5C280EB931A}"/>
    <cellStyle name="Millares 2 6 4 4" xfId="2884" xr:uid="{24DAE79B-30FE-4570-9502-38124F81B0A3}"/>
    <cellStyle name="Millares 2 6 4 5" xfId="1562" xr:uid="{E7F1C782-DC7A-45A8-A27D-E2AF6FDE492F}"/>
    <cellStyle name="Millares 2 6 5" xfId="538" xr:uid="{0C5061B9-5D6A-400F-8F3B-6A50CF559876}"/>
    <cellStyle name="Millares 2 6 5 2" xfId="1080" xr:uid="{70E105EA-77F7-47B3-8F6D-2515A21A1158}"/>
    <cellStyle name="Millares 2 6 5 2 2" xfId="2590" xr:uid="{DC5C1A5C-84BC-4600-A036-B52065B94BFC}"/>
    <cellStyle name="Millares 2 6 5 3" xfId="3061" xr:uid="{9027C94C-C60A-429F-B205-9264A9EDCE78}"/>
    <cellStyle name="Millares 2 6 5 4" xfId="2115" xr:uid="{A6D164B0-DDB0-4B50-9FE7-4B20DDB72E89}"/>
    <cellStyle name="Millares 2 6 6" xfId="809" xr:uid="{0F70D404-DFAA-4662-85CD-2FE3022E4DEF}"/>
    <cellStyle name="Millares 2 6 6 2" xfId="1620" xr:uid="{6EA43C0E-EFD0-4EB5-BEA5-2CF40B01268D}"/>
    <cellStyle name="Millares 2 6 7" xfId="2251" xr:uid="{DD456F1F-CA81-4D94-8585-FF03E87D3703}"/>
    <cellStyle name="Millares 2 6 8" xfId="2722" xr:uid="{BD784080-E80E-4FFE-BB04-B05546FB767D}"/>
    <cellStyle name="Millares 2 6 9" xfId="1329" xr:uid="{47DDB58A-C02A-4F5B-8146-EF8E6B0E512A}"/>
    <cellStyle name="Millares 2 7" xfId="174" xr:uid="{84745173-F942-4A2E-BAD5-3B5FCE0BCBF9}"/>
    <cellStyle name="Millares 2 7 2" xfId="175" xr:uid="{FC7948FA-1ACE-488F-81B1-1AC612DEAE21}"/>
    <cellStyle name="Millares 2 7 2 2" xfId="176" xr:uid="{DB58ED3A-BB1A-4D5B-BF38-8AFFB1C79180}"/>
    <cellStyle name="Millares 2 7 2 2 2" xfId="546" xr:uid="{875D771E-9D83-46C5-950C-56903977479E}"/>
    <cellStyle name="Millares 2 7 2 2 2 2" xfId="1088" xr:uid="{AEE7249C-3207-4E40-9A31-5FEC31B5F3FA}"/>
    <cellStyle name="Millares 2 7 2 2 2 3" xfId="1989" xr:uid="{23FC11E9-FB3C-4D77-929C-CF48D1A6F28F}"/>
    <cellStyle name="Millares 2 7 2 2 3" xfId="817" xr:uid="{B7779C31-0D1D-4CAE-8203-5A2A33C3E54D}"/>
    <cellStyle name="Millares 2 7 2 2 3 2" xfId="2485" xr:uid="{E47F0BE3-0702-4596-B71C-D8735BA1B061}"/>
    <cellStyle name="Millares 2 7 2 2 4" xfId="2956" xr:uid="{7D3DA1F7-807D-477E-9B73-D8B35ADC111A}"/>
    <cellStyle name="Millares 2 7 2 2 5" xfId="1588" xr:uid="{74172C3E-BF4A-4D02-BB84-78C6E78D91CC}"/>
    <cellStyle name="Millares 2 7 2 3" xfId="545" xr:uid="{1D9E9612-7A11-4567-BDA1-C14C2CD8F62F}"/>
    <cellStyle name="Millares 2 7 2 3 2" xfId="1087" xr:uid="{E9EFC246-FB66-46E5-A7E7-CD56F8B2A02E}"/>
    <cellStyle name="Millares 2 7 2 3 2 2" xfId="2662" xr:uid="{82FFE6AF-3402-4F7E-9C05-A27907DC29EE}"/>
    <cellStyle name="Millares 2 7 2 3 3" xfId="3133" xr:uid="{FD2225CD-A22B-4231-B47F-B447F5FB8CAA}"/>
    <cellStyle name="Millares 2 7 2 3 4" xfId="2187" xr:uid="{1051A7B3-2318-4804-9F2B-5786F90F8F96}"/>
    <cellStyle name="Millares 2 7 2 4" xfId="816" xr:uid="{89D3991F-5FA0-4F02-A9DE-A7EC4D1AE175}"/>
    <cellStyle name="Millares 2 7 2 4 2" xfId="1731" xr:uid="{67CADA49-2804-4C10-9403-FEE35632FD2A}"/>
    <cellStyle name="Millares 2 7 2 5" xfId="2362" xr:uid="{242CDB29-1288-406A-A02B-03FDD5DD3A6B}"/>
    <cellStyle name="Millares 2 7 2 6" xfId="2833" xr:uid="{DF9267E3-0EA4-4E4B-9A17-4C350CE6D29F}"/>
    <cellStyle name="Millares 2 7 2 7" xfId="1510" xr:uid="{4AEE020A-0A95-43D2-A350-0293A5A15B55}"/>
    <cellStyle name="Millares 2 7 3" xfId="177" xr:uid="{93EF2D8A-37E2-49DF-BF94-C27C3BA34449}"/>
    <cellStyle name="Millares 2 7 3 2" xfId="547" xr:uid="{A3C199CF-0E69-45D1-AF64-9E31B9242E70}"/>
    <cellStyle name="Millares 2 7 3 2 2" xfId="1089" xr:uid="{D640AD0F-E638-498B-904E-19919C8CD623}"/>
    <cellStyle name="Millares 2 7 3 2 3" xfId="1901" xr:uid="{6D0B5A69-1075-4B77-8818-BE046EE142D7}"/>
    <cellStyle name="Millares 2 7 3 3" xfId="818" xr:uid="{BE2940D7-8A38-4C48-92B1-D0C8E8293314}"/>
    <cellStyle name="Millares 2 7 3 3 2" xfId="2425" xr:uid="{2B485B27-3830-44B3-BDAD-80266EA8315D}"/>
    <cellStyle name="Millares 2 7 3 4" xfId="2896" xr:uid="{79B188CC-389C-4F25-B793-3FE73FCD65DD}"/>
    <cellStyle name="Millares 2 7 3 5" xfId="1420" xr:uid="{939F2C23-759C-4E2D-890D-28A9B9A6D8F1}"/>
    <cellStyle name="Millares 2 7 4" xfId="178" xr:uid="{58135AF5-8068-4829-9B0B-73BDA763FD47}"/>
    <cellStyle name="Millares 2 7 4 2" xfId="548" xr:uid="{98813EDE-226B-404A-9DB5-FD4D53B5F857}"/>
    <cellStyle name="Millares 2 7 4 2 2" xfId="1090" xr:uid="{B8645473-FFFB-4AFC-B3DC-A3F03EA8652D}"/>
    <cellStyle name="Millares 2 7 4 2 3" xfId="2127" xr:uid="{B5089922-439E-4E8D-97E9-4EA7CAD320A2}"/>
    <cellStyle name="Millares 2 7 4 3" xfId="819" xr:uid="{8CD17EF5-7608-4CAF-AD05-E74CE91CB1FD}"/>
    <cellStyle name="Millares 2 7 4 3 2" xfId="2602" xr:uid="{9250362B-3A70-439C-B4EB-704C2BC4780E}"/>
    <cellStyle name="Millares 2 7 4 4" xfId="3073" xr:uid="{6F49DF1C-82E0-4776-98F0-74D19D4DE36A}"/>
    <cellStyle name="Millares 2 7 4 5" xfId="1568" xr:uid="{970280A3-EED7-4377-A675-23791764CB5C}"/>
    <cellStyle name="Millares 2 7 5" xfId="544" xr:uid="{0DBB25F3-1861-4631-B089-3D678A721E48}"/>
    <cellStyle name="Millares 2 7 5 2" xfId="1086" xr:uid="{65A504A3-E1C8-4B6C-A5BF-4F8AB3105D4B}"/>
    <cellStyle name="Millares 2 7 5 3" xfId="1644" xr:uid="{8B74BC63-6FE2-4B95-B1A4-CEC68B5AE823}"/>
    <cellStyle name="Millares 2 7 6" xfId="815" xr:uid="{2A0FDF01-80B2-4D82-8DA2-F7F0F1742317}"/>
    <cellStyle name="Millares 2 7 6 2" xfId="2275" xr:uid="{4174D7FE-8CA5-4706-AEC6-CF2577294DB9}"/>
    <cellStyle name="Millares 2 7 7" xfId="2746" xr:uid="{9422B8F9-7091-4142-BE2D-AC7D2E71A435}"/>
    <cellStyle name="Millares 2 7 8" xfId="1353" xr:uid="{46FF9E36-4338-4262-B0F9-B1AD9424AF7A}"/>
    <cellStyle name="Millares 2 8" xfId="179" xr:uid="{FA1EACEB-2AB3-43AE-A78B-1C938CED1BD7}"/>
    <cellStyle name="Millares 2 8 2" xfId="180" xr:uid="{B1BFC39D-6275-4D33-A524-35CF0E420F92}"/>
    <cellStyle name="Millares 2 8 2 2" xfId="550" xr:uid="{7CE0F273-1180-441C-96AD-4AAC407AD8FF}"/>
    <cellStyle name="Millares 2 8 2 2 2" xfId="1092" xr:uid="{A2ED5D29-9607-4B0F-ACE7-5C051020936C}"/>
    <cellStyle name="Millares 2 8 2 2 2 2" xfId="2686" xr:uid="{59830F84-829A-4C69-81B3-BFB7B976D883}"/>
    <cellStyle name="Millares 2 8 2 2 3" xfId="3157" xr:uid="{654863A9-6132-4FCF-9660-3BBCD613F5F6}"/>
    <cellStyle name="Millares 2 8 2 2 4" xfId="2211" xr:uid="{D4BCFD79-9EC7-4174-96C1-9C11B44E5AE6}"/>
    <cellStyle name="Millares 2 8 2 3" xfId="821" xr:uid="{092BFE8E-C801-4B20-8E9E-36CAC45C5E47}"/>
    <cellStyle name="Millares 2 8 2 3 2" xfId="2027" xr:uid="{0A0254F7-790D-4DA0-9736-28FC4517864C}"/>
    <cellStyle name="Millares 2 8 2 4" xfId="2509" xr:uid="{6EFBC60D-9B2D-4C75-A1D3-F8A744C41093}"/>
    <cellStyle name="Millares 2 8 2 5" xfId="2980" xr:uid="{330AB1B6-A1D8-48B2-B61F-CAAE30E7AC02}"/>
    <cellStyle name="Millares 2 8 2 6" xfId="1576" xr:uid="{81F70AF3-E2EB-4D42-A1D8-2CD0BC294433}"/>
    <cellStyle name="Millares 2 8 3" xfId="549" xr:uid="{E9499C15-ACA2-4494-B6E2-8269A0F97030}"/>
    <cellStyle name="Millares 2 8 3 2" xfId="1091" xr:uid="{26E55BB3-160F-442C-8333-C4401F36F917}"/>
    <cellStyle name="Millares 2 8 3 2 2" xfId="2449" xr:uid="{80BF3722-92D9-4640-B27E-295782662884}"/>
    <cellStyle name="Millares 2 8 3 3" xfId="2920" xr:uid="{5F315A69-B01A-4B44-807E-67C30CD5A514}"/>
    <cellStyle name="Millares 2 8 3 4" xfId="1932" xr:uid="{A8696800-AB2E-4E8B-A289-A71A8BF47D08}"/>
    <cellStyle name="Millares 2 8 4" xfId="820" xr:uid="{4AECBD41-B5A8-4F1C-83B4-FC8FBA76E275}"/>
    <cellStyle name="Millares 2 8 4 2" xfId="2626" xr:uid="{DBC3D667-C436-48CD-8E0C-A71E6B77B9AD}"/>
    <cellStyle name="Millares 2 8 4 3" xfId="3097" xr:uid="{CC74FDA7-35D7-4D58-87E9-6BBE84F1E4E1}"/>
    <cellStyle name="Millares 2 8 4 4" xfId="2151" xr:uid="{EC7E94DB-BC50-49B2-8EAB-63AE1C56E9D8}"/>
    <cellStyle name="Millares 2 8 5" xfId="1683" xr:uid="{8FBE7499-EA13-4789-93BB-EC79E3303A14}"/>
    <cellStyle name="Millares 2 8 6" xfId="2314" xr:uid="{1BC1DCD3-8B5E-4F68-B8D7-4D959C0BDEE1}"/>
    <cellStyle name="Millares 2 8 7" xfId="2785" xr:uid="{39B2EABA-C801-438A-BEA0-592037BE83F9}"/>
    <cellStyle name="Millares 2 8 8" xfId="1469" xr:uid="{F32A5B12-9219-41FD-A614-0B8C6AF728B8}"/>
    <cellStyle name="Millares 2 9" xfId="181" xr:uid="{3C5FECF8-2013-4534-A4A1-3BFB4CC306B0}"/>
    <cellStyle name="Millares 2 9 2" xfId="551" xr:uid="{8A46C6A5-2188-41C2-B47A-0933855C0B32}"/>
    <cellStyle name="Millares 2 9 2 2" xfId="1093" xr:uid="{CB113F01-5240-45F3-8FB9-B81C031D497C}"/>
    <cellStyle name="Millares 2 9 2 2 2" xfId="2638" xr:uid="{C643AF7A-61A9-4808-AC3B-5BC5FB5B31AD}"/>
    <cellStyle name="Millares 2 9 2 3" xfId="3109" xr:uid="{00C39589-873C-4DEA-AD94-F7B953FCAAA7}"/>
    <cellStyle name="Millares 2 9 2 4" xfId="2163" xr:uid="{98ECA08D-587A-41DD-8CBC-4C45C373AA05}"/>
    <cellStyle name="Millares 2 9 3" xfId="822" xr:uid="{4766496F-1041-4B29-ACF9-7B82141CBC63}"/>
    <cellStyle name="Millares 2 9 3 2" xfId="1951" xr:uid="{102363ED-5E2C-4385-A4E0-8EE4AB0B7E3F}"/>
    <cellStyle name="Millares 2 9 4" xfId="2461" xr:uid="{0138EF60-DA83-4CE6-994B-CC0D8F6276F0}"/>
    <cellStyle name="Millares 2 9 5" xfId="2932" xr:uid="{D455A687-5C0C-4826-8E24-11466F5D7AEA}"/>
    <cellStyle name="Millares 2 9 6" xfId="1401" xr:uid="{1EA92F11-082A-4928-9F1F-C5DAF1E2717D}"/>
    <cellStyle name="Millares 3" xfId="182" xr:uid="{D931C7B4-15AB-4407-A077-8B037AFF3E3B}"/>
    <cellStyle name="Millares 3 2" xfId="1261" xr:uid="{E965C5ED-E605-4215-94E9-2D2738D64F56}"/>
    <cellStyle name="Moneda 10" xfId="183" xr:uid="{6FC258CD-54D5-44B7-B58A-18ED342F2080}"/>
    <cellStyle name="Moneda 10 10" xfId="2231" xr:uid="{F0245511-231B-406F-AAA0-DA613C3204F3}"/>
    <cellStyle name="Moneda 10 11" xfId="2702" xr:uid="{F841B1F1-14A0-48C9-A565-5899D64BDB30}"/>
    <cellStyle name="Moneda 10 12" xfId="1302" xr:uid="{71E529AE-454C-414D-BEFF-83D60FE1C148}"/>
    <cellStyle name="Moneda 10 2" xfId="184" xr:uid="{7B343832-DC9E-428F-96FC-6B3A9A0382DD}"/>
    <cellStyle name="Moneda 10 2 10" xfId="1317" xr:uid="{36D4487B-13CB-4D91-88FF-A85CFC8F3744}"/>
    <cellStyle name="Moneda 10 2 2" xfId="185" xr:uid="{0BD5FC85-BF36-4001-BDC2-FB81DE116BD9}"/>
    <cellStyle name="Moneda 10 2 2 2" xfId="186" xr:uid="{957A8E70-0BDD-4421-8EF5-EFD8FA9F160B}"/>
    <cellStyle name="Moneda 10 2 2 2 2" xfId="187" xr:uid="{ED9A7166-BD5A-463F-A45F-1F201B763BA3}"/>
    <cellStyle name="Moneda 10 2 2 2 2 2" xfId="556" xr:uid="{1FA1BD35-8DD3-458D-93E3-393ED77D5C6A}"/>
    <cellStyle name="Moneda 10 2 2 2 2 2 2" xfId="1098" xr:uid="{3CAE542C-25A3-43C5-9A7A-2D29FA310A56}"/>
    <cellStyle name="Moneda 10 2 2 2 2 2 3" xfId="1730" xr:uid="{810D1C62-CBC2-4533-BD78-848EE5949D20}"/>
    <cellStyle name="Moneda 10 2 2 2 2 3" xfId="827" xr:uid="{203F353B-9C05-49BD-9889-EEC4D5F191F2}"/>
    <cellStyle name="Moneda 10 2 2 2 2 3 2" xfId="2361" xr:uid="{82E61424-41BA-4AAA-9BB6-CBAEE1C02336}"/>
    <cellStyle name="Moneda 10 2 2 2 2 4" xfId="2832" xr:uid="{2B8733D7-2DD2-481D-ACDF-352D641B02C8}"/>
    <cellStyle name="Moneda 10 2 2 2 2 5" xfId="1400" xr:uid="{F7EF9DF0-5E5F-452C-B7EC-FD56AA4E7469}"/>
    <cellStyle name="Moneda 10 2 2 2 3" xfId="555" xr:uid="{B7507972-638C-4B90-8343-9709111CD537}"/>
    <cellStyle name="Moneda 10 2 2 2 3 2" xfId="1097" xr:uid="{F990A8A4-875F-44DF-A1A0-738D815DD097}"/>
    <cellStyle name="Moneda 10 2 2 2 3 3" xfId="1643" xr:uid="{FF78663E-88A9-4529-8311-80D7C0EBA622}"/>
    <cellStyle name="Moneda 10 2 2 2 4" xfId="826" xr:uid="{1CDAF544-F80E-473C-91B3-5114D20B4BA5}"/>
    <cellStyle name="Moneda 10 2 2 2 4 2" xfId="2274" xr:uid="{3C0689B1-E877-4FB5-B0B6-1FD8C8680D64}"/>
    <cellStyle name="Moneda 10 2 2 2 5" xfId="2745" xr:uid="{640E2C2A-5BAC-40B7-9C11-59CD3656EDC0}"/>
    <cellStyle name="Moneda 10 2 2 2 6" xfId="1352" xr:uid="{9A7B7471-0F04-4F71-A7DE-275B52BEADC0}"/>
    <cellStyle name="Moneda 10 2 2 3" xfId="188" xr:uid="{AE6F8EDB-4818-468B-A3AD-3E6070E8352F}"/>
    <cellStyle name="Moneda 10 2 2 3 2" xfId="189" xr:uid="{B8870AAD-9EC0-4A02-9E16-10F66CAEACFF}"/>
    <cellStyle name="Moneda 10 2 2 3 2 2" xfId="558" xr:uid="{D4191C52-B1E4-441F-9760-139892C5E95D}"/>
    <cellStyle name="Moneda 10 2 2 3 2 2 2" xfId="1100" xr:uid="{BA632A0F-FCB3-4372-8B5D-F547A8B92B9B}"/>
    <cellStyle name="Moneda 10 2 2 3 2 2 3" xfId="1754" xr:uid="{73D11585-2B3D-4628-82B3-D39A19BEBA18}"/>
    <cellStyle name="Moneda 10 2 2 3 2 3" xfId="829" xr:uid="{F433D6B8-D375-4D1E-AEDF-6C9D95CCE18F}"/>
    <cellStyle name="Moneda 10 2 2 3 2 3 2" xfId="2385" xr:uid="{F9FF15A5-3AC1-4A68-96DD-9C6063C3C697}"/>
    <cellStyle name="Moneda 10 2 2 3 2 4" xfId="2856" xr:uid="{26C5457E-7F4E-493F-A99E-3B35DDBAE8B9}"/>
    <cellStyle name="Moneda 10 2 2 3 2 5" xfId="1533" xr:uid="{B3CA50AF-AA67-4F11-AFB7-9BA8C1577BE0}"/>
    <cellStyle name="Moneda 10 2 2 3 3" xfId="557" xr:uid="{FF95825F-D7F5-4706-939A-C118FE573A33}"/>
    <cellStyle name="Moneda 10 2 2 3 3 2" xfId="1099" xr:uid="{E393C726-FC24-4540-83B3-72588C5A8906}"/>
    <cellStyle name="Moneda 10 2 2 3 3 3" xfId="1667" xr:uid="{639EDACE-A99A-4A20-B99B-77908669A16C}"/>
    <cellStyle name="Moneda 10 2 2 3 4" xfId="828" xr:uid="{6925C651-E03F-4303-B3C6-3DD88E2DCEF9}"/>
    <cellStyle name="Moneda 10 2 2 3 4 2" xfId="2298" xr:uid="{D7D81777-3791-4201-84F8-A6DDCBB29D8F}"/>
    <cellStyle name="Moneda 10 2 2 3 5" xfId="2769" xr:uid="{0A463410-CDFE-499F-B9AC-62AD4977EB73}"/>
    <cellStyle name="Moneda 10 2 2 3 6" xfId="1376" xr:uid="{80173032-3AD6-4E89-890D-629C9EE52086}"/>
    <cellStyle name="Moneda 10 2 2 4" xfId="190" xr:uid="{9B0FB4CD-0F7A-4D10-9F0B-504FE728DB81}"/>
    <cellStyle name="Moneda 10 2 2 4 2" xfId="559" xr:uid="{724E922F-7A66-42FB-81E4-996C8EE38EFE}"/>
    <cellStyle name="Moneda 10 2 2 4 2 2" xfId="1101" xr:uid="{BE77D3A3-2470-4650-B5F5-10F59AA0D85B}"/>
    <cellStyle name="Moneda 10 2 2 4 2 3" xfId="1706" xr:uid="{60B21946-A4D0-46DB-AA4E-445FADF162C4}"/>
    <cellStyle name="Moneda 10 2 2 4 3" xfId="830" xr:uid="{77B99DD5-A3F0-4269-B8A6-C4974E9B3984}"/>
    <cellStyle name="Moneda 10 2 2 4 3 2" xfId="2337" xr:uid="{C0AC2910-EC39-462E-990A-9A71D1C442C0}"/>
    <cellStyle name="Moneda 10 2 2 4 4" xfId="2808" xr:uid="{72F2D5CC-2B16-4929-BEDF-640622FF6EBF}"/>
    <cellStyle name="Moneda 10 2 2 4 5" xfId="1492" xr:uid="{9B6A7418-3D13-4454-810D-27400E1B0918}"/>
    <cellStyle name="Moneda 10 2 2 5" xfId="554" xr:uid="{D279D2C9-E043-4988-BB6D-2DA4E712ED88}"/>
    <cellStyle name="Moneda 10 2 2 5 2" xfId="1096" xr:uid="{BE13539F-5B04-49DC-ABE4-6378782277E6}"/>
    <cellStyle name="Moneda 10 2 2 5 2 2" xfId="2544" xr:uid="{38E31F67-3A6B-47CC-BC88-F4BF931141B4}"/>
    <cellStyle name="Moneda 10 2 2 5 3" xfId="3015" xr:uid="{251D2840-C1D8-4916-ABD0-74B8B366B0C1}"/>
    <cellStyle name="Moneda 10 2 2 5 4" xfId="2069" xr:uid="{7EA08691-2315-4607-9D2F-307F2A22E6BA}"/>
    <cellStyle name="Moneda 10 2 2 6" xfId="825" xr:uid="{A1BF0D17-9D72-4E68-9054-8822F2A18012}"/>
    <cellStyle name="Moneda 10 2 2 6 2" xfId="1619" xr:uid="{6525A804-CFDC-41BF-9F80-2401A4EE0450}"/>
    <cellStyle name="Moneda 10 2 2 7" xfId="2250" xr:uid="{BEF372DE-03C3-4F33-982C-B67A48FDF4D5}"/>
    <cellStyle name="Moneda 10 2 2 8" xfId="2721" xr:uid="{51E8B34F-B0CE-46FA-9763-7DA93C33F407}"/>
    <cellStyle name="Moneda 10 2 2 9" xfId="1328" xr:uid="{36009761-570A-4EB9-B6D3-D4E8B2E3058E}"/>
    <cellStyle name="Moneda 10 2 3" xfId="191" xr:uid="{A697C124-55E8-4EF7-953E-959F3CEBFC36}"/>
    <cellStyle name="Moneda 10 2 3 2" xfId="192" xr:uid="{BA5592A3-0EE2-47B0-BE55-02C37AF130EB}"/>
    <cellStyle name="Moneda 10 2 3 2 2" xfId="193" xr:uid="{019E518C-136F-4C0D-B559-226EA9943E4C}"/>
    <cellStyle name="Moneda 10 2 3 2 2 2" xfId="562" xr:uid="{3C3E50E1-99E3-4413-BEE4-47B016FD87E5}"/>
    <cellStyle name="Moneda 10 2 3 2 2 2 2" xfId="1104" xr:uid="{AF645D30-5152-44A9-9487-A1FAF134CECD}"/>
    <cellStyle name="Moneda 10 2 3 2 2 2 3" xfId="1765" xr:uid="{922507E1-E3E2-4CAA-9F92-AA02122C61C9}"/>
    <cellStyle name="Moneda 10 2 3 2 2 3" xfId="833" xr:uid="{10D218A2-3288-4BEB-9445-3D23EA5469EF}"/>
    <cellStyle name="Moneda 10 2 3 2 2 3 2" xfId="2396" xr:uid="{806767F5-5AFD-4CC3-8DF7-95C5124E0500}"/>
    <cellStyle name="Moneda 10 2 3 2 2 4" xfId="2867" xr:uid="{5B9F5541-271E-4AEA-82A5-BA0B412A3551}"/>
    <cellStyle name="Moneda 10 2 3 2 2 5" xfId="1544" xr:uid="{F35CA3FE-B7E7-4EAA-B2EF-EE68F65B1C68}"/>
    <cellStyle name="Moneda 10 2 3 2 3" xfId="561" xr:uid="{B5765088-9506-455D-A6D7-22242D71D3B1}"/>
    <cellStyle name="Moneda 10 2 3 2 3 2" xfId="1103" xr:uid="{E07BED80-ACEA-449A-80FC-614796C585E6}"/>
    <cellStyle name="Moneda 10 2 3 2 3 3" xfId="1678" xr:uid="{7518A451-B417-4F08-BBBF-F10F7F46DD4F}"/>
    <cellStyle name="Moneda 10 2 3 2 4" xfId="832" xr:uid="{874DF8E5-0963-45AF-902A-E43A6ED28C7D}"/>
    <cellStyle name="Moneda 10 2 3 2 4 2" xfId="2309" xr:uid="{770A8627-66E5-46B2-B052-891E913BFDDF}"/>
    <cellStyle name="Moneda 10 2 3 2 5" xfId="2780" xr:uid="{E48C338A-E002-491F-9E66-E51820A670D9}"/>
    <cellStyle name="Moneda 10 2 3 2 6" xfId="1389" xr:uid="{70A157E7-B785-4F7A-B08C-4D2A6B4D99E2}"/>
    <cellStyle name="Moneda 10 2 3 3" xfId="194" xr:uid="{3DA6A944-E3EC-4F58-815D-394E5B510632}"/>
    <cellStyle name="Moneda 10 2 3 3 2" xfId="563" xr:uid="{DA78B644-7D42-4896-B85A-1017A4EC3445}"/>
    <cellStyle name="Moneda 10 2 3 3 2 2" xfId="1105" xr:uid="{FF4E202F-871F-43BF-B736-067E41452A46}"/>
    <cellStyle name="Moneda 10 2 3 3 2 3" xfId="1719" xr:uid="{5C07A95E-EEAD-42B1-97B5-983F63B4DA18}"/>
    <cellStyle name="Moneda 10 2 3 3 3" xfId="834" xr:uid="{91EE2BEE-793D-4BC3-8C88-A3E542E0FB22}"/>
    <cellStyle name="Moneda 10 2 3 3 3 2" xfId="2350" xr:uid="{AD8CEC78-3804-49C9-8D61-F7D05A9246B1}"/>
    <cellStyle name="Moneda 10 2 3 3 4" xfId="2821" xr:uid="{B04E29D7-0C7C-4420-A13A-96A200C91492}"/>
    <cellStyle name="Moneda 10 2 3 3 5" xfId="1505" xr:uid="{166F40A3-1FE7-4E74-97E6-921499F1B565}"/>
    <cellStyle name="Moneda 10 2 3 4" xfId="560" xr:uid="{7303D4AD-7003-4DC3-8407-2567ACA616B3}"/>
    <cellStyle name="Moneda 10 2 3 4 2" xfId="1102" xr:uid="{9CEA6686-F6F5-45E3-AC7C-3B4D821C6DBC}"/>
    <cellStyle name="Moneda 10 2 3 4 2 2" xfId="2555" xr:uid="{53098EB1-31C2-4662-B7C7-8DD52C5DB687}"/>
    <cellStyle name="Moneda 10 2 3 4 3" xfId="3026" xr:uid="{06CE743F-0F99-482F-B4D5-E9BAE82E5AEB}"/>
    <cellStyle name="Moneda 10 2 3 4 4" xfId="2080" xr:uid="{FCCECA14-E9AF-4A30-8C81-1206B6AA9EC0}"/>
    <cellStyle name="Moneda 10 2 3 5" xfId="831" xr:uid="{12A0EE0F-3538-4FC2-92CE-DA0A3196DE3D}"/>
    <cellStyle name="Moneda 10 2 3 5 2" xfId="1632" xr:uid="{D384C44A-A74A-4278-805C-86C0E58B0F3F}"/>
    <cellStyle name="Moneda 10 2 3 6" xfId="2263" xr:uid="{C123F6E2-D1C4-4D84-A206-1FBD09F81DC1}"/>
    <cellStyle name="Moneda 10 2 3 7" xfId="2734" xr:uid="{109C20F8-A888-45A0-A3F0-BF01FAAE22AF}"/>
    <cellStyle name="Moneda 10 2 3 8" xfId="1341" xr:uid="{4C20C32C-CD91-47E6-8136-A7EE4B671FF3}"/>
    <cellStyle name="Moneda 10 2 4" xfId="195" xr:uid="{7A89A291-FDC9-4F0F-ACF8-BDDCBAECA9CF}"/>
    <cellStyle name="Moneda 10 2 4 2" xfId="196" xr:uid="{D5B36E7E-666B-4096-842B-8A8D153E3590}"/>
    <cellStyle name="Moneda 10 2 4 2 2" xfId="565" xr:uid="{43BFF6FD-6079-4259-86E7-E20996D46DA0}"/>
    <cellStyle name="Moneda 10 2 4 2 2 2" xfId="1107" xr:uid="{E8BD8C91-7E11-4DF4-8CFB-565C2BEB97BC}"/>
    <cellStyle name="Moneda 10 2 4 2 2 3" xfId="1743" xr:uid="{1EC44BE3-9FD0-4999-9C61-CD68E4F57B05}"/>
    <cellStyle name="Moneda 10 2 4 2 3" xfId="836" xr:uid="{26405210-FD3C-4A18-BCA1-935AAB92266E}"/>
    <cellStyle name="Moneda 10 2 4 2 3 2" xfId="2374" xr:uid="{C8F9F5CC-8012-421B-B37C-7DF0766249D8}"/>
    <cellStyle name="Moneda 10 2 4 2 4" xfId="2845" xr:uid="{10A87489-D196-4112-9638-22B5909FD8B7}"/>
    <cellStyle name="Moneda 10 2 4 2 5" xfId="1522" xr:uid="{A52C2EF1-B552-420E-8BCD-825B34741128}"/>
    <cellStyle name="Moneda 10 2 4 3" xfId="564" xr:uid="{FD40D958-3B3A-4F6B-9A66-9601A86667EC}"/>
    <cellStyle name="Moneda 10 2 4 3 2" xfId="1106" xr:uid="{775515FC-875F-412A-838D-18D121735939}"/>
    <cellStyle name="Moneda 10 2 4 3 2 2" xfId="2570" xr:uid="{4BF10E02-5E9C-43CB-8842-1ABE5A8FCB33}"/>
    <cellStyle name="Moneda 10 2 4 3 3" xfId="3041" xr:uid="{EE4EE006-5FB0-436B-9500-F47D4E7A3424}"/>
    <cellStyle name="Moneda 10 2 4 3 4" xfId="2095" xr:uid="{D2E8FC16-DC12-43F5-BB83-CC598D83D33A}"/>
    <cellStyle name="Moneda 10 2 4 4" xfId="835" xr:uid="{381E7CEE-AA3A-402D-9402-8730B279F801}"/>
    <cellStyle name="Moneda 10 2 4 4 2" xfId="1656" xr:uid="{0B5F91A5-3C44-472E-ADDB-3BD164F84096}"/>
    <cellStyle name="Moneda 10 2 4 5" xfId="2287" xr:uid="{74F26CBB-424E-44ED-BE29-20AECE143FAE}"/>
    <cellStyle name="Moneda 10 2 4 6" xfId="2758" xr:uid="{009A00CE-6EC7-4669-A90F-0DB8BE05ED51}"/>
    <cellStyle name="Moneda 10 2 4 7" xfId="1365" xr:uid="{0CC9F925-50B7-4DE4-84BD-10FA0CC4681A}"/>
    <cellStyle name="Moneda 10 2 5" xfId="197" xr:uid="{474F7F16-6673-4DF6-BE8E-458B3BF3847D}"/>
    <cellStyle name="Moneda 10 2 5 2" xfId="566" xr:uid="{E6FCE430-9574-49E4-94E1-0D0E1F973EB2}"/>
    <cellStyle name="Moneda 10 2 5 2 2" xfId="1108" xr:uid="{B9F591B4-4A76-46DE-8E29-8FBB7C70C880}"/>
    <cellStyle name="Moneda 10 2 5 2 2 2" xfId="2585" xr:uid="{EF285CD3-A3ED-4097-892E-28869A4D999B}"/>
    <cellStyle name="Moneda 10 2 5 2 3" xfId="3056" xr:uid="{9E316A07-5440-444A-A1FB-32668CE1A4FA}"/>
    <cellStyle name="Moneda 10 2 5 2 4" xfId="2110" xr:uid="{08D66CFD-1F39-4E64-9929-881F37DDDC62}"/>
    <cellStyle name="Moneda 10 2 5 3" xfId="837" xr:uid="{2804B47D-6566-4EC0-85F0-3412FB685A09}"/>
    <cellStyle name="Moneda 10 2 5 3 2" xfId="1695" xr:uid="{DF8E4247-CF21-42BF-936F-00032B162977}"/>
    <cellStyle name="Moneda 10 2 5 4" xfId="2326" xr:uid="{27A3CCD0-E09E-4C5B-BD2E-50EAAC607597}"/>
    <cellStyle name="Moneda 10 2 5 5" xfId="2797" xr:uid="{DA5C2EC4-5D8C-4CFA-BACF-A99934AFB0D3}"/>
    <cellStyle name="Moneda 10 2 5 6" xfId="1481" xr:uid="{1944661F-4D24-4AC1-B852-9C39AC54B754}"/>
    <cellStyle name="Moneda 10 2 6" xfId="553" xr:uid="{EDDE7526-97CD-4BC4-B882-F7BCD6B6F7B4}"/>
    <cellStyle name="Moneda 10 2 6 2" xfId="1095" xr:uid="{A0D2E06E-7C84-468D-8008-CB2A7862433F}"/>
    <cellStyle name="Moneda 10 2 6 2 2" xfId="2533" xr:uid="{DDB3BACE-9F1C-4827-B1B0-A9E9EB72F626}"/>
    <cellStyle name="Moneda 10 2 6 3" xfId="3004" xr:uid="{92DC298B-3D5E-4188-BA5B-A13776B11E26}"/>
    <cellStyle name="Moneda 10 2 6 4" xfId="2058" xr:uid="{B077BBC1-E084-4A35-9610-F4ABE65C2EB0}"/>
    <cellStyle name="Moneda 10 2 7" xfId="824" xr:uid="{1E0929D2-9BDA-48AD-9F94-3AC2603E62C7}"/>
    <cellStyle name="Moneda 10 2 7 2" xfId="1608" xr:uid="{D50BCE55-5048-4C0C-AEF5-8341B7E13C10}"/>
    <cellStyle name="Moneda 10 2 8" xfId="2239" xr:uid="{07CABBA2-7564-47AC-AC94-F1CE02FD4F92}"/>
    <cellStyle name="Moneda 10 2 9" xfId="2710" xr:uid="{71A6B221-7137-4636-9EAE-DBC2276DCE81}"/>
    <cellStyle name="Moneda 10 3" xfId="198" xr:uid="{B3FFEEF2-C760-464A-B4D5-9FEB561FC9C1}"/>
    <cellStyle name="Moneda 10 3 10" xfId="1305" xr:uid="{6696F940-CCBE-483A-A8B3-6256DF207269}"/>
    <cellStyle name="Moneda 10 3 2" xfId="199" xr:uid="{C399D2CA-834D-4A2D-8860-CA8B340E3BB2}"/>
    <cellStyle name="Moneda 10 3 2 2" xfId="200" xr:uid="{F7A9F803-8A61-40D4-873D-F8D46C63397C}"/>
    <cellStyle name="Moneda 10 3 2 2 2" xfId="201" xr:uid="{98825A62-D0B6-467F-9CAF-283F9E5616F7}"/>
    <cellStyle name="Moneda 10 3 2 2 2 2" xfId="570" xr:uid="{F92FF788-80A7-426C-A999-7A7D157AF32E}"/>
    <cellStyle name="Moneda 10 3 2 2 2 2 2" xfId="1112" xr:uid="{20E0C75D-267C-4077-A017-A106FE4108E7}"/>
    <cellStyle name="Moneda 10 3 2 2 2 2 3" xfId="1725" xr:uid="{B433ED8E-3C99-4EB3-81BA-0CFF47C3E06D}"/>
    <cellStyle name="Moneda 10 3 2 2 2 3" xfId="841" xr:uid="{CA20380B-544B-4D7B-9D00-699A488AF111}"/>
    <cellStyle name="Moneda 10 3 2 2 2 3 2" xfId="2356" xr:uid="{0F137EC5-D90A-4C4E-9084-147F7602DFCA}"/>
    <cellStyle name="Moneda 10 3 2 2 2 4" xfId="2827" xr:uid="{3EB50027-848D-4491-9697-3855AB6D9AA2}"/>
    <cellStyle name="Moneda 10 3 2 2 2 5" xfId="1395" xr:uid="{A0FEB562-CA6D-4558-94CA-6ABF81A54570}"/>
    <cellStyle name="Moneda 10 3 2 2 3" xfId="569" xr:uid="{20EBD6A4-66F0-47F4-99DE-A7CC8E4FC2CA}"/>
    <cellStyle name="Moneda 10 3 2 2 3 2" xfId="1111" xr:uid="{4EEF1EBE-3C08-47F6-884F-0EA2BB8AC958}"/>
    <cellStyle name="Moneda 10 3 2 2 3 3" xfId="1638" xr:uid="{0B1D689D-95DF-4C8D-919C-E7FF5587FD59}"/>
    <cellStyle name="Moneda 10 3 2 2 4" xfId="840" xr:uid="{03A37AED-627F-45F5-8A1F-112A99C47D2C}"/>
    <cellStyle name="Moneda 10 3 2 2 4 2" xfId="2269" xr:uid="{40BC8ADE-3DE5-4F54-903F-EC7DB0A53F6F}"/>
    <cellStyle name="Moneda 10 3 2 2 5" xfId="2740" xr:uid="{9C57B7C9-23E2-4F19-A241-1ED35DF398F5}"/>
    <cellStyle name="Moneda 10 3 2 2 6" xfId="1347" xr:uid="{241C25BD-EAB6-4E32-9890-6B57757D20F0}"/>
    <cellStyle name="Moneda 10 3 2 3" xfId="202" xr:uid="{FAD6AF73-A437-4994-B06E-C45D25A23331}"/>
    <cellStyle name="Moneda 10 3 2 3 2" xfId="203" xr:uid="{28CB4320-EBB5-4A3F-8723-B4B4F87D54C5}"/>
    <cellStyle name="Moneda 10 3 2 3 2 2" xfId="572" xr:uid="{7D697B13-AE28-4B35-9312-3BA2F765E03A}"/>
    <cellStyle name="Moneda 10 3 2 3 2 2 2" xfId="1114" xr:uid="{D8678183-01E1-4AFA-AEA4-B5B92464A63A}"/>
    <cellStyle name="Moneda 10 3 2 3 2 2 3" xfId="1749" xr:uid="{16F0C09A-9DE4-4EFC-8CF6-8716575EC880}"/>
    <cellStyle name="Moneda 10 3 2 3 2 3" xfId="843" xr:uid="{7BA8B95D-E656-4A33-ADF4-20E826551688}"/>
    <cellStyle name="Moneda 10 3 2 3 2 3 2" xfId="2380" xr:uid="{232581A4-72FD-4D16-A30D-8AB7E654865C}"/>
    <cellStyle name="Moneda 10 3 2 3 2 4" xfId="2851" xr:uid="{4C105D12-27A2-4CB8-9494-ED02DCE2891B}"/>
    <cellStyle name="Moneda 10 3 2 3 2 5" xfId="1528" xr:uid="{29DF2173-2896-48C5-952B-544F34B4BA41}"/>
    <cellStyle name="Moneda 10 3 2 3 3" xfId="571" xr:uid="{177B6DC7-7DBD-41FC-9EBB-5EC1267315AC}"/>
    <cellStyle name="Moneda 10 3 2 3 3 2" xfId="1113" xr:uid="{E759A8E6-C5B3-4C68-BFFE-C03A4BB566B4}"/>
    <cellStyle name="Moneda 10 3 2 3 3 3" xfId="1662" xr:uid="{AC7070AB-75B9-4A5C-AFCD-89F51C9E8099}"/>
    <cellStyle name="Moneda 10 3 2 3 4" xfId="842" xr:uid="{5620F1EA-077B-46AE-B5E1-C9EC4E8667FB}"/>
    <cellStyle name="Moneda 10 3 2 3 4 2" xfId="2293" xr:uid="{1B70E060-4875-4B66-9F28-07E265486849}"/>
    <cellStyle name="Moneda 10 3 2 3 5" xfId="2764" xr:uid="{591EB7C7-98F1-4FAC-BAA3-F380B55FD49D}"/>
    <cellStyle name="Moneda 10 3 2 3 6" xfId="1371" xr:uid="{DB037CEC-0E8E-4A00-9EE9-4689947834F1}"/>
    <cellStyle name="Moneda 10 3 2 4" xfId="204" xr:uid="{6030EFB6-7469-4A94-83B1-0AD7A114719D}"/>
    <cellStyle name="Moneda 10 3 2 4 2" xfId="573" xr:uid="{8E294E68-A950-4C59-8B4C-F5FD5C1422BB}"/>
    <cellStyle name="Moneda 10 3 2 4 2 2" xfId="1115" xr:uid="{4EBF00B5-19F7-4C0E-A326-32E63EEE7814}"/>
    <cellStyle name="Moneda 10 3 2 4 2 3" xfId="1701" xr:uid="{50FC1F41-9F60-4AB4-A589-F15EB1C502E5}"/>
    <cellStyle name="Moneda 10 3 2 4 3" xfId="844" xr:uid="{E298E405-773E-4578-987B-B4BD984202F0}"/>
    <cellStyle name="Moneda 10 3 2 4 3 2" xfId="2332" xr:uid="{E335E1BC-1C1C-49DA-8826-117EDEB13ABC}"/>
    <cellStyle name="Moneda 10 3 2 4 4" xfId="2803" xr:uid="{9F018D83-B2E2-4B53-B4D1-5256684685E4}"/>
    <cellStyle name="Moneda 10 3 2 4 5" xfId="1487" xr:uid="{2043992A-5DD6-47CF-9F0D-AD77789ADE68}"/>
    <cellStyle name="Moneda 10 3 2 5" xfId="568" xr:uid="{8152E9F5-9A01-434B-9B04-85253FBE6009}"/>
    <cellStyle name="Moneda 10 3 2 5 2" xfId="1110" xr:uid="{F224C8C0-19A3-4270-9FDC-5B9F795D3B1C}"/>
    <cellStyle name="Moneda 10 3 2 5 2 2" xfId="2539" xr:uid="{BFF62582-159D-46CC-AC9B-55F1672BAC47}"/>
    <cellStyle name="Moneda 10 3 2 5 3" xfId="3010" xr:uid="{B6B5144B-B922-4606-AC9F-57AE610DCF3F}"/>
    <cellStyle name="Moneda 10 3 2 5 4" xfId="2064" xr:uid="{0776EE71-3FE6-4DDB-9C61-8B30767D57A2}"/>
    <cellStyle name="Moneda 10 3 2 6" xfId="839" xr:uid="{B805576F-EC7A-4146-8499-F34D7733C9F6}"/>
    <cellStyle name="Moneda 10 3 2 6 2" xfId="1614" xr:uid="{5572E3C5-722D-420F-AEE8-CC2CF77767AE}"/>
    <cellStyle name="Moneda 10 3 2 7" xfId="2245" xr:uid="{F5D137E6-6EE2-4BBC-945C-1C5FD6659A06}"/>
    <cellStyle name="Moneda 10 3 2 8" xfId="2716" xr:uid="{86E1157C-AD1E-4953-9286-EC9622C52387}"/>
    <cellStyle name="Moneda 10 3 2 9" xfId="1323" xr:uid="{D998CCD3-5195-4A38-A43E-F229C7B8D224}"/>
    <cellStyle name="Moneda 10 3 3" xfId="205" xr:uid="{AA446572-30EA-4104-8649-CA97D1EB6C7D}"/>
    <cellStyle name="Moneda 10 3 3 2" xfId="206" xr:uid="{737A7712-344A-4297-ADDE-134CF5980DAD}"/>
    <cellStyle name="Moneda 10 3 3 2 2" xfId="207" xr:uid="{E80857BE-C40C-4123-92C7-C6CAF20FE536}"/>
    <cellStyle name="Moneda 10 3 3 2 2 2" xfId="576" xr:uid="{C2B6CCAE-E488-4915-A6D8-A80EADA454DA}"/>
    <cellStyle name="Moneda 10 3 3 2 2 2 2" xfId="1118" xr:uid="{BFC9A870-E405-4CAE-A6B9-D2070636AB66}"/>
    <cellStyle name="Moneda 10 3 3 2 2 2 3" xfId="1760" xr:uid="{3C196D63-AF9F-4873-9E71-6C260CD2D5F2}"/>
    <cellStyle name="Moneda 10 3 3 2 2 3" xfId="847" xr:uid="{C0888C0A-79D2-41FC-8FBF-B5D49662D0F6}"/>
    <cellStyle name="Moneda 10 3 3 2 2 3 2" xfId="2391" xr:uid="{59D85926-9770-4163-9B06-12F22B1E42C2}"/>
    <cellStyle name="Moneda 10 3 3 2 2 4" xfId="2862" xr:uid="{E8178BE5-D579-4FBE-B5A3-654C9EF8966B}"/>
    <cellStyle name="Moneda 10 3 3 2 2 5" xfId="1539" xr:uid="{0F2C59E4-1FBA-4670-94AD-71C8B0F706EB}"/>
    <cellStyle name="Moneda 10 3 3 2 3" xfId="575" xr:uid="{F76690BC-5D26-44F4-BC41-F312036F5E63}"/>
    <cellStyle name="Moneda 10 3 3 2 3 2" xfId="1117" xr:uid="{8D8E717C-D522-4EF5-A4F8-1630F97C726B}"/>
    <cellStyle name="Moneda 10 3 3 2 3 3" xfId="1673" xr:uid="{EBADE5C6-E523-4599-842F-7AFD2AAB3FB9}"/>
    <cellStyle name="Moneda 10 3 3 2 4" xfId="846" xr:uid="{134548A1-9C31-4DDE-8AA8-092EC00D13E4}"/>
    <cellStyle name="Moneda 10 3 3 2 4 2" xfId="2304" xr:uid="{1CE2038A-1E90-447E-A190-F2314C6625A7}"/>
    <cellStyle name="Moneda 10 3 3 2 5" xfId="2775" xr:uid="{409326AE-8F46-43E9-BC75-7D98B9B68EA7}"/>
    <cellStyle name="Moneda 10 3 3 2 6" xfId="1384" xr:uid="{C541271B-1370-4BC6-BA42-74F05888233A}"/>
    <cellStyle name="Moneda 10 3 3 3" xfId="208" xr:uid="{B59C8368-82AC-476E-AD86-4F55E43DB231}"/>
    <cellStyle name="Moneda 10 3 3 3 2" xfId="577" xr:uid="{C038F43A-41DB-4349-B378-5BA658352A00}"/>
    <cellStyle name="Moneda 10 3 3 3 2 2" xfId="1119" xr:uid="{44E3F344-1E2D-48EE-8F08-FC473A88C419}"/>
    <cellStyle name="Moneda 10 3 3 3 2 3" xfId="1714" xr:uid="{B518549F-88F8-4EEE-93CD-0D34E713D18A}"/>
    <cellStyle name="Moneda 10 3 3 3 3" xfId="848" xr:uid="{7D53E64E-D8F5-4A6B-9D58-1EC39BBA080B}"/>
    <cellStyle name="Moneda 10 3 3 3 3 2" xfId="2345" xr:uid="{486559E9-A25A-425F-8936-A779AD9CDBCD}"/>
    <cellStyle name="Moneda 10 3 3 3 4" xfId="2816" xr:uid="{4A35D3D8-0A34-4C15-A624-732BC910B66A}"/>
    <cellStyle name="Moneda 10 3 3 3 5" xfId="1500" xr:uid="{0F96D5E6-EA2D-446A-ADAB-53E816827A5A}"/>
    <cellStyle name="Moneda 10 3 3 4" xfId="574" xr:uid="{7121F4E1-BE78-4962-AE62-E7A1C9526E73}"/>
    <cellStyle name="Moneda 10 3 3 4 2" xfId="1116" xr:uid="{15D352A1-F11B-46EB-BFCD-AE65C065AE87}"/>
    <cellStyle name="Moneda 10 3 3 4 2 2" xfId="2550" xr:uid="{7DE7ABCE-B5E7-4020-B464-599BF49ACE55}"/>
    <cellStyle name="Moneda 10 3 3 4 3" xfId="3021" xr:uid="{9E122B2F-F360-4D84-8982-B5087DE133D4}"/>
    <cellStyle name="Moneda 10 3 3 4 4" xfId="2075" xr:uid="{C0A2A7F8-8B7C-413D-BB27-8767CB4D131D}"/>
    <cellStyle name="Moneda 10 3 3 5" xfId="845" xr:uid="{6D6557F2-3548-4791-9550-B30A397A43FA}"/>
    <cellStyle name="Moneda 10 3 3 5 2" xfId="1627" xr:uid="{6FE02DEF-80FD-4FDF-BB19-E1AE940B55AA}"/>
    <cellStyle name="Moneda 10 3 3 6" xfId="2258" xr:uid="{5EFD18C6-DE2E-45CC-A96D-2556CE06C119}"/>
    <cellStyle name="Moneda 10 3 3 7" xfId="2729" xr:uid="{0CF006BC-0139-4981-BE67-D697129A57B2}"/>
    <cellStyle name="Moneda 10 3 3 8" xfId="1336" xr:uid="{90DB71BC-57A9-4918-A014-A0891933FAE4}"/>
    <cellStyle name="Moneda 10 3 4" xfId="209" xr:uid="{8A5CCAE3-B9B6-4DDB-8D9E-F6223B417CCA}"/>
    <cellStyle name="Moneda 10 3 4 2" xfId="210" xr:uid="{F933EF8F-04EC-4650-B08E-BEDF85B49F42}"/>
    <cellStyle name="Moneda 10 3 4 2 2" xfId="579" xr:uid="{1EF81182-85B2-4F39-824B-5B290B3CECD9}"/>
    <cellStyle name="Moneda 10 3 4 2 2 2" xfId="1121" xr:uid="{F06AC7B5-8638-4400-A657-0B7BF39E4D89}"/>
    <cellStyle name="Moneda 10 3 4 2 2 3" xfId="1738" xr:uid="{FD214475-AD95-445C-836D-B43ABE7DA2EE}"/>
    <cellStyle name="Moneda 10 3 4 2 3" xfId="850" xr:uid="{FCD926BC-1FA8-408E-85BF-D02C071B969B}"/>
    <cellStyle name="Moneda 10 3 4 2 3 2" xfId="2369" xr:uid="{4B3B22D3-D0E2-4B8D-8DD1-49F0234A483E}"/>
    <cellStyle name="Moneda 10 3 4 2 4" xfId="2840" xr:uid="{60FFCD21-116E-4AF9-B262-DEE3EA2BA956}"/>
    <cellStyle name="Moneda 10 3 4 2 5" xfId="1517" xr:uid="{4866D1E4-5BB9-41B9-A4BC-13ADFCBB64E0}"/>
    <cellStyle name="Moneda 10 3 4 3" xfId="578" xr:uid="{19749E14-9E50-4C14-81B3-248A4506B140}"/>
    <cellStyle name="Moneda 10 3 4 3 2" xfId="1120" xr:uid="{6A369F46-6DDE-42E1-B8F0-DBDFA4DB47AC}"/>
    <cellStyle name="Moneda 10 3 4 3 2 2" xfId="2565" xr:uid="{CCDC5797-7007-4C65-B920-4B4840ED854E}"/>
    <cellStyle name="Moneda 10 3 4 3 3" xfId="3036" xr:uid="{A750EC9D-7EF2-4492-973D-449BCEED486C}"/>
    <cellStyle name="Moneda 10 3 4 3 4" xfId="2090" xr:uid="{F95FD239-01EA-40FA-BB32-65593C212221}"/>
    <cellStyle name="Moneda 10 3 4 4" xfId="849" xr:uid="{F8B471BF-F477-40B8-B9BA-7E286E639B18}"/>
    <cellStyle name="Moneda 10 3 4 4 2" xfId="1651" xr:uid="{24EBA626-4546-497D-A11D-26E8DD9A7A52}"/>
    <cellStyle name="Moneda 10 3 4 5" xfId="2282" xr:uid="{EB777D2C-0C89-401A-8407-3EC40832B3D3}"/>
    <cellStyle name="Moneda 10 3 4 6" xfId="2753" xr:uid="{82787C74-90B0-491D-A1BB-9293B246C7DF}"/>
    <cellStyle name="Moneda 10 3 4 7" xfId="1360" xr:uid="{4F03849E-CD94-45C4-B615-D7A91E8D1269}"/>
    <cellStyle name="Moneda 10 3 5" xfId="211" xr:uid="{50260582-7CD5-4AE0-910B-C8D604C85815}"/>
    <cellStyle name="Moneda 10 3 5 2" xfId="580" xr:uid="{66675840-31AB-4871-84F4-60A31F3FD20D}"/>
    <cellStyle name="Moneda 10 3 5 2 2" xfId="1122" xr:uid="{59C89E14-7873-4DE3-AAE7-CBEED9C495B9}"/>
    <cellStyle name="Moneda 10 3 5 2 2 2" xfId="2580" xr:uid="{23063A3F-14AE-4085-BB45-0DB8499D486B}"/>
    <cellStyle name="Moneda 10 3 5 2 3" xfId="3051" xr:uid="{6A1F0E4F-6A0F-4834-82EB-2CD9A353EB15}"/>
    <cellStyle name="Moneda 10 3 5 2 4" xfId="2105" xr:uid="{EEA58D7B-7737-44A1-9546-7EC7B4529640}"/>
    <cellStyle name="Moneda 10 3 5 3" xfId="851" xr:uid="{00428D20-D33E-4DB0-8726-35BCC9D24B30}"/>
    <cellStyle name="Moneda 10 3 5 3 2" xfId="1690" xr:uid="{A16B4CE0-0CBF-441A-981A-A01AFC0D8B2E}"/>
    <cellStyle name="Moneda 10 3 5 4" xfId="2321" xr:uid="{00F51D86-2C53-4A8D-9B77-20211C8EEAC1}"/>
    <cellStyle name="Moneda 10 3 5 5" xfId="2792" xr:uid="{0E545A34-07D6-4BDC-89E8-FE702669BED3}"/>
    <cellStyle name="Moneda 10 3 5 6" xfId="1476" xr:uid="{CD8435C7-8F1F-412B-9565-2ECA5E1A875B}"/>
    <cellStyle name="Moneda 10 3 6" xfId="567" xr:uid="{E8694D39-3FF9-47DE-86DC-18EBE71EEC40}"/>
    <cellStyle name="Moneda 10 3 6 2" xfId="1109" xr:uid="{FCA7C6F1-5C98-4CD5-81B3-C1E2322D3D7D}"/>
    <cellStyle name="Moneda 10 3 6 2 2" xfId="2528" xr:uid="{9DC3FB97-C69A-4224-A479-F1F29C32B0EC}"/>
    <cellStyle name="Moneda 10 3 6 3" xfId="2999" xr:uid="{CC5C518D-4FEA-40E9-B33E-C582E2AD1E90}"/>
    <cellStyle name="Moneda 10 3 6 4" xfId="2053" xr:uid="{C7238B5C-06D0-46F0-BABE-2F7CC11E1C49}"/>
    <cellStyle name="Moneda 10 3 7" xfId="838" xr:uid="{56E47ED6-B4FD-4282-956F-6D91940E7901}"/>
    <cellStyle name="Moneda 10 3 7 2" xfId="1603" xr:uid="{288DE196-777E-4C78-9D86-1AE61D43E26F}"/>
    <cellStyle name="Moneda 10 3 8" xfId="2234" xr:uid="{8D675605-7DF0-4A87-8660-B871473BDD20}"/>
    <cellStyle name="Moneda 10 3 9" xfId="2705" xr:uid="{A77E19A8-4EB8-4970-9AEF-A08C404AC4A9}"/>
    <cellStyle name="Moneda 10 4" xfId="212" xr:uid="{65136EC8-002C-48F9-B2CC-F8FFD746F5F1}"/>
    <cellStyle name="Moneda 10 4 2" xfId="213" xr:uid="{FCB4BFEB-D9EB-40CE-86F7-E92D3D9771F6}"/>
    <cellStyle name="Moneda 10 4 2 2" xfId="214" xr:uid="{172F4E4C-F00D-4DCC-BBD5-A34D12BFAD13}"/>
    <cellStyle name="Moneda 10 4 2 2 2" xfId="583" xr:uid="{EB9C3D75-DE53-4DA1-90A8-FE2E61B6103B}"/>
    <cellStyle name="Moneda 10 4 2 2 2 2" xfId="1125" xr:uid="{BB2DDFA3-42A1-4444-AE25-423D6633D5FA}"/>
    <cellStyle name="Moneda 10 4 2 2 2 3" xfId="1722" xr:uid="{E75CE9AF-B0B0-41FB-B2AB-5EE8B960F591}"/>
    <cellStyle name="Moneda 10 4 2 2 3" xfId="854" xr:uid="{AE85408E-04AD-4FD2-8E37-4CBEECCEAC43}"/>
    <cellStyle name="Moneda 10 4 2 2 3 2" xfId="2353" xr:uid="{A107DF2F-3812-4573-82BB-4FC099464F39}"/>
    <cellStyle name="Moneda 10 4 2 2 4" xfId="2824" xr:uid="{A70E593E-55B0-4244-8F0A-FC034F05DE1D}"/>
    <cellStyle name="Moneda 10 4 2 2 5" xfId="1392" xr:uid="{783B38D9-0429-4BD1-A7FA-19CCBD125511}"/>
    <cellStyle name="Moneda 10 4 2 3" xfId="582" xr:uid="{1CBCCCF7-CF93-4AD4-BC07-76F2C5629F67}"/>
    <cellStyle name="Moneda 10 4 2 3 2" xfId="1124" xr:uid="{8037DD81-FBA1-43F3-9163-8621757021B6}"/>
    <cellStyle name="Moneda 10 4 2 3 3" xfId="1635" xr:uid="{FA9FDB95-CEAC-497C-883B-7114AC439C2F}"/>
    <cellStyle name="Moneda 10 4 2 4" xfId="853" xr:uid="{844DF275-9C5A-4D22-8F2D-48338FC8238D}"/>
    <cellStyle name="Moneda 10 4 2 4 2" xfId="2266" xr:uid="{8FE795C3-44BE-4698-BC54-B65675A79011}"/>
    <cellStyle name="Moneda 10 4 2 5" xfId="2737" xr:uid="{E1CE5897-A07B-4328-9E5B-A9B1F8445698}"/>
    <cellStyle name="Moneda 10 4 2 6" xfId="1344" xr:uid="{8A5A143D-C625-4CAE-8756-E5C1DC1DB935}"/>
    <cellStyle name="Moneda 10 4 3" xfId="215" xr:uid="{4302360C-5784-49ED-BD8E-F53E1F25C888}"/>
    <cellStyle name="Moneda 10 4 3 2" xfId="216" xr:uid="{BA05BA74-AC72-4468-9ADE-845AB9898C3C}"/>
    <cellStyle name="Moneda 10 4 3 2 2" xfId="585" xr:uid="{E851131D-E64F-4FA2-A7B0-0BF7BCDB1DF6}"/>
    <cellStyle name="Moneda 10 4 3 2 2 2" xfId="1127" xr:uid="{3A72F679-1BD8-451E-AEB2-EFFD15DCFF45}"/>
    <cellStyle name="Moneda 10 4 3 2 2 3" xfId="1746" xr:uid="{6EE24874-C7E3-42C4-B703-AFE1D384141F}"/>
    <cellStyle name="Moneda 10 4 3 2 3" xfId="856" xr:uid="{8B0E9B88-6125-470B-86A3-5E5E548AAECB}"/>
    <cellStyle name="Moneda 10 4 3 2 3 2" xfId="2377" xr:uid="{F807330E-E33E-4980-AD3A-130CCA2E99CD}"/>
    <cellStyle name="Moneda 10 4 3 2 4" xfId="2848" xr:uid="{6A85841D-7A94-489B-9F8B-00F7A2D4E7BE}"/>
    <cellStyle name="Moneda 10 4 3 2 5" xfId="1525" xr:uid="{EAEDD13A-C3FE-4519-875F-04A9925EEF80}"/>
    <cellStyle name="Moneda 10 4 3 3" xfId="584" xr:uid="{75A42B2C-212D-4525-8B59-95F6ADF70138}"/>
    <cellStyle name="Moneda 10 4 3 3 2" xfId="1126" xr:uid="{766FCC61-255C-4481-8036-2AE19DD6A64B}"/>
    <cellStyle name="Moneda 10 4 3 3 3" xfId="1659" xr:uid="{22FD9CBB-271F-486D-95E5-1926209B9895}"/>
    <cellStyle name="Moneda 10 4 3 4" xfId="855" xr:uid="{88162EB5-97F4-41FC-84AD-7D19DDE25941}"/>
    <cellStyle name="Moneda 10 4 3 4 2" xfId="2290" xr:uid="{9A00A7A1-19FE-44E4-869B-611A81EE6EA4}"/>
    <cellStyle name="Moneda 10 4 3 5" xfId="2761" xr:uid="{E0574CE2-ADF7-44DA-AE27-5947CE7F61AD}"/>
    <cellStyle name="Moneda 10 4 3 6" xfId="1368" xr:uid="{E583DCAA-91B2-4FE7-B75B-984D3A15B244}"/>
    <cellStyle name="Moneda 10 4 4" xfId="217" xr:uid="{0F557CFC-8D9F-43F4-8B87-F352CFD50272}"/>
    <cellStyle name="Moneda 10 4 4 2" xfId="586" xr:uid="{0BE5FE3A-7FB5-403D-A9EE-C7B31001DF74}"/>
    <cellStyle name="Moneda 10 4 4 2 2" xfId="1128" xr:uid="{5984FCA9-6938-4215-A89A-8C3F7555C673}"/>
    <cellStyle name="Moneda 10 4 4 2 3" xfId="1698" xr:uid="{C42564C1-6041-431C-BC83-B71BE84176BD}"/>
    <cellStyle name="Moneda 10 4 4 3" xfId="857" xr:uid="{FC249AF1-5E60-4E5F-ACD6-6F6060C74B4C}"/>
    <cellStyle name="Moneda 10 4 4 3 2" xfId="2329" xr:uid="{7AC497DF-B473-4467-8749-22E9291D55CC}"/>
    <cellStyle name="Moneda 10 4 4 4" xfId="2800" xr:uid="{F7920DF6-619E-4465-8602-27CC87644F0A}"/>
    <cellStyle name="Moneda 10 4 4 5" xfId="1484" xr:uid="{3DAF8DDC-DBEF-4609-926C-62CD8D29A1C7}"/>
    <cellStyle name="Moneda 10 4 5" xfId="581" xr:uid="{8D97B90B-34BB-4D74-B659-34B1C190D77B}"/>
    <cellStyle name="Moneda 10 4 5 2" xfId="1123" xr:uid="{7969A215-96FA-4869-B0CE-42277F25ED80}"/>
    <cellStyle name="Moneda 10 4 5 2 2" xfId="2536" xr:uid="{2CE326FC-82E6-4634-964C-75D7551FAFC4}"/>
    <cellStyle name="Moneda 10 4 5 3" xfId="3007" xr:uid="{8B42CAAA-6ECD-44F9-9D48-9FCB10F1B623}"/>
    <cellStyle name="Moneda 10 4 5 4" xfId="2061" xr:uid="{0738FD9E-6447-4C16-A898-612AF44A36AA}"/>
    <cellStyle name="Moneda 10 4 6" xfId="852" xr:uid="{DE7C6A4D-97CE-4645-9D48-3C7D4BE0423B}"/>
    <cellStyle name="Moneda 10 4 6 2" xfId="1611" xr:uid="{701DC71B-E438-4B5E-AD1C-EF62AAEAE5C1}"/>
    <cellStyle name="Moneda 10 4 7" xfId="2242" xr:uid="{759250D4-BE1A-4EA5-89B7-F8FF6D7A61F7}"/>
    <cellStyle name="Moneda 10 4 8" xfId="2713" xr:uid="{40EAB5AE-6C04-476D-B42D-4570D0B5A072}"/>
    <cellStyle name="Moneda 10 4 9" xfId="1320" xr:uid="{C33C0D65-47DD-4620-9DBE-F83B3B194BDB}"/>
    <cellStyle name="Moneda 10 5" xfId="218" xr:uid="{D53FEEB5-1DE9-473D-B46D-A51CDC5C28B9}"/>
    <cellStyle name="Moneda 10 5 2" xfId="219" xr:uid="{0E45054F-6409-4333-AA7D-3DCCFC1AC7A4}"/>
    <cellStyle name="Moneda 10 5 2 2" xfId="220" xr:uid="{D18B7DEE-1311-4AE3-A0A8-BF662625251C}"/>
    <cellStyle name="Moneda 10 5 2 2 2" xfId="589" xr:uid="{888F53EA-EAED-43F4-8973-D33C4BCACEA7}"/>
    <cellStyle name="Moneda 10 5 2 2 2 2" xfId="1131" xr:uid="{859782FE-B158-477B-8418-54B3EF8E7D33}"/>
    <cellStyle name="Moneda 10 5 2 2 2 3" xfId="1757" xr:uid="{295B8D98-69B7-4127-A4DE-FB4C59B83865}"/>
    <cellStyle name="Moneda 10 5 2 2 3" xfId="860" xr:uid="{CE736F37-5684-49E9-B51E-578F8C78436E}"/>
    <cellStyle name="Moneda 10 5 2 2 3 2" xfId="2388" xr:uid="{A93DB765-81F9-4DDE-8BCA-93F67121C189}"/>
    <cellStyle name="Moneda 10 5 2 2 4" xfId="2859" xr:uid="{0AB74A17-45A2-4E37-ACD0-D4AC69FC277F}"/>
    <cellStyle name="Moneda 10 5 2 2 5" xfId="1536" xr:uid="{A657F403-E196-40EB-BBAE-324D52BF2739}"/>
    <cellStyle name="Moneda 10 5 2 3" xfId="588" xr:uid="{C1AF84B8-DB13-44DF-84A4-CB549B7359DF}"/>
    <cellStyle name="Moneda 10 5 2 3 2" xfId="1130" xr:uid="{1FE7541D-BB61-44BE-95D7-91703C01B177}"/>
    <cellStyle name="Moneda 10 5 2 3 3" xfId="1670" xr:uid="{D4749C16-D3DE-4C4E-945A-43832F4E18D3}"/>
    <cellStyle name="Moneda 10 5 2 4" xfId="859" xr:uid="{67B173A6-27F4-4A92-BFF2-D63CC4AD0562}"/>
    <cellStyle name="Moneda 10 5 2 4 2" xfId="2301" xr:uid="{1FBE7239-7472-47EF-B6A5-9EC6C1AA8C16}"/>
    <cellStyle name="Moneda 10 5 2 5" xfId="2772" xr:uid="{D8A5FC61-2DDE-44BA-BDA5-DF08052D9F85}"/>
    <cellStyle name="Moneda 10 5 2 6" xfId="1381" xr:uid="{37F86D80-34FC-4427-AFCF-9BFEAEA43457}"/>
    <cellStyle name="Moneda 10 5 3" xfId="221" xr:uid="{B6C61F04-02ED-4507-B626-9535F5771A8E}"/>
    <cellStyle name="Moneda 10 5 3 2" xfId="590" xr:uid="{DC30DC9C-F94F-4CDB-83DB-62AB53D9FC4F}"/>
    <cellStyle name="Moneda 10 5 3 2 2" xfId="1132" xr:uid="{CF6EE2E5-6CFA-4C75-AD04-0C3652E85720}"/>
    <cellStyle name="Moneda 10 5 3 2 3" xfId="1711" xr:uid="{92C92EC2-5A59-4F6D-93C1-922025FA6E3D}"/>
    <cellStyle name="Moneda 10 5 3 3" xfId="861" xr:uid="{04715162-A01B-4442-8742-7688AEC89BE0}"/>
    <cellStyle name="Moneda 10 5 3 3 2" xfId="2342" xr:uid="{C9A7226B-07F0-4DC4-97D0-3A4B89C9AC6D}"/>
    <cellStyle name="Moneda 10 5 3 4" xfId="2813" xr:uid="{6FA2DDA9-6A64-4110-B281-EC7129E3A9A3}"/>
    <cellStyle name="Moneda 10 5 3 5" xfId="1497" xr:uid="{D471339D-9DD2-44C4-A3E7-4A67CFED6F80}"/>
    <cellStyle name="Moneda 10 5 4" xfId="587" xr:uid="{67CE7AFA-D496-4277-ACB9-C6E7D4664F12}"/>
    <cellStyle name="Moneda 10 5 4 2" xfId="1129" xr:uid="{A8267E98-B814-4AB7-B48E-1066DCBCE68D}"/>
    <cellStyle name="Moneda 10 5 4 2 2" xfId="2547" xr:uid="{B250CA7A-FF56-4049-9A4D-6501FE86B6CF}"/>
    <cellStyle name="Moneda 10 5 4 3" xfId="3018" xr:uid="{70BA2C22-93BF-487C-8460-34B59DA914B5}"/>
    <cellStyle name="Moneda 10 5 4 4" xfId="2072" xr:uid="{28527218-6372-4354-937A-F9F7DA797906}"/>
    <cellStyle name="Moneda 10 5 5" xfId="858" xr:uid="{5F8A4948-68AD-40E5-BEA4-F7219C548229}"/>
    <cellStyle name="Moneda 10 5 5 2" xfId="1624" xr:uid="{80B3837B-B65F-41F2-A08B-13DC86102A94}"/>
    <cellStyle name="Moneda 10 5 6" xfId="2255" xr:uid="{F952613A-DF64-4FAA-A599-C5F2680C8911}"/>
    <cellStyle name="Moneda 10 5 7" xfId="2726" xr:uid="{E9E66E26-7764-473C-A8E7-C0BFF919B77C}"/>
    <cellStyle name="Moneda 10 5 8" xfId="1333" xr:uid="{2A1A0919-FDC6-4FB8-B0D3-2758F0E8AF6E}"/>
    <cellStyle name="Moneda 10 6" xfId="222" xr:uid="{15B6A7A6-6F48-482D-81ED-BC43E19B73F2}"/>
    <cellStyle name="Moneda 10 6 2" xfId="223" xr:uid="{27173BDD-4E58-492E-90ED-A9098D5EE2E2}"/>
    <cellStyle name="Moneda 10 6 2 2" xfId="592" xr:uid="{720816D9-0D8C-429A-A7F8-F1FEDC34A29E}"/>
    <cellStyle name="Moneda 10 6 2 2 2" xfId="1134" xr:uid="{255A36DF-6BF4-4DC1-A89D-C1E33DCAED7C}"/>
    <cellStyle name="Moneda 10 6 2 2 3" xfId="1735" xr:uid="{5846BFD2-95BA-4A47-A05D-09244246750A}"/>
    <cellStyle name="Moneda 10 6 2 3" xfId="863" xr:uid="{953684A2-4183-4B3E-AA75-2267E17470E8}"/>
    <cellStyle name="Moneda 10 6 2 3 2" xfId="2366" xr:uid="{49D99A78-BDD5-4F48-ACC1-728930A3DAFC}"/>
    <cellStyle name="Moneda 10 6 2 4" xfId="2837" xr:uid="{03FC5685-BECE-4728-9753-60924EA3CC8E}"/>
    <cellStyle name="Moneda 10 6 2 5" xfId="1514" xr:uid="{136F0A7C-70AA-40D2-B73F-86555F912DBD}"/>
    <cellStyle name="Moneda 10 6 3" xfId="591" xr:uid="{1851BE84-E699-48EE-98BE-8A2AAEF19103}"/>
    <cellStyle name="Moneda 10 6 3 2" xfId="1133" xr:uid="{56D89A80-F5F9-4E63-B07E-A50DD8D90548}"/>
    <cellStyle name="Moneda 10 6 3 2 2" xfId="2562" xr:uid="{100CEC11-A9E8-467A-A08D-A22626EC4349}"/>
    <cellStyle name="Moneda 10 6 3 3" xfId="3033" xr:uid="{3958A666-A89A-4DCA-85C0-3D9804919138}"/>
    <cellStyle name="Moneda 10 6 3 4" xfId="2087" xr:uid="{D9B5796B-BDC3-452A-BCB0-2E7AA26B0DB3}"/>
    <cellStyle name="Moneda 10 6 4" xfId="862" xr:uid="{115081CB-2AAD-4023-82C1-9BEAAC2F2B33}"/>
    <cellStyle name="Moneda 10 6 4 2" xfId="1648" xr:uid="{04DC26EE-D9E0-48CB-BFD6-E83633A82FFD}"/>
    <cellStyle name="Moneda 10 6 5" xfId="2279" xr:uid="{1DAF8B69-9EE7-4917-9607-27C4955B9DB4}"/>
    <cellStyle name="Moneda 10 6 6" xfId="2750" xr:uid="{9743DA03-9AF6-4D1D-80A6-37B93061A652}"/>
    <cellStyle name="Moneda 10 6 7" xfId="1357" xr:uid="{120A3339-C76A-4FEA-A4AF-B35317A78D2C}"/>
    <cellStyle name="Moneda 10 7" xfId="224" xr:uid="{5B958395-3F9A-4163-9D31-AF24C2B39024}"/>
    <cellStyle name="Moneda 10 7 2" xfId="593" xr:uid="{80A04720-21BA-49AF-8AAE-E510B2F844F7}"/>
    <cellStyle name="Moneda 10 7 2 2" xfId="1135" xr:uid="{0EE080A2-B2BD-47D7-A602-957164489F3A}"/>
    <cellStyle name="Moneda 10 7 2 2 2" xfId="2577" xr:uid="{443696D6-91E3-46C4-A0FE-27E3E397A250}"/>
    <cellStyle name="Moneda 10 7 2 3" xfId="3048" xr:uid="{7B5261DF-7E77-443B-96CF-89950D92AD2B}"/>
    <cellStyle name="Moneda 10 7 2 4" xfId="2102" xr:uid="{C2DDDADB-5D2F-4815-8E12-AD10FB548DB2}"/>
    <cellStyle name="Moneda 10 7 3" xfId="864" xr:uid="{03306E74-D317-419F-952F-6675A5C103AD}"/>
    <cellStyle name="Moneda 10 7 3 2" xfId="1687" xr:uid="{1049A3A7-79D5-4176-B72F-E56B0875B902}"/>
    <cellStyle name="Moneda 10 7 4" xfId="2318" xr:uid="{D98BBE1A-DB9C-4431-8732-943D1EEDCDB0}"/>
    <cellStyle name="Moneda 10 7 5" xfId="2789" xr:uid="{CEDDC716-CCE9-4056-95E3-F5B3EBF006D0}"/>
    <cellStyle name="Moneda 10 7 6" xfId="1473" xr:uid="{9CE713E5-CE1A-4799-A6CA-6510799A0AE8}"/>
    <cellStyle name="Moneda 10 8" xfId="552" xr:uid="{D1B10579-9DFC-46D7-8275-986AC22C2F9D}"/>
    <cellStyle name="Moneda 10 8 2" xfId="1094" xr:uid="{0D237170-BD5D-43FA-B09E-6AE2F8088DBD}"/>
    <cellStyle name="Moneda 10 8 2 2" xfId="2525" xr:uid="{694DF7D7-BECE-4D72-946F-44ABECC8BC60}"/>
    <cellStyle name="Moneda 10 8 3" xfId="2996" xr:uid="{679C3C93-323F-4DA7-86BE-66C7229374E2}"/>
    <cellStyle name="Moneda 10 8 4" xfId="2050" xr:uid="{73E340E0-9342-4A6B-B09B-338DA39B4819}"/>
    <cellStyle name="Moneda 10 9" xfId="823" xr:uid="{46A4913F-337C-4207-B874-C5352D41E56F}"/>
    <cellStyle name="Moneda 10 9 2" xfId="1600" xr:uid="{A5252DBF-4882-4FA7-8BB6-4A0D0BF60238}"/>
    <cellStyle name="Moneda 2" xfId="225" xr:uid="{031FE160-4B7A-43E8-9167-2AB7F2B5A7F5}"/>
    <cellStyle name="Moneda 2 2" xfId="226" xr:uid="{78743B63-B61A-4533-85E1-1B33C19445D1}"/>
    <cellStyle name="Moneda 2 2 2" xfId="227" xr:uid="{B28593ED-5257-4968-AD33-2C3FD00F0EA2}"/>
    <cellStyle name="Moneda 2 2 2 2" xfId="1915" xr:uid="{7608E48B-0752-4CE5-BD0B-34631D8A6BB0}"/>
    <cellStyle name="Moneda 2 2 2 2 2" xfId="2010" xr:uid="{69A2A3AC-EB74-4971-AC6B-57BC87C3D127}"/>
    <cellStyle name="Moneda 2 2 2 3" xfId="1972" xr:uid="{97D2EFD0-5936-41DC-B12E-23A2B8D319A1}"/>
    <cellStyle name="Moneda 2 2 2 4" xfId="1403" xr:uid="{F5F0DB36-DFD9-49BC-A7BD-D743014BA8A0}"/>
    <cellStyle name="Moneda 2 2 3" xfId="228" xr:uid="{8D9EF794-6BDD-442F-BAB9-E07A99437569}"/>
    <cellStyle name="Moneda 2 2 3 2" xfId="1991" xr:uid="{56B995D4-3697-46A5-AC33-3836ED5C9B07}"/>
    <cellStyle name="Moneda 2 2 3 3" xfId="1551" xr:uid="{0441F9ED-6651-418A-979F-13E8F674C0E0}"/>
    <cellStyle name="Moneda 2 2 4" xfId="1934" xr:uid="{59D80A8A-5043-4E08-B22F-BD86665D2611}"/>
    <cellStyle name="Moneda 2 2 4 2" xfId="2029" xr:uid="{4F9D289C-308C-4C96-A59B-7C82EF2329F6}"/>
    <cellStyle name="Moneda 2 2 5" xfId="1953" xr:uid="{845D280B-A1FD-47C9-BE99-C2483417687C}"/>
    <cellStyle name="Moneda 2 2 6" xfId="1863" xr:uid="{FA7155A2-26BC-497C-B1E5-BA122F78FE94}"/>
    <cellStyle name="Moneda 2 2 7" xfId="1291" xr:uid="{7AF08BD5-F3E3-4E7F-AC04-0E871BD09F1C}"/>
    <cellStyle name="Moneda 2 3" xfId="229" xr:uid="{D25BF108-AAC7-480B-B710-2CD0B12B24D4}"/>
    <cellStyle name="Moneda 2 3 2" xfId="1310" xr:uid="{7B34FC78-1230-4DB0-B929-8A0DFE8AACFA}"/>
    <cellStyle name="Moneda 2 4" xfId="1264" xr:uid="{E9149999-7636-40A9-B09C-BD5EB1A5542A}"/>
    <cellStyle name="Moneda 3" xfId="230" xr:uid="{1C150006-D541-4016-B4A7-EDFAA2FCBF7F}"/>
    <cellStyle name="Moneda 3 2" xfId="231" xr:uid="{B3AA0947-4F6D-464B-8B6D-5E784CC0786B}"/>
    <cellStyle name="Moneda 3 2 2" xfId="594" xr:uid="{70C9E5B9-92D6-4775-A898-78B9C49589EA}"/>
    <cellStyle name="Moneda 3 2 2 2" xfId="1136" xr:uid="{08FCFEAD-7296-4B99-A1FB-9F092BD875C4}"/>
    <cellStyle name="Moneda 3 2 3" xfId="865" xr:uid="{73D76E4D-56F8-4170-8E51-02196D2C86C8}"/>
    <cellStyle name="Moneda 3 2 4" xfId="1292" xr:uid="{86794ECD-9EC3-4938-BBD8-84F2A287F85A}"/>
    <cellStyle name="Moneda 3 3" xfId="232" xr:uid="{82A7298C-E56E-4C0E-A8FB-EC6FFE830C91}"/>
    <cellStyle name="Moneda 3 3 2" xfId="1311" xr:uid="{C5130D3A-83F7-49E1-89E4-8486B4F40DB1}"/>
    <cellStyle name="Moneda 3 4" xfId="1265" xr:uid="{41295B0B-DBE7-416F-BD2A-5D1FC0C60AE7}"/>
    <cellStyle name="Moneda 4" xfId="233" xr:uid="{6167A2A1-35F8-4B3B-83D3-75370F1DB42E}"/>
    <cellStyle name="Moneda 4 2" xfId="234" xr:uid="{E42C1D54-FC9F-49C0-9796-C235F534113B}"/>
    <cellStyle name="Moneda 4 2 2" xfId="235" xr:uid="{72B039BD-1D30-40C0-A891-A1D489F8E001}"/>
    <cellStyle name="Moneda 4 2 2 2" xfId="1922" xr:uid="{37C6C3B2-B30B-4322-B23B-BD39496A9805}"/>
    <cellStyle name="Moneda 4 2 2 2 2" xfId="2017" xr:uid="{A8D70CA6-E2F7-4451-A7F1-DF83DCF16777}"/>
    <cellStyle name="Moneda 4 2 2 3" xfId="1979" xr:uid="{C45F6A9E-86D1-4240-9B6F-9283742118D0}"/>
    <cellStyle name="Moneda 4 2 2 4" xfId="1410" xr:uid="{30A62221-B79F-486C-97A1-9BA5231C5948}"/>
    <cellStyle name="Moneda 4 2 3" xfId="236" xr:uid="{5BCB1711-867B-44D1-9E11-412EEA59EF92}"/>
    <cellStyle name="Moneda 4 2 3 2" xfId="1998" xr:uid="{20497EE1-B7C9-449A-A0BF-C3452C0815DF}"/>
    <cellStyle name="Moneda 4 2 3 3" xfId="1558" xr:uid="{6DAA9EB1-5CB0-4BBB-91F5-4EBB1215B143}"/>
    <cellStyle name="Moneda 4 2 4" xfId="1941" xr:uid="{CDC5A111-9A60-47C3-A064-0340E5913CB7}"/>
    <cellStyle name="Moneda 4 2 4 2" xfId="2036" xr:uid="{B6F65FC3-647E-4893-8D3D-07DC4E58F138}"/>
    <cellStyle name="Moneda 4 2 5" xfId="1960" xr:uid="{C363F6FA-164B-40E6-A4B1-215F1353C70E}"/>
    <cellStyle name="Moneda 4 2 6" xfId="1879" xr:uid="{8104DE6D-0176-4032-99E7-E240E610EF32}"/>
    <cellStyle name="Moneda 4 2 7" xfId="1313" xr:uid="{927E820B-390F-4C69-9C1D-1BF06E34D813}"/>
    <cellStyle name="Moneda 4 3" xfId="237" xr:uid="{33CAD95F-2ED9-4860-B957-A2A716A298C2}"/>
    <cellStyle name="Moneda 4 3 2" xfId="1916" xr:uid="{092FEAE7-CAB5-4F1B-90FC-7FD6B3F3D4B6}"/>
    <cellStyle name="Moneda 4 3 2 2" xfId="2011" xr:uid="{5FEEAE27-3F69-4A43-85D8-83E080C55372}"/>
    <cellStyle name="Moneda 4 3 3" xfId="1973" xr:uid="{D0004702-3B4B-4A06-A211-061E799CD12F}"/>
    <cellStyle name="Moneda 4 3 4" xfId="1404" xr:uid="{02BF310A-AA4F-4517-8144-0CA055671750}"/>
    <cellStyle name="Moneda 4 4" xfId="238" xr:uid="{962C79F1-E6F3-4BCE-BB15-943F32B24EDB}"/>
    <cellStyle name="Moneda 4 4 2" xfId="1992" xr:uid="{9D5FE7B2-EF4C-4F9B-983C-875B7FFD8636}"/>
    <cellStyle name="Moneda 4 4 3" xfId="1552" xr:uid="{24130B79-16C9-45AF-B7CF-33ABED7520EA}"/>
    <cellStyle name="Moneda 4 5" xfId="1935" xr:uid="{703632A9-1E75-4538-8663-DBB15DA47A8B}"/>
    <cellStyle name="Moneda 4 5 2" xfId="2030" xr:uid="{39EB0D12-5387-4298-8FF9-0C709DBD900F}"/>
    <cellStyle name="Moneda 4 6" xfId="1954" xr:uid="{6CDE610E-BB85-48DE-9A4E-A49A5976D327}"/>
    <cellStyle name="Moneda 4 7" xfId="1871" xr:uid="{70687134-B328-4A72-A305-CB9AAEFD4201}"/>
    <cellStyle name="Moneda 4 8" xfId="1293" xr:uid="{17ECAA4D-1CB5-4A49-B46C-D9A3487BDD31}"/>
    <cellStyle name="Moneda 5" xfId="239" xr:uid="{F578E27D-799A-4D7C-9D6F-ED779B07A5A9}"/>
    <cellStyle name="Moneda 5 10" xfId="866" xr:uid="{98E5CB9B-036D-43D9-8E9C-2B614CB3D1C9}"/>
    <cellStyle name="Moneda 5 10 2" xfId="1598" xr:uid="{424A6B7B-7DF6-48CE-99AC-2D03E29CA9FB}"/>
    <cellStyle name="Moneda 5 11" xfId="2229" xr:uid="{7E638707-12BF-47BC-A4F2-5C056142B759}"/>
    <cellStyle name="Moneda 5 12" xfId="2700" xr:uid="{99484448-DF6F-414A-B397-5769BEB24829}"/>
    <cellStyle name="Moneda 5 13" xfId="1294" xr:uid="{0AD816EE-D582-426D-8772-1E2338ECD851}"/>
    <cellStyle name="Moneda 5 2" xfId="240" xr:uid="{A8AA4557-8EAC-4018-A720-8A628C6782B3}"/>
    <cellStyle name="Moneda 5 2 10" xfId="2708" xr:uid="{F6DCE6F3-AE3C-40C7-89A3-40D14BD044CB}"/>
    <cellStyle name="Moneda 5 2 11" xfId="1314" xr:uid="{1E321CDD-A92F-403C-AE9A-83CB812052E4}"/>
    <cellStyle name="Moneda 5 2 2" xfId="241" xr:uid="{4BEEE3FF-A7DA-4120-AD07-5D09C21D58F6}"/>
    <cellStyle name="Moneda 5 2 2 2" xfId="242" xr:uid="{F726B871-78E8-4DBA-B5A8-33ABCACAA66E}"/>
    <cellStyle name="Moneda 5 2 2 2 2" xfId="243" xr:uid="{AE7E0D31-E2B4-42F5-ABD3-4B06BBE846BC}"/>
    <cellStyle name="Moneda 5 2 2 2 2 2" xfId="244" xr:uid="{FA583306-92C9-415B-B255-FB4EF3194593}"/>
    <cellStyle name="Moneda 5 2 2 2 2 2 2" xfId="600" xr:uid="{6FD0FB22-2651-4B22-967D-118F2AEC52FC}"/>
    <cellStyle name="Moneda 5 2 2 2 2 2 2 2" xfId="1142" xr:uid="{A9DB5726-A52A-4624-AAB2-BCEC06B904F1}"/>
    <cellStyle name="Moneda 5 2 2 2 2 2 2 3" xfId="1767" xr:uid="{FD670A78-6430-4E4A-817A-355DF306D18F}"/>
    <cellStyle name="Moneda 5 2 2 2 2 2 3" xfId="871" xr:uid="{2ACCC3C0-9756-4AA1-B4D5-13B59380AB55}"/>
    <cellStyle name="Moneda 5 2 2 2 2 2 3 2" xfId="2398" xr:uid="{B1B67048-C3ED-43E0-9C94-B2F33EEAC147}"/>
    <cellStyle name="Moneda 5 2 2 2 2 2 4" xfId="2869" xr:uid="{F25D1C8A-3C36-4295-85C6-A79933273C70}"/>
    <cellStyle name="Moneda 5 2 2 2 2 2 5" xfId="1546" xr:uid="{453456EA-4723-4A59-A0ED-174A0913AFAE}"/>
    <cellStyle name="Moneda 5 2 2 2 2 3" xfId="599" xr:uid="{D0CDBF3D-80B9-4738-98BB-E0D74CBA9B04}"/>
    <cellStyle name="Moneda 5 2 2 2 2 3 2" xfId="1141" xr:uid="{A84FE948-909D-4459-A242-5823893739CA}"/>
    <cellStyle name="Moneda 5 2 2 2 2 3 3" xfId="1680" xr:uid="{D9029F58-840D-41D0-AFA8-DB9D4A71B6CC}"/>
    <cellStyle name="Moneda 5 2 2 2 2 4" xfId="870" xr:uid="{B2CD814D-997A-41E0-8949-F35EB5AD3A8A}"/>
    <cellStyle name="Moneda 5 2 2 2 2 4 2" xfId="2311" xr:uid="{06D9FD9C-252A-4139-A73D-23A3712B78BA}"/>
    <cellStyle name="Moneda 5 2 2 2 2 5" xfId="2782" xr:uid="{93D4C044-6122-4B5F-8301-51F6961865BC}"/>
    <cellStyle name="Moneda 5 2 2 2 2 6" xfId="1398" xr:uid="{094F793C-6E23-42A2-BB75-A16E1171036A}"/>
    <cellStyle name="Moneda 5 2 2 2 3" xfId="245" xr:uid="{9E2FC21F-DC34-4DA5-A272-FF15E1A0430C}"/>
    <cellStyle name="Moneda 5 2 2 2 3 2" xfId="601" xr:uid="{7A2F0CA0-105E-474F-ABC7-19E0541661DE}"/>
    <cellStyle name="Moneda 5 2 2 2 3 2 2" xfId="1143" xr:uid="{6EDAA3E8-1682-4879-B619-6C20E74ACB08}"/>
    <cellStyle name="Moneda 5 2 2 2 3 2 3" xfId="1728" xr:uid="{37CD429F-CBA5-48D5-80BB-AC4F6FAB46EF}"/>
    <cellStyle name="Moneda 5 2 2 2 3 3" xfId="872" xr:uid="{173957C2-FAF4-4BB8-931D-14FC734E016F}"/>
    <cellStyle name="Moneda 5 2 2 2 3 3 2" xfId="2359" xr:uid="{612DE9ED-DD66-45CC-A143-313A288A9E81}"/>
    <cellStyle name="Moneda 5 2 2 2 3 4" xfId="2830" xr:uid="{C2356FB7-0BBB-455C-9B22-21462D742F48}"/>
    <cellStyle name="Moneda 5 2 2 2 3 5" xfId="1509" xr:uid="{67CD9C7B-3201-44F4-93C0-FA3386B63EB1}"/>
    <cellStyle name="Moneda 5 2 2 2 4" xfId="598" xr:uid="{60239C2E-2C12-45E0-906D-C3D72EA5A1E2}"/>
    <cellStyle name="Moneda 5 2 2 2 4 2" xfId="1140" xr:uid="{9F8FBD21-0E1A-4F22-85E0-EF901822AAFD}"/>
    <cellStyle name="Moneda 5 2 2 2 4 2 2" xfId="2557" xr:uid="{9EE153C9-BBFB-4EAF-ABE7-A4DCE075E7BC}"/>
    <cellStyle name="Moneda 5 2 2 2 4 3" xfId="3028" xr:uid="{AAFCD7BC-E03E-4E99-9B62-F794211EB75F}"/>
    <cellStyle name="Moneda 5 2 2 2 4 4" xfId="2082" xr:uid="{32F2F073-CAE4-4FC3-8B59-3392FF439D84}"/>
    <cellStyle name="Moneda 5 2 2 2 5" xfId="869" xr:uid="{1414568D-6208-497E-B96F-F1E0515A9CC4}"/>
    <cellStyle name="Moneda 5 2 2 2 5 2" xfId="1641" xr:uid="{FEAEB708-DFC8-4619-82B1-0A21099389B2}"/>
    <cellStyle name="Moneda 5 2 2 2 6" xfId="2272" xr:uid="{80CED253-1C5B-4F05-9411-4ACC9FAF48A1}"/>
    <cellStyle name="Moneda 5 2 2 2 7" xfId="2743" xr:uid="{D5A9B208-666F-476E-8C8A-806EA367459B}"/>
    <cellStyle name="Moneda 5 2 2 2 8" xfId="1350" xr:uid="{13C27479-6E15-4F30-AB8E-195F5024B121}"/>
    <cellStyle name="Moneda 5 2 2 3" xfId="246" xr:uid="{75356F63-E3E4-4F1A-8368-3EEC8EF26450}"/>
    <cellStyle name="Moneda 5 2 2 3 2" xfId="247" xr:uid="{4EFF07A0-92F2-4307-9A45-C97930416F6B}"/>
    <cellStyle name="Moneda 5 2 2 3 2 2" xfId="603" xr:uid="{475E46BC-AC61-443F-8EF1-F90135340DC0}"/>
    <cellStyle name="Moneda 5 2 2 3 2 2 2" xfId="1145" xr:uid="{726FD280-4470-4DA0-A382-136F1836F7B4}"/>
    <cellStyle name="Moneda 5 2 2 3 2 2 3" xfId="1752" xr:uid="{052C9B91-BB47-4F6E-BE20-8EE20545287E}"/>
    <cellStyle name="Moneda 5 2 2 3 2 3" xfId="874" xr:uid="{DAA1458E-B4F5-4D74-85FF-2F310F487422}"/>
    <cellStyle name="Moneda 5 2 2 3 2 3 2" xfId="2383" xr:uid="{2554CA3D-DC4C-4C14-BF36-CE1418A3C46F}"/>
    <cellStyle name="Moneda 5 2 2 3 2 4" xfId="2854" xr:uid="{859D2CA1-760D-4084-8717-63C4682F4A47}"/>
    <cellStyle name="Moneda 5 2 2 3 2 5" xfId="1531" xr:uid="{874DFF6C-7729-472B-9D57-48F47D6DCBE0}"/>
    <cellStyle name="Moneda 5 2 2 3 3" xfId="602" xr:uid="{0A4F4A93-B92C-4804-AE93-BC1DB4EFD971}"/>
    <cellStyle name="Moneda 5 2 2 3 3 2" xfId="1144" xr:uid="{D1BBA96F-8B71-4E3F-9EB0-5814D9F83773}"/>
    <cellStyle name="Moneda 5 2 2 3 3 2 2" xfId="2572" xr:uid="{41EC9B79-B972-4E6A-8B96-46EEB53172A4}"/>
    <cellStyle name="Moneda 5 2 2 3 3 3" xfId="3043" xr:uid="{2E4F1351-8E82-430B-93EA-0F19DEA9D824}"/>
    <cellStyle name="Moneda 5 2 2 3 3 4" xfId="2097" xr:uid="{EFB59025-7162-47C4-B17B-B2640F994C23}"/>
    <cellStyle name="Moneda 5 2 2 3 4" xfId="873" xr:uid="{374D45A4-1737-4DD6-A219-0ED45183D302}"/>
    <cellStyle name="Moneda 5 2 2 3 4 2" xfId="1665" xr:uid="{BD21F4BB-6E23-400F-944F-E6C2ADF6B8AC}"/>
    <cellStyle name="Moneda 5 2 2 3 5" xfId="2296" xr:uid="{DC7F39BF-EB80-4A8E-A846-A12ED2281F89}"/>
    <cellStyle name="Moneda 5 2 2 3 6" xfId="2767" xr:uid="{D42381BD-3090-4D8D-8D9B-A02F1824BD33}"/>
    <cellStyle name="Moneda 5 2 2 3 7" xfId="1374" xr:uid="{30659364-D6EE-432E-B97A-3E38B4F95F6C}"/>
    <cellStyle name="Moneda 5 2 2 4" xfId="248" xr:uid="{385FB9F4-4E01-4075-8D5B-5CFFDC95E3B0}"/>
    <cellStyle name="Moneda 5 2 2 4 2" xfId="604" xr:uid="{18F94E95-7DF8-43E5-9895-F0838815F190}"/>
    <cellStyle name="Moneda 5 2 2 4 2 2" xfId="1146" xr:uid="{4D0A240F-B959-4984-8E52-193264C0CE74}"/>
    <cellStyle name="Moneda 5 2 2 4 2 2 2" xfId="2587" xr:uid="{87007FC6-3C04-4735-9767-0D2466B183CA}"/>
    <cellStyle name="Moneda 5 2 2 4 2 3" xfId="3058" xr:uid="{5DC51CC0-86A3-4F64-AAD0-06892A85484D}"/>
    <cellStyle name="Moneda 5 2 2 4 2 4" xfId="2112" xr:uid="{7452FE8E-6293-4500-833E-3BDC87E8A148}"/>
    <cellStyle name="Moneda 5 2 2 4 3" xfId="875" xr:uid="{E92321C4-02D0-43F6-95F2-7F80E279ED5F}"/>
    <cellStyle name="Moneda 5 2 2 4 3 2" xfId="1704" xr:uid="{B517EEBD-6313-4CEC-B216-784CA4AF75B5}"/>
    <cellStyle name="Moneda 5 2 2 4 4" xfId="2335" xr:uid="{2335DEAB-9E93-4612-A7E7-8A7F87D43A0C}"/>
    <cellStyle name="Moneda 5 2 2 4 5" xfId="2806" xr:uid="{DA06202E-4BC3-443E-B57F-17F76BB3F7CF}"/>
    <cellStyle name="Moneda 5 2 2 4 6" xfId="1490" xr:uid="{5B23FD9D-3CC8-426D-8EB7-1B28FAC99C58}"/>
    <cellStyle name="Moneda 5 2 2 5" xfId="597" xr:uid="{5F5568F3-DD16-4450-8908-5B8595AE1181}"/>
    <cellStyle name="Moneda 5 2 2 5 2" xfId="1139" xr:uid="{0327473F-0822-4688-889D-7EE1ADC990CC}"/>
    <cellStyle name="Moneda 5 2 2 5 2 2" xfId="2542" xr:uid="{A319E989-264E-45FA-A19C-E7FBB5E02D00}"/>
    <cellStyle name="Moneda 5 2 2 5 3" xfId="3013" xr:uid="{54A8F7E6-BC65-4E03-A98D-2E533BAFDD99}"/>
    <cellStyle name="Moneda 5 2 2 5 4" xfId="2067" xr:uid="{9657F930-094C-4C57-91B8-A8A4871453AB}"/>
    <cellStyle name="Moneda 5 2 2 6" xfId="868" xr:uid="{7D8F62E4-B8D6-44DF-AE7A-7AE15037B7E8}"/>
    <cellStyle name="Moneda 5 2 2 6 2" xfId="1617" xr:uid="{86A4F1BE-DEE4-447C-913D-BA0BCE64191D}"/>
    <cellStyle name="Moneda 5 2 2 7" xfId="2248" xr:uid="{A2B48629-AA70-4D2F-BE0E-6802AFEAA7BA}"/>
    <cellStyle name="Moneda 5 2 2 8" xfId="2719" xr:uid="{00FE0C4D-32F4-40C4-89F7-0DDDAFDD7B59}"/>
    <cellStyle name="Moneda 5 2 2 9" xfId="1326" xr:uid="{D19151BC-6182-4315-AF45-693BC7BB0903}"/>
    <cellStyle name="Moneda 5 2 3" xfId="249" xr:uid="{DBB9BA67-F586-4267-B41F-0E723EF0E7E6}"/>
    <cellStyle name="Moneda 5 2 3 2" xfId="250" xr:uid="{5284FD23-1BD7-49E4-8AF7-FD2233998E47}"/>
    <cellStyle name="Moneda 5 2 3 2 2" xfId="251" xr:uid="{325E60B1-FA32-4822-B801-4C95E4B60418}"/>
    <cellStyle name="Moneda 5 2 3 2 2 2" xfId="607" xr:uid="{5382AFE1-173B-4B07-91D4-68E3FE451751}"/>
    <cellStyle name="Moneda 5 2 3 2 2 2 2" xfId="1149" xr:uid="{E5D36611-BCEB-4DB2-9376-94E9C45BFE44}"/>
    <cellStyle name="Moneda 5 2 3 2 2 2 3" xfId="1769" xr:uid="{9FED6B3B-6B36-40D4-8B8F-47395C4F280E}"/>
    <cellStyle name="Moneda 5 2 3 2 2 3" xfId="878" xr:uid="{A48CDF14-F17F-4E79-846D-421C3477E70F}"/>
    <cellStyle name="Moneda 5 2 3 2 2 3 2" xfId="2400" xr:uid="{D9D08780-910D-4F0B-9C43-CE9729BDD32E}"/>
    <cellStyle name="Moneda 5 2 3 2 2 4" xfId="2871" xr:uid="{15E1FC32-F15B-4803-8B39-F39DD7A505B1}"/>
    <cellStyle name="Moneda 5 2 3 2 2 5" xfId="1548" xr:uid="{AD6F7258-6F8D-4252-9CA8-74E90E0440FE}"/>
    <cellStyle name="Moneda 5 2 3 2 3" xfId="606" xr:uid="{365E2588-DE4C-489D-964D-B292EB836915}"/>
    <cellStyle name="Moneda 5 2 3 2 3 2" xfId="1148" xr:uid="{EA3EE0EA-9C84-49DA-A48D-9293BD1C383B}"/>
    <cellStyle name="Moneda 5 2 3 2 3 2 2" xfId="2574" xr:uid="{DADF19AE-41E7-483E-9BFC-4B4261197826}"/>
    <cellStyle name="Moneda 5 2 3 2 3 3" xfId="3045" xr:uid="{4722439D-ED67-4A96-9988-3CA3282A788A}"/>
    <cellStyle name="Moneda 5 2 3 2 3 4" xfId="2099" xr:uid="{AE89F2E2-311E-4074-BD41-58533D421675}"/>
    <cellStyle name="Moneda 5 2 3 2 4" xfId="877" xr:uid="{F602389F-90CF-47F9-A01F-30F98D0F53BD}"/>
    <cellStyle name="Moneda 5 2 3 2 4 2" xfId="1682" xr:uid="{1B0508DF-A678-4A9F-AC49-09F512B45594}"/>
    <cellStyle name="Moneda 5 2 3 2 5" xfId="2313" xr:uid="{1068B627-B098-4BA8-8A04-150E14670B25}"/>
    <cellStyle name="Moneda 5 2 3 2 6" xfId="2784" xr:uid="{870AE3A2-EA6C-4E32-AF93-13412847B693}"/>
    <cellStyle name="Moneda 5 2 3 2 7" xfId="1387" xr:uid="{E9FCF43C-75F7-4DF1-9FC7-6C6EB0886C27}"/>
    <cellStyle name="Moneda 5 2 3 3" xfId="252" xr:uid="{715B0403-5AE2-4432-9C75-59E8FA5E9C35}"/>
    <cellStyle name="Moneda 5 2 3 3 2" xfId="608" xr:uid="{28E8A02E-BAC6-4228-B124-0B3E267846AE}"/>
    <cellStyle name="Moneda 5 2 3 3 2 2" xfId="1150" xr:uid="{2CCC2AED-B013-4D89-9C7A-7B778D8A8A5E}"/>
    <cellStyle name="Moneda 5 2 3 3 2 2 2" xfId="2589" xr:uid="{85940149-8AFF-4082-A5BA-CC1ECC26D50D}"/>
    <cellStyle name="Moneda 5 2 3 3 2 3" xfId="3060" xr:uid="{20A81F1B-847E-4DED-B563-35E68D314334}"/>
    <cellStyle name="Moneda 5 2 3 3 2 4" xfId="2114" xr:uid="{0503C540-C099-4400-BF3C-685731537D1F}"/>
    <cellStyle name="Moneda 5 2 3 3 3" xfId="879" xr:uid="{EC123B27-8A5F-4DCE-B150-907B4AE219D0}"/>
    <cellStyle name="Moneda 5 2 3 3 3 2" xfId="1717" xr:uid="{026BA94B-F837-41DD-A184-9B5C2E3BDD69}"/>
    <cellStyle name="Moneda 5 2 3 3 4" xfId="2348" xr:uid="{351EDA9E-62EE-4FA7-95F3-52975102A363}"/>
    <cellStyle name="Moneda 5 2 3 3 5" xfId="2819" xr:uid="{75C31C93-A5E7-4F0D-BAA0-012CBDAD3E7B}"/>
    <cellStyle name="Moneda 5 2 3 3 6" xfId="1503" xr:uid="{DC49632D-068F-4767-A111-61CAE8DF4BF8}"/>
    <cellStyle name="Moneda 5 2 3 4" xfId="605" xr:uid="{AF8362F2-88AF-4724-A682-C54D92988B92}"/>
    <cellStyle name="Moneda 5 2 3 4 2" xfId="1147" xr:uid="{04DB4269-AC40-4687-8312-C575D2A5E779}"/>
    <cellStyle name="Moneda 5 2 3 4 2 2" xfId="2559" xr:uid="{3467356E-EC58-466B-9BE1-25022C4F6806}"/>
    <cellStyle name="Moneda 5 2 3 4 3" xfId="3030" xr:uid="{002F12B4-F890-4748-B4C7-4F30C3D079F3}"/>
    <cellStyle name="Moneda 5 2 3 4 4" xfId="2084" xr:uid="{797581BE-9198-4461-B180-36842A6C048F}"/>
    <cellStyle name="Moneda 5 2 3 5" xfId="876" xr:uid="{10064052-6D3E-4A9C-8BDD-3B71AC742D46}"/>
    <cellStyle name="Moneda 5 2 3 5 2" xfId="1630" xr:uid="{AEE3F8F3-5CBD-4858-834F-2AE1771DF2B9}"/>
    <cellStyle name="Moneda 5 2 3 6" xfId="2261" xr:uid="{135EA021-AB29-449E-86E1-71E66FB9F72A}"/>
    <cellStyle name="Moneda 5 2 3 7" xfId="2732" xr:uid="{CC8A408C-90C2-49DB-8F63-9F0267D65E31}"/>
    <cellStyle name="Moneda 5 2 3 8" xfId="1339" xr:uid="{3DDF60D4-CAE0-4EED-899A-90B79D42FEA3}"/>
    <cellStyle name="Moneda 5 2 4" xfId="253" xr:uid="{DAD91432-75DF-4A08-B2EB-0DF8541DFAEA}"/>
    <cellStyle name="Moneda 5 2 4 2" xfId="254" xr:uid="{DF656C23-D338-4F4D-8F4C-6C568DBED788}"/>
    <cellStyle name="Moneda 5 2 4 2 2" xfId="610" xr:uid="{716710CA-B512-43C2-A1E8-C65B9F1C3E67}"/>
    <cellStyle name="Moneda 5 2 4 2 2 2" xfId="1152" xr:uid="{FBFB6F56-65B8-41C0-A950-14CC9E2E5D1F}"/>
    <cellStyle name="Moneda 5 2 4 2 2 3" xfId="1763" xr:uid="{BC96CC3D-C3DB-44BD-995F-65EE8000110B}"/>
    <cellStyle name="Moneda 5 2 4 2 3" xfId="881" xr:uid="{18967FC3-A3FC-4200-BBAB-76F2AC0AD641}"/>
    <cellStyle name="Moneda 5 2 4 2 3 2" xfId="2394" xr:uid="{8AF35B49-02F6-4E5D-BB93-D3371F37926E}"/>
    <cellStyle name="Moneda 5 2 4 2 4" xfId="2865" xr:uid="{F51F1C89-5BD6-4E75-80E4-5F9E266D3A45}"/>
    <cellStyle name="Moneda 5 2 4 2 5" xfId="1542" xr:uid="{69A25140-BDC7-49FB-85EA-E9EA0DB6AB3E}"/>
    <cellStyle name="Moneda 5 2 4 3" xfId="609" xr:uid="{B8E19BFB-40FE-4DCF-9B48-A6917188EC70}"/>
    <cellStyle name="Moneda 5 2 4 3 2" xfId="1151" xr:uid="{07FFAD31-B7A4-4F66-802F-AB23F8ECF1E3}"/>
    <cellStyle name="Moneda 5 2 4 3 2 2" xfId="2553" xr:uid="{85882199-D1A2-4C74-9D72-F449779D80DC}"/>
    <cellStyle name="Moneda 5 2 4 3 3" xfId="3024" xr:uid="{BA4CF12A-1ACC-4AD1-9F8D-2A231FFC73B9}"/>
    <cellStyle name="Moneda 5 2 4 3 4" xfId="2078" xr:uid="{024D7E95-4231-4C8A-8166-69FC2B932FE3}"/>
    <cellStyle name="Moneda 5 2 4 4" xfId="880" xr:uid="{3E7EEBC8-6C33-41A8-BD72-7BE1203B771A}"/>
    <cellStyle name="Moneda 5 2 4 4 2" xfId="1676" xr:uid="{F9D621E6-E9EA-42E2-BA9D-EA09532EA802}"/>
    <cellStyle name="Moneda 5 2 4 5" xfId="2307" xr:uid="{B65651D7-A094-4B4B-9359-80784AFAAF30}"/>
    <cellStyle name="Moneda 5 2 4 6" xfId="2778" xr:uid="{7C31B468-043E-4E3C-8C0A-85D83B5E307A}"/>
    <cellStyle name="Moneda 5 2 4 7" xfId="1363" xr:uid="{BEDA90D0-FAD2-4BEA-8DCE-010B4A775503}"/>
    <cellStyle name="Moneda 5 2 5" xfId="255" xr:uid="{15D371A5-1DB3-4101-B910-52A8B0C4E200}"/>
    <cellStyle name="Moneda 5 2 5 2" xfId="256" xr:uid="{47C9489F-6254-4848-8699-E3201F47BD7B}"/>
    <cellStyle name="Moneda 5 2 5 2 2" xfId="612" xr:uid="{08B68C1E-BB90-4140-86D8-ED9D96B9F610}"/>
    <cellStyle name="Moneda 5 2 5 2 2 2" xfId="1154" xr:uid="{50F743A0-1432-4736-9DBC-C540C023CFBB}"/>
    <cellStyle name="Moneda 5 2 5 2 2 3" xfId="1741" xr:uid="{18B2B501-2AC5-4DD0-9D1E-91D3E9FF25BA}"/>
    <cellStyle name="Moneda 5 2 5 2 3" xfId="883" xr:uid="{02E0C98B-A7C1-4892-958F-0377AA3AB204}"/>
    <cellStyle name="Moneda 5 2 5 2 3 2" xfId="2372" xr:uid="{48693D30-3110-4680-9E37-A89DFB9F3236}"/>
    <cellStyle name="Moneda 5 2 5 2 4" xfId="2843" xr:uid="{21D52238-C53D-4D82-89C6-E73BE4FBF6D0}"/>
    <cellStyle name="Moneda 5 2 5 2 5" xfId="1520" xr:uid="{4DEA7A6B-7195-45D4-99AB-0E3967899B1E}"/>
    <cellStyle name="Moneda 5 2 5 3" xfId="611" xr:uid="{B3D4C88D-6937-40DE-83BA-771832583429}"/>
    <cellStyle name="Moneda 5 2 5 3 2" xfId="1153" xr:uid="{37EAF8D3-5D72-48E3-A7FF-A3AA9C20EE4B}"/>
    <cellStyle name="Moneda 5 2 5 3 2 2" xfId="2568" xr:uid="{D9876272-D6B4-4A2F-A6AC-1F81CDA049EE}"/>
    <cellStyle name="Moneda 5 2 5 3 3" xfId="3039" xr:uid="{E3A380B4-A309-495C-8A64-D68077480C09}"/>
    <cellStyle name="Moneda 5 2 5 3 4" xfId="2093" xr:uid="{423A3940-314C-4314-97F2-F74213618DD9}"/>
    <cellStyle name="Moneda 5 2 5 4" xfId="882" xr:uid="{2234E85E-5A1E-4BF8-B43A-ACA9ED18145D}"/>
    <cellStyle name="Moneda 5 2 5 4 2" xfId="1654" xr:uid="{647A3536-B821-4B2D-A9BF-93E1A5ECBA46}"/>
    <cellStyle name="Moneda 5 2 5 5" xfId="2285" xr:uid="{1E9F8544-B6AF-4EBE-8D13-D77132C81011}"/>
    <cellStyle name="Moneda 5 2 5 6" xfId="2756" xr:uid="{DA31529F-588B-459F-828A-EA757C094712}"/>
    <cellStyle name="Moneda 5 2 5 7" xfId="1425" xr:uid="{329A0D06-18C3-479C-98CB-BE81BD7D021E}"/>
    <cellStyle name="Moneda 5 2 6" xfId="257" xr:uid="{B5AB5DD4-191B-4AE5-9991-E294B88F2284}"/>
    <cellStyle name="Moneda 5 2 6 2" xfId="613" xr:uid="{2C724C9B-F78E-4660-BDCC-91FF61AE4FC2}"/>
    <cellStyle name="Moneda 5 2 6 2 2" xfId="1155" xr:uid="{5F3DB3F7-8F80-42C7-B8C4-94F8D0677E28}"/>
    <cellStyle name="Moneda 5 2 6 2 2 2" xfId="2583" xr:uid="{AA72C4BB-3A01-4ED1-BEC0-7E78F5E74E97}"/>
    <cellStyle name="Moneda 5 2 6 2 3" xfId="3054" xr:uid="{47B7986E-1AE0-4ED2-AC4F-298365223288}"/>
    <cellStyle name="Moneda 5 2 6 2 4" xfId="2108" xr:uid="{0AF2CB12-7CCA-4F62-82C0-18B181EAF953}"/>
    <cellStyle name="Moneda 5 2 6 3" xfId="884" xr:uid="{C33FF46E-AFFF-4BA5-ABC0-AF94FE3E82F0}"/>
    <cellStyle name="Moneda 5 2 6 3 2" xfId="1693" xr:uid="{B097E580-FEC3-4FE7-A268-F6EC66F1CD91}"/>
    <cellStyle name="Moneda 5 2 6 4" xfId="2324" xr:uid="{781E6833-75ED-4E77-A3C6-CAF654727074}"/>
    <cellStyle name="Moneda 5 2 6 5" xfId="2795" xr:uid="{15164B5A-9A82-4ED6-8F03-C8701E665617}"/>
    <cellStyle name="Moneda 5 2 6 6" xfId="1479" xr:uid="{1CEE6DF7-4123-43C7-A2AD-E34FE4FD38B7}"/>
    <cellStyle name="Moneda 5 2 7" xfId="596" xr:uid="{96B12458-2F8B-4F9E-B294-63131FD8432A}"/>
    <cellStyle name="Moneda 5 2 7 2" xfId="1138" xr:uid="{F8F11E33-41EA-4416-9CC5-EAA870D27D64}"/>
    <cellStyle name="Moneda 5 2 7 2 2" xfId="2531" xr:uid="{4CB6895E-6335-49C7-AEC1-B1F8879F7DEB}"/>
    <cellStyle name="Moneda 5 2 7 3" xfId="3002" xr:uid="{97C8E8C5-8849-4497-B616-A4B5EF6C501A}"/>
    <cellStyle name="Moneda 5 2 7 4" xfId="2056" xr:uid="{579AFDD3-A38D-469D-AEFC-EE4F35D1589D}"/>
    <cellStyle name="Moneda 5 2 8" xfId="867" xr:uid="{5BE169BB-88F1-4A3E-B488-3C6DC0FE6728}"/>
    <cellStyle name="Moneda 5 2 8 2" xfId="1606" xr:uid="{E42E1886-354E-4D76-A034-938F0C13C322}"/>
    <cellStyle name="Moneda 5 2 9" xfId="2237" xr:uid="{18199B69-DF41-4C9C-9808-956E3977462C}"/>
    <cellStyle name="Moneda 5 3" xfId="258" xr:uid="{97A41234-A6B7-4A4D-91D9-86173E3D8648}"/>
    <cellStyle name="Moneda 5 3 10" xfId="1303" xr:uid="{0B2A5673-B860-4665-A4F5-647802FABA32}"/>
    <cellStyle name="Moneda 5 3 2" xfId="259" xr:uid="{54B3F4A9-5519-428B-A885-97E3FC85FF6D}"/>
    <cellStyle name="Moneda 5 3 2 2" xfId="260" xr:uid="{5A699B68-6722-43E7-96AD-41E48D90D6C5}"/>
    <cellStyle name="Moneda 5 3 2 2 2" xfId="261" xr:uid="{160757B1-E11C-4143-B66C-EF38F5EB5C16}"/>
    <cellStyle name="Moneda 5 3 2 2 2 2" xfId="617" xr:uid="{900573A5-DA7E-4FC2-8A9C-0FA6469FA3CF}"/>
    <cellStyle name="Moneda 5 3 2 2 2 2 2" xfId="1159" xr:uid="{E476AECE-EDD9-4ACB-AA41-3F97ECB6B3B3}"/>
    <cellStyle name="Moneda 5 3 2 2 2 2 3" xfId="1723" xr:uid="{BB6F496F-E69F-49BA-9F01-03F9A2769525}"/>
    <cellStyle name="Moneda 5 3 2 2 2 3" xfId="888" xr:uid="{76C7CCD6-04FF-41C6-936F-42D213B457E4}"/>
    <cellStyle name="Moneda 5 3 2 2 2 3 2" xfId="2354" xr:uid="{03A1FA10-C3AB-44B4-A4A2-8C5B4F6ACFB0}"/>
    <cellStyle name="Moneda 5 3 2 2 2 4" xfId="2825" xr:uid="{B5B9D8F4-9DD2-4D26-A834-6A7171664C80}"/>
    <cellStyle name="Moneda 5 3 2 2 2 5" xfId="1393" xr:uid="{A5CC643B-1662-453B-8738-F1EE080B8297}"/>
    <cellStyle name="Moneda 5 3 2 2 3" xfId="616" xr:uid="{5EF364AD-647B-45D1-B013-65C56F6482D2}"/>
    <cellStyle name="Moneda 5 3 2 2 3 2" xfId="1158" xr:uid="{FD37F903-E42D-4590-B73E-15CE65B1C902}"/>
    <cellStyle name="Moneda 5 3 2 2 3 3" xfId="1636" xr:uid="{2B65666B-3A71-4CFE-8BE4-06F9FEB10D2D}"/>
    <cellStyle name="Moneda 5 3 2 2 4" xfId="887" xr:uid="{5DF47E5B-C24B-4249-B59F-4A4675AAA3E5}"/>
    <cellStyle name="Moneda 5 3 2 2 4 2" xfId="2267" xr:uid="{78C70DFA-8967-4955-A240-A883A1B81612}"/>
    <cellStyle name="Moneda 5 3 2 2 5" xfId="2738" xr:uid="{D9DE91B9-A642-4A67-A22A-5992C54DEB66}"/>
    <cellStyle name="Moneda 5 3 2 2 6" xfId="1345" xr:uid="{F9AB314D-E85F-441E-A529-24BF16794ED3}"/>
    <cellStyle name="Moneda 5 3 2 3" xfId="262" xr:uid="{77BAB61A-2981-47E7-9F8E-F2793C2CE66C}"/>
    <cellStyle name="Moneda 5 3 2 3 2" xfId="263" xr:uid="{23247D68-9801-4E22-A4AC-E4E471EAEC00}"/>
    <cellStyle name="Moneda 5 3 2 3 2 2" xfId="619" xr:uid="{267BA380-423D-4D43-9F2C-C3165A0D32BE}"/>
    <cellStyle name="Moneda 5 3 2 3 2 2 2" xfId="1161" xr:uid="{157F3582-EBF3-45D9-B2DB-7874A15041EA}"/>
    <cellStyle name="Moneda 5 3 2 3 2 2 3" xfId="1747" xr:uid="{C2354499-7B4D-4E0F-B4A7-8401FBAF172E}"/>
    <cellStyle name="Moneda 5 3 2 3 2 3" xfId="890" xr:uid="{5D53D1A9-D8DE-4644-A281-CACAC927E7D0}"/>
    <cellStyle name="Moneda 5 3 2 3 2 3 2" xfId="2378" xr:uid="{DAD51C15-CF15-4F0F-ACA9-22F761E4342A}"/>
    <cellStyle name="Moneda 5 3 2 3 2 4" xfId="2849" xr:uid="{F7E86880-96C6-4E31-AD43-D3C4E333CDCE}"/>
    <cellStyle name="Moneda 5 3 2 3 2 5" xfId="1526" xr:uid="{43CA56F9-578C-4663-AAD5-B4F2B65742F0}"/>
    <cellStyle name="Moneda 5 3 2 3 3" xfId="618" xr:uid="{69DFA3AA-3C8B-4224-8983-76142C364362}"/>
    <cellStyle name="Moneda 5 3 2 3 3 2" xfId="1160" xr:uid="{79136012-0871-49F8-A717-9F0F9AAA179A}"/>
    <cellStyle name="Moneda 5 3 2 3 3 3" xfId="1660" xr:uid="{35B5B786-2A64-49F6-B978-CA19A71FBB0A}"/>
    <cellStyle name="Moneda 5 3 2 3 4" xfId="889" xr:uid="{70C1E0AF-F1D6-4096-9DE4-336EB46A8C98}"/>
    <cellStyle name="Moneda 5 3 2 3 4 2" xfId="2291" xr:uid="{B9822BAA-716F-45E3-94C6-A320F843B17B}"/>
    <cellStyle name="Moneda 5 3 2 3 5" xfId="2762" xr:uid="{F1109E1B-B745-4CAD-B684-D42DC615201B}"/>
    <cellStyle name="Moneda 5 3 2 3 6" xfId="1369" xr:uid="{41D2643B-A5D1-4D8C-944B-16D35C2A0803}"/>
    <cellStyle name="Moneda 5 3 2 4" xfId="264" xr:uid="{CC3976DB-41CF-4302-85CF-E5A7A5ECE5E6}"/>
    <cellStyle name="Moneda 5 3 2 4 2" xfId="620" xr:uid="{4BB2A2EC-0B78-4244-BC62-4D9A12E74005}"/>
    <cellStyle name="Moneda 5 3 2 4 2 2" xfId="1162" xr:uid="{ECC0BC8E-0490-449A-9B4C-C43D2CA06F96}"/>
    <cellStyle name="Moneda 5 3 2 4 2 3" xfId="1699" xr:uid="{5CEC3BE7-EDEB-47D8-92BE-7A05752E1462}"/>
    <cellStyle name="Moneda 5 3 2 4 3" xfId="891" xr:uid="{7E7C01BA-0788-4924-989A-5EBCFCA1E128}"/>
    <cellStyle name="Moneda 5 3 2 4 3 2" xfId="2330" xr:uid="{E4114F2B-8220-46DC-930E-12F68E6B5C44}"/>
    <cellStyle name="Moneda 5 3 2 4 4" xfId="2801" xr:uid="{48BBCFED-DA82-49BB-B39D-94266FD23376}"/>
    <cellStyle name="Moneda 5 3 2 4 5" xfId="1485" xr:uid="{23434D1D-88FA-47D5-AA8E-8EE312250073}"/>
    <cellStyle name="Moneda 5 3 2 5" xfId="615" xr:uid="{C7F42A68-5535-48DF-AD53-0AED9C83499B}"/>
    <cellStyle name="Moneda 5 3 2 5 2" xfId="1157" xr:uid="{FE46B33B-2231-4855-9BD3-9124C2CB42EB}"/>
    <cellStyle name="Moneda 5 3 2 5 2 2" xfId="2537" xr:uid="{471F332F-95D3-4E89-A69F-8F2CDA5C7E11}"/>
    <cellStyle name="Moneda 5 3 2 5 3" xfId="3008" xr:uid="{2EC5CEC1-E5DE-471E-B814-620D35C2CB80}"/>
    <cellStyle name="Moneda 5 3 2 5 4" xfId="2062" xr:uid="{5C1C7D5D-AA56-46E1-A351-398AF217CA2B}"/>
    <cellStyle name="Moneda 5 3 2 6" xfId="886" xr:uid="{805E9250-9719-4EC6-AFEF-DA44C998F4B7}"/>
    <cellStyle name="Moneda 5 3 2 6 2" xfId="1612" xr:uid="{F56FE18F-5926-4816-BFA4-348CB7A6B0AD}"/>
    <cellStyle name="Moneda 5 3 2 7" xfId="2243" xr:uid="{0EF4284C-4894-45E7-AE7F-A62340BAA6BA}"/>
    <cellStyle name="Moneda 5 3 2 8" xfId="2714" xr:uid="{7E2AB4B9-7EDE-4F91-828A-A5ACD945DD0C}"/>
    <cellStyle name="Moneda 5 3 2 9" xfId="1321" xr:uid="{7D3236E8-9D45-49C9-AE00-4B8CBC56AA9A}"/>
    <cellStyle name="Moneda 5 3 3" xfId="265" xr:uid="{0FF2869B-A33D-4D0C-AC2F-B007D1BC1265}"/>
    <cellStyle name="Moneda 5 3 3 2" xfId="266" xr:uid="{1339B03F-B295-4E6F-A8F1-83A07BE347C6}"/>
    <cellStyle name="Moneda 5 3 3 2 2" xfId="267" xr:uid="{1D822E6B-4C49-407C-9F11-9EEDCEA7516D}"/>
    <cellStyle name="Moneda 5 3 3 2 2 2" xfId="623" xr:uid="{61E3751F-187A-48D8-8189-2BB845FE59C9}"/>
    <cellStyle name="Moneda 5 3 3 2 2 2 2" xfId="1165" xr:uid="{B6450E69-8196-4C97-ADC5-0768515815D8}"/>
    <cellStyle name="Moneda 5 3 3 2 2 2 3" xfId="1758" xr:uid="{6879CCCF-BB13-4ED9-9504-F2CEC5713B78}"/>
    <cellStyle name="Moneda 5 3 3 2 2 3" xfId="894" xr:uid="{79829C80-0D23-489D-BC79-81DF1D1EF8F6}"/>
    <cellStyle name="Moneda 5 3 3 2 2 3 2" xfId="2389" xr:uid="{BC086C72-9830-4350-9611-717400B13379}"/>
    <cellStyle name="Moneda 5 3 3 2 2 4" xfId="2860" xr:uid="{FF9228F6-834C-4DAA-9583-9FD8F5F48B47}"/>
    <cellStyle name="Moneda 5 3 3 2 2 5" xfId="1537" xr:uid="{C248D8E3-F01A-42B2-AC3E-C6AB9545FDEA}"/>
    <cellStyle name="Moneda 5 3 3 2 3" xfId="622" xr:uid="{DB0464B3-7275-42C1-B25C-4621F2B96318}"/>
    <cellStyle name="Moneda 5 3 3 2 3 2" xfId="1164" xr:uid="{007114B2-299E-48EC-BC13-FB509D12F8BC}"/>
    <cellStyle name="Moneda 5 3 3 2 3 3" xfId="1671" xr:uid="{4BC6BAF7-AC0E-4766-A631-73E0FE1BF444}"/>
    <cellStyle name="Moneda 5 3 3 2 4" xfId="893" xr:uid="{9E3897A9-A961-4F4E-895E-F47A3034B59E}"/>
    <cellStyle name="Moneda 5 3 3 2 4 2" xfId="2302" xr:uid="{3EAC7522-DC05-4B6F-9CB7-123F43F4A04B}"/>
    <cellStyle name="Moneda 5 3 3 2 5" xfId="2773" xr:uid="{89F352EA-8D07-43CF-AB40-F29F6BD50D8A}"/>
    <cellStyle name="Moneda 5 3 3 2 6" xfId="1382" xr:uid="{4029DBC4-72E6-4F44-94E6-E4AF4D12BCD5}"/>
    <cellStyle name="Moneda 5 3 3 3" xfId="268" xr:uid="{A7F9810D-B8BF-420F-BD1A-3BE93A185F54}"/>
    <cellStyle name="Moneda 5 3 3 3 2" xfId="624" xr:uid="{F7523A0E-F8A9-4E46-9AEB-8CD0FEACC56D}"/>
    <cellStyle name="Moneda 5 3 3 3 2 2" xfId="1166" xr:uid="{085A6C2A-FA27-4860-B225-C1320A3FB69C}"/>
    <cellStyle name="Moneda 5 3 3 3 2 3" xfId="1712" xr:uid="{F2C21A24-E968-4E0E-BD8C-871F9AD24188}"/>
    <cellStyle name="Moneda 5 3 3 3 3" xfId="895" xr:uid="{D84AA03C-F8E8-4D1F-99DE-756D9979AEE0}"/>
    <cellStyle name="Moneda 5 3 3 3 3 2" xfId="2343" xr:uid="{B157B5E2-D6A4-4BBF-8B04-0253E95F4580}"/>
    <cellStyle name="Moneda 5 3 3 3 4" xfId="2814" xr:uid="{027BA509-2B18-474F-8314-7E264C8EC62A}"/>
    <cellStyle name="Moneda 5 3 3 3 5" xfId="1498" xr:uid="{769ED5FC-D0A0-4BA6-A9E5-24EFE0EC2C50}"/>
    <cellStyle name="Moneda 5 3 3 4" xfId="621" xr:uid="{AA55B74F-6930-4987-B06B-890F738152E5}"/>
    <cellStyle name="Moneda 5 3 3 4 2" xfId="1163" xr:uid="{96B35387-C360-4C70-BCC8-BBC29E817874}"/>
    <cellStyle name="Moneda 5 3 3 4 2 2" xfId="2548" xr:uid="{4578CC1F-8263-43EF-95A2-92D4687C8C6D}"/>
    <cellStyle name="Moneda 5 3 3 4 3" xfId="3019" xr:uid="{055560E5-217E-4DD8-8684-93292F9E2D02}"/>
    <cellStyle name="Moneda 5 3 3 4 4" xfId="2073" xr:uid="{77B73F34-860B-4D74-AA84-D9757527CF17}"/>
    <cellStyle name="Moneda 5 3 3 5" xfId="892" xr:uid="{6B7250FC-538D-4480-AC3D-377ADA0F41A6}"/>
    <cellStyle name="Moneda 5 3 3 5 2" xfId="1625" xr:uid="{E40945CB-C8F5-42E2-B70A-0716BE285013}"/>
    <cellStyle name="Moneda 5 3 3 6" xfId="2256" xr:uid="{0E107812-1F9C-489F-8951-EF01D17F8031}"/>
    <cellStyle name="Moneda 5 3 3 7" xfId="2727" xr:uid="{D305C3E1-2844-4A39-82CE-A22F1C5BEC61}"/>
    <cellStyle name="Moneda 5 3 3 8" xfId="1334" xr:uid="{AA998392-C2C3-41B5-B800-1D721A2E3867}"/>
    <cellStyle name="Moneda 5 3 4" xfId="269" xr:uid="{6D1E2265-FCB7-4A36-B916-60569D7B4950}"/>
    <cellStyle name="Moneda 5 3 4 2" xfId="270" xr:uid="{D3115DFE-9BF8-4149-871A-11917DCD76E6}"/>
    <cellStyle name="Moneda 5 3 4 2 2" xfId="626" xr:uid="{5E22D2E8-9DEE-4876-9F44-D9C60F9E885C}"/>
    <cellStyle name="Moneda 5 3 4 2 2 2" xfId="1168" xr:uid="{972A3C84-023B-4899-B30C-BA2A56653934}"/>
    <cellStyle name="Moneda 5 3 4 2 2 3" xfId="1736" xr:uid="{13D7C6C3-1A2D-4ABA-B567-8C40DA715417}"/>
    <cellStyle name="Moneda 5 3 4 2 3" xfId="897" xr:uid="{EDA106D9-5A5C-49D5-A641-2C8E99CEA128}"/>
    <cellStyle name="Moneda 5 3 4 2 3 2" xfId="2367" xr:uid="{A38E876D-EB6F-4AA3-9D0D-07A5F5BBA8A1}"/>
    <cellStyle name="Moneda 5 3 4 2 4" xfId="2838" xr:uid="{FCE12A8D-8630-4C4C-96B9-5F31974361B6}"/>
    <cellStyle name="Moneda 5 3 4 2 5" xfId="1515" xr:uid="{7CB840D2-36B9-4724-A0DB-96C06F43A450}"/>
    <cellStyle name="Moneda 5 3 4 3" xfId="625" xr:uid="{26FD8D80-0A5A-4AF0-AB0B-93A1EBAE2131}"/>
    <cellStyle name="Moneda 5 3 4 3 2" xfId="1167" xr:uid="{DCDD2379-EB6E-4E5A-8AC3-866809553C59}"/>
    <cellStyle name="Moneda 5 3 4 3 2 2" xfId="2563" xr:uid="{6298D965-4829-4A6A-9CD7-7FCFE460F673}"/>
    <cellStyle name="Moneda 5 3 4 3 3" xfId="3034" xr:uid="{092D673E-AADD-40D0-A386-12486D67BB14}"/>
    <cellStyle name="Moneda 5 3 4 3 4" xfId="2088" xr:uid="{B9EFC631-6358-4CB6-8003-3587F8CB99EC}"/>
    <cellStyle name="Moneda 5 3 4 4" xfId="896" xr:uid="{C251EF5D-AB90-4CB6-BF25-1074BCFA1F91}"/>
    <cellStyle name="Moneda 5 3 4 4 2" xfId="1649" xr:uid="{B83469DC-23ED-4655-B27F-8790287A742A}"/>
    <cellStyle name="Moneda 5 3 4 5" xfId="2280" xr:uid="{DA1C14B9-67A2-4BC8-B85E-DA34FA60623E}"/>
    <cellStyle name="Moneda 5 3 4 6" xfId="2751" xr:uid="{E565BF85-8391-4E2D-A9BD-80DA11070F36}"/>
    <cellStyle name="Moneda 5 3 4 7" xfId="1358" xr:uid="{3702FE59-47FC-4A64-AE52-440117DCB036}"/>
    <cellStyle name="Moneda 5 3 5" xfId="271" xr:uid="{4A68C7EC-4AFF-46C4-8E42-779EFC2DF059}"/>
    <cellStyle name="Moneda 5 3 5 2" xfId="627" xr:uid="{8B07D39E-F5D6-49FF-B287-340CFF99E568}"/>
    <cellStyle name="Moneda 5 3 5 2 2" xfId="1169" xr:uid="{2C2BB5D1-9706-47CA-AE2F-5B6EA6A89B19}"/>
    <cellStyle name="Moneda 5 3 5 2 2 2" xfId="2578" xr:uid="{0FA18E54-68DD-42B8-911E-1E0F3D3C1FA6}"/>
    <cellStyle name="Moneda 5 3 5 2 3" xfId="3049" xr:uid="{2441AED4-689E-4952-9AE2-51B60C215086}"/>
    <cellStyle name="Moneda 5 3 5 2 4" xfId="2103" xr:uid="{C96C8712-72F8-4DCD-B98F-CF5C3D736546}"/>
    <cellStyle name="Moneda 5 3 5 3" xfId="898" xr:uid="{5771CA3A-64F9-4242-B1C7-E27778490015}"/>
    <cellStyle name="Moneda 5 3 5 3 2" xfId="1688" xr:uid="{4FFC5FE1-2FC3-4B08-B828-440377F52D23}"/>
    <cellStyle name="Moneda 5 3 5 4" xfId="2319" xr:uid="{05AD6645-0231-4434-8C13-518AE9044F74}"/>
    <cellStyle name="Moneda 5 3 5 5" xfId="2790" xr:uid="{5324A05B-2D37-4D50-9AF3-8EA1C83CAFB8}"/>
    <cellStyle name="Moneda 5 3 5 6" xfId="1474" xr:uid="{0EB763BB-2E7B-4966-ABF8-ABC496D837BD}"/>
    <cellStyle name="Moneda 5 3 6" xfId="614" xr:uid="{7F61F77D-B93D-4CF8-9141-343065B7FF4B}"/>
    <cellStyle name="Moneda 5 3 6 2" xfId="1156" xr:uid="{D1903D31-01BD-4888-8747-CEEDE4ACB59D}"/>
    <cellStyle name="Moneda 5 3 6 2 2" xfId="2526" xr:uid="{D47A8BB5-1B2F-49B2-8588-B7303F51C6AC}"/>
    <cellStyle name="Moneda 5 3 6 3" xfId="2997" xr:uid="{61FD919A-C306-4ACC-A22E-57B8ED6DFDCD}"/>
    <cellStyle name="Moneda 5 3 6 4" xfId="2051" xr:uid="{AA1883DD-51B7-4500-8BCD-D26256773A12}"/>
    <cellStyle name="Moneda 5 3 7" xfId="885" xr:uid="{5A937109-AD78-44F0-95CC-B4F252D36A7C}"/>
    <cellStyle name="Moneda 5 3 7 2" xfId="1601" xr:uid="{75786939-C13B-4EEF-8400-7F974F410AA0}"/>
    <cellStyle name="Moneda 5 3 8" xfId="2232" xr:uid="{2B6FCD26-5C9E-4490-B6A7-35AB8E46B7BC}"/>
    <cellStyle name="Moneda 5 3 9" xfId="2703" xr:uid="{12B9E58D-82CA-4A69-BEAA-021480627C97}"/>
    <cellStyle name="Moneda 5 4" xfId="272" xr:uid="{A6CECCF1-69D0-4358-9B56-FF7E97317BD2}"/>
    <cellStyle name="Moneda 5 4 2" xfId="273" xr:uid="{B18A692A-15A1-45FE-8CF1-AF373FEE5091}"/>
    <cellStyle name="Moneda 5 4 2 2" xfId="274" xr:uid="{970A4A84-419E-4EA3-B459-56448F7161D7}"/>
    <cellStyle name="Moneda 5 4 2 2 2" xfId="275" xr:uid="{EFB70F1D-E5FF-4AED-B9BF-08E8D4C4B075}"/>
    <cellStyle name="Moneda 5 4 2 2 2 2" xfId="631" xr:uid="{35945F6F-0E76-4AC5-8161-10DC03CC917D}"/>
    <cellStyle name="Moneda 5 4 2 2 2 2 2" xfId="1173" xr:uid="{1123774F-7083-4E51-A91B-06917DED767D}"/>
    <cellStyle name="Moneda 5 4 2 2 2 2 3" xfId="1766" xr:uid="{646EC10C-682B-4B5B-8675-F0FCAFB3BCA4}"/>
    <cellStyle name="Moneda 5 4 2 2 2 3" xfId="902" xr:uid="{670DB498-2164-472E-AA4B-B408F37A146F}"/>
    <cellStyle name="Moneda 5 4 2 2 2 3 2" xfId="2397" xr:uid="{887BED29-6AD9-4269-8706-44ECDD061799}"/>
    <cellStyle name="Moneda 5 4 2 2 2 4" xfId="2868" xr:uid="{C8A5EBF7-A031-46A9-B126-A4AA60A0B6AE}"/>
    <cellStyle name="Moneda 5 4 2 2 2 5" xfId="1545" xr:uid="{13BB2228-3025-4780-ABF0-24964C52733B}"/>
    <cellStyle name="Moneda 5 4 2 2 3" xfId="630" xr:uid="{DE357DE7-CFC2-4F35-A979-25963E0649D8}"/>
    <cellStyle name="Moneda 5 4 2 2 3 2" xfId="1172" xr:uid="{BD745276-278C-481F-99A4-6910A6E4DB24}"/>
    <cellStyle name="Moneda 5 4 2 2 3 3" xfId="1679" xr:uid="{1BD5F301-F401-4D6A-8420-7DE9F2D053A0}"/>
    <cellStyle name="Moneda 5 4 2 2 4" xfId="901" xr:uid="{C8E3D82D-C8C4-44D3-B456-4996757E66CA}"/>
    <cellStyle name="Moneda 5 4 2 2 4 2" xfId="2310" xr:uid="{4D61299B-26BE-4740-8ECC-1F2F4B91A1E2}"/>
    <cellStyle name="Moneda 5 4 2 2 5" xfId="2781" xr:uid="{A7A400FE-6778-4106-86A7-13829365E173}"/>
    <cellStyle name="Moneda 5 4 2 2 6" xfId="1390" xr:uid="{27379A0A-F14B-4F9C-99C1-F89289FD9170}"/>
    <cellStyle name="Moneda 5 4 2 3" xfId="276" xr:uid="{BEC3911D-7B85-41B9-A4C3-C8506E8402C8}"/>
    <cellStyle name="Moneda 5 4 2 3 2" xfId="632" xr:uid="{33A88AD1-34DC-40F4-B637-A67FC52A12F1}"/>
    <cellStyle name="Moneda 5 4 2 3 2 2" xfId="1174" xr:uid="{D082BBC9-B47E-42A4-80E4-ADEED736ABB4}"/>
    <cellStyle name="Moneda 5 4 2 3 2 3" xfId="1720" xr:uid="{3B2D1BF7-4521-4315-8DE7-5A0D17AD4BCF}"/>
    <cellStyle name="Moneda 5 4 2 3 3" xfId="903" xr:uid="{A598FEFE-165D-4B28-B6E6-2DFFF43DFEAF}"/>
    <cellStyle name="Moneda 5 4 2 3 3 2" xfId="2351" xr:uid="{BC732738-6C6D-4DB2-B5E9-584B02275240}"/>
    <cellStyle name="Moneda 5 4 2 3 4" xfId="2822" xr:uid="{7917035C-BCF4-4EEA-92DE-EEB67436BC96}"/>
    <cellStyle name="Moneda 5 4 2 3 5" xfId="1506" xr:uid="{18407FEB-6452-458D-B6B6-2A5B60478D48}"/>
    <cellStyle name="Moneda 5 4 2 4" xfId="629" xr:uid="{BA89A650-27FE-4830-893A-27BDDD16EBC6}"/>
    <cellStyle name="Moneda 5 4 2 4 2" xfId="1171" xr:uid="{B4507EC8-E601-435A-AEFB-30DD29368843}"/>
    <cellStyle name="Moneda 5 4 2 4 2 2" xfId="2556" xr:uid="{E22ED75E-C6FA-4668-A18E-376E2C153FBD}"/>
    <cellStyle name="Moneda 5 4 2 4 3" xfId="3027" xr:uid="{9F4F70DD-E196-4988-A229-EBFBC1DF8481}"/>
    <cellStyle name="Moneda 5 4 2 4 4" xfId="2081" xr:uid="{0F9BFF25-9D94-4311-8BFA-33A7D71AA215}"/>
    <cellStyle name="Moneda 5 4 2 5" xfId="900" xr:uid="{FAC921BF-BE00-4384-B2D5-3F60BCA6250D}"/>
    <cellStyle name="Moneda 5 4 2 5 2" xfId="1633" xr:uid="{601E4B0E-C8C1-40FD-B48F-5B699420E4ED}"/>
    <cellStyle name="Moneda 5 4 2 6" xfId="2264" xr:uid="{D4BA1F20-2864-4762-B2AE-BE3F38BD54D2}"/>
    <cellStyle name="Moneda 5 4 2 7" xfId="2735" xr:uid="{B31E09DE-2286-4222-9FCE-4C0267380C8B}"/>
    <cellStyle name="Moneda 5 4 2 8" xfId="1342" xr:uid="{5AB239A0-F928-4376-B448-F052065BC4C4}"/>
    <cellStyle name="Moneda 5 4 3" xfId="277" xr:uid="{67C05041-D128-4110-8AB1-217B1D2B9769}"/>
    <cellStyle name="Moneda 5 4 3 2" xfId="278" xr:uid="{3ADBE286-6010-4A1A-A699-7AA551F027E9}"/>
    <cellStyle name="Moneda 5 4 3 2 2" xfId="634" xr:uid="{D2C31355-B327-4264-AAF8-C19BF399D0AF}"/>
    <cellStyle name="Moneda 5 4 3 2 2 2" xfId="1176" xr:uid="{3263BCE6-C41D-400F-A25D-F8291707B3FD}"/>
    <cellStyle name="Moneda 5 4 3 2 2 3" xfId="1744" xr:uid="{095B1A50-7C6C-4D27-9C0E-C27FCD5A1800}"/>
    <cellStyle name="Moneda 5 4 3 2 3" xfId="905" xr:uid="{344A7B8E-978C-4D23-AE42-40C48F2A292B}"/>
    <cellStyle name="Moneda 5 4 3 2 3 2" xfId="2375" xr:uid="{67B93A82-4B93-4598-802E-CE41719827A8}"/>
    <cellStyle name="Moneda 5 4 3 2 4" xfId="2846" xr:uid="{CCC64DC0-051A-43A4-B154-71878B40208A}"/>
    <cellStyle name="Moneda 5 4 3 2 5" xfId="1523" xr:uid="{C3D912D7-47ED-4FAC-A942-F86152638415}"/>
    <cellStyle name="Moneda 5 4 3 3" xfId="633" xr:uid="{47E13BA7-6E1E-4608-B852-9251DED2A934}"/>
    <cellStyle name="Moneda 5 4 3 3 2" xfId="1175" xr:uid="{8A513295-B384-4C13-912D-42E9CE22DE1C}"/>
    <cellStyle name="Moneda 5 4 3 3 2 2" xfId="2571" xr:uid="{B95C9868-0137-467C-9230-E0EAB6EF91F8}"/>
    <cellStyle name="Moneda 5 4 3 3 3" xfId="3042" xr:uid="{0A8066DC-B62D-4CD6-8466-1AD75B59FE9E}"/>
    <cellStyle name="Moneda 5 4 3 3 4" xfId="2096" xr:uid="{E5D7F4B5-ECA2-431B-963E-EF56630F2DB0}"/>
    <cellStyle name="Moneda 5 4 3 4" xfId="904" xr:uid="{5E9C5D5F-3313-46D6-BB3C-28EAD6E10545}"/>
    <cellStyle name="Moneda 5 4 3 4 2" xfId="1657" xr:uid="{60E9A305-B283-4267-A819-C4D3EE37C174}"/>
    <cellStyle name="Moneda 5 4 3 5" xfId="2288" xr:uid="{D3A09ED5-AC1C-4F69-BCEB-2B6D671213C1}"/>
    <cellStyle name="Moneda 5 4 3 6" xfId="2759" xr:uid="{94DB3A79-C9EB-4887-B6D8-1B82A4079E5B}"/>
    <cellStyle name="Moneda 5 4 3 7" xfId="1366" xr:uid="{427AA54D-D1E4-46F6-BF7E-DEDEFF8A560F}"/>
    <cellStyle name="Moneda 5 4 4" xfId="279" xr:uid="{7F4347DD-F79B-4F3B-9C38-DEBD5C2D6075}"/>
    <cellStyle name="Moneda 5 4 4 2" xfId="635" xr:uid="{9E15B0FF-CA51-4D2B-BF82-4E077C34A0ED}"/>
    <cellStyle name="Moneda 5 4 4 2 2" xfId="1177" xr:uid="{76561053-3009-4517-A3EC-6863551846F7}"/>
    <cellStyle name="Moneda 5 4 4 2 2 2" xfId="2586" xr:uid="{481C8772-CC0F-4D17-B495-0A4C809224FF}"/>
    <cellStyle name="Moneda 5 4 4 2 3" xfId="3057" xr:uid="{36310FA9-7DDE-4B40-BE66-9A9FE2AFA2B9}"/>
    <cellStyle name="Moneda 5 4 4 2 4" xfId="2111" xr:uid="{D49EF35F-5836-4929-8FE0-0EFB8A2676B0}"/>
    <cellStyle name="Moneda 5 4 4 3" xfId="906" xr:uid="{4C1A19B5-B407-4389-9682-2A43A98E738E}"/>
    <cellStyle name="Moneda 5 4 4 3 2" xfId="1696" xr:uid="{BD4EE47F-067E-42C7-AF46-2941A40F5061}"/>
    <cellStyle name="Moneda 5 4 4 4" xfId="2327" xr:uid="{F17EC046-DF2B-4B41-91A3-878E91409574}"/>
    <cellStyle name="Moneda 5 4 4 5" xfId="2798" xr:uid="{3871334A-351B-45FD-9452-FDD4150996CA}"/>
    <cellStyle name="Moneda 5 4 4 6" xfId="1482" xr:uid="{3ADD9CCD-B782-438D-9DBD-A47CBE3CF8DB}"/>
    <cellStyle name="Moneda 5 4 5" xfId="628" xr:uid="{AC64B289-C129-4A4E-A3D0-71F05179FD9E}"/>
    <cellStyle name="Moneda 5 4 5 2" xfId="1170" xr:uid="{AA3D3872-58DD-465F-9F05-4FBF2A71BCF4}"/>
    <cellStyle name="Moneda 5 4 5 2 2" xfId="2534" xr:uid="{DFE8A78A-BF2E-4EEF-B55F-ADD012903BBF}"/>
    <cellStyle name="Moneda 5 4 5 3" xfId="3005" xr:uid="{84F928F9-4BC3-4008-A63A-368F4B3B7C6C}"/>
    <cellStyle name="Moneda 5 4 5 4" xfId="2059" xr:uid="{AC4FD4C9-EBE0-4C78-BDFF-12E518FD3D25}"/>
    <cellStyle name="Moneda 5 4 6" xfId="899" xr:uid="{2CF4A683-1FAC-4438-86A2-A49F90DBCC49}"/>
    <cellStyle name="Moneda 5 4 6 2" xfId="1609" xr:uid="{C620B3EA-0489-4566-851F-E1B330566F8B}"/>
    <cellStyle name="Moneda 5 4 7" xfId="2240" xr:uid="{834359B8-60C4-426D-8E62-31E79A2711FA}"/>
    <cellStyle name="Moneda 5 4 8" xfId="2711" xr:uid="{84052098-63C8-484C-9886-C74C453D2B92}"/>
    <cellStyle name="Moneda 5 4 9" xfId="1318" xr:uid="{BFE46961-E0AA-4A9F-BBFE-622ED74A9919}"/>
    <cellStyle name="Moneda 5 5" xfId="280" xr:uid="{982802B9-AE6A-4540-B201-D497EE09DA0A}"/>
    <cellStyle name="Moneda 5 5 2" xfId="281" xr:uid="{95CB0174-45D6-402E-8BD0-1FAEBF36419A}"/>
    <cellStyle name="Moneda 5 5 2 2" xfId="282" xr:uid="{C09905D6-ACD6-4195-B8DD-3F2382946799}"/>
    <cellStyle name="Moneda 5 5 2 2 2" xfId="638" xr:uid="{A494506E-25FD-4B2F-AA2F-D15647742989}"/>
    <cellStyle name="Moneda 5 5 2 2 2 2" xfId="1180" xr:uid="{F4E49724-05E5-4513-8403-FB9E6896F4AB}"/>
    <cellStyle name="Moneda 5 5 2 2 2 3" xfId="1768" xr:uid="{ECB202E9-A144-4DD2-AB73-8C97123FAACC}"/>
    <cellStyle name="Moneda 5 5 2 2 3" xfId="909" xr:uid="{ED4CAE98-46AB-475A-BAB4-7D713855C225}"/>
    <cellStyle name="Moneda 5 5 2 2 3 2" xfId="2399" xr:uid="{F446CBD3-4887-4873-A145-78077280D2DB}"/>
    <cellStyle name="Moneda 5 5 2 2 4" xfId="2870" xr:uid="{A4B20118-222A-48B8-B920-BA5BCAFE7DE9}"/>
    <cellStyle name="Moneda 5 5 2 2 5" xfId="1547" xr:uid="{0AACD723-E5A3-4A01-A57C-1C8122C27DFE}"/>
    <cellStyle name="Moneda 5 5 2 3" xfId="637" xr:uid="{F9D06423-D80A-4319-91AD-6F0162D7926F}"/>
    <cellStyle name="Moneda 5 5 2 3 2" xfId="1179" xr:uid="{5AA70041-890F-435C-9212-48F4DE9BC8F4}"/>
    <cellStyle name="Moneda 5 5 2 3 2 2" xfId="2573" xr:uid="{2B820937-7CE1-41A5-A94F-A05673D08C68}"/>
    <cellStyle name="Moneda 5 5 2 3 3" xfId="3044" xr:uid="{CCA9BAAA-194B-40D5-8A45-6D01C794C1DF}"/>
    <cellStyle name="Moneda 5 5 2 3 4" xfId="2098" xr:uid="{91593AD5-0378-474B-8BFB-22A4011893E5}"/>
    <cellStyle name="Moneda 5 5 2 4" xfId="908" xr:uid="{4EFD7566-28C1-4DE2-A27E-A1E74D137D65}"/>
    <cellStyle name="Moneda 5 5 2 4 2" xfId="1681" xr:uid="{A42B8E9A-F37A-4129-98DA-E377DBB41F9D}"/>
    <cellStyle name="Moneda 5 5 2 5" xfId="2312" xr:uid="{EE862212-DAF1-4A28-82DD-6F84E8866A55}"/>
    <cellStyle name="Moneda 5 5 2 6" xfId="2783" xr:uid="{CCB8C284-0A00-4E7B-A7A4-3C9103D5A8BB}"/>
    <cellStyle name="Moneda 5 5 2 7" xfId="1379" xr:uid="{2D83B6F3-C50E-4F39-BAFE-301A8F0244E6}"/>
    <cellStyle name="Moneda 5 5 3" xfId="283" xr:uid="{3C989054-2209-4B5A-B7B0-5E11D1A2B3B9}"/>
    <cellStyle name="Moneda 5 5 3 2" xfId="639" xr:uid="{C9A8D55D-ED03-4DB9-8D87-19FE401C361E}"/>
    <cellStyle name="Moneda 5 5 3 2 2" xfId="1181" xr:uid="{04042C22-878F-437A-A541-AE1433593B09}"/>
    <cellStyle name="Moneda 5 5 3 2 2 2" xfId="2588" xr:uid="{49C91442-338A-4610-BC89-E9EBBA29AB1C}"/>
    <cellStyle name="Moneda 5 5 3 2 3" xfId="3059" xr:uid="{8579C4D6-A7FB-495C-BF1D-158A7D9744BB}"/>
    <cellStyle name="Moneda 5 5 3 2 4" xfId="2113" xr:uid="{683A1112-4722-45D1-AE6C-9B9BCE2C885A}"/>
    <cellStyle name="Moneda 5 5 3 3" xfId="910" xr:uid="{B8B941D1-F42E-42F1-82DC-84A354F9ED81}"/>
    <cellStyle name="Moneda 5 5 3 3 2" xfId="1709" xr:uid="{A4492FCE-3215-4D04-8E14-32C6AA6F02F2}"/>
    <cellStyle name="Moneda 5 5 3 4" xfId="2340" xr:uid="{4DE71930-D50A-4806-84A6-BC97BC62E819}"/>
    <cellStyle name="Moneda 5 5 3 5" xfId="2811" xr:uid="{444C635D-12CC-4B11-931E-5FA868EA80AB}"/>
    <cellStyle name="Moneda 5 5 3 6" xfId="1495" xr:uid="{41BE1841-D603-441B-8A78-52F8C793B27A}"/>
    <cellStyle name="Moneda 5 5 4" xfId="636" xr:uid="{B5AA59D0-72D7-4214-8E04-F1768F55978E}"/>
    <cellStyle name="Moneda 5 5 4 2" xfId="1178" xr:uid="{49F44321-FE3E-41F5-B58F-1973120B16A0}"/>
    <cellStyle name="Moneda 5 5 4 2 2" xfId="2558" xr:uid="{9CD3A823-37A9-4C63-88E7-3C9BA785197F}"/>
    <cellStyle name="Moneda 5 5 4 3" xfId="3029" xr:uid="{B5904714-A038-4DF5-B617-E8AF037DD532}"/>
    <cellStyle name="Moneda 5 5 4 4" xfId="2083" xr:uid="{0BD277EE-6412-4785-857E-26917CB4EBEA}"/>
    <cellStyle name="Moneda 5 5 5" xfId="907" xr:uid="{FB303027-55AC-4D21-9C55-763B748FEBDF}"/>
    <cellStyle name="Moneda 5 5 5 2" xfId="1622" xr:uid="{83A5B11D-2AF2-44BD-8733-BBD05198E109}"/>
    <cellStyle name="Moneda 5 5 6" xfId="2253" xr:uid="{98B7B9EC-7AB0-4F01-B96C-2DA20394319F}"/>
    <cellStyle name="Moneda 5 5 7" xfId="2724" xr:uid="{F01A9E39-9928-4FFF-B03F-B4A4C6DB89FA}"/>
    <cellStyle name="Moneda 5 5 8" xfId="1331" xr:uid="{D4A54B79-395B-4FE9-A67F-3747C25FACDD}"/>
    <cellStyle name="Moneda 5 6" xfId="284" xr:uid="{5673E139-8BFA-426E-8BA2-5BA46E559FBB}"/>
    <cellStyle name="Moneda 5 6 2" xfId="285" xr:uid="{1931B09E-568D-45E7-8061-94950E3D5F44}"/>
    <cellStyle name="Moneda 5 6 2 2" xfId="641" xr:uid="{6F4195CA-E67C-4EDF-8C52-1034B7098100}"/>
    <cellStyle name="Moneda 5 6 2 2 2" xfId="1183" xr:uid="{DD60A19F-AB09-4784-9FBF-9958599FDB78}"/>
    <cellStyle name="Moneda 5 6 2 2 3" xfId="1755" xr:uid="{4E3A8122-9EFD-4932-AFC4-E816FB872033}"/>
    <cellStyle name="Moneda 5 6 2 3" xfId="912" xr:uid="{E31842EE-831E-411F-A1F7-3ACB428CF66F}"/>
    <cellStyle name="Moneda 5 6 2 3 2" xfId="2386" xr:uid="{E86974FA-3239-4BD1-8C61-6CAF1D84CDAC}"/>
    <cellStyle name="Moneda 5 6 2 4" xfId="2857" xr:uid="{887F1E77-0B5A-4224-99A0-C794B34E36D0}"/>
    <cellStyle name="Moneda 5 6 2 5" xfId="1534" xr:uid="{A61142BB-DC08-4F97-9A67-EF80C8594342}"/>
    <cellStyle name="Moneda 5 6 3" xfId="640" xr:uid="{5DB9FF71-9859-4F43-AD37-6A62A220D4D5}"/>
    <cellStyle name="Moneda 5 6 3 2" xfId="1182" xr:uid="{55A0D34D-157D-465E-8DD9-79A4154B45C5}"/>
    <cellStyle name="Moneda 5 6 3 2 2" xfId="2545" xr:uid="{956F2313-9B2D-43E6-8BB4-88852FE91A04}"/>
    <cellStyle name="Moneda 5 6 3 3" xfId="3016" xr:uid="{9EE6C99F-DA07-4012-A65B-ABE1E804612F}"/>
    <cellStyle name="Moneda 5 6 3 4" xfId="2070" xr:uid="{279474CB-347D-40E5-AF16-B12638BCA945}"/>
    <cellStyle name="Moneda 5 6 4" xfId="911" xr:uid="{167A9D15-A116-43A0-8C0B-B31C96880D5D}"/>
    <cellStyle name="Moneda 5 6 4 2" xfId="1668" xr:uid="{A88106C2-7555-48DB-98BB-26EF5C74271B}"/>
    <cellStyle name="Moneda 5 6 5" xfId="2299" xr:uid="{2C4CB471-8EDA-4C13-A234-04442E2772C1}"/>
    <cellStyle name="Moneda 5 6 6" xfId="2770" xr:uid="{14FFF4A5-5FBA-4C9B-8407-D8C3D72849A9}"/>
    <cellStyle name="Moneda 5 6 7" xfId="1355" xr:uid="{DDEF4569-4FF4-4AB3-A280-655BF54FA0D6}"/>
    <cellStyle name="Moneda 5 7" xfId="286" xr:uid="{E2BBB7DA-8E0B-464B-B03C-0BECF4F32868}"/>
    <cellStyle name="Moneda 5 7 2" xfId="287" xr:uid="{D404E0A5-5891-40E7-89BA-57CAECD4DC8E}"/>
    <cellStyle name="Moneda 5 7 2 2" xfId="643" xr:uid="{64EBFB0C-6829-44F9-B988-CD52C4125EAC}"/>
    <cellStyle name="Moneda 5 7 2 2 2" xfId="1185" xr:uid="{4C9B542C-A640-4ECF-AA95-FD4C985F8703}"/>
    <cellStyle name="Moneda 5 7 2 2 3" xfId="1733" xr:uid="{0DF77E8D-C881-4FC2-9E85-F74679DD4922}"/>
    <cellStyle name="Moneda 5 7 2 3" xfId="914" xr:uid="{87A7D710-C6F9-4BF8-A286-55A66DD9C637}"/>
    <cellStyle name="Moneda 5 7 2 3 2" xfId="2364" xr:uid="{7995001A-3190-4BF8-9A73-231B1D3745DC}"/>
    <cellStyle name="Moneda 5 7 2 4" xfId="2835" xr:uid="{3EA7D14A-1DC2-44E4-A493-37978FEAD023}"/>
    <cellStyle name="Moneda 5 7 2 5" xfId="1512" xr:uid="{05AB53B5-9456-4D19-8B94-DE96585E6CBF}"/>
    <cellStyle name="Moneda 5 7 3" xfId="642" xr:uid="{2FC265C4-E559-47BB-8BC6-4CA6D8B9F00D}"/>
    <cellStyle name="Moneda 5 7 3 2" xfId="1184" xr:uid="{C0E91BA2-DBE9-4AA0-B2D3-A9C35F7E8096}"/>
    <cellStyle name="Moneda 5 7 3 2 2" xfId="2560" xr:uid="{84B303ED-A58D-494C-89C4-089577E0CE9D}"/>
    <cellStyle name="Moneda 5 7 3 3" xfId="3031" xr:uid="{A44EAD5F-6456-41A1-9F0F-EFA0638CFE8D}"/>
    <cellStyle name="Moneda 5 7 3 4" xfId="2085" xr:uid="{901E68ED-C36F-493B-9992-C55F5AAEB8F4}"/>
    <cellStyle name="Moneda 5 7 4" xfId="913" xr:uid="{008DABD2-D3AC-4DBC-B355-6826E8F3EF7B}"/>
    <cellStyle name="Moneda 5 7 4 2" xfId="1646" xr:uid="{B28AB2C6-0D2F-45E4-94D8-2B1D5837472C}"/>
    <cellStyle name="Moneda 5 7 5" xfId="2277" xr:uid="{2E54966C-7130-4EDD-AE92-8E1A63F81FDF}"/>
    <cellStyle name="Moneda 5 7 6" xfId="2748" xr:uid="{1E5D45C6-39D4-4C54-A67E-8093AB635F59}"/>
    <cellStyle name="Moneda 5 7 7" xfId="1422" xr:uid="{6F2976AE-568B-48A1-ABD9-C609B4D11B0B}"/>
    <cellStyle name="Moneda 5 8" xfId="288" xr:uid="{155D1BB7-7EA2-4360-A1B7-B91F9C547944}"/>
    <cellStyle name="Moneda 5 8 2" xfId="644" xr:uid="{F7725788-14B6-464E-BFC7-8B3ACC03EED4}"/>
    <cellStyle name="Moneda 5 8 2 2" xfId="1186" xr:uid="{8E3E6186-EC00-4B70-A6CE-17589F0263FE}"/>
    <cellStyle name="Moneda 5 8 2 2 2" xfId="2575" xr:uid="{4CF58C6D-B954-438B-ACF6-57BE690862BF}"/>
    <cellStyle name="Moneda 5 8 2 3" xfId="3046" xr:uid="{E22FA64C-D0A4-46EC-BFE2-456C98578AB8}"/>
    <cellStyle name="Moneda 5 8 2 4" xfId="2100" xr:uid="{56FD01E6-B105-4166-8E37-EA9659D8B8C2}"/>
    <cellStyle name="Moneda 5 8 3" xfId="915" xr:uid="{D4B4337A-388F-4D4E-9476-B06F5B25DF32}"/>
    <cellStyle name="Moneda 5 8 3 2" xfId="1685" xr:uid="{C7219496-3CA7-43FC-85E2-C9081A554A6B}"/>
    <cellStyle name="Moneda 5 8 4" xfId="2316" xr:uid="{D72691A5-A0A6-4DD1-BA9B-05EA66FDF462}"/>
    <cellStyle name="Moneda 5 8 5" xfId="2787" xr:uid="{DA03C1BF-E541-48E4-AB9E-481E4DD777A8}"/>
    <cellStyle name="Moneda 5 8 6" xfId="1471" xr:uid="{C86DE420-6D86-48DF-B2A0-E56DBEC28BDF}"/>
    <cellStyle name="Moneda 5 9" xfId="595" xr:uid="{C34A0D41-C5CA-4E05-BBD9-4ADAB919BC5B}"/>
    <cellStyle name="Moneda 5 9 2" xfId="1137" xr:uid="{FC663D2D-75E8-473D-BD04-8CF467ED361D}"/>
    <cellStyle name="Moneda 5 9 2 2" xfId="2523" xr:uid="{ED25D093-1AE0-401F-95AD-52F84CCEC254}"/>
    <cellStyle name="Moneda 5 9 3" xfId="2994" xr:uid="{8286DD5A-DC45-4EF1-BD0F-8D0D7DBEEFD3}"/>
    <cellStyle name="Moneda 5 9 4" xfId="2048" xr:uid="{01FE27FB-0600-4342-9FB8-EF280980CDDE}"/>
    <cellStyle name="Moneda 6" xfId="289" xr:uid="{50C7A929-81EB-4DB3-84BE-B2ABF9FCD47A}"/>
    <cellStyle name="Moneda 6 2" xfId="290" xr:uid="{D5B9EF7A-AAD5-4364-BEF9-BEA005C9447D}"/>
    <cellStyle name="Moneda 6 2 2" xfId="291" xr:uid="{A3983037-0E45-4F9F-8958-71F7FA23FE37}"/>
    <cellStyle name="Moneda 6 2 2 2" xfId="1923" xr:uid="{BAEFDF18-3866-4A1E-8C71-8B7E2AFBF552}"/>
    <cellStyle name="Moneda 6 2 2 2 2" xfId="2018" xr:uid="{B349469F-8AD5-48E4-A7F0-F4F9E46537AF}"/>
    <cellStyle name="Moneda 6 2 2 3" xfId="1980" xr:uid="{CA06FBC4-D595-4D05-A5BD-3B44D55879FC}"/>
    <cellStyle name="Moneda 6 2 2 4" xfId="1411" xr:uid="{03D41947-266E-4519-800C-20CCD3FB218F}"/>
    <cellStyle name="Moneda 6 2 3" xfId="292" xr:uid="{8E62F61B-9D1C-44E2-9789-96A495938C11}"/>
    <cellStyle name="Moneda 6 2 3 2" xfId="1999" xr:uid="{245FEEFB-6FFF-4F52-A35E-AC053A603344}"/>
    <cellStyle name="Moneda 6 2 3 3" xfId="1559" xr:uid="{33B76576-4FE5-4FFB-A7D9-938BA47DD0E6}"/>
    <cellStyle name="Moneda 6 2 4" xfId="1942" xr:uid="{413DBBBF-04D0-4CC8-B920-4F9E4ED2F95C}"/>
    <cellStyle name="Moneda 6 2 4 2" xfId="2037" xr:uid="{48D83875-7C9D-4B8C-835D-77A5319F50CD}"/>
    <cellStyle name="Moneda 6 2 5" xfId="1961" xr:uid="{7764CC15-0F04-4CF7-9481-CECC3D7E109C}"/>
    <cellStyle name="Moneda 6 2 6" xfId="1880" xr:uid="{2C0669FC-9CA6-4473-8994-6AB50C7D2E6B}"/>
    <cellStyle name="Moneda 6 2 7" xfId="1315" xr:uid="{5AC54921-5B42-45E3-908E-DB814E320361}"/>
    <cellStyle name="Moneda 6 3" xfId="293" xr:uid="{0C4E8E1D-341D-4A02-993D-411D202476DF}"/>
    <cellStyle name="Moneda 6 3 2" xfId="1917" xr:uid="{658DFE1A-3A64-4248-BC0D-ECDF499BB686}"/>
    <cellStyle name="Moneda 6 3 2 2" xfId="2012" xr:uid="{554517D3-197F-4405-BE44-DDF50CDAE8A0}"/>
    <cellStyle name="Moneda 6 3 3" xfId="1974" xr:uid="{12D37ECE-C0F2-4C78-9D86-40698348844C}"/>
    <cellStyle name="Moneda 6 3 4" xfId="1405" xr:uid="{FB7C5735-BC44-48B7-B191-9CF806DC98EF}"/>
    <cellStyle name="Moneda 6 4" xfId="294" xr:uid="{5C17881B-02AD-4C6F-A8EF-5774A52782F3}"/>
    <cellStyle name="Moneda 6 4 2" xfId="1993" xr:uid="{7A14F752-C061-49C9-BFE7-D284C9EF90D4}"/>
    <cellStyle name="Moneda 6 4 3" xfId="1553" xr:uid="{FFA42C75-D56D-4B0F-9948-A2F7F0F6E089}"/>
    <cellStyle name="Moneda 6 5" xfId="1936" xr:uid="{42EEB3F1-1595-43F8-A1AF-02821109ED58}"/>
    <cellStyle name="Moneda 6 5 2" xfId="2031" xr:uid="{64DB07B0-92BC-4066-8C9E-AA84D2F9C43A}"/>
    <cellStyle name="Moneda 6 6" xfId="1955" xr:uid="{2587BB6D-CD0A-45D8-ABB7-AB75DF79CEB3}"/>
    <cellStyle name="Moneda 6 7" xfId="1868" xr:uid="{E9B6B2F4-05D4-45AE-AC75-791B45106EF4}"/>
    <cellStyle name="Moneda 6 8" xfId="1295" xr:uid="{B1911F64-D086-405D-9E0C-A116BC0075E1}"/>
    <cellStyle name="Moneda 7" xfId="295" xr:uid="{B2C8B1BB-65CE-4E6E-886A-9829E18436E1}"/>
    <cellStyle name="Moneda 7 2" xfId="296" xr:uid="{21AF4266-5359-458F-9CDA-56A594621E15}"/>
    <cellStyle name="Moneda 7 2 2" xfId="1918" xr:uid="{A2E92C6A-3861-4D20-9158-DCE0C1B444C8}"/>
    <cellStyle name="Moneda 7 2 2 2" xfId="2013" xr:uid="{3B0C991E-0A61-4891-BFEE-59907D9CAB80}"/>
    <cellStyle name="Moneda 7 2 3" xfId="1975" xr:uid="{F3BA2203-CDD3-4E07-8A64-3DE83C6FAAF8}"/>
    <cellStyle name="Moneda 7 2 4" xfId="1406" xr:uid="{FA2B9A6C-8ED1-4BA1-BFF8-7F5397762788}"/>
    <cellStyle name="Moneda 7 3" xfId="297" xr:uid="{54605AF6-95EA-4E39-8032-3571D2CF9D93}"/>
    <cellStyle name="Moneda 7 3 2" xfId="1994" xr:uid="{7F0088B3-0941-449B-902B-9C54948C03FC}"/>
    <cellStyle name="Moneda 7 3 3" xfId="1554" xr:uid="{F035694A-C297-45F3-A20E-E5C47F15D4B4}"/>
    <cellStyle name="Moneda 7 4" xfId="1937" xr:uid="{7B2D93BB-9B40-416B-8974-0A1E871147D3}"/>
    <cellStyle name="Moneda 7 4 2" xfId="2032" xr:uid="{4B2AF444-AE9E-423E-AB89-F42A63D3F586}"/>
    <cellStyle name="Moneda 7 5" xfId="1956" xr:uid="{70F7E5CE-24D0-4E83-B476-7B970CFB2366}"/>
    <cellStyle name="Moneda 7 6" xfId="1873" xr:uid="{41B8D121-AD5A-4A5F-8A5B-080BCAEB78CF}"/>
    <cellStyle name="Moneda 7 7" xfId="1296" xr:uid="{1A243067-34A4-40F4-9845-F92E5E9B64E6}"/>
    <cellStyle name="Moneda 8" xfId="298" xr:uid="{8300BF67-8F20-40E7-AB8C-ACCD77E91B9A}"/>
    <cellStyle name="Moneda 8 2" xfId="299" xr:uid="{FE5AD598-C638-45A5-861E-CEDC2DAB600E}"/>
    <cellStyle name="Moneda 8 2 2" xfId="1919" xr:uid="{19C2B3ED-B967-4620-A3D4-65C7B97152D9}"/>
    <cellStyle name="Moneda 8 2 2 2" xfId="2014" xr:uid="{9AA4ED43-9CA0-4F54-94C8-53C688A36039}"/>
    <cellStyle name="Moneda 8 2 3" xfId="1976" xr:uid="{FFB85D7F-4270-44BA-BCB5-DE932CFDD501}"/>
    <cellStyle name="Moneda 8 2 4" xfId="1407" xr:uid="{9B191324-657B-4550-A7FB-6A77E1F36A4E}"/>
    <cellStyle name="Moneda 8 3" xfId="300" xr:uid="{E41DE8AC-03BC-4AB9-8BE9-990ED2327CEC}"/>
    <cellStyle name="Moneda 8 3 2" xfId="1995" xr:uid="{C700A3EB-9F80-4BB1-95AB-A2D56EB6BF3B}"/>
    <cellStyle name="Moneda 8 3 3" xfId="1555" xr:uid="{BD4D398F-0F51-43AF-B84E-9F80B66E019F}"/>
    <cellStyle name="Moneda 8 4" xfId="1938" xr:uid="{EB4899CB-F790-4A9F-9B97-B51DEAD560E4}"/>
    <cellStyle name="Moneda 8 4 2" xfId="2033" xr:uid="{197373EF-324D-4D3B-9E78-3DE4F8A040B0}"/>
    <cellStyle name="Moneda 8 5" xfId="1957" xr:uid="{5B9BBD2E-0476-4D68-83C2-96A590F23083}"/>
    <cellStyle name="Moneda 8 6" xfId="1869" xr:uid="{1A4395E3-0656-4A89-A49B-91B957CC1FB7}"/>
    <cellStyle name="Moneda 8 7" xfId="1298" xr:uid="{4E65856E-05A8-4566-B87E-FF3EF8D40E6E}"/>
    <cellStyle name="Moneda 9" xfId="301" xr:uid="{688D2182-A70C-4C4B-9FF8-06E935E43069}"/>
    <cellStyle name="Moneda 9 10" xfId="2230" xr:uid="{F7532106-4DA3-4DAA-A8D4-3835C4999330}"/>
    <cellStyle name="Moneda 9 11" xfId="2701" xr:uid="{273F8FC0-A515-4935-9570-72131DEF1728}"/>
    <cellStyle name="Moneda 9 12" xfId="1300" xr:uid="{3CDA345D-4EA7-4C7D-916C-B24FF8A5295B}"/>
    <cellStyle name="Moneda 9 2" xfId="302" xr:uid="{F0046A0A-91E0-4D82-AE08-663849C3CEA2}"/>
    <cellStyle name="Moneda 9 2 10" xfId="1316" xr:uid="{E9AB2F85-6C61-4AB7-91EF-7FCE3683A518}"/>
    <cellStyle name="Moneda 9 2 2" xfId="303" xr:uid="{986BA604-8AFB-4BC2-9EEB-68F8E05EC744}"/>
    <cellStyle name="Moneda 9 2 2 2" xfId="304" xr:uid="{9567490B-F89D-4407-B35E-6725E2EBB83B}"/>
    <cellStyle name="Moneda 9 2 2 2 2" xfId="305" xr:uid="{E444DE84-D33B-42DB-9BD1-6AD929BC7124}"/>
    <cellStyle name="Moneda 9 2 2 2 2 2" xfId="649" xr:uid="{2AC49AF1-718B-4C48-B140-C6342AA6C614}"/>
    <cellStyle name="Moneda 9 2 2 2 2 2 2" xfId="1191" xr:uid="{E5D2B528-D96D-4B50-A9AE-1BB165BE4EA6}"/>
    <cellStyle name="Moneda 9 2 2 2 2 2 3" xfId="1729" xr:uid="{71DE0899-5248-4335-AB00-8143202DD2CF}"/>
    <cellStyle name="Moneda 9 2 2 2 2 3" xfId="920" xr:uid="{6260F891-F0A1-4924-BACD-C1002337854F}"/>
    <cellStyle name="Moneda 9 2 2 2 2 3 2" xfId="2360" xr:uid="{E519F7B4-933B-4415-A04E-62E6908F3457}"/>
    <cellStyle name="Moneda 9 2 2 2 2 4" xfId="2831" xr:uid="{D8389372-EE1C-4450-8484-5C25D2D61D63}"/>
    <cellStyle name="Moneda 9 2 2 2 2 5" xfId="1399" xr:uid="{8CAC10DF-5EEE-4020-9B1E-AA9D25DEA910}"/>
    <cellStyle name="Moneda 9 2 2 2 3" xfId="648" xr:uid="{81FC9A4F-F0D0-4814-9505-E756F86895A5}"/>
    <cellStyle name="Moneda 9 2 2 2 3 2" xfId="1190" xr:uid="{B9AF4795-FEDB-447E-AB46-F516D0C48F70}"/>
    <cellStyle name="Moneda 9 2 2 2 3 3" xfId="1642" xr:uid="{EF1C9F82-3625-4A72-939B-751964750C3F}"/>
    <cellStyle name="Moneda 9 2 2 2 4" xfId="919" xr:uid="{7A851032-E89F-4FB1-91DD-5284BD21ADA6}"/>
    <cellStyle name="Moneda 9 2 2 2 4 2" xfId="2273" xr:uid="{85A821DB-042D-4A75-BAB7-87297DEDE993}"/>
    <cellStyle name="Moneda 9 2 2 2 5" xfId="2744" xr:uid="{3F3FFD5E-F49F-4C45-89FE-228CFA8A4C17}"/>
    <cellStyle name="Moneda 9 2 2 2 6" xfId="1351" xr:uid="{9286B747-72CF-4239-AE6C-F7DC3B383076}"/>
    <cellStyle name="Moneda 9 2 2 3" xfId="306" xr:uid="{5515E216-6850-4C23-89F7-B52754D1B641}"/>
    <cellStyle name="Moneda 9 2 2 3 2" xfId="307" xr:uid="{C250705C-80FB-4E5F-A180-67AA97A15386}"/>
    <cellStyle name="Moneda 9 2 2 3 2 2" xfId="651" xr:uid="{91F53F8D-3263-4F95-A098-CFD2A7EEF967}"/>
    <cellStyle name="Moneda 9 2 2 3 2 2 2" xfId="1193" xr:uid="{5DE7A64F-1C4E-4108-A33D-444A4FC43A3E}"/>
    <cellStyle name="Moneda 9 2 2 3 2 2 3" xfId="1753" xr:uid="{4A9EED9B-3241-41FA-9091-FB9553F6C682}"/>
    <cellStyle name="Moneda 9 2 2 3 2 3" xfId="922" xr:uid="{C4615887-C38E-41DD-9D18-4C009AB22864}"/>
    <cellStyle name="Moneda 9 2 2 3 2 3 2" xfId="2384" xr:uid="{4E3372D2-E70F-4E86-ADB1-34C497EBA686}"/>
    <cellStyle name="Moneda 9 2 2 3 2 4" xfId="2855" xr:uid="{251FB153-9002-4857-88EB-AA867E7EEC61}"/>
    <cellStyle name="Moneda 9 2 2 3 2 5" xfId="1532" xr:uid="{3AC1D231-D9F7-4F0F-9A36-D96931E09C1A}"/>
    <cellStyle name="Moneda 9 2 2 3 3" xfId="650" xr:uid="{DE25223F-9FDD-428B-B7CF-ED89BB710E84}"/>
    <cellStyle name="Moneda 9 2 2 3 3 2" xfId="1192" xr:uid="{03F75FC2-6E37-4E86-82BE-01D7250876CE}"/>
    <cellStyle name="Moneda 9 2 2 3 3 3" xfId="1666" xr:uid="{0462BE69-C341-46A6-AACA-ABB0AD326F74}"/>
    <cellStyle name="Moneda 9 2 2 3 4" xfId="921" xr:uid="{60475657-6C78-4F0F-8FCB-E4518542ED93}"/>
    <cellStyle name="Moneda 9 2 2 3 4 2" xfId="2297" xr:uid="{FACD2612-60F7-48D7-818B-B228CB7791B1}"/>
    <cellStyle name="Moneda 9 2 2 3 5" xfId="2768" xr:uid="{38C92FBD-194B-48ED-8787-DA42C7013450}"/>
    <cellStyle name="Moneda 9 2 2 3 6" xfId="1375" xr:uid="{ED8BC727-6713-42EB-8ABA-7AC101B02A04}"/>
    <cellStyle name="Moneda 9 2 2 4" xfId="308" xr:uid="{48A37D38-5F9D-430C-9C15-77F20C5874BD}"/>
    <cellStyle name="Moneda 9 2 2 4 2" xfId="652" xr:uid="{734C40D5-47D4-4142-8F3B-23F88B30DBC0}"/>
    <cellStyle name="Moneda 9 2 2 4 2 2" xfId="1194" xr:uid="{CBDFCEE6-2258-476C-9492-4A1911CB5CAD}"/>
    <cellStyle name="Moneda 9 2 2 4 2 3" xfId="1705" xr:uid="{70A8E7A7-DBF6-41EA-A721-1F3D3D45DDE2}"/>
    <cellStyle name="Moneda 9 2 2 4 3" xfId="923" xr:uid="{0FD0088E-CC02-493D-9BCD-E7C3C067ED51}"/>
    <cellStyle name="Moneda 9 2 2 4 3 2" xfId="2336" xr:uid="{74EDFEF6-6FAC-4BAF-810F-F8BF82B87C24}"/>
    <cellStyle name="Moneda 9 2 2 4 4" xfId="2807" xr:uid="{1AF2CB67-2E4F-42D1-BE1D-2F6CE6B9D4CB}"/>
    <cellStyle name="Moneda 9 2 2 4 5" xfId="1491" xr:uid="{76E4C6A1-D97A-429F-8408-17ED24240FCF}"/>
    <cellStyle name="Moneda 9 2 2 5" xfId="647" xr:uid="{348A1104-D66D-452C-A5CA-89661B6852C4}"/>
    <cellStyle name="Moneda 9 2 2 5 2" xfId="1189" xr:uid="{EDD3A2A3-F2C0-4E17-BDC2-13DA02307949}"/>
    <cellStyle name="Moneda 9 2 2 5 2 2" xfId="2543" xr:uid="{885C81F0-CBD0-44F0-813F-ED0CD7F6771F}"/>
    <cellStyle name="Moneda 9 2 2 5 3" xfId="3014" xr:uid="{C34BA408-AE8D-4F4D-977B-653972A90368}"/>
    <cellStyle name="Moneda 9 2 2 5 4" xfId="2068" xr:uid="{801A08D1-BAB4-45EC-9EC6-81ECEA374BA1}"/>
    <cellStyle name="Moneda 9 2 2 6" xfId="918" xr:uid="{70E995BD-1190-437A-AAF2-4D09878339CB}"/>
    <cellStyle name="Moneda 9 2 2 6 2" xfId="1618" xr:uid="{56BAD34C-0E78-4238-986E-142D0A99A5AF}"/>
    <cellStyle name="Moneda 9 2 2 7" xfId="2249" xr:uid="{1750183E-C433-4329-B962-6ECD21C7F9E9}"/>
    <cellStyle name="Moneda 9 2 2 8" xfId="2720" xr:uid="{475231FD-4E2A-49BE-9FBB-B1B959C30F23}"/>
    <cellStyle name="Moneda 9 2 2 9" xfId="1327" xr:uid="{36422A3A-FD11-441F-9A5E-49254B09FD76}"/>
    <cellStyle name="Moneda 9 2 3" xfId="309" xr:uid="{F6413F90-63AD-4339-81EF-4C855D5958F2}"/>
    <cellStyle name="Moneda 9 2 3 2" xfId="310" xr:uid="{593F04A8-4ED0-423C-A573-4E1F1C147200}"/>
    <cellStyle name="Moneda 9 2 3 2 2" xfId="311" xr:uid="{BA7979C6-1491-49E9-977B-4A737C112390}"/>
    <cellStyle name="Moneda 9 2 3 2 2 2" xfId="655" xr:uid="{22090394-5F3B-4B71-8DE2-209A4B8DB6D5}"/>
    <cellStyle name="Moneda 9 2 3 2 2 2 2" xfId="1197" xr:uid="{B95F450A-24CD-4F45-8B6B-96C0155521A9}"/>
    <cellStyle name="Moneda 9 2 3 2 2 2 3" xfId="1764" xr:uid="{64CFA2A1-16A3-4357-8A4E-66ABBB580E7D}"/>
    <cellStyle name="Moneda 9 2 3 2 2 3" xfId="926" xr:uid="{99DE569E-C19F-4805-B33B-72FB429268C3}"/>
    <cellStyle name="Moneda 9 2 3 2 2 3 2" xfId="2395" xr:uid="{9C6A3925-2E1E-4CB9-84E3-2099AF39AF72}"/>
    <cellStyle name="Moneda 9 2 3 2 2 4" xfId="2866" xr:uid="{4CD684FD-52C8-47E5-9656-EDFEDCC8915B}"/>
    <cellStyle name="Moneda 9 2 3 2 2 5" xfId="1543" xr:uid="{6F808197-580D-4071-B854-5CBEBAA24667}"/>
    <cellStyle name="Moneda 9 2 3 2 3" xfId="654" xr:uid="{A1D4F695-553B-4E7C-8B36-64729F40E458}"/>
    <cellStyle name="Moneda 9 2 3 2 3 2" xfId="1196" xr:uid="{DB8922D7-09BD-4534-A741-5037D0FEDCF4}"/>
    <cellStyle name="Moneda 9 2 3 2 3 3" xfId="1677" xr:uid="{0AC43908-5FEA-454E-BFD3-82163150857B}"/>
    <cellStyle name="Moneda 9 2 3 2 4" xfId="925" xr:uid="{87444AE6-6387-4A59-9BED-B4F3D61D561E}"/>
    <cellStyle name="Moneda 9 2 3 2 4 2" xfId="2308" xr:uid="{D65682E7-5E8F-46C3-8AA4-72545FC476A4}"/>
    <cellStyle name="Moneda 9 2 3 2 5" xfId="2779" xr:uid="{63EEBD59-6843-4CA3-A9FE-295CB76CDFE4}"/>
    <cellStyle name="Moneda 9 2 3 2 6" xfId="1388" xr:uid="{D997C52B-6925-4468-8D3C-575279E2A316}"/>
    <cellStyle name="Moneda 9 2 3 3" xfId="312" xr:uid="{3C7030CF-30A0-4951-85FC-EC5A2A95E2BE}"/>
    <cellStyle name="Moneda 9 2 3 3 2" xfId="656" xr:uid="{C33C54EC-18DA-4EB0-8035-CB4AF80EF805}"/>
    <cellStyle name="Moneda 9 2 3 3 2 2" xfId="1198" xr:uid="{8102FD51-04F7-48D3-9BE3-E6422E7DC425}"/>
    <cellStyle name="Moneda 9 2 3 3 2 3" xfId="1718" xr:uid="{231282D8-753F-4717-B2BD-DE7C03BE8702}"/>
    <cellStyle name="Moneda 9 2 3 3 3" xfId="927" xr:uid="{9FED3627-150F-4BC1-824C-741CDD11A17B}"/>
    <cellStyle name="Moneda 9 2 3 3 3 2" xfId="2349" xr:uid="{53463713-1601-4A28-93EC-08E30DDD1D18}"/>
    <cellStyle name="Moneda 9 2 3 3 4" xfId="2820" xr:uid="{58A1FD84-4860-44E0-9D1A-CBC89CDA5E60}"/>
    <cellStyle name="Moneda 9 2 3 3 5" xfId="1504" xr:uid="{B90D8413-F5C6-4A81-AB5E-08A6C255E67A}"/>
    <cellStyle name="Moneda 9 2 3 4" xfId="653" xr:uid="{457CBC64-1D94-4F62-AB16-8AE5E4530D89}"/>
    <cellStyle name="Moneda 9 2 3 4 2" xfId="1195" xr:uid="{295E5CED-E6D2-46D4-8708-202A762BB3FB}"/>
    <cellStyle name="Moneda 9 2 3 4 2 2" xfId="2554" xr:uid="{A69FE13C-57C5-4509-B451-02A5379E02B5}"/>
    <cellStyle name="Moneda 9 2 3 4 3" xfId="3025" xr:uid="{543ECF55-FBFD-40EF-8765-C5364016F986}"/>
    <cellStyle name="Moneda 9 2 3 4 4" xfId="2079" xr:uid="{9F81E807-333C-480E-B89D-C62DFF5BC9EC}"/>
    <cellStyle name="Moneda 9 2 3 5" xfId="924" xr:uid="{3B94F8E1-1DB5-43FF-B099-B7FD39FD711A}"/>
    <cellStyle name="Moneda 9 2 3 5 2" xfId="1631" xr:uid="{6E874557-8308-4EF0-A26B-420BB148F542}"/>
    <cellStyle name="Moneda 9 2 3 6" xfId="2262" xr:uid="{3AE03215-3582-4EBD-8011-10F5ECE83346}"/>
    <cellStyle name="Moneda 9 2 3 7" xfId="2733" xr:uid="{2AB55630-6C89-4D62-8498-74C47C575434}"/>
    <cellStyle name="Moneda 9 2 3 8" xfId="1340" xr:uid="{C6E89B77-CC68-44DC-B70B-B48903B8623D}"/>
    <cellStyle name="Moneda 9 2 4" xfId="313" xr:uid="{C0F4DA7C-5602-43E0-8723-0DFC9D7A8413}"/>
    <cellStyle name="Moneda 9 2 4 2" xfId="314" xr:uid="{FD115655-DAA1-4CA3-9B9C-5805ABBA81F4}"/>
    <cellStyle name="Moneda 9 2 4 2 2" xfId="658" xr:uid="{9502F89F-CDB5-4191-A048-3A9DFD037880}"/>
    <cellStyle name="Moneda 9 2 4 2 2 2" xfId="1200" xr:uid="{2C67BF6E-0A55-4F2A-8C11-AB098E0C53A9}"/>
    <cellStyle name="Moneda 9 2 4 2 2 3" xfId="1742" xr:uid="{4717B16C-2230-4DC7-8A7F-42AB29792E01}"/>
    <cellStyle name="Moneda 9 2 4 2 3" xfId="929" xr:uid="{6C25122C-6D9D-404D-B8B0-C462D017522F}"/>
    <cellStyle name="Moneda 9 2 4 2 3 2" xfId="2373" xr:uid="{FA40E9E9-3E82-437B-9C9F-00F7B51944E5}"/>
    <cellStyle name="Moneda 9 2 4 2 4" xfId="2844" xr:uid="{EEEBA3B6-4731-49B4-A886-8ECB08983CEF}"/>
    <cellStyle name="Moneda 9 2 4 2 5" xfId="1521" xr:uid="{E638965A-64A3-452A-A7CA-5E02496159CF}"/>
    <cellStyle name="Moneda 9 2 4 3" xfId="657" xr:uid="{3454EBA6-363B-4D9E-97DC-09C41AC5D119}"/>
    <cellStyle name="Moneda 9 2 4 3 2" xfId="1199" xr:uid="{E4B93E5E-CC68-4BC4-A2EB-32E7C1ABC65E}"/>
    <cellStyle name="Moneda 9 2 4 3 2 2" xfId="2569" xr:uid="{6664696A-62A7-42ED-9D88-D17E050D5845}"/>
    <cellStyle name="Moneda 9 2 4 3 3" xfId="3040" xr:uid="{4B808B99-F33A-4C9D-96F2-4A78E4738D38}"/>
    <cellStyle name="Moneda 9 2 4 3 4" xfId="2094" xr:uid="{2CBF9F76-357E-4F9C-A934-387FBA7B34E3}"/>
    <cellStyle name="Moneda 9 2 4 4" xfId="928" xr:uid="{7A66B696-FE62-4FFD-871E-97BFBC7410C0}"/>
    <cellStyle name="Moneda 9 2 4 4 2" xfId="1655" xr:uid="{599A9F29-70CA-4D9B-AD4B-C1EC16A3653B}"/>
    <cellStyle name="Moneda 9 2 4 5" xfId="2286" xr:uid="{76F2DFEB-266C-4907-BD4F-382F018D9EC5}"/>
    <cellStyle name="Moneda 9 2 4 6" xfId="2757" xr:uid="{BA75EA37-CC26-4285-8001-6918B3F4F61C}"/>
    <cellStyle name="Moneda 9 2 4 7" xfId="1364" xr:uid="{56D322D0-4918-4D62-8D50-272240D53444}"/>
    <cellStyle name="Moneda 9 2 5" xfId="315" xr:uid="{9A0DCB88-1CB6-41A6-9E45-880E44A240FA}"/>
    <cellStyle name="Moneda 9 2 5 2" xfId="659" xr:uid="{B0020B5A-2309-467E-85AE-796B7D7D5F30}"/>
    <cellStyle name="Moneda 9 2 5 2 2" xfId="1201" xr:uid="{E45F4E37-5C53-4E10-9A9B-67EBFF1CD912}"/>
    <cellStyle name="Moneda 9 2 5 2 2 2" xfId="2584" xr:uid="{5D56F4A6-FB27-4C1F-9049-59B5FCEF7178}"/>
    <cellStyle name="Moneda 9 2 5 2 3" xfId="3055" xr:uid="{4F103917-01AE-464D-A930-898D60334AF3}"/>
    <cellStyle name="Moneda 9 2 5 2 4" xfId="2109" xr:uid="{6EFF1B6D-08B4-4626-A130-5DCF7AFBC16C}"/>
    <cellStyle name="Moneda 9 2 5 3" xfId="930" xr:uid="{3BC75E1A-6670-4E50-AD1A-FCE68345B2B0}"/>
    <cellStyle name="Moneda 9 2 5 3 2" xfId="1694" xr:uid="{6FE61390-E2F4-49E1-A6A7-E24F501C4A6C}"/>
    <cellStyle name="Moneda 9 2 5 4" xfId="2325" xr:uid="{233EC5E5-9923-47FE-88DC-D05EE859627C}"/>
    <cellStyle name="Moneda 9 2 5 5" xfId="2796" xr:uid="{8C33F157-91EB-42A5-B86F-2296C3B5DE49}"/>
    <cellStyle name="Moneda 9 2 5 6" xfId="1480" xr:uid="{6C8CD113-0481-477E-B7A1-19FD19CE0F96}"/>
    <cellStyle name="Moneda 9 2 6" xfId="646" xr:uid="{9EC76E0C-06C5-4CF3-A2F0-DC33A4278067}"/>
    <cellStyle name="Moneda 9 2 6 2" xfId="1188" xr:uid="{255C177E-4A47-4847-88FB-0BF6935767F3}"/>
    <cellStyle name="Moneda 9 2 6 2 2" xfId="2532" xr:uid="{8D2F7462-AB30-444B-9473-B5DBF717AC2A}"/>
    <cellStyle name="Moneda 9 2 6 3" xfId="3003" xr:uid="{3F182AA2-BB76-4085-B46D-81E24AEC89B3}"/>
    <cellStyle name="Moneda 9 2 6 4" xfId="2057" xr:uid="{A126CE72-2AC9-4E2D-8CC3-74343A8439B7}"/>
    <cellStyle name="Moneda 9 2 7" xfId="917" xr:uid="{4AC49557-7348-491D-8E2B-8C8A7E2B7347}"/>
    <cellStyle name="Moneda 9 2 7 2" xfId="1607" xr:uid="{20FF5092-AD01-4211-9079-F8A966A25A2A}"/>
    <cellStyle name="Moneda 9 2 8" xfId="2238" xr:uid="{EC7C718F-AA06-4EEC-B6A6-E5C6AB38C610}"/>
    <cellStyle name="Moneda 9 2 9" xfId="2709" xr:uid="{A7D95100-6311-4E9A-BC92-615184197949}"/>
    <cellStyle name="Moneda 9 3" xfId="316" xr:uid="{9E3AEC00-D01E-4B29-B4E4-4AD4C430CA2D}"/>
    <cellStyle name="Moneda 9 3 10" xfId="1304" xr:uid="{EB9F1761-CF0F-454B-99EC-7E1DA8E8B934}"/>
    <cellStyle name="Moneda 9 3 2" xfId="317" xr:uid="{7BCBD752-709D-4779-AF57-CFA356631460}"/>
    <cellStyle name="Moneda 9 3 2 2" xfId="318" xr:uid="{3444BC70-7ED4-4335-9048-D16B4DB675A1}"/>
    <cellStyle name="Moneda 9 3 2 2 2" xfId="319" xr:uid="{4FD709E4-BCA9-4462-B8BE-E601ABC58150}"/>
    <cellStyle name="Moneda 9 3 2 2 2 2" xfId="663" xr:uid="{FC973DCE-FB9D-4256-9FBB-6A0D6FB35216}"/>
    <cellStyle name="Moneda 9 3 2 2 2 2 2" xfId="1205" xr:uid="{ACEC4208-9E15-4964-8B15-6D920E243A8B}"/>
    <cellStyle name="Moneda 9 3 2 2 2 2 3" xfId="1724" xr:uid="{58052997-B05A-471A-9243-8682CE139BE4}"/>
    <cellStyle name="Moneda 9 3 2 2 2 3" xfId="934" xr:uid="{AA87863B-3355-436D-8DE8-FBB8407EFFCE}"/>
    <cellStyle name="Moneda 9 3 2 2 2 3 2" xfId="2355" xr:uid="{CB5221D3-4BA4-45CA-9351-198484F217E1}"/>
    <cellStyle name="Moneda 9 3 2 2 2 4" xfId="2826" xr:uid="{30EBE7ED-2A83-4758-A372-54117D414FDE}"/>
    <cellStyle name="Moneda 9 3 2 2 2 5" xfId="1394" xr:uid="{FFAB40E3-3426-4F8A-A77B-473239D3D629}"/>
    <cellStyle name="Moneda 9 3 2 2 3" xfId="662" xr:uid="{4B2C6758-3FE3-4444-B193-82AA05DC2712}"/>
    <cellStyle name="Moneda 9 3 2 2 3 2" xfId="1204" xr:uid="{2412F066-C7EC-4A6C-9E52-77F54954443C}"/>
    <cellStyle name="Moneda 9 3 2 2 3 3" xfId="1637" xr:uid="{FECC0777-CE14-48BF-AEAA-464711D4095D}"/>
    <cellStyle name="Moneda 9 3 2 2 4" xfId="933" xr:uid="{09C76DE2-86F4-4670-9592-2512C3D8E4F9}"/>
    <cellStyle name="Moneda 9 3 2 2 4 2" xfId="2268" xr:uid="{28F6A753-AA53-44B6-84DC-211F66C656D5}"/>
    <cellStyle name="Moneda 9 3 2 2 5" xfId="2739" xr:uid="{6B75B664-C588-41F6-A04D-5892B6CE11AC}"/>
    <cellStyle name="Moneda 9 3 2 2 6" xfId="1346" xr:uid="{8AB5F35D-A8EF-4286-B3D4-9E48EF3CE7BF}"/>
    <cellStyle name="Moneda 9 3 2 3" xfId="320" xr:uid="{72BE376C-3762-4236-8AC2-CAA0DA5F2B5D}"/>
    <cellStyle name="Moneda 9 3 2 3 2" xfId="321" xr:uid="{DD8A7F4C-BC85-4A1B-8E67-254ACD1E63F5}"/>
    <cellStyle name="Moneda 9 3 2 3 2 2" xfId="665" xr:uid="{2C144142-5ADF-4BBE-9032-DCE7E1F4A18E}"/>
    <cellStyle name="Moneda 9 3 2 3 2 2 2" xfId="1207" xr:uid="{12FB1D0C-02D3-4EAA-9B7D-6443D08BFA5E}"/>
    <cellStyle name="Moneda 9 3 2 3 2 2 3" xfId="1748" xr:uid="{E1E19AB8-BF70-479B-9820-0BB9342D82F6}"/>
    <cellStyle name="Moneda 9 3 2 3 2 3" xfId="936" xr:uid="{A09BCE28-D8B5-4BDD-87A0-68FB315C8AEE}"/>
    <cellStyle name="Moneda 9 3 2 3 2 3 2" xfId="2379" xr:uid="{BBEBF7A5-CD1D-4823-8A7D-424AB99DC288}"/>
    <cellStyle name="Moneda 9 3 2 3 2 4" xfId="2850" xr:uid="{A8EDCA62-4099-4286-8E1E-2BAB900FC4EA}"/>
    <cellStyle name="Moneda 9 3 2 3 2 5" xfId="1527" xr:uid="{703A2C38-2012-4E15-AC30-DB21D27A2D00}"/>
    <cellStyle name="Moneda 9 3 2 3 3" xfId="664" xr:uid="{D2B84A3E-E065-4310-97E1-8B46380CFE06}"/>
    <cellStyle name="Moneda 9 3 2 3 3 2" xfId="1206" xr:uid="{63610263-8F10-4E1D-9B7F-AB9A290E44F3}"/>
    <cellStyle name="Moneda 9 3 2 3 3 3" xfId="1661" xr:uid="{A8614BB8-AA31-406B-B42C-C9DB8CA9104F}"/>
    <cellStyle name="Moneda 9 3 2 3 4" xfId="935" xr:uid="{B1FAF60D-4AC6-4675-B270-298AA7F96817}"/>
    <cellStyle name="Moneda 9 3 2 3 4 2" xfId="2292" xr:uid="{87FE6DCC-BD35-4EB5-951D-A7AE9C9F0DB5}"/>
    <cellStyle name="Moneda 9 3 2 3 5" xfId="2763" xr:uid="{434A7C7A-5DDA-4862-AF24-B5585452BFA6}"/>
    <cellStyle name="Moneda 9 3 2 3 6" xfId="1370" xr:uid="{43F774E1-2D7B-417D-944B-E68648C80564}"/>
    <cellStyle name="Moneda 9 3 2 4" xfId="322" xr:uid="{BC4E0B8C-0D94-4A08-A250-8F12D4808D16}"/>
    <cellStyle name="Moneda 9 3 2 4 2" xfId="666" xr:uid="{EE9F2901-5B70-4E11-8F27-6F16C14B8B53}"/>
    <cellStyle name="Moneda 9 3 2 4 2 2" xfId="1208" xr:uid="{B01075C1-0E30-4958-9E6D-0F66DEDC0602}"/>
    <cellStyle name="Moneda 9 3 2 4 2 3" xfId="1700" xr:uid="{AFB8D621-A4E1-41F5-9AE2-64F25340ABA4}"/>
    <cellStyle name="Moneda 9 3 2 4 3" xfId="937" xr:uid="{061DD63C-CB62-4B21-A9F7-7A67D5776890}"/>
    <cellStyle name="Moneda 9 3 2 4 3 2" xfId="2331" xr:uid="{6E74A2AD-A084-40B7-A622-31107A495B28}"/>
    <cellStyle name="Moneda 9 3 2 4 4" xfId="2802" xr:uid="{036FB25E-89E4-457A-B2CF-47645C413DF2}"/>
    <cellStyle name="Moneda 9 3 2 4 5" xfId="1486" xr:uid="{7FAD5F48-5D8D-49F9-9DE3-B72C2CBBEF35}"/>
    <cellStyle name="Moneda 9 3 2 5" xfId="661" xr:uid="{1D57B12C-A36F-444A-B5A3-8BBA611BD82E}"/>
    <cellStyle name="Moneda 9 3 2 5 2" xfId="1203" xr:uid="{3420002F-30CD-43D7-942D-22045419ACBB}"/>
    <cellStyle name="Moneda 9 3 2 5 2 2" xfId="2538" xr:uid="{05883268-3835-48F1-9C03-7941691E09F4}"/>
    <cellStyle name="Moneda 9 3 2 5 3" xfId="3009" xr:uid="{08F1A5E9-08E7-4487-8273-CE4600724DC7}"/>
    <cellStyle name="Moneda 9 3 2 5 4" xfId="2063" xr:uid="{880A3122-E739-46BB-947B-2539B30B1909}"/>
    <cellStyle name="Moneda 9 3 2 6" xfId="932" xr:uid="{1CAC3EEE-B8E0-46E7-B5EA-65CFE7A760F7}"/>
    <cellStyle name="Moneda 9 3 2 6 2" xfId="1613" xr:uid="{D7C90EEB-E20C-4E86-AC9C-C2C08CB7902B}"/>
    <cellStyle name="Moneda 9 3 2 7" xfId="2244" xr:uid="{12BD5014-7DB0-47D3-8581-AE003E9077DF}"/>
    <cellStyle name="Moneda 9 3 2 8" xfId="2715" xr:uid="{70F0BCF9-7C20-499E-9EA0-551B1A919FB9}"/>
    <cellStyle name="Moneda 9 3 2 9" xfId="1322" xr:uid="{3EDC9076-79FA-4140-87F6-240FD05CB88A}"/>
    <cellStyle name="Moneda 9 3 3" xfId="323" xr:uid="{7C459223-5D81-45E9-9E96-53473D749BC1}"/>
    <cellStyle name="Moneda 9 3 3 2" xfId="324" xr:uid="{6B4C50C5-9095-46AC-A5F5-9FE81BD3E779}"/>
    <cellStyle name="Moneda 9 3 3 2 2" xfId="325" xr:uid="{274366ED-99AB-49D5-BB8C-AE23098FE239}"/>
    <cellStyle name="Moneda 9 3 3 2 2 2" xfId="669" xr:uid="{08C8DC53-B6B5-4883-B63F-394190CA3943}"/>
    <cellStyle name="Moneda 9 3 3 2 2 2 2" xfId="1211" xr:uid="{48941A4A-876E-453E-8C54-DE3749DFA40A}"/>
    <cellStyle name="Moneda 9 3 3 2 2 2 3" xfId="1759" xr:uid="{ABB4EB23-6292-4FD7-BEC3-86977719D720}"/>
    <cellStyle name="Moneda 9 3 3 2 2 3" xfId="940" xr:uid="{22C8A1A2-8A6E-4973-9979-80875DF72309}"/>
    <cellStyle name="Moneda 9 3 3 2 2 3 2" xfId="2390" xr:uid="{3DBDEF24-41D8-4451-A9F5-992712E5F27F}"/>
    <cellStyle name="Moneda 9 3 3 2 2 4" xfId="2861" xr:uid="{BF5D5648-3E09-4BC9-A85B-67762ADDECB4}"/>
    <cellStyle name="Moneda 9 3 3 2 2 5" xfId="1538" xr:uid="{E6FE4286-7E8E-49C7-963B-5052A2E81170}"/>
    <cellStyle name="Moneda 9 3 3 2 3" xfId="668" xr:uid="{8B6EF070-8CBB-4036-A49E-7EB0149856C8}"/>
    <cellStyle name="Moneda 9 3 3 2 3 2" xfId="1210" xr:uid="{97E241F3-7D23-4B3F-B9A7-9BBB7CC96B50}"/>
    <cellStyle name="Moneda 9 3 3 2 3 3" xfId="1672" xr:uid="{0DB234CB-3299-4276-A44B-97E9F08786CC}"/>
    <cellStyle name="Moneda 9 3 3 2 4" xfId="939" xr:uid="{3A7ECDB5-E27A-491B-AB24-77AC797C5BB0}"/>
    <cellStyle name="Moneda 9 3 3 2 4 2" xfId="2303" xr:uid="{23DE4A0A-6230-4DE0-A1E0-3B3A0BD9CAA6}"/>
    <cellStyle name="Moneda 9 3 3 2 5" xfId="2774" xr:uid="{397571B0-F780-4C97-931D-FEA850EC8B96}"/>
    <cellStyle name="Moneda 9 3 3 2 6" xfId="1383" xr:uid="{76B6F21C-5FCD-4ABE-8934-62A0318FCD83}"/>
    <cellStyle name="Moneda 9 3 3 3" xfId="326" xr:uid="{8A32014F-0AA7-48B1-9657-AB6E6D4FD3C7}"/>
    <cellStyle name="Moneda 9 3 3 3 2" xfId="670" xr:uid="{7795E4CF-7DDB-487B-B027-EC0CD3734DBA}"/>
    <cellStyle name="Moneda 9 3 3 3 2 2" xfId="1212" xr:uid="{D308B68A-FFEC-4525-A7E7-71681A81A3CD}"/>
    <cellStyle name="Moneda 9 3 3 3 2 3" xfId="1713" xr:uid="{E65A30DA-5619-4FE4-82E5-7A3BD31AF633}"/>
    <cellStyle name="Moneda 9 3 3 3 3" xfId="941" xr:uid="{D0910A62-8B4D-4AF5-9918-ABD8D5ECA7D8}"/>
    <cellStyle name="Moneda 9 3 3 3 3 2" xfId="2344" xr:uid="{96C72819-FE21-44D9-9DA1-3289EBF5EA17}"/>
    <cellStyle name="Moneda 9 3 3 3 4" xfId="2815" xr:uid="{4FE3C270-20AB-4A7F-A65C-06C4A8775F84}"/>
    <cellStyle name="Moneda 9 3 3 3 5" xfId="1499" xr:uid="{45C632D8-BF30-446B-8AA7-E26EDD98DED1}"/>
    <cellStyle name="Moneda 9 3 3 4" xfId="667" xr:uid="{129036F3-4484-421A-B1A3-CE1052953991}"/>
    <cellStyle name="Moneda 9 3 3 4 2" xfId="1209" xr:uid="{CFAC7C1E-BC93-4379-80CE-4CB07572EB69}"/>
    <cellStyle name="Moneda 9 3 3 4 2 2" xfId="2549" xr:uid="{FD20E2EE-96DA-42B4-8F7E-89B7E2262ABD}"/>
    <cellStyle name="Moneda 9 3 3 4 3" xfId="3020" xr:uid="{EB3DAE56-2AAB-44B4-B1BB-F595AF62E25C}"/>
    <cellStyle name="Moneda 9 3 3 4 4" xfId="2074" xr:uid="{5B79AE52-4048-413E-82DD-9F20D0E2A6E7}"/>
    <cellStyle name="Moneda 9 3 3 5" xfId="938" xr:uid="{5E205EDA-3D35-4C4D-9F2E-C00F594B4264}"/>
    <cellStyle name="Moneda 9 3 3 5 2" xfId="1626" xr:uid="{E7314A97-2B65-4E1A-B276-19C1A7A221D2}"/>
    <cellStyle name="Moneda 9 3 3 6" xfId="2257" xr:uid="{66A85287-4F60-4CCB-9C63-874DF465FACB}"/>
    <cellStyle name="Moneda 9 3 3 7" xfId="2728" xr:uid="{3AF291C2-11C6-4B55-BE87-33C1D071A969}"/>
    <cellStyle name="Moneda 9 3 3 8" xfId="1335" xr:uid="{C4BB07EE-6E49-4AE9-8CAD-5049E398C917}"/>
    <cellStyle name="Moneda 9 3 4" xfId="327" xr:uid="{2D6EE879-F9E8-4825-B87D-430871AAB4CA}"/>
    <cellStyle name="Moneda 9 3 4 2" xfId="328" xr:uid="{930134EA-36FC-4E73-8CDA-2894BACD386D}"/>
    <cellStyle name="Moneda 9 3 4 2 2" xfId="672" xr:uid="{1A815743-CE50-42CF-B472-27CC7132B489}"/>
    <cellStyle name="Moneda 9 3 4 2 2 2" xfId="1214" xr:uid="{68BDE144-065A-4602-A8B6-EC48412307AB}"/>
    <cellStyle name="Moneda 9 3 4 2 2 3" xfId="1737" xr:uid="{78485F81-2FD7-42AA-B43E-5BCAE1F94A06}"/>
    <cellStyle name="Moneda 9 3 4 2 3" xfId="943" xr:uid="{5BBC331C-37BA-41BB-8A6F-077868E3E63C}"/>
    <cellStyle name="Moneda 9 3 4 2 3 2" xfId="2368" xr:uid="{7E411ACD-308A-494E-A147-CD7D90B967AD}"/>
    <cellStyle name="Moneda 9 3 4 2 4" xfId="2839" xr:uid="{4379C4FE-C702-4978-8A53-D599946995A3}"/>
    <cellStyle name="Moneda 9 3 4 2 5" xfId="1516" xr:uid="{39FA4082-E3E6-4408-830D-A033BD9B3867}"/>
    <cellStyle name="Moneda 9 3 4 3" xfId="671" xr:uid="{A74746F5-72D4-4853-B69D-2134DB25F632}"/>
    <cellStyle name="Moneda 9 3 4 3 2" xfId="1213" xr:uid="{D0303724-5F34-4558-8EF4-4FF145AE3B35}"/>
    <cellStyle name="Moneda 9 3 4 3 2 2" xfId="2564" xr:uid="{90AF0CC2-E0FE-4B22-8F47-24D0A5FD5C0D}"/>
    <cellStyle name="Moneda 9 3 4 3 3" xfId="3035" xr:uid="{2B64E8AC-DDCD-4F62-BAC9-2A91F8D0FDF9}"/>
    <cellStyle name="Moneda 9 3 4 3 4" xfId="2089" xr:uid="{97985242-0FE6-4FC5-9CAD-EB0538D6F575}"/>
    <cellStyle name="Moneda 9 3 4 4" xfId="942" xr:uid="{D3002EAA-EE56-41AB-B5CB-4E3937634317}"/>
    <cellStyle name="Moneda 9 3 4 4 2" xfId="1650" xr:uid="{EAD1C40D-F155-4636-ACAD-DF67B5240136}"/>
    <cellStyle name="Moneda 9 3 4 5" xfId="2281" xr:uid="{AC525B4D-868A-4AE4-B481-31CA5D9E8B82}"/>
    <cellStyle name="Moneda 9 3 4 6" xfId="2752" xr:uid="{72898332-5B03-4B4E-AAF8-763471679F64}"/>
    <cellStyle name="Moneda 9 3 4 7" xfId="1359" xr:uid="{4C538FC6-7C07-4EE2-9FE1-BE573D3815A1}"/>
    <cellStyle name="Moneda 9 3 5" xfId="329" xr:uid="{982F6D14-002E-48C9-83DE-82D27498796B}"/>
    <cellStyle name="Moneda 9 3 5 2" xfId="673" xr:uid="{06CC7FBD-DEEC-4E7E-940B-4C2CB1DEC5CA}"/>
    <cellStyle name="Moneda 9 3 5 2 2" xfId="1215" xr:uid="{C2A179AD-649F-436D-BB98-A11C2DCD9096}"/>
    <cellStyle name="Moneda 9 3 5 2 2 2" xfId="2579" xr:uid="{DB9A5C41-23F8-497A-89BE-23965471D35A}"/>
    <cellStyle name="Moneda 9 3 5 2 3" xfId="3050" xr:uid="{A68640C5-6174-4A76-9423-972315D0D452}"/>
    <cellStyle name="Moneda 9 3 5 2 4" xfId="2104" xr:uid="{6D54E70B-8333-4345-B49D-45E0A62929A7}"/>
    <cellStyle name="Moneda 9 3 5 3" xfId="944" xr:uid="{D6276DF2-4600-4DD0-912C-AF7051BBF7F2}"/>
    <cellStyle name="Moneda 9 3 5 3 2" xfId="1689" xr:uid="{2A5750AB-445E-440A-8AB0-0C28E858D723}"/>
    <cellStyle name="Moneda 9 3 5 4" xfId="2320" xr:uid="{7D2AD71E-DC4F-483C-8049-74B3F96C041F}"/>
    <cellStyle name="Moneda 9 3 5 5" xfId="2791" xr:uid="{DE05FE2C-E6F8-429F-ABC7-57B6861C5A5D}"/>
    <cellStyle name="Moneda 9 3 5 6" xfId="1475" xr:uid="{060D036F-5D3F-4017-8498-2F4F2E23CD2A}"/>
    <cellStyle name="Moneda 9 3 6" xfId="660" xr:uid="{4C0561EE-0115-4D9F-827B-B449515BA97D}"/>
    <cellStyle name="Moneda 9 3 6 2" xfId="1202" xr:uid="{F3213964-FC93-4B08-B43D-B8E31F140042}"/>
    <cellStyle name="Moneda 9 3 6 2 2" xfId="2527" xr:uid="{924E1063-E728-49AF-9A21-252FB2EB4161}"/>
    <cellStyle name="Moneda 9 3 6 3" xfId="2998" xr:uid="{F6B452D5-79D2-4128-AA16-DF4DEB3EA5EE}"/>
    <cellStyle name="Moneda 9 3 6 4" xfId="2052" xr:uid="{F008CEE8-858D-45B9-B03C-1A2DBE381F8C}"/>
    <cellStyle name="Moneda 9 3 7" xfId="931" xr:uid="{AECB2BDB-55FE-4D5F-AF8E-AEDAC7CA1ECD}"/>
    <cellStyle name="Moneda 9 3 7 2" xfId="1602" xr:uid="{ABEBE74B-ACB1-44F8-AE71-705AEEB4A3EB}"/>
    <cellStyle name="Moneda 9 3 8" xfId="2233" xr:uid="{655202A1-4755-4D62-817F-DA28C03766C7}"/>
    <cellStyle name="Moneda 9 3 9" xfId="2704" xr:uid="{76B677B7-9666-47C4-9DCE-B21E30AD890E}"/>
    <cellStyle name="Moneda 9 4" xfId="330" xr:uid="{E9D4AB9A-4D2C-40F8-B82A-24C6483A199E}"/>
    <cellStyle name="Moneda 9 4 2" xfId="331" xr:uid="{2E07D25B-B368-48DB-BD27-7135A371548F}"/>
    <cellStyle name="Moneda 9 4 2 2" xfId="332" xr:uid="{2B64002E-066E-4FDF-BC73-038FF90BED09}"/>
    <cellStyle name="Moneda 9 4 2 2 2" xfId="676" xr:uid="{78F70249-F07D-479F-BF5A-E71C20D362EE}"/>
    <cellStyle name="Moneda 9 4 2 2 2 2" xfId="1218" xr:uid="{D90F9B03-0214-4AE2-B9D4-07624C1E4013}"/>
    <cellStyle name="Moneda 9 4 2 2 2 3" xfId="1721" xr:uid="{6DA8D182-5472-4CEE-8706-B30EC94BE222}"/>
    <cellStyle name="Moneda 9 4 2 2 3" xfId="947" xr:uid="{857AE8BE-BEEE-498B-BF29-4D6C68288A0A}"/>
    <cellStyle name="Moneda 9 4 2 2 3 2" xfId="2352" xr:uid="{DA67D37D-3F5C-4BFD-B898-6D51C437A077}"/>
    <cellStyle name="Moneda 9 4 2 2 4" xfId="2823" xr:uid="{8ED9767B-6299-47F6-9E31-B5D4458D82A6}"/>
    <cellStyle name="Moneda 9 4 2 2 5" xfId="1391" xr:uid="{41D690D0-615F-43C1-8B5B-0FC328AB55D3}"/>
    <cellStyle name="Moneda 9 4 2 3" xfId="675" xr:uid="{5DFA7DEC-886B-46CE-ADF4-83B749B87078}"/>
    <cellStyle name="Moneda 9 4 2 3 2" xfId="1217" xr:uid="{1A7D8D52-DE18-4AC5-A3A9-09860D4FDEEA}"/>
    <cellStyle name="Moneda 9 4 2 3 3" xfId="1634" xr:uid="{28795BF6-58FF-4A95-92D4-1BF1E10BE6AE}"/>
    <cellStyle name="Moneda 9 4 2 4" xfId="946" xr:uid="{7CCCBC5B-7CA2-45ED-B967-49E0AC711E2E}"/>
    <cellStyle name="Moneda 9 4 2 4 2" xfId="2265" xr:uid="{3B602A14-A99B-421B-B69C-968D37DBF596}"/>
    <cellStyle name="Moneda 9 4 2 5" xfId="2736" xr:uid="{8C12D1EB-A002-4D7B-AE36-155DECAB4E48}"/>
    <cellStyle name="Moneda 9 4 2 6" xfId="1343" xr:uid="{E9CEED3A-FF64-4422-8A13-E1F0A5163C7B}"/>
    <cellStyle name="Moneda 9 4 3" xfId="333" xr:uid="{16E5A733-1BF6-4413-A0D1-CE14BF08CF50}"/>
    <cellStyle name="Moneda 9 4 3 2" xfId="334" xr:uid="{AA51E359-02CC-451F-A1B6-D311450FEF9D}"/>
    <cellStyle name="Moneda 9 4 3 2 2" xfId="678" xr:uid="{E5267F74-C12A-405E-A6D3-949160DD8EAA}"/>
    <cellStyle name="Moneda 9 4 3 2 2 2" xfId="1220" xr:uid="{3F606C5F-E74B-41C5-B410-0226FCC00322}"/>
    <cellStyle name="Moneda 9 4 3 2 2 3" xfId="1745" xr:uid="{9B64A32F-632D-4368-9801-5DEF660EDF65}"/>
    <cellStyle name="Moneda 9 4 3 2 3" xfId="949" xr:uid="{9A96DF67-D832-4F1F-B4BF-AA4AEC789EF2}"/>
    <cellStyle name="Moneda 9 4 3 2 3 2" xfId="2376" xr:uid="{4F6215B7-FAC7-4682-AE32-3728E4CA742D}"/>
    <cellStyle name="Moneda 9 4 3 2 4" xfId="2847" xr:uid="{645D4119-B33F-4361-9A0E-536ED48D0C60}"/>
    <cellStyle name="Moneda 9 4 3 2 5" xfId="1524" xr:uid="{CB09DD90-C448-4059-B5C1-F2A716FDF897}"/>
    <cellStyle name="Moneda 9 4 3 3" xfId="677" xr:uid="{9F2E7C3A-BDE3-4088-9C46-A019285E96EF}"/>
    <cellStyle name="Moneda 9 4 3 3 2" xfId="1219" xr:uid="{53F7FB28-A29F-4075-BD23-F191AF403B31}"/>
    <cellStyle name="Moneda 9 4 3 3 3" xfId="1658" xr:uid="{7500F3CE-887A-42D8-AE35-18BBB171E06A}"/>
    <cellStyle name="Moneda 9 4 3 4" xfId="948" xr:uid="{EA943F8C-B78B-42E8-9C77-96BFEDA5B455}"/>
    <cellStyle name="Moneda 9 4 3 4 2" xfId="2289" xr:uid="{D25FD55B-882A-42B8-908F-37CC694BC716}"/>
    <cellStyle name="Moneda 9 4 3 5" xfId="2760" xr:uid="{62F0DBC3-B0E5-4E85-854E-796438245009}"/>
    <cellStyle name="Moneda 9 4 3 6" xfId="1367" xr:uid="{DA23D33A-9F69-4717-BE8A-F58DF8200471}"/>
    <cellStyle name="Moneda 9 4 4" xfId="335" xr:uid="{AC009533-6759-4DE4-8E3C-E7AABBF18513}"/>
    <cellStyle name="Moneda 9 4 4 2" xfId="679" xr:uid="{6EB04A2B-E903-4645-A8FA-EF8858AB8404}"/>
    <cellStyle name="Moneda 9 4 4 2 2" xfId="1221" xr:uid="{30693A68-C894-428D-837D-B4D07C1CDDC1}"/>
    <cellStyle name="Moneda 9 4 4 2 3" xfId="1697" xr:uid="{8DC91AD3-562E-4624-873A-BCFAC8DB73C3}"/>
    <cellStyle name="Moneda 9 4 4 3" xfId="950" xr:uid="{81CA9BEF-498D-4EC6-B368-5D090A168AA7}"/>
    <cellStyle name="Moneda 9 4 4 3 2" xfId="2328" xr:uid="{987CB1F4-69F8-4C1B-A28C-6EDB4C8A5300}"/>
    <cellStyle name="Moneda 9 4 4 4" xfId="2799" xr:uid="{109477F2-7C31-49E3-B7DF-4A6F7D4FF7C8}"/>
    <cellStyle name="Moneda 9 4 4 5" xfId="1483" xr:uid="{70418E7B-9E69-4F76-9C6C-859C61A5BC70}"/>
    <cellStyle name="Moneda 9 4 5" xfId="674" xr:uid="{630D1CCC-B493-49C6-8560-CDD58323BAD6}"/>
    <cellStyle name="Moneda 9 4 5 2" xfId="1216" xr:uid="{E6AC1B12-A04D-4558-8156-1C74D8FFE734}"/>
    <cellStyle name="Moneda 9 4 5 2 2" xfId="2535" xr:uid="{7CF7CB5B-F630-42A4-A696-C13C097C5F8B}"/>
    <cellStyle name="Moneda 9 4 5 3" xfId="3006" xr:uid="{B5A0F597-25DA-4B4F-9D77-7BA40A96C564}"/>
    <cellStyle name="Moneda 9 4 5 4" xfId="2060" xr:uid="{B34EF29C-FD9C-40E4-A2C3-74B7158C574A}"/>
    <cellStyle name="Moneda 9 4 6" xfId="945" xr:uid="{5A60804C-CC16-4BE8-83FD-4F908033A12C}"/>
    <cellStyle name="Moneda 9 4 6 2" xfId="1610" xr:uid="{F02C78BF-39E9-4E94-A8D0-283B6908E5FC}"/>
    <cellStyle name="Moneda 9 4 7" xfId="2241" xr:uid="{0E98355E-5D57-4A14-855E-6B2FE4495888}"/>
    <cellStyle name="Moneda 9 4 8" xfId="2712" xr:uid="{EC73196E-84E5-41FF-8632-F2B3260C2FB6}"/>
    <cellStyle name="Moneda 9 4 9" xfId="1319" xr:uid="{08BC415C-C2BC-4583-89A5-6A382457394B}"/>
    <cellStyle name="Moneda 9 5" xfId="336" xr:uid="{C4D3915E-97B8-4558-87B9-F8498909D8AF}"/>
    <cellStyle name="Moneda 9 5 2" xfId="337" xr:uid="{566C082F-19D8-4B84-984F-284137FD26D9}"/>
    <cellStyle name="Moneda 9 5 2 2" xfId="338" xr:uid="{25C83476-B82A-4281-923B-AD7472EBA41C}"/>
    <cellStyle name="Moneda 9 5 2 2 2" xfId="682" xr:uid="{452C3A2A-E236-40F6-AD8B-B78E92357A44}"/>
    <cellStyle name="Moneda 9 5 2 2 2 2" xfId="1224" xr:uid="{7783F78F-917D-4467-8BB4-4861013537C7}"/>
    <cellStyle name="Moneda 9 5 2 2 2 3" xfId="1756" xr:uid="{DFDE5136-F587-4B9E-B40C-28FEF574E41B}"/>
    <cellStyle name="Moneda 9 5 2 2 3" xfId="953" xr:uid="{7BDE7CA2-31A3-4427-AD50-9EE9F9E1D0CD}"/>
    <cellStyle name="Moneda 9 5 2 2 3 2" xfId="2387" xr:uid="{F362E8E0-FC9D-493F-8C65-729DC3650D1C}"/>
    <cellStyle name="Moneda 9 5 2 2 4" xfId="2858" xr:uid="{858B0CF8-3BC9-4F73-A3F7-298AC6AD2C60}"/>
    <cellStyle name="Moneda 9 5 2 2 5" xfId="1535" xr:uid="{873E72EE-30E8-40ED-A5D5-CCC625EDBAD9}"/>
    <cellStyle name="Moneda 9 5 2 3" xfId="681" xr:uid="{AF667A34-F8EC-4F04-9B60-D4A1000ECE49}"/>
    <cellStyle name="Moneda 9 5 2 3 2" xfId="1223" xr:uid="{B4978C7C-AC47-44A8-94C7-D55CB884CCA8}"/>
    <cellStyle name="Moneda 9 5 2 3 3" xfId="1669" xr:uid="{AC252E1D-7DD5-4346-88BC-5B822D94ABCF}"/>
    <cellStyle name="Moneda 9 5 2 4" xfId="952" xr:uid="{14A64277-2BF9-40F7-BB24-5865E3FDC87C}"/>
    <cellStyle name="Moneda 9 5 2 4 2" xfId="2300" xr:uid="{264169D1-B393-40FB-95EB-0A84E7016C6C}"/>
    <cellStyle name="Moneda 9 5 2 5" xfId="2771" xr:uid="{F6C46453-8560-47B0-9349-4B4AA0CEBBDB}"/>
    <cellStyle name="Moneda 9 5 2 6" xfId="1380" xr:uid="{BEB8A4BB-1B63-45D1-AD88-0B14B81D42AB}"/>
    <cellStyle name="Moneda 9 5 3" xfId="339" xr:uid="{CD78FFCB-D83D-4C7E-975D-E63CBE0EB1E0}"/>
    <cellStyle name="Moneda 9 5 3 2" xfId="683" xr:uid="{51A8F19A-E828-4A9A-9E34-DEE103300D04}"/>
    <cellStyle name="Moneda 9 5 3 2 2" xfId="1225" xr:uid="{3C4A27CA-6D19-4532-829B-97D3EBE5AEA0}"/>
    <cellStyle name="Moneda 9 5 3 2 3" xfId="1710" xr:uid="{F8024F03-CC7E-4663-8CB6-6E34280BF10A}"/>
    <cellStyle name="Moneda 9 5 3 3" xfId="954" xr:uid="{F6A1C571-7186-443E-B1C9-71E4C2FA2832}"/>
    <cellStyle name="Moneda 9 5 3 3 2" xfId="2341" xr:uid="{FAADEDF2-4487-4C58-B762-993C6834702E}"/>
    <cellStyle name="Moneda 9 5 3 4" xfId="2812" xr:uid="{55292053-8577-4610-A5A9-9AE9544EF167}"/>
    <cellStyle name="Moneda 9 5 3 5" xfId="1496" xr:uid="{949A3C46-D130-4F1A-8CA6-09E10814D0A1}"/>
    <cellStyle name="Moneda 9 5 4" xfId="680" xr:uid="{3015A7C0-8E4D-4DF3-ACB6-1EC739A46F5F}"/>
    <cellStyle name="Moneda 9 5 4 2" xfId="1222" xr:uid="{41AE20D7-45EF-4D30-8282-0869F54A4DCB}"/>
    <cellStyle name="Moneda 9 5 4 2 2" xfId="2546" xr:uid="{F2AA55FA-C8A7-4EF7-BE35-F5CDA9E38237}"/>
    <cellStyle name="Moneda 9 5 4 3" xfId="3017" xr:uid="{04DB1423-3E5C-48C2-940E-DB496C71002D}"/>
    <cellStyle name="Moneda 9 5 4 4" xfId="2071" xr:uid="{E43B4AF6-0E02-4154-87F4-B237CE26D992}"/>
    <cellStyle name="Moneda 9 5 5" xfId="951" xr:uid="{3A488B59-1FDC-4319-BDCD-89A60D2DF845}"/>
    <cellStyle name="Moneda 9 5 5 2" xfId="1623" xr:uid="{4E84FAB3-C36C-4F85-B3EC-AA4EB9B6C352}"/>
    <cellStyle name="Moneda 9 5 6" xfId="2254" xr:uid="{EF78861B-0C85-4A5F-B2C6-CFEFE660B116}"/>
    <cellStyle name="Moneda 9 5 7" xfId="2725" xr:uid="{E0816709-7F3A-4BF0-A328-AA10CC33618D}"/>
    <cellStyle name="Moneda 9 5 8" xfId="1332" xr:uid="{05E06106-D3EF-49FE-8910-E602580C0E7B}"/>
    <cellStyle name="Moneda 9 6" xfId="340" xr:uid="{8AFFE433-809E-4ABB-9C71-6013075AE3A0}"/>
    <cellStyle name="Moneda 9 6 2" xfId="341" xr:uid="{922A9455-6EE7-4DD2-9CC0-55DA61EA2F5F}"/>
    <cellStyle name="Moneda 9 6 2 2" xfId="685" xr:uid="{BC5E4FB9-4D5A-42DC-BADB-B1459E74B295}"/>
    <cellStyle name="Moneda 9 6 2 2 2" xfId="1227" xr:uid="{2AAB3843-BDD3-41F1-8146-49DA548F6D33}"/>
    <cellStyle name="Moneda 9 6 2 2 3" xfId="1734" xr:uid="{DCBC5C3C-E796-42AE-BB89-5A3D98573907}"/>
    <cellStyle name="Moneda 9 6 2 3" xfId="956" xr:uid="{00EF786F-CFD1-416E-9B6A-7AD05B2AC451}"/>
    <cellStyle name="Moneda 9 6 2 3 2" xfId="2365" xr:uid="{F96D9CEC-7464-46DC-86D0-3D2F7E556108}"/>
    <cellStyle name="Moneda 9 6 2 4" xfId="2836" xr:uid="{8DD66ACB-4B55-4113-B676-DBBF86C43AB1}"/>
    <cellStyle name="Moneda 9 6 2 5" xfId="1513" xr:uid="{126D6DD5-40EA-4485-BDAF-6C53536F91A9}"/>
    <cellStyle name="Moneda 9 6 3" xfId="684" xr:uid="{EE851EED-D401-450E-A9D6-8EE583BB1943}"/>
    <cellStyle name="Moneda 9 6 3 2" xfId="1226" xr:uid="{F30DF79C-F6DF-4D34-9A48-03713A6DB364}"/>
    <cellStyle name="Moneda 9 6 3 2 2" xfId="2561" xr:uid="{945C071B-0D56-4352-A747-55D55820DE04}"/>
    <cellStyle name="Moneda 9 6 3 3" xfId="3032" xr:uid="{C3DC5FF9-B46D-431D-9510-157633D67DA9}"/>
    <cellStyle name="Moneda 9 6 3 4" xfId="2086" xr:uid="{86784705-1AAA-48B9-9B5E-8F3BDE472C31}"/>
    <cellStyle name="Moneda 9 6 4" xfId="955" xr:uid="{D7AFA8C3-B920-493D-836C-6AB81A078D9A}"/>
    <cellStyle name="Moneda 9 6 4 2" xfId="1647" xr:uid="{2C721ED5-DFF8-4153-8B37-2F2F5993C619}"/>
    <cellStyle name="Moneda 9 6 5" xfId="2278" xr:uid="{7062EF57-3F03-4AFA-AED8-F0A0AEC45D13}"/>
    <cellStyle name="Moneda 9 6 6" xfId="2749" xr:uid="{D9331ACD-14CE-44B1-873C-3C8E34CA2321}"/>
    <cellStyle name="Moneda 9 6 7" xfId="1356" xr:uid="{38CD5AB5-A367-4809-A5AB-27BAC0ECB05A}"/>
    <cellStyle name="Moneda 9 7" xfId="342" xr:uid="{28C49AEA-9A09-49D5-8929-21334944B309}"/>
    <cellStyle name="Moneda 9 7 2" xfId="686" xr:uid="{4B68E6DC-E676-4F5B-8C5C-E95F0E008B45}"/>
    <cellStyle name="Moneda 9 7 2 2" xfId="1228" xr:uid="{25707CF6-AC92-4B01-9A7F-7FC3D4AB20D4}"/>
    <cellStyle name="Moneda 9 7 2 2 2" xfId="2576" xr:uid="{A608C399-8322-4EAD-87E1-6C0D3BF411A8}"/>
    <cellStyle name="Moneda 9 7 2 3" xfId="3047" xr:uid="{ED8280A4-3915-4DBF-85A7-CD8512217182}"/>
    <cellStyle name="Moneda 9 7 2 4" xfId="2101" xr:uid="{4D3E7860-D342-46A2-9E3A-417605FBD4EF}"/>
    <cellStyle name="Moneda 9 7 3" xfId="957" xr:uid="{45DCCD01-6B3A-44C3-B861-23E8EF75B586}"/>
    <cellStyle name="Moneda 9 7 3 2" xfId="1686" xr:uid="{8E03455D-59C8-4191-8879-644122E77B08}"/>
    <cellStyle name="Moneda 9 7 4" xfId="2317" xr:uid="{51AAE8BB-E022-4919-904A-BC1E551CB8B7}"/>
    <cellStyle name="Moneda 9 7 5" xfId="2788" xr:uid="{1A9633FF-1512-4BD2-8F59-3E9E1ACC5932}"/>
    <cellStyle name="Moneda 9 7 6" xfId="1472" xr:uid="{C355CE98-64DD-4229-B583-EA4389B1CFD4}"/>
    <cellStyle name="Moneda 9 8" xfId="645" xr:uid="{134063F7-8037-45F5-A1B9-313483195451}"/>
    <cellStyle name="Moneda 9 8 2" xfId="1187" xr:uid="{7093848B-19E3-46D6-BD8A-A3DBD49C1DAC}"/>
    <cellStyle name="Moneda 9 8 2 2" xfId="2524" xr:uid="{5E3E11CF-09F6-4B3C-AE9F-122B8717467C}"/>
    <cellStyle name="Moneda 9 8 3" xfId="2995" xr:uid="{46A285D3-78A0-415F-816A-10E2DAEFBE17}"/>
    <cellStyle name="Moneda 9 8 4" xfId="2049" xr:uid="{FA912144-DA83-43E0-A761-1E68DCB36DA4}"/>
    <cellStyle name="Moneda 9 9" xfId="916" xr:uid="{CC077450-AAC1-4A44-AC46-5CAD6FBBE0B8}"/>
    <cellStyle name="Moneda 9 9 2" xfId="1599" xr:uid="{A7A27055-8507-4F83-9FC7-D9FD0C46358E}"/>
    <cellStyle name="Neutral 2" xfId="343" xr:uid="{CF0856E8-64E0-4882-87BF-B684FF40F3B4}"/>
    <cellStyle name="Neutral 2 2" xfId="1460" xr:uid="{2F144F14-C71F-4C24-AF80-F797B9401776}"/>
    <cellStyle name="Normal" xfId="0" builtinId="0"/>
    <cellStyle name="Normal 10" xfId="344" xr:uid="{0EA793D4-992A-4F69-B048-66B3516FAD6A}"/>
    <cellStyle name="Normal 10 2" xfId="687" xr:uid="{0286E07A-49EE-4279-9052-478343CDA6E1}"/>
    <cellStyle name="Normal 10 2 2" xfId="1229" xr:uid="{4D5B3BC5-3620-43C7-924C-EF30067C7E0C}"/>
    <cellStyle name="Normal 10 2 3" xfId="1865" xr:uid="{0C9D5852-40D3-464D-BE25-A8109E2708EB}"/>
    <cellStyle name="Normal 10 3" xfId="958" xr:uid="{6A3E5BD2-0471-4C1A-BF5B-2921130DF48E}"/>
    <cellStyle name="Normal 10 3 2" xfId="1877" xr:uid="{9DDC2008-27F3-4616-99D0-0883D449E37A}"/>
    <cellStyle name="Normal 10 4" xfId="1795" xr:uid="{5770EF64-2D8E-4F3E-8F22-37F68EEC75A2}"/>
    <cellStyle name="Normal 10 5" xfId="1307" xr:uid="{4DCB2746-8EFB-4E61-BBBD-EF31F9B010DD}"/>
    <cellStyle name="Normal 108" xfId="345" xr:uid="{AE142BCB-F8EF-4059-9A26-544F9355FC56}"/>
    <cellStyle name="Normal 108 2" xfId="346" xr:uid="{85499D17-9D0C-48A7-AFEC-250015BA8667}"/>
    <cellStyle name="Normal 108 2 2" xfId="347" xr:uid="{F5125196-78F1-4A99-9BF1-785C9A5A7B9F}"/>
    <cellStyle name="Normal 108 2 2 2" xfId="348" xr:uid="{21209071-1D31-4535-9E96-159BAB72EF05}"/>
    <cellStyle name="Normal 108 2 2 2 2" xfId="691" xr:uid="{4529DC75-A79A-4934-BFB3-ADA886C08EBF}"/>
    <cellStyle name="Normal 108 2 2 2 2 2" xfId="1233" xr:uid="{B270539D-486D-4C1F-92A4-1136CF46BDD9}"/>
    <cellStyle name="Normal 108 2 2 2 2 3" xfId="1793" xr:uid="{7C671E83-483B-4997-929A-AB690DD7F12F}"/>
    <cellStyle name="Normal 108 2 2 2 3" xfId="962" xr:uid="{3147F2DA-6BF9-4768-B624-6652177ECB3E}"/>
    <cellStyle name="Normal 108 2 2 2 4" xfId="1287" xr:uid="{FDE801BE-79D5-47C2-B843-E8F7F1F22BAC}"/>
    <cellStyle name="Normal 108 2 2 3" xfId="690" xr:uid="{64563597-6E5D-486D-B29F-14BEF133AB77}"/>
    <cellStyle name="Normal 108 2 2 3 2" xfId="1232" xr:uid="{411D10EB-90F0-4CAC-AE39-C364FF725918}"/>
    <cellStyle name="Normal 108 2 2 3 3" xfId="1781" xr:uid="{2E0F7308-E1EC-4A3A-9D20-6C3BEB86938E}"/>
    <cellStyle name="Normal 108 2 2 4" xfId="961" xr:uid="{B2CDB321-E626-43E6-9EFC-FCF5628FAF53}"/>
    <cellStyle name="Normal 108 2 2 5" xfId="1275" xr:uid="{605DBE9B-CD9D-422B-8485-6D9A841A7554}"/>
    <cellStyle name="Normal 108 2 3" xfId="349" xr:uid="{02D90343-390C-4C54-A54B-1F960D577F0E}"/>
    <cellStyle name="Normal 108 2 3 2" xfId="692" xr:uid="{50A8BE33-60EC-4FF0-8B62-113CB50FEE17}"/>
    <cellStyle name="Normal 108 2 3 2 2" xfId="1234" xr:uid="{F424E069-EBA2-443B-B234-FF9F22433D00}"/>
    <cellStyle name="Normal 108 2 3 2 3" xfId="1787" xr:uid="{92391DEE-6533-44E7-BE05-BAE6F36CE402}"/>
    <cellStyle name="Normal 108 2 3 3" xfId="963" xr:uid="{C23FBEFE-E477-4B76-956A-4878DEEA2456}"/>
    <cellStyle name="Normal 108 2 3 4" xfId="1281" xr:uid="{965E926C-4655-4D4E-B9EE-1B1417AD24AC}"/>
    <cellStyle name="Normal 108 2 4" xfId="689" xr:uid="{124BF84F-130F-4492-B048-FF52492E5F51}"/>
    <cellStyle name="Normal 108 2 4 2" xfId="1231" xr:uid="{1F07377A-F22D-434F-9E25-BBF0F91130C3}"/>
    <cellStyle name="Normal 108 2 4 3" xfId="1775" xr:uid="{AC8421B5-BE92-4DD4-90D3-50E3F7F57D2F}"/>
    <cellStyle name="Normal 108 2 5" xfId="960" xr:uid="{22B77D23-FA72-4105-BA6A-60DDA320D2C9}"/>
    <cellStyle name="Normal 108 2 6" xfId="1267" xr:uid="{14E6A2BA-C750-4F10-8AFF-8C4BF70807D2}"/>
    <cellStyle name="Normal 108 3" xfId="350" xr:uid="{6D31C066-CF56-4A55-A16D-02E15C9F8D52}"/>
    <cellStyle name="Normal 108 3 2" xfId="351" xr:uid="{00B83999-47AB-42C5-946F-7446B901A32F}"/>
    <cellStyle name="Normal 108 3 2 2" xfId="694" xr:uid="{362F6092-A148-4D54-8044-CC62799E4994}"/>
    <cellStyle name="Normal 108 3 2 2 2" xfId="1236" xr:uid="{59E16C93-D4DA-450F-A2B2-1E747C9EF144}"/>
    <cellStyle name="Normal 108 3 2 2 3" xfId="1792" xr:uid="{6B44D3B3-2D12-4234-AA54-5FCCC2451C5C}"/>
    <cellStyle name="Normal 108 3 2 3" xfId="965" xr:uid="{9B6C7BDA-0F44-4FCA-902A-922262DD758A}"/>
    <cellStyle name="Normal 108 3 2 4" xfId="1286" xr:uid="{44016877-800E-4A37-A397-792776BAF11A}"/>
    <cellStyle name="Normal 108 3 3" xfId="693" xr:uid="{81669BC4-7F48-412B-8C7C-5AA074BA193A}"/>
    <cellStyle name="Normal 108 3 3 2" xfId="1235" xr:uid="{45419C9B-F376-4F79-A8B0-124CA11B0981}"/>
    <cellStyle name="Normal 108 3 3 3" xfId="1780" xr:uid="{5550B8F0-44C8-4E9F-B28B-769C432053EC}"/>
    <cellStyle name="Normal 108 3 4" xfId="964" xr:uid="{ABB5CD76-740F-4916-B80E-BB801E32692D}"/>
    <cellStyle name="Normal 108 3 5" xfId="1274" xr:uid="{C97C0FBD-5BC5-4D31-B518-D5F61749BFD0}"/>
    <cellStyle name="Normal 108 4" xfId="352" xr:uid="{581FDCEC-D85A-4A99-94BD-5FA83430477C}"/>
    <cellStyle name="Normal 108 4 2" xfId="695" xr:uid="{227F7665-0ADD-44F3-8F19-185842B26424}"/>
    <cellStyle name="Normal 108 4 2 2" xfId="1237" xr:uid="{FD96393D-F83F-4FA8-B227-EC81A5598A52}"/>
    <cellStyle name="Normal 108 4 2 3" xfId="1786" xr:uid="{7FDD664C-8179-4995-B02F-136BEEC2B118}"/>
    <cellStyle name="Normal 108 4 3" xfId="966" xr:uid="{83416973-D0F6-434A-B200-160E2BA49068}"/>
    <cellStyle name="Normal 108 4 4" xfId="1280" xr:uid="{3D13549F-1CDC-4CD8-869F-EE775096CE14}"/>
    <cellStyle name="Normal 108 5" xfId="688" xr:uid="{0C2CB643-E4F9-4768-B86B-33CA0A53DFC5}"/>
    <cellStyle name="Normal 108 5 2" xfId="1230" xr:uid="{6D5C9F2F-C7FE-4828-8365-568E4BA1A918}"/>
    <cellStyle name="Normal 108 5 3" xfId="1774" xr:uid="{CF0FED1D-8693-4465-BC67-9648DF410C89}"/>
    <cellStyle name="Normal 108 6" xfId="959" xr:uid="{7D4B6641-8FC3-41A0-9CBE-F7BD22D6A5AA}"/>
    <cellStyle name="Normal 108 7" xfId="1266" xr:uid="{9928F84A-74F2-4036-8D54-87514ECD2295}"/>
    <cellStyle name="Normal 108_PRECIPITACIONES DIARIAS febrero 2012" xfId="353" xr:uid="{E4F4EF99-10F5-43CF-ACDB-17433E74C816}"/>
    <cellStyle name="Normal 11" xfId="354" xr:uid="{69CF6266-D556-437F-A83C-D2265A10BADB}"/>
    <cellStyle name="Normal 11 2" xfId="1872" xr:uid="{7C626664-DC4D-47ED-A389-89311EBFBF9F}"/>
    <cellStyle name="Normal 11 3" xfId="1770" xr:uid="{594C030F-F208-4D07-BCC2-506CA3BB74BD}"/>
    <cellStyle name="Normal 12" xfId="355" xr:uid="{3225956C-2121-4A7A-BB49-351DF32137C9}"/>
    <cellStyle name="Normal 13" xfId="356" xr:uid="{3D0816BD-4A3C-4681-8E63-012E58BA84EC}"/>
    <cellStyle name="Normal 14" xfId="357" xr:uid="{F0FC8102-65B8-431F-A832-11F572CC497A}"/>
    <cellStyle name="Normal 14 2" xfId="358" xr:uid="{366C2DBC-BBC9-452E-B541-F8631E26F387}"/>
    <cellStyle name="Normal 14 2 2" xfId="1831" xr:uid="{D127EE49-E2A0-46F6-B08F-72B6DAB9ADC4}"/>
    <cellStyle name="Normal 14 3" xfId="1801" xr:uid="{178E633C-3F53-4467-9965-54CCB2A4F48B}"/>
    <cellStyle name="Normal 15" xfId="359" xr:uid="{FFF548EC-D33F-4CA1-8F17-FD9055344A74}"/>
    <cellStyle name="Normal 16" xfId="360" xr:uid="{5DE19A18-0A3C-4B50-AECF-931C8885FBB7}"/>
    <cellStyle name="Normal 17" xfId="361" xr:uid="{5D390087-AE37-45EA-8459-6B8A10BFDAE6}"/>
    <cellStyle name="Normal 17 2" xfId="1796" xr:uid="{F74F1C5D-519C-4F2F-8B23-16A6128417A0}"/>
    <cellStyle name="Normal 18" xfId="1797" xr:uid="{DBAC8D0C-E23C-4981-B9AF-178422789E16}"/>
    <cellStyle name="Normal 19" xfId="362" xr:uid="{FFEB34B5-FAAB-4493-ADA1-1F9664F9D45A}"/>
    <cellStyle name="Normal 19 2" xfId="363" xr:uid="{DD4AABD8-D6E0-4173-8CE5-C520F4F63205}"/>
    <cellStyle name="Normal 19 2 2" xfId="1832" xr:uid="{A6B225A0-1F59-4204-8AC2-58B25AFFA80B}"/>
    <cellStyle name="Normal 19 3" xfId="1802" xr:uid="{1D3D6DA5-4456-4396-80F2-29FAEFD4E252}"/>
    <cellStyle name="Normal 2" xfId="8" xr:uid="{00000000-0005-0000-0000-000008000000}"/>
    <cellStyle name="Normal 2 10" xfId="364" xr:uid="{5CC62CDA-7945-4CD1-8625-CA7932909DDB}"/>
    <cellStyle name="Normal 2 10 2" xfId="365" xr:uid="{60CEC864-2113-4CA5-A86E-266AA5B398DF}"/>
    <cellStyle name="Normal 2 10 2 2" xfId="1834" xr:uid="{C332984B-DE9F-4F2F-9003-8FF4C70B3270}"/>
    <cellStyle name="Normal 2 10 3" xfId="1804" xr:uid="{B5C77EE8-9C35-4979-B030-8D804132A7AC}"/>
    <cellStyle name="Normal 2 11" xfId="366" xr:uid="{2B4FE6B9-3605-4334-A8E0-0CB8497C9C6D}"/>
    <cellStyle name="Normal 2 11 2" xfId="367" xr:uid="{A4F341FE-D01D-4A9F-82B9-D5E85291ED33}"/>
    <cellStyle name="Normal 2 11 2 2" xfId="1835" xr:uid="{5B4EFB4F-9594-4C4A-A45E-C749A2F14A21}"/>
    <cellStyle name="Normal 2 11 3" xfId="1805" xr:uid="{F35B9EC3-E170-4AA2-BBC8-2814C88BCD0E}"/>
    <cellStyle name="Normal 2 12" xfId="368" xr:uid="{DFCD0F5F-B7EB-41E2-B430-22B515E81CFD}"/>
    <cellStyle name="Normal 2 12 2" xfId="369" xr:uid="{5648B8FF-EEA9-45C9-82E6-4B9145CC6B45}"/>
    <cellStyle name="Normal 2 12 2 2" xfId="1836" xr:uid="{E5633122-6F2D-41DF-9183-A03FFE950DDB}"/>
    <cellStyle name="Normal 2 12 3" xfId="1806" xr:uid="{9EF2E187-CF05-4CF1-9BFE-A38AA19540D7}"/>
    <cellStyle name="Normal 2 13" xfId="370" xr:uid="{05E9D28D-94BF-4944-99A2-2B039F1E85A4}"/>
    <cellStyle name="Normal 2 13 2" xfId="371" xr:uid="{618C7EDE-68FF-4235-805C-21E6FC2C886F}"/>
    <cellStyle name="Normal 2 13 2 2" xfId="1837" xr:uid="{2A6321FA-EF82-4677-BDFF-57EA3F51154D}"/>
    <cellStyle name="Normal 2 13 3" xfId="1807" xr:uid="{78EFDF98-04E7-4BB9-AE34-AF6F266C8EC6}"/>
    <cellStyle name="Normal 2 14" xfId="372" xr:uid="{04D78CAC-D9A2-4F82-B7E8-F44C6E997806}"/>
    <cellStyle name="Normal 2 14 2" xfId="373" xr:uid="{B719A799-898B-4E99-9A57-C23A2DF2542D}"/>
    <cellStyle name="Normal 2 14 2 2" xfId="1838" xr:uid="{1A4DEF9E-7120-4390-95FE-2944EA268A33}"/>
    <cellStyle name="Normal 2 14 3" xfId="1808" xr:uid="{CCF8A5E3-FEBB-406A-AD89-6EF0156BD107}"/>
    <cellStyle name="Normal 2 15" xfId="374" xr:uid="{07F0CE3A-1BE3-4C7E-B3F6-C0B3DFDFA0AD}"/>
    <cellStyle name="Normal 2 15 2" xfId="375" xr:uid="{3622730A-4F1A-4D13-B466-AA413437B6AE}"/>
    <cellStyle name="Normal 2 15 2 2" xfId="1839" xr:uid="{11F8D1AB-0A6A-48E9-AEB1-A579F1B98EF9}"/>
    <cellStyle name="Normal 2 15 3" xfId="1809" xr:uid="{16C7F26D-4F38-4650-92A7-4263BD063C95}"/>
    <cellStyle name="Normal 2 16" xfId="376" xr:uid="{90720D14-BD0F-46EB-8ACC-8C0B068E2FAF}"/>
    <cellStyle name="Normal 2 16 2" xfId="377" xr:uid="{1CE5494D-84E9-4024-9C3F-2069DA3600EF}"/>
    <cellStyle name="Normal 2 16 2 2" xfId="1840" xr:uid="{7539E1BC-2F00-4897-A0E6-58A39E99D868}"/>
    <cellStyle name="Normal 2 16 3" xfId="1810" xr:uid="{99823903-B31A-42F1-91B4-9C48F63764F8}"/>
    <cellStyle name="Normal 2 17" xfId="378" xr:uid="{3F8C54FA-49E1-4C23-BD05-5E217D8EC8AD}"/>
    <cellStyle name="Normal 2 17 2" xfId="379" xr:uid="{7BB8D2CC-E314-468E-9847-B7A62BE0530A}"/>
    <cellStyle name="Normal 2 17 2 2" xfId="1841" xr:uid="{DFCA0077-6763-4BEC-BA02-DDDEFDC23AA3}"/>
    <cellStyle name="Normal 2 17 3" xfId="1811" xr:uid="{E4BF3DD6-170E-47D9-9F6C-B584A6644847}"/>
    <cellStyle name="Normal 2 18" xfId="380" xr:uid="{F324B70E-B278-4B43-B74E-F1195B35CF5B}"/>
    <cellStyle name="Normal 2 18 2" xfId="1833" xr:uid="{3273611F-EAA6-4FB9-A171-93D7DC2A207A}"/>
    <cellStyle name="Normal 2 19" xfId="1803" xr:uid="{D80DCF33-519C-4519-A509-16F486E7FFF3}"/>
    <cellStyle name="Normal 2 2" xfId="9" xr:uid="{00000000-0005-0000-0000-000009000000}"/>
    <cellStyle name="Normal 2 2 2" xfId="381" xr:uid="{690CC501-792E-4C0F-BCE3-7E780523842C}"/>
    <cellStyle name="Normal 2 2 2 2" xfId="1842" xr:uid="{DD4262FA-1C2C-4F0A-905F-4CF8065F1DDA}"/>
    <cellStyle name="Normal 2 2 3" xfId="1812" xr:uid="{B8D8F27B-B310-4575-851E-17047E346582}"/>
    <cellStyle name="Normal 2 20" xfId="2225" xr:uid="{E22D9130-7ED2-4775-9559-DC3F93D9DB9F}"/>
    <cellStyle name="Normal 2 3" xfId="382" xr:uid="{9D265810-F5C8-41EE-B92E-1B40E310F10D}"/>
    <cellStyle name="Normal 2 3 2" xfId="383" xr:uid="{3365CB6E-5C35-44D8-9274-8185DB4F537E}"/>
    <cellStyle name="Normal 2 3 2 2" xfId="1843" xr:uid="{041C48BB-C6E2-4B05-B62D-DDF9C556B91C}"/>
    <cellStyle name="Normal 2 3 3" xfId="1813" xr:uid="{76F76965-2190-4111-B3C9-953890870900}"/>
    <cellStyle name="Normal 2 4" xfId="384" xr:uid="{E9A9DE6F-98D2-4144-86E1-17B388C79271}"/>
    <cellStyle name="Normal 2 4 2" xfId="385" xr:uid="{3238F4EF-C9DC-42D9-8824-535B9A485762}"/>
    <cellStyle name="Normal 2 4 2 2" xfId="1844" xr:uid="{0525D33E-1DD2-462F-BD4F-7061C9F55DBD}"/>
    <cellStyle name="Normal 2 4 3" xfId="1814" xr:uid="{1F5F4163-B967-4085-A98B-C6A2A0710652}"/>
    <cellStyle name="Normal 2 5" xfId="386" xr:uid="{90F3C79B-AB3D-47B5-A2FD-18FA03D79544}"/>
    <cellStyle name="Normal 2 5 2" xfId="387" xr:uid="{77A1A0CC-4B1E-41F4-BA00-7C67DAC7581B}"/>
    <cellStyle name="Normal 2 5 2 2" xfId="1845" xr:uid="{537D044A-84F0-4935-9EE4-E002A22876F7}"/>
    <cellStyle name="Normal 2 5 3" xfId="1815" xr:uid="{62FE9DEE-EC1F-4329-A8CF-06291A9D7E41}"/>
    <cellStyle name="Normal 2 6" xfId="388" xr:uid="{5F06F2CF-84A1-4B73-B6C9-E452C617D536}"/>
    <cellStyle name="Normal 2 6 2" xfId="389" xr:uid="{B3F7217A-5D9D-466D-AD73-C34FC000023F}"/>
    <cellStyle name="Normal 2 6 2 2" xfId="1846" xr:uid="{6A329D48-5CFD-4585-A882-900593AB11AE}"/>
    <cellStyle name="Normal 2 6 3" xfId="1816" xr:uid="{8F93515B-B2E8-4EB3-BA11-331E4DFA0B5A}"/>
    <cellStyle name="Normal 2 7" xfId="390" xr:uid="{80C3C27B-C6B5-4DBF-A8D4-8208231E342D}"/>
    <cellStyle name="Normal 2 7 2" xfId="391" xr:uid="{DB65E3BE-BB2C-4296-9E27-9C0EDFA6FF85}"/>
    <cellStyle name="Normal 2 7 2 2" xfId="1847" xr:uid="{ECDCD680-8C34-4043-97EC-FA18A25E76B7}"/>
    <cellStyle name="Normal 2 7 3" xfId="1817" xr:uid="{1FCBFD35-2B09-47E2-B96A-39AE039BD055}"/>
    <cellStyle name="Normal 2 8" xfId="392" xr:uid="{C0388718-03E6-451E-ADDC-96FD5C7DF861}"/>
    <cellStyle name="Normal 2 8 2" xfId="393" xr:uid="{61CE94DC-BA85-4CB3-BA8F-70FB722D9B8A}"/>
    <cellStyle name="Normal 2 8 2 2" xfId="1848" xr:uid="{C61661B5-DD3E-4BCE-94AA-1562FC12C31C}"/>
    <cellStyle name="Normal 2 8 3" xfId="1818" xr:uid="{91702A1F-E443-438F-9CA9-4A76E3306115}"/>
    <cellStyle name="Normal 2 9" xfId="394" xr:uid="{87773080-F878-488C-A222-3F6D2FA07B8E}"/>
    <cellStyle name="Normal 2 9 2" xfId="395" xr:uid="{FAFC3D73-0011-45B9-960F-3734DF0EEEB2}"/>
    <cellStyle name="Normal 2 9 2 2" xfId="1849" xr:uid="{A4F5FAF1-FF7E-4A46-BA67-D61B814FB1B3}"/>
    <cellStyle name="Normal 2 9 3" xfId="1819" xr:uid="{8B05F11B-46F7-4F1F-B994-9545A126A090}"/>
    <cellStyle name="Normal 20" xfId="1798" xr:uid="{28F68600-EE7D-4921-AC48-549A39985058}"/>
    <cellStyle name="Normal 21" xfId="1860" xr:uid="{A6D67417-0C4D-450E-9603-E04B8A6C56CF}"/>
    <cellStyle name="Normal 22" xfId="2223" xr:uid="{7FD126B7-8B5A-464F-8E7D-22BDDE3C51BD}"/>
    <cellStyle name="Normal 23" xfId="1253" xr:uid="{2B9AFB6B-033A-444B-A9D7-E860849894C9}"/>
    <cellStyle name="Normal 24" xfId="3169" xr:uid="{7EC7AD90-655D-4FA5-B5DB-52E19A502FD8}"/>
    <cellStyle name="Normal 25" xfId="3170" xr:uid="{3C64E8A6-F01B-4B30-8224-6EA013736C43}"/>
    <cellStyle name="Normal 26" xfId="396" xr:uid="{6C772FCA-D4D6-4201-B1AB-B57C60ADF75E}"/>
    <cellStyle name="Normal 26 2" xfId="397" xr:uid="{9A308D67-5407-4B5E-80D5-C6A361875A15}"/>
    <cellStyle name="Normal 26 2 2" xfId="398" xr:uid="{63F38AAF-8381-40F9-B331-FA1BA0647457}"/>
    <cellStyle name="Normal 26 2 2 2" xfId="698" xr:uid="{97E0FAA2-747E-4D98-A350-0D17E5C2F0BF}"/>
    <cellStyle name="Normal 26 2 2 2 2" xfId="1240" xr:uid="{C4CEEFBA-1136-4B61-A9A7-A0F1FCA50CDF}"/>
    <cellStyle name="Normal 26 2 2 2 3" xfId="1794" xr:uid="{B9597C64-0C4B-43AE-98B1-C3ADDE92C4D0}"/>
    <cellStyle name="Normal 26 2 2 3" xfId="969" xr:uid="{DB88AEE1-D345-4263-8370-52D04EB90D4A}"/>
    <cellStyle name="Normal 26 2 2 4" xfId="1288" xr:uid="{B3116370-2271-4E97-883D-B2AFACC20A3E}"/>
    <cellStyle name="Normal 26 2 3" xfId="697" xr:uid="{B576B779-E777-4785-9614-758C52061050}"/>
    <cellStyle name="Normal 26 2 3 2" xfId="1239" xr:uid="{F027EB98-892A-4104-9310-9467155373C8}"/>
    <cellStyle name="Normal 26 2 3 3" xfId="1782" xr:uid="{0FBE347B-D156-433A-A80F-6846032258FA}"/>
    <cellStyle name="Normal 26 2 4" xfId="968" xr:uid="{B1CD8BAC-4325-4824-B78E-D1DE79519E97}"/>
    <cellStyle name="Normal 26 2 5" xfId="1276" xr:uid="{DCC7597B-2446-4DFD-9BED-53CABC01EA69}"/>
    <cellStyle name="Normal 26 3" xfId="399" xr:uid="{C48E5DF3-7C03-44FA-8E15-E376012D3174}"/>
    <cellStyle name="Normal 26 3 2" xfId="699" xr:uid="{A7095FFB-87AE-4A3D-BA75-1B5CAD0D372B}"/>
    <cellStyle name="Normal 26 3 2 2" xfId="1241" xr:uid="{06C52821-EE6B-4DEA-8BE9-110853BD140B}"/>
    <cellStyle name="Normal 26 3 2 3" xfId="1788" xr:uid="{B1AAFFD2-4840-4D63-83DB-9EB5C4B1EE87}"/>
    <cellStyle name="Normal 26 3 3" xfId="970" xr:uid="{36EB606F-D3C6-4811-B9F3-160D08C4CD8E}"/>
    <cellStyle name="Normal 26 3 4" xfId="1282" xr:uid="{BB53043D-0059-4E80-812E-4422F8AEE905}"/>
    <cellStyle name="Normal 26 4" xfId="696" xr:uid="{8687FDBD-DB84-45B4-9CD1-14886E474053}"/>
    <cellStyle name="Normal 26 4 2" xfId="1238" xr:uid="{A6ADAE12-B80B-4B5A-9C79-D940FD1BC4C2}"/>
    <cellStyle name="Normal 26 4 3" xfId="1776" xr:uid="{287C9BCB-0246-4302-98B3-391F1586706A}"/>
    <cellStyle name="Normal 26 5" xfId="967" xr:uid="{7046336A-1F3F-4659-9461-B30360CC7618}"/>
    <cellStyle name="Normal 26 6" xfId="1268" xr:uid="{FB89F7D9-F46F-4C35-9FD9-FA2DD5F64FCE}"/>
    <cellStyle name="Normal 27" xfId="2224" xr:uid="{A9FFBD87-6568-4A71-8CD2-634FA66B4C9B}"/>
    <cellStyle name="Normal 3" xfId="10" xr:uid="{00000000-0005-0000-0000-00000A000000}"/>
    <cellStyle name="Normal 3 2" xfId="11" xr:uid="{00000000-0005-0000-0000-00000B000000}"/>
    <cellStyle name="Normal 3 2 2" xfId="400" xr:uid="{843BD228-CBA6-4BF1-9891-35EDFBD27ABD}"/>
    <cellStyle name="Normal 3 2 2 2" xfId="1251" xr:uid="{AD00F2B1-28C6-4B6C-903F-050B4F5E9570}"/>
    <cellStyle name="Normal 3 2 2 2 2" xfId="1852" xr:uid="{98D9BBF1-EE60-4638-9CD1-25F0ACEBD722}"/>
    <cellStyle name="Normal 3 2 3" xfId="1249" xr:uid="{A59AAB94-4C8D-472F-BCFF-5B1200085760}"/>
    <cellStyle name="Normal 3 2 3 2" xfId="1821" xr:uid="{C6275858-DC8A-4782-8F3E-CB38EDE2E7AC}"/>
    <cellStyle name="Normal 3 3" xfId="12" xr:uid="{00000000-0005-0000-0000-00000C000000}"/>
    <cellStyle name="Normal 3 3 2" xfId="1250" xr:uid="{7D7D7DE2-36A9-4F55-8694-2F52546BCC01}"/>
    <cellStyle name="Normal 3 3 2 2" xfId="1851" xr:uid="{1336F31E-9D30-4621-BAF4-B839A6358B5D}"/>
    <cellStyle name="Normal 3 3 3" xfId="401" xr:uid="{6F4AF572-3A17-41F9-8497-F7F5454E19BF}"/>
    <cellStyle name="Normal 3 4" xfId="402" xr:uid="{8505F0A7-2D32-4EB8-93B4-937E193EFCEE}"/>
    <cellStyle name="Normal 3 4 2" xfId="700" xr:uid="{07D911A4-DC36-4345-8B3F-3C382957FF72}"/>
    <cellStyle name="Normal 3 4 2 2" xfId="1242" xr:uid="{11BB8B7B-D0ED-4C4A-BDAE-7A315679D4B4}"/>
    <cellStyle name="Normal 3 4 2 3" xfId="1875" xr:uid="{095CEAAF-C3ED-4CEB-A7F8-81DD75ADD86B}"/>
    <cellStyle name="Normal 3 4 3" xfId="971" xr:uid="{BB378F09-36AA-4631-8D05-5090E66D0B6D}"/>
    <cellStyle name="Normal 3 4 3 2" xfId="1820" xr:uid="{5C806245-9FAC-45A4-9385-9510B2C3334B}"/>
    <cellStyle name="Normal 3 4 4" xfId="1297" xr:uid="{3B9FE1E0-AD54-4301-AF86-E436C213071E}"/>
    <cellStyle name="Normal 3 5" xfId="403" xr:uid="{5D71B197-F44D-444E-9A11-19CCEF006FE4}"/>
    <cellStyle name="Normal 3 6" xfId="1248" xr:uid="{60712FAF-F2AC-4FAF-98DC-8F758FA6601C}"/>
    <cellStyle name="Normal 3 6 2" xfId="2226" xr:uid="{858D5EE0-A87E-4BEC-B6DA-F657AF9EEC62}"/>
    <cellStyle name="Normal 4" xfId="13" xr:uid="{00000000-0005-0000-0000-00000D000000}"/>
    <cellStyle name="Normal 4 2" xfId="14" xr:uid="{00000000-0005-0000-0000-00000E000000}"/>
    <cellStyle name="Normal 4 2 2" xfId="404" xr:uid="{0970F995-A96C-479E-8446-DA466D229A2F}"/>
    <cellStyle name="Normal 4 2 2 2" xfId="1853" xr:uid="{1232C2A5-FD24-4AB1-AD0B-939BC7F37E07}"/>
    <cellStyle name="Normal 4 2 3" xfId="1822" xr:uid="{0C319A3B-0D3C-457D-B6E8-CAE5BC1974E8}"/>
    <cellStyle name="Normal 4 3" xfId="405" xr:uid="{236A840A-4B40-4315-B8F7-0761C8A8CABE}"/>
    <cellStyle name="Normal 4 3 2" xfId="406" xr:uid="{273C9D19-4F8B-40E0-B778-925B47D53EC7}"/>
    <cellStyle name="Normal 4 3 2 2" xfId="1854" xr:uid="{7618AEAD-9D0B-4FD1-8B3E-BD677F6546A9}"/>
    <cellStyle name="Normal 4 3 3" xfId="1823" xr:uid="{22066DEC-F402-4C0E-9563-0CD9F33D36BE}"/>
    <cellStyle name="Normal 4 4" xfId="1252" xr:uid="{C10B1C8F-7F2B-41B6-8B41-F11BEDDCD376}"/>
    <cellStyle name="Normal 4 4 2" xfId="1861" xr:uid="{7DFCB236-2D48-43C4-BBDB-50F8376DE4F3}"/>
    <cellStyle name="Normal 5" xfId="15" xr:uid="{00000000-0005-0000-0000-00000F000000}"/>
    <cellStyle name="Normal 5 2" xfId="408" xr:uid="{4899A0FB-037B-4A35-9170-B944893394AD}"/>
    <cellStyle name="Normal 5 2 2" xfId="409" xr:uid="{53BF709A-6F92-4E11-B298-B4184BBBFA01}"/>
    <cellStyle name="Normal 5 2 2 2" xfId="1855" xr:uid="{0435321E-1C88-422E-AD9A-62C567B54630}"/>
    <cellStyle name="Normal 5 2 3" xfId="1824" xr:uid="{BA53C9F6-475F-4EC2-9188-4A88EA43AD78}"/>
    <cellStyle name="Normal 5 3" xfId="410" xr:uid="{DCDFF234-2AD6-49F7-B089-C1EDA0F6A0E6}"/>
    <cellStyle name="Normal 5 3 2" xfId="411" xr:uid="{86A67B52-A4EA-4CD4-966C-A6C1D3A8DF9C}"/>
    <cellStyle name="Normal 5 3 2 2" xfId="1856" xr:uid="{E27847F8-F60B-42D8-B854-E391F02B4470}"/>
    <cellStyle name="Normal 5 3 3" xfId="1825" xr:uid="{B225EA10-9D27-4465-B369-AD5990BD2DAE}"/>
    <cellStyle name="Normal 5 4" xfId="412" xr:uid="{55E7BE37-18E6-49D0-BBAA-C489EA2E0C62}"/>
    <cellStyle name="Normal 5 4 2" xfId="702" xr:uid="{D7E03B57-350F-4C07-8827-A190DF6AD06B}"/>
    <cellStyle name="Normal 5 4 2 2" xfId="1244" xr:uid="{84C1B732-D7E2-46FE-A2CC-027D16CB93BE}"/>
    <cellStyle name="Normal 5 4 2 3" xfId="1862" xr:uid="{4F39B4FA-72C3-4895-A35D-41D2379F3B12}"/>
    <cellStyle name="Normal 5 4 3" xfId="973" xr:uid="{1AC16A83-6BC2-4EA4-A61E-564911171110}"/>
    <cellStyle name="Normal 5 4 3 2" xfId="1864" xr:uid="{6458ACBB-F699-457A-B7C1-4202C8B0FC0E}"/>
    <cellStyle name="Normal 5 4 4" xfId="1299" xr:uid="{199CC698-2658-443A-9C84-9FB574F77590}"/>
    <cellStyle name="Normal 5 5" xfId="413" xr:uid="{3767CED5-D786-4392-880E-381FED2292A9}"/>
    <cellStyle name="Normal 5 6" xfId="414" xr:uid="{A5BFA3F1-186A-4C4F-B360-E9B2F98FA8F0}"/>
    <cellStyle name="Normal 5 7" xfId="701" xr:uid="{64D357DF-43ED-4ACC-9EC3-1E018F6483BC}"/>
    <cellStyle name="Normal 5 7 2" xfId="1243" xr:uid="{8D2AC7F8-A755-496D-AD07-FD09943CCB66}"/>
    <cellStyle name="Normal 5 8" xfId="972" xr:uid="{4A6B2F92-5F27-4708-88AA-F53F034CBD44}"/>
    <cellStyle name="Normal 5 9" xfId="407" xr:uid="{C2A4F15F-1D34-43E0-9A04-3B309BE2FC3D}"/>
    <cellStyle name="Normal 6" xfId="16" xr:uid="{00000000-0005-0000-0000-000010000000}"/>
    <cellStyle name="Normal 6 2" xfId="17" xr:uid="{00000000-0005-0000-0000-000011000000}"/>
    <cellStyle name="Normal 6 2 2" xfId="415" xr:uid="{5F4CE93C-C84E-4FD8-9511-30AD1F0E3A0C}"/>
    <cellStyle name="Normal 6 2 2 2" xfId="1857" xr:uid="{557AD240-70DB-4550-AEEC-C8BBCC697D7F}"/>
    <cellStyle name="Normal 6 2 3" xfId="1826" xr:uid="{9D20A160-9007-4F11-8D0B-728F5EFCBA58}"/>
    <cellStyle name="Normal 6 3" xfId="416" xr:uid="{006E5A19-8E6B-4512-8CAF-739B9184D5C8}"/>
    <cellStyle name="Normal 6 3 2" xfId="417" xr:uid="{4E814937-5BCA-4FF2-BF44-FAEA125E90FD}"/>
    <cellStyle name="Normal 6 3 2 2" xfId="1858" xr:uid="{5C617B93-6191-4C2F-AAD4-C9D8041DBFF3}"/>
    <cellStyle name="Normal 6 3 3" xfId="1827" xr:uid="{9B491E63-2E9C-4851-BA08-AAE51E208153}"/>
    <cellStyle name="Normal 6 4" xfId="418" xr:uid="{F333A7FF-0442-480B-A1A8-FC503BFFB48F}"/>
    <cellStyle name="Normal 6 4 2" xfId="703" xr:uid="{527DC205-4EC9-4B12-86FC-0A36BD7A5439}"/>
    <cellStyle name="Normal 6 4 2 2" xfId="1245" xr:uid="{D481B77E-1C8A-4870-832C-E4AD2F9ECBC0}"/>
    <cellStyle name="Normal 6 4 2 3" xfId="1870" xr:uid="{02520EC5-B4D8-463C-ABD0-5E21C2CAEC6C}"/>
    <cellStyle name="Normal 6 4 3" xfId="974" xr:uid="{EE869DE1-AD10-4BA4-BCD8-BD6CBAAAFD40}"/>
    <cellStyle name="Normal 6 4 3 2" xfId="1866" xr:uid="{3A5EBB31-526B-4F6F-B508-B373B4F21757}"/>
    <cellStyle name="Normal 6 4 4" xfId="1301" xr:uid="{F2A26D32-EA6B-4AE2-9B1B-4D2EF26C29CF}"/>
    <cellStyle name="Normal 6 5" xfId="419" xr:uid="{42D9B0C4-88FF-4069-9231-EF5337AC4D4E}"/>
    <cellStyle name="Normal 7" xfId="18" xr:uid="{00000000-0005-0000-0000-000012000000}"/>
    <cellStyle name="Normal 7 2" xfId="421" xr:uid="{41BADBDE-16AD-479E-8262-7F819FF238F7}"/>
    <cellStyle name="Normal 7 2 2" xfId="422" xr:uid="{1CD7AE19-3DD7-486E-AF54-010357B8B09C}"/>
    <cellStyle name="Normal 7 2 2 2" xfId="1859" xr:uid="{5990B09F-344B-42E7-A0E7-A50BB3B6EE50}"/>
    <cellStyle name="Normal 7 2 3" xfId="1828" xr:uid="{25E025D5-C9BB-4D39-A886-B701DBA4E00A}"/>
    <cellStyle name="Normal 7 3" xfId="423" xr:uid="{4F41572C-8885-4284-B37A-5CCA486A4011}"/>
    <cellStyle name="Normal 7 4" xfId="704" xr:uid="{50DDF009-6362-4828-A529-C1B3B2CAC122}"/>
    <cellStyle name="Normal 7 4 2" xfId="1246" xr:uid="{BD187546-B1B5-4E9B-952C-D4BEA265229A}"/>
    <cellStyle name="Normal 7 5" xfId="975" xr:uid="{8F621339-008C-4466-BF14-68ED83B05512}"/>
    <cellStyle name="Normal 7 6" xfId="420" xr:uid="{BA2AA52E-6554-46DC-8710-E0B9C23721AB}"/>
    <cellStyle name="Normal 8" xfId="19" xr:uid="{00000000-0005-0000-0000-000013000000}"/>
    <cellStyle name="Normal 8 2" xfId="424" xr:uid="{E7FF8848-4CAD-418F-BA29-9D4DC2F549EB}"/>
    <cellStyle name="Normal 9" xfId="20" xr:uid="{00000000-0005-0000-0000-000014000000}"/>
    <cellStyle name="Normal 9 2" xfId="425" xr:uid="{F2567B40-4D19-461D-AC39-392C010E820E}"/>
    <cellStyle name="Notas 2" xfId="426" xr:uid="{71D41D6C-ED4A-40C4-BA92-03A8DA1B26E3}"/>
    <cellStyle name="Notas 2 2" xfId="1461" xr:uid="{54E63533-9A24-4276-8A00-A9B724C2A53F}"/>
    <cellStyle name="Porcentaje 2" xfId="427" xr:uid="{D5BE9860-4FC0-4CFE-A7C4-7D86D2938BF6}"/>
    <cellStyle name="Porcentaje 2 2" xfId="705" xr:uid="{B61C9CEA-D687-47A1-9D8A-8C3C01F15302}"/>
    <cellStyle name="Porcentaje 2 2 2" xfId="1247" xr:uid="{0C26FB45-F685-4930-8E2B-A67094E07D7E}"/>
    <cellStyle name="Porcentaje 2 3" xfId="976" xr:uid="{962B4C20-4F3C-4A68-8C83-7D212FA2706A}"/>
    <cellStyle name="Porcentaje 2 4" xfId="1312" xr:uid="{48AB213A-7588-48B8-8335-83796F0FFBDD}"/>
    <cellStyle name="Salida 2" xfId="428" xr:uid="{23E3AD56-D566-4F96-A72F-EA2BA0F274E9}"/>
    <cellStyle name="Salida 2 2" xfId="1462" xr:uid="{238D117E-CE15-4098-A375-3CCD532EEFD0}"/>
    <cellStyle name="Texto de advertencia 2" xfId="429" xr:uid="{7A3D4040-096E-4CAE-AB02-C3291A12045B}"/>
    <cellStyle name="Texto de advertencia 2 2" xfId="1463" xr:uid="{B49584F1-84A6-4346-AA39-D73C25A54DA9}"/>
    <cellStyle name="Texto explicativo 2" xfId="430" xr:uid="{3A587E22-99DD-4B6C-98F9-62C31F6EBDE7}"/>
    <cellStyle name="Texto explicativo 2 2" xfId="1464" xr:uid="{48520777-CA47-45EA-98F0-B54253D9BEF2}"/>
    <cellStyle name="Título 2 2" xfId="431" xr:uid="{026291E2-5608-4FE6-BA9E-FC394329DADD}"/>
    <cellStyle name="Título 2 2 2" xfId="1466" xr:uid="{017BDA2C-2893-4FD3-BD74-35D60936A28E}"/>
    <cellStyle name="Título 3 2" xfId="432" xr:uid="{54A9C54D-C475-4C82-8672-303C00DFFD14}"/>
    <cellStyle name="Título 3 2 2" xfId="1467" xr:uid="{ABE327A5-FCC0-4D98-8688-3BE59EF53265}"/>
    <cellStyle name="Título 4" xfId="433" xr:uid="{261A1176-F09B-4526-B6F1-5DE036D611E2}"/>
    <cellStyle name="Título 4 2" xfId="1465" xr:uid="{DAD4FF06-BA3F-4439-A818-68D28CB30114}"/>
    <cellStyle name="Total 2" xfId="434" xr:uid="{499779A6-E13D-4B84-AF79-74E362D5E505}"/>
    <cellStyle name="Total 2 2" xfId="1468" xr:uid="{CCEC0A73-FFBC-446C-9A8B-B28B951CEF9D}"/>
  </cellStyles>
  <dxfs count="3392"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b/>
        <i val="0"/>
        <color theme="0"/>
        <name val="Arial"/>
        <scheme val="none"/>
      </font>
      <fill>
        <patternFill>
          <bgColor rgb="FFFF0000"/>
        </patternFill>
      </fill>
    </dxf>
    <dxf>
      <font>
        <b/>
        <i val="0"/>
        <color auto="1"/>
        <name val="Arial"/>
        <scheme val="none"/>
      </font>
      <fill>
        <patternFill>
          <bgColor theme="0" tint="-0.14996795556505021"/>
        </patternFill>
      </fill>
    </dxf>
    <dxf>
      <font>
        <b/>
        <i val="0"/>
        <color auto="1"/>
      </font>
      <fill>
        <patternFill>
          <bgColor theme="0" tint="-0.14996795556505021"/>
        </patternFill>
      </fill>
    </dxf>
    <dxf>
      <font>
        <color theme="0"/>
      </font>
      <fill>
        <patternFill>
          <bgColor rgb="FF0000CC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3333FF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4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14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4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4"/>
        </patternFill>
      </fill>
    </dxf>
    <dxf>
      <fill>
        <patternFill>
          <bgColor indexed="14"/>
        </patternFill>
      </fill>
    </dxf>
    <dxf>
      <fill>
        <patternFill>
          <bgColor indexed="31"/>
        </patternFill>
      </fill>
    </dxf>
    <dxf>
      <font>
        <color rgb="FF0000FF"/>
      </font>
      <fill>
        <patternFill patternType="none">
          <fgColor indexed="64"/>
          <bgColor indexed="6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2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4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4"/>
        </patternFill>
      </fill>
    </dxf>
    <dxf>
      <fill>
        <patternFill>
          <bgColor indexed="14"/>
        </patternFill>
      </fill>
    </dxf>
    <dxf>
      <fill>
        <patternFill>
          <bgColor indexed="31"/>
        </patternFill>
      </fill>
    </dxf>
    <dxf>
      <fill>
        <patternFill>
          <bgColor indexed="14"/>
        </patternFill>
      </fill>
    </dxf>
    <dxf>
      <fill>
        <patternFill>
          <bgColor indexed="14"/>
        </patternFill>
      </fill>
    </dxf>
    <dxf>
      <fill>
        <patternFill>
          <bgColor indexed="14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66FF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ont>
        <color rgb="FFD60093"/>
      </font>
    </dxf>
    <dxf>
      <font>
        <color rgb="FF7030A0"/>
      </font>
    </dxf>
    <dxf>
      <font>
        <color rgb="FFD60093"/>
      </font>
    </dxf>
    <dxf>
      <font>
        <color theme="6" tint="-0.24994659260841701"/>
      </font>
      <fill>
        <patternFill>
          <bgColor rgb="FF7030A0"/>
        </patternFill>
      </fill>
    </dxf>
    <dxf>
      <fill>
        <patternFill>
          <bgColor indexed="1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4"/>
        </patternFill>
      </fill>
    </dxf>
    <dxf>
      <fill>
        <patternFill>
          <bgColor rgb="FFFF66FF"/>
        </patternFill>
      </fill>
    </dxf>
    <dxf>
      <fill>
        <patternFill>
          <bgColor indexed="14"/>
        </patternFill>
      </fill>
    </dxf>
    <dxf>
      <fill>
        <patternFill>
          <bgColor indexed="14"/>
        </patternFill>
      </fill>
    </dxf>
    <dxf>
      <font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66FF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ont>
        <color rgb="FF7030A0"/>
      </font>
    </dxf>
    <dxf>
      <fill>
        <patternFill>
          <bgColor rgb="FFFF66FF"/>
        </patternFill>
      </fill>
    </dxf>
    <dxf>
      <font>
        <color rgb="FFD60093"/>
      </font>
    </dxf>
    <dxf>
      <font>
        <color theme="6" tint="-0.24994659260841701"/>
      </font>
      <fill>
        <patternFill>
          <bgColor rgb="FF7030A0"/>
        </patternFill>
      </fill>
    </dxf>
    <dxf>
      <fill>
        <patternFill>
          <bgColor indexed="14"/>
        </patternFill>
      </fill>
    </dxf>
    <dxf>
      <font>
        <color rgb="FFD60093"/>
      </font>
    </dxf>
    <dxf>
      <font>
        <color rgb="FF7030A0"/>
      </font>
    </dxf>
    <dxf>
      <font>
        <color theme="6" tint="-0.24994659260841701"/>
      </font>
      <fill>
        <patternFill>
          <bgColor rgb="FF7030A0"/>
        </patternFill>
      </fill>
    </dxf>
    <dxf>
      <font>
        <color rgb="FF7030A0"/>
      </font>
    </dxf>
    <dxf>
      <font>
        <color rgb="FFD60093"/>
      </font>
    </dxf>
    <dxf>
      <fill>
        <patternFill>
          <bgColor rgb="FFFF66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D60093"/>
      </font>
    </dxf>
    <dxf>
      <font>
        <color theme="6" tint="-0.24994659260841701"/>
      </font>
      <fill>
        <patternFill>
          <bgColor rgb="FF7030A0"/>
        </patternFill>
      </fill>
    </dxf>
    <dxf>
      <fill>
        <patternFill>
          <bgColor rgb="FFFF66FF"/>
        </patternFill>
      </fill>
    </dxf>
    <dxf>
      <font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D60093"/>
      </font>
    </dxf>
    <dxf>
      <font>
        <color theme="6" tint="-0.24994659260841701"/>
      </font>
      <fill>
        <patternFill>
          <bgColor rgb="FF7030A0"/>
        </patternFill>
      </fill>
    </dxf>
    <dxf>
      <fill>
        <patternFill>
          <bgColor rgb="FFFF66FF"/>
        </patternFill>
      </fill>
    </dxf>
    <dxf>
      <font>
        <color rgb="FF7030A0"/>
      </font>
    </dxf>
    <dxf>
      <fill>
        <patternFill>
          <bgColor rgb="FFFF66FF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ont>
        <color rgb="FFD60093"/>
      </font>
    </dxf>
    <dxf>
      <font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66FF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ont>
        <color rgb="FFD60093"/>
      </font>
    </dxf>
    <dxf>
      <font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ont>
        <color rgb="FF7030A0"/>
      </font>
    </dxf>
    <dxf>
      <font>
        <color rgb="FFD60093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66FF"/>
        </patternFill>
      </fill>
    </dxf>
    <dxf>
      <font>
        <color rgb="FFD60093"/>
      </font>
    </dxf>
    <dxf>
      <font>
        <color theme="6" tint="-0.24994659260841701"/>
      </font>
      <fill>
        <patternFill>
          <bgColor rgb="FF7030A0"/>
        </patternFill>
      </fill>
    </dxf>
    <dxf>
      <fill>
        <patternFill>
          <bgColor rgb="FFFF66FF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ill>
        <patternFill>
          <bgColor rgb="FFFF66FF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ill>
        <patternFill>
          <bgColor indexed="14"/>
        </patternFill>
      </fill>
    </dxf>
    <dxf>
      <font>
        <color rgb="FFD60093"/>
      </font>
    </dxf>
    <dxf>
      <fill>
        <patternFill>
          <bgColor indexed="14"/>
        </patternFill>
      </fill>
    </dxf>
    <dxf>
      <font>
        <color rgb="FF7030A0"/>
      </font>
    </dxf>
    <dxf>
      <font>
        <color rgb="FFD60093"/>
      </font>
    </dxf>
    <dxf>
      <font>
        <color theme="6" tint="-0.24994659260841701"/>
      </font>
      <fill>
        <patternFill>
          <bgColor rgb="FF7030A0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ill>
        <patternFill>
          <bgColor rgb="FFFF66FF"/>
        </patternFill>
      </fill>
    </dxf>
    <dxf>
      <fill>
        <patternFill>
          <bgColor rgb="FFFF66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D60093"/>
      </font>
    </dxf>
    <dxf>
      <font>
        <color rgb="FF7030A0"/>
      </font>
    </dxf>
    <dxf>
      <font>
        <color theme="6" tint="-0.24994659260841701"/>
      </font>
      <fill>
        <patternFill>
          <bgColor rgb="FF7030A0"/>
        </patternFill>
      </fill>
    </dxf>
    <dxf>
      <fill>
        <patternFill>
          <bgColor rgb="FFFF66FF"/>
        </patternFill>
      </fill>
    </dxf>
    <dxf>
      <font>
        <color rgb="FF7030A0"/>
      </font>
    </dxf>
    <dxf>
      <fill>
        <patternFill>
          <bgColor indexed="1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4"/>
        </patternFill>
      </fill>
    </dxf>
    <dxf>
      <font>
        <color rgb="FF7030A0"/>
      </font>
    </dxf>
    <dxf>
      <font>
        <color rgb="FFD60093"/>
      </font>
    </dxf>
    <dxf>
      <font>
        <color rgb="FF7030A0"/>
      </font>
    </dxf>
    <dxf>
      <fill>
        <patternFill>
          <bgColor indexed="14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7030A0"/>
      </font>
    </dxf>
    <dxf>
      <font>
        <color rgb="FFD60093"/>
      </font>
    </dxf>
    <dxf>
      <font>
        <color rgb="FFD60093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66FF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66FF"/>
        </patternFill>
      </fill>
    </dxf>
    <dxf>
      <font>
        <color theme="6" tint="-0.24994659260841701"/>
      </font>
      <fill>
        <patternFill>
          <bgColor rgb="FF7030A0"/>
        </patternFill>
      </fill>
    </dxf>
    <dxf>
      <fill>
        <patternFill>
          <bgColor indexed="14"/>
        </patternFill>
      </fill>
    </dxf>
    <dxf>
      <fill>
        <patternFill>
          <bgColor indexed="14"/>
        </patternFill>
      </fill>
    </dxf>
    <dxf>
      <fill>
        <patternFill>
          <bgColor rgb="FFFF66FF"/>
        </patternFill>
      </fill>
    </dxf>
    <dxf>
      <font>
        <color rgb="FF7030A0"/>
      </font>
    </dxf>
    <dxf>
      <font>
        <color theme="6" tint="-0.24994659260841701"/>
      </font>
      <fill>
        <patternFill>
          <bgColor rgb="FF7030A0"/>
        </patternFill>
      </fill>
    </dxf>
    <dxf>
      <font>
        <color rgb="FFD60093"/>
      </font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31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6"/>
        </patternFill>
      </fill>
    </dxf>
    <dxf>
      <fill>
        <patternFill>
          <bgColor indexed="46"/>
        </patternFill>
      </fill>
    </dxf>
    <dxf>
      <fill>
        <patternFill>
          <bgColor indexed="46"/>
        </patternFill>
      </fill>
    </dxf>
    <dxf>
      <fill>
        <patternFill>
          <bgColor indexed="46"/>
        </patternFill>
      </fill>
    </dxf>
    <dxf>
      <fill>
        <patternFill>
          <bgColor indexed="46"/>
        </patternFill>
      </fill>
    </dxf>
    <dxf>
      <fill>
        <patternFill>
          <bgColor indexed="46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6"/>
        </patternFill>
      </fill>
    </dxf>
    <dxf>
      <fill>
        <patternFill>
          <bgColor indexed="46"/>
        </patternFill>
      </fill>
    </dxf>
    <dxf>
      <fill>
        <patternFill>
          <bgColor indexed="46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4"/>
        </patternFill>
      </fill>
    </dxf>
    <dxf>
      <fill>
        <patternFill>
          <bgColor indexed="29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31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4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4"/>
        </patternFill>
      </fill>
    </dxf>
    <dxf>
      <fill>
        <patternFill>
          <bgColor indexed="31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4"/>
        </patternFill>
      </fill>
    </dxf>
    <dxf>
      <fill>
        <patternFill>
          <bgColor indexed="31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4"/>
        </patternFill>
      </fill>
    </dxf>
    <dxf>
      <fill>
        <patternFill>
          <bgColor indexed="14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ont>
        <b/>
        <i val="0"/>
        <color auto="1"/>
      </font>
      <fill>
        <patternFill>
          <bgColor theme="0" tint="-0.14996795556505021"/>
        </patternFill>
      </fill>
    </dxf>
    <dxf>
      <font>
        <color theme="0"/>
      </font>
      <fill>
        <patternFill>
          <bgColor rgb="FF3333FF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00CC"/>
        </patternFill>
      </fill>
    </dxf>
    <dxf>
      <font>
        <b/>
        <i val="0"/>
        <color auto="1"/>
        <name val="Arial"/>
        <scheme val="none"/>
      </font>
      <fill>
        <patternFill>
          <bgColor theme="0" tint="-0.14996795556505021"/>
        </patternFill>
      </fill>
    </dxf>
    <dxf>
      <font>
        <b/>
        <i val="0"/>
        <color theme="0"/>
        <name val="Arial"/>
        <scheme val="none"/>
      </font>
      <fill>
        <patternFill>
          <bgColor rgb="FFFF0000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31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29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29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ont>
        <color auto="1"/>
      </font>
      <fill>
        <patternFill>
          <fgColor theme="6" tint="0.39994506668294322"/>
          <bgColor theme="6" tint="0.39994506668294322"/>
        </patternFill>
      </fill>
    </dxf>
    <dxf>
      <font>
        <color auto="1"/>
      </font>
      <fill>
        <patternFill patternType="solid">
          <bgColor rgb="FFCCFFCC"/>
        </patternFill>
      </fill>
    </dxf>
    <dxf>
      <font>
        <color auto="1"/>
      </font>
      <fill>
        <patternFill>
          <fgColor theme="6" tint="0.39994506668294322"/>
          <bgColor theme="6" tint="0.39994506668294322"/>
        </patternFill>
      </fill>
    </dxf>
    <dxf>
      <font>
        <color auto="1"/>
      </font>
      <fill>
        <patternFill>
          <fgColor theme="6" tint="0.39994506668294322"/>
          <bgColor theme="6" tint="0.39994506668294322"/>
        </patternFill>
      </fill>
    </dxf>
    <dxf>
      <font>
        <color auto="1"/>
      </font>
      <fill>
        <patternFill>
          <fgColor theme="6" tint="0.39994506668294322"/>
          <bgColor theme="6" tint="0.39994506668294322"/>
        </patternFill>
      </fill>
    </dxf>
    <dxf>
      <font>
        <color auto="1"/>
      </font>
      <fill>
        <patternFill patternType="solid">
          <bgColor rgb="FFCCFFCC"/>
        </patternFill>
      </fill>
    </dxf>
    <dxf>
      <font>
        <color auto="1"/>
      </font>
      <fill>
        <patternFill patternType="solid">
          <bgColor rgb="FFCCFFCC"/>
        </patternFill>
      </fill>
    </dxf>
    <dxf>
      <font>
        <color auto="1"/>
      </font>
      <fill>
        <patternFill>
          <fgColor theme="6" tint="0.39994506668294322"/>
          <bgColor theme="6" tint="0.39994506668294322"/>
        </patternFill>
      </fill>
    </dxf>
    <dxf>
      <font>
        <color auto="1"/>
      </font>
      <fill>
        <patternFill patternType="solid">
          <bgColor rgb="FFCCFFCC"/>
        </patternFill>
      </fill>
    </dxf>
    <dxf>
      <font>
        <color auto="1"/>
      </font>
      <fill>
        <patternFill>
          <fgColor theme="6" tint="0.39994506668294322"/>
          <bgColor theme="6" tint="0.39994506668294322"/>
        </patternFill>
      </fill>
    </dxf>
    <dxf>
      <font>
        <color auto="1"/>
      </font>
      <fill>
        <patternFill patternType="solid">
          <bgColor rgb="FFCCFFCC"/>
        </patternFill>
      </fill>
    </dxf>
    <dxf>
      <font>
        <color auto="1"/>
      </font>
      <fill>
        <patternFill patternType="solid">
          <bgColor rgb="FFCCFFCC"/>
        </patternFill>
      </fill>
    </dxf>
    <dxf>
      <font>
        <color auto="1"/>
      </font>
      <fill>
        <patternFill>
          <fgColor theme="6" tint="0.39994506668294322"/>
          <bgColor theme="6" tint="0.39994506668294322"/>
        </patternFill>
      </fill>
    </dxf>
    <dxf>
      <font>
        <color auto="1"/>
      </font>
      <fill>
        <patternFill patternType="solid">
          <bgColor rgb="FFCCFFCC"/>
        </patternFill>
      </fill>
    </dxf>
    <dxf>
      <font>
        <color auto="1"/>
      </font>
      <fill>
        <patternFill>
          <fgColor theme="6" tint="0.39994506668294322"/>
          <bgColor theme="6" tint="0.39994506668294322"/>
        </patternFill>
      </fill>
    </dxf>
    <dxf>
      <font>
        <color auto="1"/>
      </font>
      <fill>
        <patternFill patternType="solid">
          <bgColor rgb="FFCCFFCC"/>
        </patternFill>
      </fill>
    </dxf>
    <dxf>
      <font>
        <color auto="1"/>
      </font>
      <fill>
        <patternFill patternType="solid">
          <bgColor rgb="FFCCFFCC"/>
        </patternFill>
      </fill>
    </dxf>
    <dxf>
      <font>
        <color auto="1"/>
      </font>
      <fill>
        <patternFill>
          <fgColor theme="6" tint="0.39994506668294322"/>
          <bgColor theme="6" tint="0.39994506668294322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lor auto="1"/>
      </font>
      <fill>
        <patternFill>
          <bgColor rgb="FFCCFFC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lor auto="1"/>
      </font>
      <fill>
        <patternFill>
          <bgColor rgb="FFCCFFC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lor auto="1"/>
      </font>
      <fill>
        <patternFill>
          <bgColor rgb="FFCCFFC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lor auto="1"/>
      </font>
      <fill>
        <patternFill>
          <bgColor rgb="FFCCFFCC"/>
        </patternFill>
      </fill>
    </dxf>
    <dxf>
      <font>
        <color auto="1"/>
      </font>
      <fill>
        <patternFill>
          <bgColor rgb="FFCCFFCC"/>
        </patternFill>
      </fill>
    </dxf>
    <dxf>
      <font>
        <color auto="1"/>
      </font>
      <fill>
        <patternFill>
          <bgColor rgb="FFCCFFC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lor auto="1"/>
      </font>
      <fill>
        <patternFill>
          <bgColor rgb="FFCCFFCC"/>
        </patternFill>
      </fill>
    </dxf>
    <dxf>
      <font>
        <color auto="1"/>
      </font>
      <fill>
        <patternFill>
          <bgColor rgb="FFCCFFC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lor auto="1"/>
      </font>
      <fill>
        <patternFill>
          <bgColor rgb="FFCCFFCC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42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15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rgb="FF7030A0"/>
      </font>
    </dxf>
    <dxf>
      <font>
        <b/>
        <i val="0"/>
        <color theme="0"/>
      </font>
      <fill>
        <patternFill>
          <bgColor rgb="FFFF0000"/>
        </patternFill>
      </fill>
    </dxf>
    <dxf>
      <fill>
        <patternFill>
          <bgColor rgb="FF9999FF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b/>
        <color rgb="FF7030A0"/>
      </font>
    </dxf>
    <dxf>
      <fill>
        <patternFill>
          <bgColor rgb="FF9999FF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rgb="FFFFC7CE"/>
        </patternFill>
      </fill>
    </dxf>
    <dxf>
      <font>
        <b/>
        <color theme="0"/>
      </font>
      <fill>
        <patternFill>
          <bgColor rgb="FFFF0000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rgb="FF7030A0"/>
      </font>
    </dxf>
    <dxf>
      <fill>
        <patternFill>
          <bgColor indexed="8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rgb="FF9999FF"/>
        </patternFill>
      </fill>
    </dxf>
    <dxf>
      <font>
        <b/>
        <color theme="0"/>
      </font>
      <fill>
        <patternFill>
          <bgColor rgb="FFFF0000"/>
        </patternFill>
      </fill>
    </dxf>
    <dxf>
      <font>
        <b/>
        <color rgb="FF7030A0"/>
      </font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ont>
        <color indexed="9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ont>
        <color indexed="9"/>
      </font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ont>
        <color indexed="9"/>
      </font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ont>
        <color indexed="9"/>
      </font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ill>
        <patternFill>
          <bgColor indexed="1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lor auto="1"/>
      </font>
      <fill>
        <patternFill>
          <fgColor rgb="FFFF0000"/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10"/>
        </patternFill>
      </fill>
    </dxf>
    <dxf>
      <fill>
        <patternFill>
          <bgColor indexed="8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801F5-A0C3-4953-BFD6-F70339B2AEC1}">
  <dimension ref="A1:FB968"/>
  <sheetViews>
    <sheetView tabSelected="1" zoomScale="80" zoomScaleNormal="80" workbookViewId="0">
      <selection activeCell="K4" sqref="K4:AN966"/>
    </sheetView>
  </sheetViews>
  <sheetFormatPr baseColWidth="10" defaultRowHeight="12.75" x14ac:dyDescent="0.2"/>
  <cols>
    <col min="1" max="1" width="13.7109375" bestFit="1" customWidth="1"/>
    <col min="2" max="4" width="11.5703125" bestFit="1" customWidth="1"/>
    <col min="5" max="5" width="33" customWidth="1"/>
    <col min="6" max="6" width="29.5703125" customWidth="1"/>
    <col min="7" max="7" width="0" hidden="1" customWidth="1"/>
    <col min="8" max="8" width="18.42578125" hidden="1" customWidth="1"/>
    <col min="9" max="9" width="16.140625" hidden="1" customWidth="1"/>
    <col min="10" max="10" width="26.28515625" customWidth="1"/>
    <col min="11" max="15" width="6" customWidth="1"/>
    <col min="16" max="17" width="6.7109375" bestFit="1" customWidth="1"/>
    <col min="18" max="19" width="6" customWidth="1"/>
    <col min="20" max="20" width="6.5703125" customWidth="1"/>
    <col min="21" max="21" width="6" customWidth="1"/>
    <col min="22" max="22" width="6.7109375" bestFit="1" customWidth="1"/>
    <col min="23" max="23" width="7" bestFit="1" customWidth="1"/>
    <col min="24" max="25" width="6" customWidth="1"/>
    <col min="26" max="27" width="6.7109375" bestFit="1" customWidth="1"/>
    <col min="28" max="28" width="5.5703125" bestFit="1" customWidth="1"/>
    <col min="29" max="29" width="6.7109375" bestFit="1" customWidth="1"/>
    <col min="30" max="30" width="6" customWidth="1"/>
    <col min="31" max="31" width="6.7109375" bestFit="1" customWidth="1"/>
    <col min="32" max="32" width="6" customWidth="1"/>
    <col min="33" max="33" width="6.7109375" bestFit="1" customWidth="1"/>
    <col min="34" max="36" width="6" customWidth="1"/>
    <col min="37" max="37" width="7.42578125" customWidth="1"/>
    <col min="38" max="38" width="6.7109375" bestFit="1" customWidth="1"/>
    <col min="39" max="41" width="6" customWidth="1"/>
    <col min="42" max="44" width="11.5703125" bestFit="1" customWidth="1"/>
    <col min="45" max="45" width="13.42578125" customWidth="1"/>
    <col min="46" max="47" width="11.5703125" bestFit="1" customWidth="1"/>
    <col min="48" max="48" width="1.28515625" customWidth="1"/>
    <col min="49" max="49" width="11.5703125" bestFit="1" customWidth="1"/>
    <col min="50" max="50" width="1.5703125" customWidth="1"/>
    <col min="51" max="53" width="11.5703125" bestFit="1" customWidth="1"/>
    <col min="55" max="55" width="11.5703125" bestFit="1" customWidth="1"/>
    <col min="56" max="57" width="11.5703125" hidden="1" customWidth="1"/>
    <col min="58" max="58" width="15.42578125" hidden="1" customWidth="1"/>
    <col min="59" max="70" width="11.5703125" hidden="1" customWidth="1"/>
    <col min="71" max="71" width="11.42578125" hidden="1" customWidth="1"/>
    <col min="72" max="83" width="11.5703125" hidden="1" customWidth="1"/>
    <col min="84" max="84" width="11.42578125" hidden="1" customWidth="1"/>
    <col min="85" max="96" width="11.5703125" hidden="1" customWidth="1"/>
    <col min="97" max="98" width="11.42578125" hidden="1" customWidth="1"/>
    <col min="99" max="99" width="11.5703125" hidden="1" customWidth="1"/>
    <col min="100" max="101" width="11.42578125" hidden="1" customWidth="1"/>
    <col min="102" max="102" width="11.5703125" hidden="1" customWidth="1"/>
    <col min="103" max="104" width="11.42578125" hidden="1" customWidth="1"/>
    <col min="105" max="110" width="11.5703125" hidden="1" customWidth="1"/>
    <col min="111" max="111" width="11.42578125" hidden="1" customWidth="1"/>
    <col min="112" max="114" width="11.5703125" hidden="1" customWidth="1"/>
    <col min="115" max="115" width="11.42578125" hidden="1" customWidth="1"/>
    <col min="116" max="118" width="11.5703125" hidden="1" customWidth="1"/>
    <col min="119" max="119" width="11.42578125" hidden="1" customWidth="1"/>
    <col min="120" max="122" width="11.5703125" hidden="1" customWidth="1"/>
    <col min="123" max="123" width="11.42578125" hidden="1" customWidth="1"/>
    <col min="124" max="126" width="11.5703125" hidden="1" customWidth="1"/>
    <col min="127" max="127" width="11.42578125" hidden="1" customWidth="1"/>
    <col min="128" max="130" width="11.5703125" hidden="1" customWidth="1"/>
    <col min="131" max="131" width="11.42578125" hidden="1" customWidth="1"/>
    <col min="132" max="134" width="11.5703125" hidden="1" customWidth="1"/>
    <col min="135" max="135" width="11.42578125" hidden="1" customWidth="1"/>
    <col min="136" max="138" width="11.5703125" hidden="1" customWidth="1"/>
    <col min="139" max="139" width="11.42578125" hidden="1" customWidth="1"/>
    <col min="140" max="142" width="11.5703125" hidden="1" customWidth="1"/>
    <col min="143" max="143" width="11.42578125" hidden="1" customWidth="1"/>
    <col min="144" max="146" width="11.5703125" hidden="1" customWidth="1"/>
    <col min="147" max="147" width="11.42578125" hidden="1" customWidth="1"/>
    <col min="148" max="150" width="11.5703125" hidden="1" customWidth="1"/>
    <col min="151" max="151" width="11.42578125" hidden="1" customWidth="1"/>
    <col min="152" max="154" width="11.5703125" hidden="1" customWidth="1"/>
    <col min="155" max="155" width="11.42578125" hidden="1" customWidth="1"/>
    <col min="156" max="158" width="11.5703125" hidden="1" customWidth="1"/>
  </cols>
  <sheetData>
    <row r="1" spans="1:158" ht="15.75" x14ac:dyDescent="0.25">
      <c r="A1" s="16"/>
      <c r="B1" s="16"/>
      <c r="C1" s="16"/>
      <c r="D1" s="16"/>
      <c r="E1" s="1" t="s">
        <v>1873</v>
      </c>
      <c r="F1" s="35"/>
      <c r="G1" s="66"/>
      <c r="H1" s="66"/>
      <c r="I1" s="66"/>
      <c r="J1" s="2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3"/>
      <c r="AI1" s="79" t="s">
        <v>1949</v>
      </c>
      <c r="AK1" s="78">
        <f>+MAX(K4:AO969)</f>
        <v>178</v>
      </c>
      <c r="AL1" s="77" t="s">
        <v>32</v>
      </c>
      <c r="AM1" s="17"/>
      <c r="AN1" s="17"/>
      <c r="AO1" s="17"/>
      <c r="AP1" s="42"/>
      <c r="AQ1" s="6"/>
      <c r="AR1" s="7"/>
      <c r="AS1" s="8"/>
      <c r="AT1" s="9">
        <v>30</v>
      </c>
      <c r="AU1" s="10"/>
      <c r="AV1" s="10"/>
      <c r="AW1" s="57"/>
      <c r="AX1" s="4"/>
      <c r="AY1" s="44"/>
      <c r="BA1" s="11"/>
      <c r="BB1" s="11"/>
      <c r="BC1" s="11"/>
      <c r="BD1" s="11"/>
      <c r="BE1" s="12"/>
      <c r="BF1" s="1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14"/>
      <c r="CU1" s="3"/>
      <c r="CV1" s="3"/>
      <c r="CW1" s="3"/>
      <c r="CX1" s="3"/>
      <c r="CY1" s="3"/>
      <c r="CZ1" s="3"/>
      <c r="DA1" s="3"/>
      <c r="DB1" s="3"/>
      <c r="DC1" s="15"/>
      <c r="DD1" s="3"/>
      <c r="DE1" s="3"/>
      <c r="DF1" s="3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9" t="s">
        <v>1313</v>
      </c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</row>
    <row r="2" spans="1:158" ht="42" customHeight="1" x14ac:dyDescent="0.25">
      <c r="A2" s="658" t="s">
        <v>0</v>
      </c>
      <c r="B2" s="658" t="s">
        <v>1211</v>
      </c>
      <c r="C2" s="658" t="s">
        <v>1212</v>
      </c>
      <c r="D2" s="658" t="s">
        <v>1213</v>
      </c>
      <c r="E2" s="38" t="s">
        <v>1864</v>
      </c>
      <c r="F2" s="38" t="s">
        <v>1867</v>
      </c>
      <c r="G2" s="38" t="s">
        <v>1509</v>
      </c>
      <c r="H2" s="38" t="s">
        <v>1510</v>
      </c>
      <c r="I2" s="38" t="s">
        <v>1709</v>
      </c>
      <c r="J2" s="38" t="s">
        <v>2</v>
      </c>
      <c r="K2" s="39">
        <v>1</v>
      </c>
      <c r="L2" s="40">
        <v>2</v>
      </c>
      <c r="M2" s="40">
        <v>3</v>
      </c>
      <c r="N2" s="39">
        <v>4</v>
      </c>
      <c r="O2" s="39">
        <v>5</v>
      </c>
      <c r="P2" s="39">
        <v>6</v>
      </c>
      <c r="Q2" s="39">
        <v>7</v>
      </c>
      <c r="R2" s="39">
        <v>8</v>
      </c>
      <c r="S2" s="39">
        <v>9</v>
      </c>
      <c r="T2" s="39">
        <v>10</v>
      </c>
      <c r="U2" s="39">
        <v>11</v>
      </c>
      <c r="V2" s="39">
        <v>12</v>
      </c>
      <c r="W2" s="39">
        <v>13</v>
      </c>
      <c r="X2" s="39">
        <v>14</v>
      </c>
      <c r="Y2" s="39">
        <v>15</v>
      </c>
      <c r="Z2" s="40">
        <v>16</v>
      </c>
      <c r="AA2" s="39">
        <v>17</v>
      </c>
      <c r="AB2" s="40">
        <v>18</v>
      </c>
      <c r="AC2" s="39">
        <v>19</v>
      </c>
      <c r="AD2" s="40">
        <v>20</v>
      </c>
      <c r="AE2" s="39">
        <v>21</v>
      </c>
      <c r="AF2" s="40">
        <v>22</v>
      </c>
      <c r="AG2" s="39">
        <v>23</v>
      </c>
      <c r="AH2" s="39">
        <v>24</v>
      </c>
      <c r="AI2" s="39">
        <v>25</v>
      </c>
      <c r="AJ2" s="39">
        <v>26</v>
      </c>
      <c r="AK2" s="39">
        <v>27</v>
      </c>
      <c r="AL2" s="39">
        <v>28</v>
      </c>
      <c r="AM2" s="39">
        <v>29</v>
      </c>
      <c r="AN2" s="39">
        <v>30</v>
      </c>
      <c r="AO2" s="41">
        <v>31</v>
      </c>
      <c r="AP2" s="76" t="s">
        <v>3</v>
      </c>
      <c r="AQ2" s="53" t="s">
        <v>1432</v>
      </c>
      <c r="AR2" s="60" t="s">
        <v>1951</v>
      </c>
      <c r="AS2" s="659" t="s">
        <v>1952</v>
      </c>
      <c r="AT2" s="18" t="s">
        <v>1299</v>
      </c>
      <c r="AU2" s="56" t="s">
        <v>1310</v>
      </c>
      <c r="AV2" s="63"/>
      <c r="AW2" s="59" t="s">
        <v>1862</v>
      </c>
      <c r="AX2" s="62"/>
      <c r="AY2" s="67" t="s">
        <v>1364</v>
      </c>
      <c r="AZ2" s="52" t="s">
        <v>1866</v>
      </c>
      <c r="BA2" s="45" t="s">
        <v>1869</v>
      </c>
      <c r="BB2" s="45" t="s">
        <v>1871</v>
      </c>
      <c r="BC2" s="45" t="s">
        <v>1870</v>
      </c>
      <c r="BD2" s="45" t="s">
        <v>1433</v>
      </c>
      <c r="BE2" s="657" t="s">
        <v>1950</v>
      </c>
      <c r="BF2" s="38" t="s">
        <v>1</v>
      </c>
      <c r="BG2" s="74"/>
      <c r="BH2" s="19" t="s">
        <v>1767</v>
      </c>
      <c r="BI2" s="20"/>
      <c r="BJ2" s="20"/>
      <c r="BK2" s="20"/>
      <c r="BL2" s="75"/>
      <c r="BM2" s="74"/>
      <c r="BN2" s="74"/>
      <c r="BO2" s="74"/>
      <c r="BP2" s="74"/>
      <c r="BQ2" s="74"/>
      <c r="BR2" s="74"/>
      <c r="BS2" s="21"/>
      <c r="BT2" s="46" t="s">
        <v>1768</v>
      </c>
      <c r="BU2" s="47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50"/>
      <c r="CG2" s="80"/>
      <c r="CH2" s="677" t="s">
        <v>1865</v>
      </c>
      <c r="CI2" s="677"/>
      <c r="CJ2" s="677"/>
      <c r="CK2" s="677"/>
      <c r="CL2" s="677"/>
      <c r="CM2" s="677"/>
      <c r="CN2" s="677"/>
      <c r="CO2" s="677"/>
      <c r="CP2" s="677"/>
      <c r="CQ2" s="677"/>
      <c r="CR2" s="677"/>
      <c r="CS2" s="80"/>
      <c r="CT2" s="49"/>
      <c r="CU2" s="23" t="s">
        <v>4</v>
      </c>
      <c r="CV2" s="23"/>
      <c r="CW2" s="23"/>
      <c r="CX2" s="24" t="s">
        <v>5</v>
      </c>
      <c r="CY2" s="24"/>
      <c r="CZ2" s="24"/>
      <c r="DA2" s="23" t="s">
        <v>6</v>
      </c>
      <c r="DB2" s="25" t="s">
        <v>1236</v>
      </c>
      <c r="DC2" s="23" t="s">
        <v>4</v>
      </c>
      <c r="DD2" s="24" t="s">
        <v>5</v>
      </c>
      <c r="DE2" s="23" t="s">
        <v>6</v>
      </c>
      <c r="DF2" s="25" t="s">
        <v>1236</v>
      </c>
      <c r="DG2" s="22"/>
      <c r="DH2" s="23" t="s">
        <v>4</v>
      </c>
      <c r="DI2" s="24" t="s">
        <v>5</v>
      </c>
      <c r="DJ2" s="23" t="s">
        <v>6</v>
      </c>
      <c r="DK2" s="22"/>
      <c r="DL2" s="23" t="s">
        <v>4</v>
      </c>
      <c r="DM2" s="24" t="s">
        <v>5</v>
      </c>
      <c r="DN2" s="23" t="s">
        <v>6</v>
      </c>
      <c r="DO2" s="22"/>
      <c r="DP2" s="23" t="s">
        <v>4</v>
      </c>
      <c r="DQ2" s="24" t="s">
        <v>5</v>
      </c>
      <c r="DR2" s="23" t="s">
        <v>6</v>
      </c>
      <c r="DS2" s="22"/>
      <c r="DT2" s="23" t="s">
        <v>4</v>
      </c>
      <c r="DU2" s="24" t="s">
        <v>5</v>
      </c>
      <c r="DV2" s="23" t="s">
        <v>6</v>
      </c>
      <c r="DW2" s="22"/>
      <c r="DX2" s="23" t="s">
        <v>4</v>
      </c>
      <c r="DY2" s="24" t="s">
        <v>5</v>
      </c>
      <c r="DZ2" s="23" t="s">
        <v>6</v>
      </c>
      <c r="EA2" s="22"/>
      <c r="EB2" s="23" t="s">
        <v>4</v>
      </c>
      <c r="EC2" s="24" t="s">
        <v>5</v>
      </c>
      <c r="ED2" s="23" t="s">
        <v>6</v>
      </c>
      <c r="EE2" s="22"/>
      <c r="EF2" s="23" t="s">
        <v>4</v>
      </c>
      <c r="EG2" s="24" t="s">
        <v>5</v>
      </c>
      <c r="EH2" s="23" t="s">
        <v>6</v>
      </c>
      <c r="EI2" s="22"/>
      <c r="EJ2" s="23" t="s">
        <v>4</v>
      </c>
      <c r="EK2" s="24" t="s">
        <v>5</v>
      </c>
      <c r="EL2" s="23" t="s">
        <v>6</v>
      </c>
      <c r="EM2" s="22"/>
      <c r="EN2" s="23" t="s">
        <v>4</v>
      </c>
      <c r="EO2" s="24" t="s">
        <v>5</v>
      </c>
      <c r="EP2" s="23" t="s">
        <v>6</v>
      </c>
      <c r="EQ2" s="22"/>
      <c r="ER2" s="23" t="s">
        <v>4</v>
      </c>
      <c r="ES2" s="24" t="s">
        <v>5</v>
      </c>
      <c r="ET2" s="23" t="s">
        <v>6</v>
      </c>
      <c r="EU2" s="22"/>
      <c r="EV2" s="23" t="s">
        <v>4</v>
      </c>
      <c r="EW2" s="24" t="s">
        <v>5</v>
      </c>
      <c r="EX2" s="23" t="s">
        <v>6</v>
      </c>
      <c r="EY2" s="22"/>
      <c r="EZ2" s="23" t="s">
        <v>4</v>
      </c>
      <c r="FA2" s="24" t="s">
        <v>5</v>
      </c>
      <c r="FB2" s="23" t="s">
        <v>6</v>
      </c>
    </row>
    <row r="3" spans="1:158" ht="15.75" x14ac:dyDescent="0.25">
      <c r="A3" s="37"/>
      <c r="B3" s="37"/>
      <c r="C3" s="37"/>
      <c r="D3" s="37"/>
      <c r="E3" s="26" t="s">
        <v>1721</v>
      </c>
      <c r="F3" s="36"/>
      <c r="G3" s="27"/>
      <c r="H3" s="27"/>
      <c r="I3" s="27"/>
      <c r="J3" s="27"/>
      <c r="K3" s="64"/>
      <c r="L3" s="64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43"/>
      <c r="AQ3" s="29"/>
      <c r="AR3" s="30"/>
      <c r="AS3" s="30"/>
      <c r="AT3" s="30"/>
      <c r="AU3" s="30"/>
      <c r="AV3" s="63"/>
      <c r="AW3" s="30"/>
      <c r="AX3" s="62"/>
      <c r="AY3" s="30"/>
      <c r="AZ3" s="70"/>
      <c r="BA3" s="71"/>
      <c r="BB3" s="71"/>
      <c r="BC3" s="71"/>
      <c r="BD3" s="71"/>
      <c r="BE3" s="72"/>
      <c r="BF3" s="73" t="s">
        <v>7</v>
      </c>
      <c r="BG3" s="31" t="s">
        <v>8</v>
      </c>
      <c r="BH3" s="31" t="s">
        <v>9</v>
      </c>
      <c r="BI3" s="31" t="s">
        <v>10</v>
      </c>
      <c r="BJ3" s="31" t="s">
        <v>11</v>
      </c>
      <c r="BK3" s="31" t="s">
        <v>12</v>
      </c>
      <c r="BL3" s="31" t="s">
        <v>13</v>
      </c>
      <c r="BM3" s="31" t="s">
        <v>14</v>
      </c>
      <c r="BN3" s="31" t="s">
        <v>15</v>
      </c>
      <c r="BO3" s="31" t="s">
        <v>16</v>
      </c>
      <c r="BP3" s="31" t="s">
        <v>17</v>
      </c>
      <c r="BQ3" s="31" t="s">
        <v>18</v>
      </c>
      <c r="BR3" s="31" t="s">
        <v>19</v>
      </c>
      <c r="BS3" s="31"/>
      <c r="BT3" s="54" t="s">
        <v>20</v>
      </c>
      <c r="BU3" s="54" t="s">
        <v>21</v>
      </c>
      <c r="BV3" s="54" t="s">
        <v>22</v>
      </c>
      <c r="BW3" s="54" t="s">
        <v>23</v>
      </c>
      <c r="BX3" s="54" t="s">
        <v>24</v>
      </c>
      <c r="BY3" s="54" t="s">
        <v>25</v>
      </c>
      <c r="BZ3" s="54" t="s">
        <v>26</v>
      </c>
      <c r="CA3" s="54" t="s">
        <v>27</v>
      </c>
      <c r="CB3" s="54" t="s">
        <v>28</v>
      </c>
      <c r="CC3" s="54" t="s">
        <v>29</v>
      </c>
      <c r="CD3" s="54" t="s">
        <v>30</v>
      </c>
      <c r="CE3" s="55" t="s">
        <v>31</v>
      </c>
      <c r="CF3" s="81"/>
      <c r="CG3" s="54" t="s">
        <v>20</v>
      </c>
      <c r="CH3" s="54" t="s">
        <v>21</v>
      </c>
      <c r="CI3" s="54" t="s">
        <v>22</v>
      </c>
      <c r="CJ3" s="54" t="s">
        <v>23</v>
      </c>
      <c r="CK3" s="54" t="s">
        <v>24</v>
      </c>
      <c r="CL3" s="65" t="s">
        <v>25</v>
      </c>
      <c r="CM3" s="54" t="s">
        <v>26</v>
      </c>
      <c r="CN3" s="54" t="s">
        <v>27</v>
      </c>
      <c r="CO3" s="54" t="s">
        <v>28</v>
      </c>
      <c r="CP3" s="54" t="s">
        <v>29</v>
      </c>
      <c r="CQ3" s="54" t="s">
        <v>30</v>
      </c>
      <c r="CR3" s="55" t="s">
        <v>31</v>
      </c>
      <c r="CS3" s="83"/>
      <c r="CT3" s="82" t="s">
        <v>1</v>
      </c>
      <c r="CU3" s="32" t="s">
        <v>32</v>
      </c>
      <c r="CV3" s="32"/>
      <c r="CW3" s="32"/>
      <c r="CX3" s="32" t="s">
        <v>32</v>
      </c>
      <c r="CY3" s="32"/>
      <c r="CZ3" s="32"/>
      <c r="DA3" s="32" t="s">
        <v>32</v>
      </c>
      <c r="DB3" s="32" t="s">
        <v>1226</v>
      </c>
      <c r="DC3" s="33" t="s">
        <v>33</v>
      </c>
      <c r="DD3" s="33" t="s">
        <v>1227</v>
      </c>
      <c r="DE3" s="33" t="s">
        <v>33</v>
      </c>
      <c r="DF3" s="33" t="s">
        <v>33</v>
      </c>
      <c r="DG3" s="17"/>
      <c r="DH3" s="17"/>
      <c r="DI3" s="34" t="s">
        <v>8</v>
      </c>
      <c r="DJ3" s="17"/>
      <c r="DK3" s="17"/>
      <c r="DL3" s="17"/>
      <c r="DM3" s="34" t="s">
        <v>9</v>
      </c>
      <c r="DN3" s="17"/>
      <c r="DO3" s="17"/>
      <c r="DP3" s="17"/>
      <c r="DQ3" s="34" t="s">
        <v>10</v>
      </c>
      <c r="DR3" s="17"/>
      <c r="DS3" s="17"/>
      <c r="DT3" s="17"/>
      <c r="DU3" s="34" t="s">
        <v>11</v>
      </c>
      <c r="DV3" s="17"/>
      <c r="DW3" s="17"/>
      <c r="DX3" s="17"/>
      <c r="DY3" s="34" t="s">
        <v>12</v>
      </c>
      <c r="DZ3" s="17"/>
      <c r="EA3" s="17"/>
      <c r="EB3" s="17"/>
      <c r="EC3" s="34" t="s">
        <v>13</v>
      </c>
      <c r="ED3" s="17"/>
      <c r="EE3" s="17"/>
      <c r="EF3" s="17"/>
      <c r="EG3" s="34" t="s">
        <v>14</v>
      </c>
      <c r="EH3" s="17"/>
      <c r="EI3" s="17"/>
      <c r="EJ3" s="17"/>
      <c r="EK3" s="34" t="s">
        <v>15</v>
      </c>
      <c r="EL3" s="17"/>
      <c r="EM3" s="17"/>
      <c r="EN3" s="17"/>
      <c r="EO3" s="34" t="s">
        <v>16</v>
      </c>
      <c r="EP3" s="17"/>
      <c r="EQ3" s="17"/>
      <c r="ER3" s="17"/>
      <c r="ES3" s="34" t="s">
        <v>17</v>
      </c>
      <c r="ET3" s="17"/>
      <c r="EU3" s="17"/>
      <c r="EV3" s="17"/>
      <c r="EW3" s="34" t="s">
        <v>18</v>
      </c>
      <c r="EX3" s="17"/>
      <c r="EY3" s="17"/>
      <c r="EZ3" s="17"/>
      <c r="FA3" s="34" t="s">
        <v>19</v>
      </c>
      <c r="FB3" s="17"/>
    </row>
    <row r="4" spans="1:158" s="118" customFormat="1" ht="15" customHeight="1" x14ac:dyDescent="0.25">
      <c r="A4" s="85">
        <v>17015010</v>
      </c>
      <c r="B4" s="86">
        <v>-81.716666666666669</v>
      </c>
      <c r="C4" s="86">
        <v>12.583333333333334</v>
      </c>
      <c r="D4" s="87">
        <v>1</v>
      </c>
      <c r="E4" s="88" t="s">
        <v>1216</v>
      </c>
      <c r="F4" s="89" t="s">
        <v>35</v>
      </c>
      <c r="G4" s="89" t="s">
        <v>1511</v>
      </c>
      <c r="H4" s="89" t="s">
        <v>1512</v>
      </c>
      <c r="I4" s="89" t="s">
        <v>1319</v>
      </c>
      <c r="J4" s="90" t="s">
        <v>762</v>
      </c>
      <c r="K4" s="91">
        <v>0</v>
      </c>
      <c r="L4" s="91">
        <v>0</v>
      </c>
      <c r="M4" s="91">
        <v>0</v>
      </c>
      <c r="N4" s="91">
        <v>0</v>
      </c>
      <c r="O4" s="91">
        <v>0</v>
      </c>
      <c r="P4" s="91">
        <v>0</v>
      </c>
      <c r="Q4" s="91">
        <v>0</v>
      </c>
      <c r="R4" s="91">
        <v>0</v>
      </c>
      <c r="S4" s="91">
        <v>0.6</v>
      </c>
      <c r="T4" s="91">
        <v>0.4</v>
      </c>
      <c r="U4" s="91">
        <v>0</v>
      </c>
      <c r="V4" s="660">
        <v>0</v>
      </c>
      <c r="W4" s="660">
        <v>0.4</v>
      </c>
      <c r="X4" s="91">
        <v>0</v>
      </c>
      <c r="Y4" s="91">
        <v>6.4</v>
      </c>
      <c r="Z4" s="91">
        <v>0</v>
      </c>
      <c r="AA4" s="91">
        <v>1.6</v>
      </c>
      <c r="AB4" s="91">
        <v>0</v>
      </c>
      <c r="AC4" s="91">
        <v>1.2</v>
      </c>
      <c r="AD4" s="91">
        <v>4.0999999999999996</v>
      </c>
      <c r="AE4" s="91">
        <v>2.6</v>
      </c>
      <c r="AF4" s="91">
        <v>0</v>
      </c>
      <c r="AG4" s="91">
        <v>0</v>
      </c>
      <c r="AH4" s="91">
        <v>0.2</v>
      </c>
      <c r="AI4" s="91">
        <v>0</v>
      </c>
      <c r="AJ4" s="91">
        <v>0</v>
      </c>
      <c r="AK4" s="91">
        <v>0</v>
      </c>
      <c r="AL4" s="91">
        <v>0</v>
      </c>
      <c r="AM4" s="91" t="s">
        <v>1301</v>
      </c>
      <c r="AN4" s="91">
        <v>0</v>
      </c>
      <c r="AO4" s="91"/>
      <c r="AP4" s="92">
        <f>IF(AT4&gt;1,SUM(K4:AO4),"")</f>
        <v>17.5</v>
      </c>
      <c r="AQ4" s="93">
        <v>27.417857142857098</v>
      </c>
      <c r="AR4" s="94">
        <f>+AP4*100/AQ4</f>
        <v>63.827015761365217</v>
      </c>
      <c r="AS4" s="95">
        <f>IF(AND((AP4*$AT$1*100/(AQ4*AT4))&gt;100+3.33*AP4-AQ4*AT4/$AT$1,AQ4&lt;30),IF(100+3.33*AP4-AQ4*AT4/$AT$1&gt;200,200,100+3.33*AP4-AQ4*AT4/$AT$1),IF((AP4*$AT$1*100/(AQ4*AT4))&lt;100+AP4-3.33*AQ4*AT4/$AT$1,100+AP4-3.33*AQ4*AT4/$AT$1,IF((AP4*$AT$1*100/(AQ4*AT4))&gt;200,200,(AP4*$AT$1*100/(AQ4*AT4)))))</f>
        <v>66.027947339343328</v>
      </c>
      <c r="AT4" s="96">
        <f>COUNT(K4:AO4)</f>
        <v>29</v>
      </c>
      <c r="AU4" s="97">
        <f>COUNTIF(K4:AO4,"&gt;0")</f>
        <v>9</v>
      </c>
      <c r="AV4" s="98"/>
      <c r="AW4" s="58">
        <f>+LOOKUP(1000,K4:AO4)</f>
        <v>0</v>
      </c>
      <c r="AX4" s="99"/>
      <c r="AY4" s="100">
        <f>MAX(K4:AO4)</f>
        <v>6.4</v>
      </c>
      <c r="AZ4" s="101">
        <v>87</v>
      </c>
      <c r="BA4" s="102">
        <f>IF(AND(AZ4&gt;0,AY4&gt;0),AY4-AZ4,"")</f>
        <v>-80.599999999999994</v>
      </c>
      <c r="BB4" s="102" t="str">
        <f>IF(AND(ISNUMBER(BA4),BA4&gt;0),"Si","")</f>
        <v/>
      </c>
      <c r="BC4" s="102" t="str">
        <f>IF(AND(BB4="Si",AY4=AW4),"Si","")</f>
        <v/>
      </c>
      <c r="BD4" s="102">
        <v>3.8928571428571432</v>
      </c>
      <c r="BE4" s="103">
        <f>+AU4-BD4</f>
        <v>5.1071428571428568</v>
      </c>
      <c r="BF4" s="104" t="s">
        <v>1216</v>
      </c>
      <c r="BG4" s="105">
        <v>84.039285714285697</v>
      </c>
      <c r="BH4" s="105">
        <v>35.93928571428571</v>
      </c>
      <c r="BI4" s="105">
        <v>28.055555555555561</v>
      </c>
      <c r="BJ4" s="105">
        <v>27.417857142857141</v>
      </c>
      <c r="BK4" s="105">
        <v>145.92500000000001</v>
      </c>
      <c r="BL4" s="105">
        <v>196.02499999999995</v>
      </c>
      <c r="BM4" s="105">
        <v>186.3615384615384</v>
      </c>
      <c r="BN4" s="105">
        <v>189.81785714285715</v>
      </c>
      <c r="BO4" s="105">
        <v>227.21428571428564</v>
      </c>
      <c r="BP4" s="105">
        <v>317.10714285714283</v>
      </c>
      <c r="BQ4" s="105">
        <v>317.64444444444439</v>
      </c>
      <c r="BR4" s="106">
        <v>153.33214285714286</v>
      </c>
      <c r="BS4" s="107"/>
      <c r="BT4" s="108">
        <v>12.357142857142859</v>
      </c>
      <c r="BU4" s="108">
        <v>7.9372361013370885</v>
      </c>
      <c r="BV4" s="108">
        <v>4.5392857142857128</v>
      </c>
      <c r="BW4" s="108">
        <v>3.8928571428571432</v>
      </c>
      <c r="BX4" s="108">
        <v>9.2857142857142811</v>
      </c>
      <c r="BY4" s="109">
        <v>13.500000000000002</v>
      </c>
      <c r="BZ4" s="109">
        <v>16.053086419753082</v>
      </c>
      <c r="CA4" s="109">
        <v>15.821428571428573</v>
      </c>
      <c r="CB4" s="109">
        <v>15.608799048751486</v>
      </c>
      <c r="CC4" s="109">
        <v>18.436781609195403</v>
      </c>
      <c r="CD4" s="109">
        <v>19.128078817733989</v>
      </c>
      <c r="CE4" s="109">
        <v>15.222811671087532</v>
      </c>
      <c r="CF4" s="110"/>
      <c r="CG4" s="111">
        <v>91</v>
      </c>
      <c r="CH4" s="111">
        <v>58.6</v>
      </c>
      <c r="CI4" s="111">
        <v>70.099999999999994</v>
      </c>
      <c r="CJ4" s="111">
        <v>87</v>
      </c>
      <c r="CK4" s="111">
        <v>223.1</v>
      </c>
      <c r="CL4" s="111">
        <v>192.7</v>
      </c>
      <c r="CM4" s="111">
        <v>163.1</v>
      </c>
      <c r="CN4" s="111">
        <v>243.6</v>
      </c>
      <c r="CO4" s="111">
        <v>201.3</v>
      </c>
      <c r="CP4" s="111">
        <v>148.4</v>
      </c>
      <c r="CQ4" s="111">
        <v>188</v>
      </c>
      <c r="CR4" s="111">
        <v>124.8</v>
      </c>
      <c r="CS4" s="112"/>
      <c r="CT4" s="113" t="s">
        <v>1868</v>
      </c>
      <c r="CU4" s="114">
        <f t="shared" ref="CU4:CU13" si="0">SUM(K4:T4)</f>
        <v>1</v>
      </c>
      <c r="CV4" s="114"/>
      <c r="CW4" s="114"/>
      <c r="CX4" s="114">
        <f t="shared" ref="CX4:CX13" si="1">SUM(U4:AD4)</f>
        <v>13.7</v>
      </c>
      <c r="CY4" s="114"/>
      <c r="CZ4" s="114"/>
      <c r="DA4" s="114">
        <f t="shared" ref="DA4:DA10" si="2">SUM(AE4:AO4)</f>
        <v>2.8000000000000003</v>
      </c>
      <c r="DB4" s="115">
        <f t="shared" ref="DB4:DB10" si="3">+SUM(CU4:DA4)</f>
        <v>17.5</v>
      </c>
      <c r="DC4" s="116">
        <f t="shared" ref="DC4:DC13" si="4">COUNT(K4:T4)</f>
        <v>10</v>
      </c>
      <c r="DD4" s="116">
        <f t="shared" ref="DD4:DD13" si="5">COUNT(U4:AD4)</f>
        <v>10</v>
      </c>
      <c r="DE4" s="116">
        <f t="shared" ref="DE4:DE10" si="6">COUNT(AE4:AO4)</f>
        <v>9</v>
      </c>
      <c r="DF4" s="117">
        <f t="shared" ref="DF4:DF13" si="7">COUNT(K4:AO4)</f>
        <v>29</v>
      </c>
      <c r="DH4" s="119">
        <v>32.459648082245948</v>
      </c>
      <c r="DI4" s="119">
        <v>23.515658362989324</v>
      </c>
      <c r="DJ4" s="120">
        <v>28.7413602214314</v>
      </c>
      <c r="DK4" s="121"/>
      <c r="DL4" s="119">
        <v>16.607613941018769</v>
      </c>
      <c r="DM4" s="119">
        <v>13.056300268096516</v>
      </c>
      <c r="DN4" s="120">
        <v>9.2960857908847192</v>
      </c>
      <c r="DO4" s="121"/>
      <c r="DP4" s="119">
        <v>8.1044999999999998</v>
      </c>
      <c r="DQ4" s="119">
        <v>6.2034444444444441</v>
      </c>
      <c r="DR4" s="120">
        <v>9.7053888888888871</v>
      </c>
      <c r="DS4" s="121"/>
      <c r="DT4" s="119">
        <v>6.1007911802853432</v>
      </c>
      <c r="DU4" s="119">
        <v>9.8012710765239941</v>
      </c>
      <c r="DV4" s="120">
        <v>9.8012710765239941</v>
      </c>
      <c r="DW4" s="121"/>
      <c r="DX4" s="119">
        <v>19.397064220183484</v>
      </c>
      <c r="DY4" s="119">
        <v>63.139423328964611</v>
      </c>
      <c r="DZ4" s="120">
        <v>68.48351245085189</v>
      </c>
      <c r="EA4" s="121"/>
      <c r="EB4" s="119">
        <v>75.205187937062945</v>
      </c>
      <c r="EC4" s="119">
        <v>94.222591783216771</v>
      </c>
      <c r="ED4" s="120">
        <v>50.328886946386952</v>
      </c>
      <c r="EE4" s="121"/>
      <c r="EF4" s="119">
        <v>64.346157840083109</v>
      </c>
      <c r="EG4" s="119">
        <v>78.47092419522329</v>
      </c>
      <c r="EH4" s="120">
        <v>58.696251298027015</v>
      </c>
      <c r="EI4" s="121"/>
      <c r="EJ4" s="119">
        <v>66.8352023403218</v>
      </c>
      <c r="EK4" s="119">
        <v>58.319902486591914</v>
      </c>
      <c r="EL4" s="120">
        <v>77.924895173086298</v>
      </c>
      <c r="EM4" s="121"/>
      <c r="EN4" s="119">
        <v>74.131103632029152</v>
      </c>
      <c r="EO4" s="119">
        <v>92.787266862992567</v>
      </c>
      <c r="EP4" s="120">
        <v>67.714962838311578</v>
      </c>
      <c r="EQ4" s="121"/>
      <c r="ER4" s="119">
        <v>113.76792553191487</v>
      </c>
      <c r="ES4" s="119">
        <v>100.93619680851063</v>
      </c>
      <c r="ET4" s="120">
        <v>127.20587765957448</v>
      </c>
      <c r="EU4" s="121"/>
      <c r="EV4" s="119">
        <v>98.517821029082739</v>
      </c>
      <c r="EW4" s="119">
        <v>104.43734675615208</v>
      </c>
      <c r="EX4" s="120">
        <v>112.0481655480984</v>
      </c>
      <c r="EY4" s="121"/>
      <c r="EZ4" s="119">
        <v>63.231430527036295</v>
      </c>
      <c r="FA4" s="119">
        <v>38.078046999771857</v>
      </c>
      <c r="FB4" s="120">
        <v>43.943855806525235</v>
      </c>
    </row>
    <row r="5" spans="1:158" s="118" customFormat="1" ht="15" customHeight="1" x14ac:dyDescent="0.25">
      <c r="A5" s="85">
        <v>17025020</v>
      </c>
      <c r="B5" s="86">
        <v>-81.349999999999994</v>
      </c>
      <c r="C5" s="86">
        <v>13.366666666666667</v>
      </c>
      <c r="D5" s="87">
        <v>1</v>
      </c>
      <c r="E5" s="122" t="s">
        <v>36</v>
      </c>
      <c r="F5" s="89" t="s">
        <v>35</v>
      </c>
      <c r="G5" s="89" t="s">
        <v>1511</v>
      </c>
      <c r="H5" s="89" t="s">
        <v>1512</v>
      </c>
      <c r="I5" s="89" t="s">
        <v>763</v>
      </c>
      <c r="J5" s="90" t="s">
        <v>763</v>
      </c>
      <c r="K5" s="91">
        <v>1.4</v>
      </c>
      <c r="L5" s="91">
        <v>0</v>
      </c>
      <c r="M5" s="91">
        <v>0</v>
      </c>
      <c r="N5" s="91">
        <v>0</v>
      </c>
      <c r="O5" s="91">
        <v>0</v>
      </c>
      <c r="P5" s="91">
        <v>0</v>
      </c>
      <c r="Q5" s="91">
        <v>0</v>
      </c>
      <c r="R5" s="91">
        <v>0</v>
      </c>
      <c r="S5" s="91">
        <v>0</v>
      </c>
      <c r="T5" s="91">
        <v>0</v>
      </c>
      <c r="U5" s="91">
        <v>0</v>
      </c>
      <c r="V5" s="660">
        <v>0</v>
      </c>
      <c r="W5" s="660">
        <v>0</v>
      </c>
      <c r="X5" s="91">
        <v>0</v>
      </c>
      <c r="Y5" s="91">
        <v>0</v>
      </c>
      <c r="Z5" s="91">
        <v>2.4</v>
      </c>
      <c r="AA5" s="91">
        <v>0</v>
      </c>
      <c r="AB5" s="91">
        <v>0</v>
      </c>
      <c r="AC5" s="91">
        <v>0</v>
      </c>
      <c r="AD5" s="91">
        <v>0.7</v>
      </c>
      <c r="AE5" s="91">
        <v>1.2</v>
      </c>
      <c r="AF5" s="91">
        <v>0</v>
      </c>
      <c r="AG5" s="91">
        <v>0</v>
      </c>
      <c r="AH5" s="91">
        <v>0</v>
      </c>
      <c r="AI5" s="91">
        <v>0</v>
      </c>
      <c r="AJ5" s="91">
        <v>0</v>
      </c>
      <c r="AK5" s="91">
        <v>0</v>
      </c>
      <c r="AL5" s="91">
        <v>0</v>
      </c>
      <c r="AM5" s="91">
        <v>0</v>
      </c>
      <c r="AN5" s="91">
        <v>0</v>
      </c>
      <c r="AO5" s="120"/>
      <c r="AP5" s="92">
        <f t="shared" ref="AP5:AP68" si="8">IF(AT5&gt;1,SUM(K5:AO5),"")</f>
        <v>5.7</v>
      </c>
      <c r="AQ5" s="93">
        <v>20.860714285714284</v>
      </c>
      <c r="AR5" s="94">
        <f t="shared" ref="AR5:AR10" si="9">+AP5*100/AQ5</f>
        <v>27.324088341037495</v>
      </c>
      <c r="AS5" s="95">
        <f t="shared" ref="AS5:AS10" si="10">IF(AND((AP5*$AT$1*100/(AQ5*AT5))&gt;100+3.33*AP5-AQ5*AT5/$AT$1,AQ5&lt;30),IF(100+3.33*AP5-AQ5*AT5/$AT$1&gt;200,200,100+3.33*AP5-AQ5*AT5/$AT$1),IF((AP5*$AT$1*100/(AQ5*AT5))&lt;100+AP5-3.33*AQ5*AT5/$AT$1,100+AP5-3.33*AQ5*AT5/$AT$1,IF((AP5*$AT$1*100/(AQ5*AT5))&gt;200,200,(AP5*$AT$1*100/(AQ5*AT5)))))</f>
        <v>36.233821428571432</v>
      </c>
      <c r="AT5" s="123">
        <f t="shared" ref="AT5:AT10" si="11">COUNT(K5:AO5)</f>
        <v>30</v>
      </c>
      <c r="AU5" s="97">
        <f t="shared" ref="AU5:AU13" si="12">COUNTIF(K5:AO5,"&gt;0")</f>
        <v>4</v>
      </c>
      <c r="AV5" s="98"/>
      <c r="AW5" s="58">
        <f t="shared" ref="AW5:AW31" si="13">+LOOKUP(1000,K5:AO5)</f>
        <v>0</v>
      </c>
      <c r="AX5" s="99"/>
      <c r="AY5" s="100">
        <f>MAX(K5:AO5)</f>
        <v>2.4</v>
      </c>
      <c r="AZ5" s="101">
        <v>107.4</v>
      </c>
      <c r="BA5" s="102">
        <f t="shared" ref="BA5:BA68" si="14">IF(AND(AZ5&gt;0,AY5&gt;0),AY5-AZ5,"")</f>
        <v>-105</v>
      </c>
      <c r="BB5" s="102" t="str">
        <f t="shared" ref="BB5:BB68" si="15">IF(AND(ISNUMBER(BA5),BA5&gt;0),"Si","")</f>
        <v/>
      </c>
      <c r="BC5" s="102" t="str">
        <f t="shared" ref="BC5:BC68" si="16">IF(AND(BB5="Si",AY5=AW5),"Si","")</f>
        <v/>
      </c>
      <c r="BD5" s="102">
        <v>3.4642857142857149</v>
      </c>
      <c r="BE5" s="103">
        <f>+AU5-BD5</f>
        <v>0.53571428571428514</v>
      </c>
      <c r="BF5" s="124" t="s">
        <v>36</v>
      </c>
      <c r="BG5" s="105">
        <v>100.35384615384615</v>
      </c>
      <c r="BH5" s="105">
        <v>45.37777777777778</v>
      </c>
      <c r="BI5" s="105">
        <v>23.278571428571421</v>
      </c>
      <c r="BJ5" s="105">
        <v>20.860714285714284</v>
      </c>
      <c r="BK5" s="105">
        <v>134.58928571428575</v>
      </c>
      <c r="BL5" s="105">
        <v>154.54444444444445</v>
      </c>
      <c r="BM5" s="105">
        <v>156.89199999999997</v>
      </c>
      <c r="BN5" s="105">
        <v>147.74074074074076</v>
      </c>
      <c r="BO5" s="105">
        <v>197.27200000000005</v>
      </c>
      <c r="BP5" s="105">
        <v>376.51599999999996</v>
      </c>
      <c r="BQ5" s="105">
        <v>313.18076923076927</v>
      </c>
      <c r="BR5" s="106">
        <v>134.84814814814811</v>
      </c>
      <c r="BS5" s="107"/>
      <c r="BT5" s="108">
        <v>13.352380952380951</v>
      </c>
      <c r="BU5" s="108">
        <v>8.2231544198139037</v>
      </c>
      <c r="BV5" s="108">
        <v>5.0357142857142847</v>
      </c>
      <c r="BW5" s="108">
        <v>3.4642857142857149</v>
      </c>
      <c r="BX5" s="108">
        <v>8.6785714285714253</v>
      </c>
      <c r="BY5" s="109">
        <v>13.368226600985224</v>
      </c>
      <c r="BZ5" s="109">
        <v>15.905128205128204</v>
      </c>
      <c r="CA5" s="109">
        <v>14.740740740740739</v>
      </c>
      <c r="CB5" s="109">
        <v>15.503541158713569</v>
      </c>
      <c r="CC5" s="109">
        <v>18.912592592592592</v>
      </c>
      <c r="CD5" s="109">
        <v>18.06002554278416</v>
      </c>
      <c r="CE5" s="109">
        <v>14.740740740740742</v>
      </c>
      <c r="CF5" s="110"/>
      <c r="CG5" s="111">
        <v>101.5</v>
      </c>
      <c r="CH5" s="111">
        <v>79.599999999999994</v>
      </c>
      <c r="CI5" s="111">
        <v>43.8</v>
      </c>
      <c r="CJ5" s="111">
        <v>107.4</v>
      </c>
      <c r="CK5" s="111">
        <v>194.5</v>
      </c>
      <c r="CL5" s="111">
        <v>188.7</v>
      </c>
      <c r="CM5" s="111">
        <v>207.9</v>
      </c>
      <c r="CN5" s="111">
        <v>92.2</v>
      </c>
      <c r="CO5" s="111">
        <v>111.5</v>
      </c>
      <c r="CP5" s="111">
        <v>217.1</v>
      </c>
      <c r="CQ5" s="111">
        <v>180.6</v>
      </c>
      <c r="CR5" s="111">
        <v>173.4</v>
      </c>
      <c r="CS5" s="112"/>
      <c r="CT5" s="125" t="s">
        <v>36</v>
      </c>
      <c r="CU5" s="114">
        <f t="shared" si="0"/>
        <v>1.4</v>
      </c>
      <c r="CV5" s="114"/>
      <c r="CW5" s="114"/>
      <c r="CX5" s="114">
        <f t="shared" si="1"/>
        <v>3.0999999999999996</v>
      </c>
      <c r="CY5" s="114"/>
      <c r="CZ5" s="114"/>
      <c r="DA5" s="114">
        <f t="shared" si="2"/>
        <v>1.2</v>
      </c>
      <c r="DB5" s="115">
        <f t="shared" si="3"/>
        <v>5.7</v>
      </c>
      <c r="DC5" s="116">
        <f t="shared" si="4"/>
        <v>10</v>
      </c>
      <c r="DD5" s="116">
        <f t="shared" si="5"/>
        <v>10</v>
      </c>
      <c r="DE5" s="116">
        <f t="shared" si="6"/>
        <v>10</v>
      </c>
      <c r="DF5" s="117">
        <f t="shared" si="7"/>
        <v>30</v>
      </c>
      <c r="DH5" s="119">
        <v>41.942511461032495</v>
      </c>
      <c r="DI5" s="119">
        <v>24.689563484153876</v>
      </c>
      <c r="DJ5" s="120">
        <v>19.136890572055016</v>
      </c>
      <c r="DK5" s="121"/>
      <c r="DL5" s="119">
        <v>23.787484035759903</v>
      </c>
      <c r="DM5" s="119">
        <v>12.293531665539781</v>
      </c>
      <c r="DN5" s="120">
        <v>9.7948463676658424</v>
      </c>
      <c r="DO5" s="121"/>
      <c r="DP5" s="119">
        <v>9.8555903866248666</v>
      </c>
      <c r="DQ5" s="119">
        <v>4.9277951933124333</v>
      </c>
      <c r="DR5" s="120">
        <v>8.4476489028213138</v>
      </c>
      <c r="DS5" s="121"/>
      <c r="DT5" s="119">
        <v>5.0811721515668022</v>
      </c>
      <c r="DU5" s="119">
        <v>8.6068834404090744</v>
      </c>
      <c r="DV5" s="120">
        <v>13.584358201127573</v>
      </c>
      <c r="DW5" s="121"/>
      <c r="DX5" s="119">
        <v>12.840061879335295</v>
      </c>
      <c r="DY5" s="119">
        <v>47.922750636259295</v>
      </c>
      <c r="DZ5" s="120">
        <v>78.961325415439902</v>
      </c>
      <c r="EA5" s="121"/>
      <c r="EB5" s="119">
        <v>53.952780147028946</v>
      </c>
      <c r="EC5" s="119">
        <v>69.809512205028199</v>
      </c>
      <c r="ED5" s="120">
        <v>45.575638682425563</v>
      </c>
      <c r="EE5" s="121"/>
      <c r="EF5" s="119">
        <v>44.473030108904531</v>
      </c>
      <c r="EG5" s="119">
        <v>55.690557792623764</v>
      </c>
      <c r="EH5" s="120">
        <v>54.797126384185958</v>
      </c>
      <c r="EI5" s="121"/>
      <c r="EJ5" s="119">
        <v>42.950060350030185</v>
      </c>
      <c r="EK5" s="119">
        <v>52.846387619622391</v>
      </c>
      <c r="EL5" s="120">
        <v>68.185694887490328</v>
      </c>
      <c r="EM5" s="121"/>
      <c r="EN5" s="119">
        <v>43.338066954643622</v>
      </c>
      <c r="EO5" s="119">
        <v>63.90867016352977</v>
      </c>
      <c r="EP5" s="120">
        <v>77.68897716754087</v>
      </c>
      <c r="EQ5" s="121"/>
      <c r="ER5" s="119">
        <v>128.49620008233845</v>
      </c>
      <c r="ES5" s="119">
        <v>107.03047756278306</v>
      </c>
      <c r="ET5" s="120">
        <v>109.31617949773567</v>
      </c>
      <c r="EU5" s="121"/>
      <c r="EV5" s="119">
        <v>116.89275055102559</v>
      </c>
      <c r="EW5" s="119">
        <v>82.393154034229823</v>
      </c>
      <c r="EX5" s="120">
        <v>91.220991966468745</v>
      </c>
      <c r="EY5" s="121"/>
      <c r="EZ5" s="119">
        <v>48.801784704837274</v>
      </c>
      <c r="FA5" s="119">
        <v>39.435785620070519</v>
      </c>
      <c r="FB5" s="120">
        <v>38.05553312336805</v>
      </c>
    </row>
    <row r="6" spans="1:158" s="118" customFormat="1" ht="15" customHeight="1" x14ac:dyDescent="0.25">
      <c r="A6" s="85">
        <v>15015050</v>
      </c>
      <c r="B6" s="86">
        <v>-74.228888889999993</v>
      </c>
      <c r="C6" s="86">
        <v>11.12833333</v>
      </c>
      <c r="D6" s="87">
        <v>4</v>
      </c>
      <c r="E6" s="122" t="s">
        <v>1874</v>
      </c>
      <c r="F6" s="89" t="s">
        <v>37</v>
      </c>
      <c r="G6" s="89" t="s">
        <v>1511</v>
      </c>
      <c r="H6" s="89" t="s">
        <v>1513</v>
      </c>
      <c r="I6" s="89" t="s">
        <v>1536</v>
      </c>
      <c r="J6" s="90" t="s">
        <v>210</v>
      </c>
      <c r="K6" s="91">
        <v>0</v>
      </c>
      <c r="L6" s="91">
        <v>0</v>
      </c>
      <c r="M6" s="126">
        <v>0</v>
      </c>
      <c r="N6" s="126">
        <v>0</v>
      </c>
      <c r="O6" s="126">
        <v>0</v>
      </c>
      <c r="P6" s="126">
        <v>0</v>
      </c>
      <c r="Q6" s="126">
        <v>0</v>
      </c>
      <c r="R6" s="126">
        <v>0</v>
      </c>
      <c r="S6" s="126">
        <v>0</v>
      </c>
      <c r="T6" s="126">
        <v>0</v>
      </c>
      <c r="U6" s="126">
        <v>0</v>
      </c>
      <c r="V6" s="661">
        <v>0</v>
      </c>
      <c r="W6" s="661">
        <v>0</v>
      </c>
      <c r="X6" s="126">
        <v>0</v>
      </c>
      <c r="Y6" s="126">
        <v>0</v>
      </c>
      <c r="Z6" s="126">
        <v>0</v>
      </c>
      <c r="AA6" s="126">
        <v>0</v>
      </c>
      <c r="AB6" s="126">
        <v>0</v>
      </c>
      <c r="AC6" s="126">
        <v>0</v>
      </c>
      <c r="AD6" s="91">
        <v>0</v>
      </c>
      <c r="AE6" s="91">
        <v>0</v>
      </c>
      <c r="AF6" s="126">
        <v>0</v>
      </c>
      <c r="AG6" s="126">
        <v>0</v>
      </c>
      <c r="AH6" s="126">
        <v>0</v>
      </c>
      <c r="AI6" s="126">
        <v>0</v>
      </c>
      <c r="AJ6" s="126">
        <v>0</v>
      </c>
      <c r="AK6" s="126">
        <v>0</v>
      </c>
      <c r="AL6" s="126">
        <v>0</v>
      </c>
      <c r="AM6" s="126">
        <v>0</v>
      </c>
      <c r="AN6" s="126">
        <v>0</v>
      </c>
      <c r="AO6" s="120"/>
      <c r="AP6" s="92">
        <f t="shared" si="8"/>
        <v>0</v>
      </c>
      <c r="AQ6" s="93">
        <v>13.644000000000004</v>
      </c>
      <c r="AR6" s="94">
        <f t="shared" si="9"/>
        <v>0</v>
      </c>
      <c r="AS6" s="95">
        <f t="shared" si="10"/>
        <v>54.565479999999987</v>
      </c>
      <c r="AT6" s="96">
        <f t="shared" si="11"/>
        <v>30</v>
      </c>
      <c r="AU6" s="97">
        <f t="shared" si="12"/>
        <v>0</v>
      </c>
      <c r="AV6" s="98"/>
      <c r="AW6" s="58">
        <f t="shared" si="13"/>
        <v>0</v>
      </c>
      <c r="AX6" s="99"/>
      <c r="AY6" s="100">
        <f>MAX(K6:AO6)</f>
        <v>0</v>
      </c>
      <c r="AZ6" s="101">
        <v>54.1</v>
      </c>
      <c r="BA6" s="102" t="str">
        <f t="shared" si="14"/>
        <v/>
      </c>
      <c r="BB6" s="102" t="str">
        <f t="shared" si="15"/>
        <v/>
      </c>
      <c r="BC6" s="102" t="str">
        <f t="shared" si="16"/>
        <v/>
      </c>
      <c r="BD6" s="102">
        <v>1.3583743842364533</v>
      </c>
      <c r="BE6" s="103">
        <f>+AU6-BD6</f>
        <v>-1.3583743842364533</v>
      </c>
      <c r="BF6" s="124" t="s">
        <v>1780</v>
      </c>
      <c r="BG6" s="105">
        <v>7.4999999999999997E-2</v>
      </c>
      <c r="BH6" s="105">
        <v>1.2962962962962961</v>
      </c>
      <c r="BI6" s="105">
        <v>2.2172413793103454</v>
      </c>
      <c r="BJ6" s="105">
        <v>13.644000000000004</v>
      </c>
      <c r="BK6" s="105">
        <v>51.755555555555553</v>
      </c>
      <c r="BL6" s="105">
        <v>60.18928571428571</v>
      </c>
      <c r="BM6" s="105">
        <v>61.957142857142856</v>
      </c>
      <c r="BN6" s="105">
        <v>62.466666666666661</v>
      </c>
      <c r="BO6" s="105">
        <v>99.014814814814798</v>
      </c>
      <c r="BP6" s="105">
        <v>126.86538461538461</v>
      </c>
      <c r="BQ6" s="105">
        <v>74.307407407407382</v>
      </c>
      <c r="BR6" s="106">
        <v>8.2928571428571427</v>
      </c>
      <c r="BS6" s="107"/>
      <c r="BT6" s="108">
        <v>0.10689655172413794</v>
      </c>
      <c r="BU6" s="108">
        <v>0.20062602627257797</v>
      </c>
      <c r="BV6" s="108">
        <v>0.29999999999999993</v>
      </c>
      <c r="BW6" s="108">
        <v>1.3583743842364533</v>
      </c>
      <c r="BX6" s="108">
        <v>3.8607142857142844</v>
      </c>
      <c r="BY6" s="109">
        <v>5.4413793103448285</v>
      </c>
      <c r="BZ6" s="109">
        <v>6.1711111111111094</v>
      </c>
      <c r="CA6" s="109">
        <v>8.5211111111111073</v>
      </c>
      <c r="CB6" s="109">
        <v>8.812128418549344</v>
      </c>
      <c r="CC6" s="109">
        <v>8.93</v>
      </c>
      <c r="CD6" s="109">
        <v>5.6361474435196186</v>
      </c>
      <c r="CE6" s="109">
        <v>1.0689655172413792</v>
      </c>
      <c r="CF6" s="110"/>
      <c r="CG6" s="111">
        <v>64.3</v>
      </c>
      <c r="CH6" s="111">
        <v>28.3</v>
      </c>
      <c r="CI6" s="111">
        <v>17</v>
      </c>
      <c r="CJ6" s="111">
        <v>54.1</v>
      </c>
      <c r="CK6" s="111">
        <v>94.2</v>
      </c>
      <c r="CL6" s="111">
        <v>105</v>
      </c>
      <c r="CM6" s="111">
        <v>75.7</v>
      </c>
      <c r="CN6" s="111">
        <v>133.30000000000001</v>
      </c>
      <c r="CO6" s="111">
        <v>87.3</v>
      </c>
      <c r="CP6" s="111">
        <v>142.30000000000001</v>
      </c>
      <c r="CQ6" s="111">
        <v>100.8</v>
      </c>
      <c r="CR6" s="111">
        <v>65.2</v>
      </c>
      <c r="CS6" s="112"/>
      <c r="CT6" s="125" t="s">
        <v>1780</v>
      </c>
      <c r="CU6" s="114">
        <f t="shared" si="0"/>
        <v>0</v>
      </c>
      <c r="CV6" s="114"/>
      <c r="CW6" s="114"/>
      <c r="CX6" s="114">
        <f t="shared" si="1"/>
        <v>0</v>
      </c>
      <c r="CY6" s="114"/>
      <c r="CZ6" s="114"/>
      <c r="DA6" s="114">
        <f t="shared" si="2"/>
        <v>0</v>
      </c>
      <c r="DB6" s="115">
        <f t="shared" si="3"/>
        <v>0</v>
      </c>
      <c r="DC6" s="116">
        <f t="shared" si="4"/>
        <v>10</v>
      </c>
      <c r="DD6" s="116">
        <f t="shared" si="5"/>
        <v>10</v>
      </c>
      <c r="DE6" s="116">
        <f t="shared" si="6"/>
        <v>10</v>
      </c>
      <c r="DF6" s="117">
        <f t="shared" si="7"/>
        <v>30</v>
      </c>
      <c r="DH6" s="119">
        <v>0.11469135802469137</v>
      </c>
      <c r="DI6" s="119">
        <v>0</v>
      </c>
      <c r="DJ6" s="120">
        <v>2.9819753086419749</v>
      </c>
      <c r="DK6" s="121"/>
      <c r="DL6" s="119">
        <v>0.5754901960784311</v>
      </c>
      <c r="DM6" s="119">
        <v>0.92078431372548997</v>
      </c>
      <c r="DN6" s="120">
        <v>0.46039215686274498</v>
      </c>
      <c r="DO6" s="121"/>
      <c r="DP6" s="119">
        <v>0.95454545454545459</v>
      </c>
      <c r="DQ6" s="119">
        <v>1.166666666666667</v>
      </c>
      <c r="DR6" s="120">
        <v>0.21212121212121215</v>
      </c>
      <c r="DS6" s="121"/>
      <c r="DT6" s="119">
        <v>3.2142758620689649</v>
      </c>
      <c r="DU6" s="119">
        <v>3.8960919540229879</v>
      </c>
      <c r="DV6" s="120">
        <v>7.0129655172413781</v>
      </c>
      <c r="DW6" s="121"/>
      <c r="DX6" s="119">
        <v>14.006738868832729</v>
      </c>
      <c r="DY6" s="119">
        <v>15.707557160048133</v>
      </c>
      <c r="DZ6" s="120">
        <v>25.712370637785796</v>
      </c>
      <c r="EA6" s="121"/>
      <c r="EB6" s="119">
        <v>25.237928221859708</v>
      </c>
      <c r="EC6" s="119">
        <v>11.975644371941273</v>
      </c>
      <c r="ED6" s="120">
        <v>23.456427406199019</v>
      </c>
      <c r="EE6" s="121"/>
      <c r="EF6" s="119">
        <v>20.08092127303183</v>
      </c>
      <c r="EG6" s="119">
        <v>19.181775544388607</v>
      </c>
      <c r="EH6" s="120">
        <v>20.380636515912897</v>
      </c>
      <c r="EI6" s="121"/>
      <c r="EJ6" s="119">
        <v>23.324444444444445</v>
      </c>
      <c r="EK6" s="119">
        <v>14.193172576832152</v>
      </c>
      <c r="EL6" s="120">
        <v>32.455716312056737</v>
      </c>
      <c r="EM6" s="121"/>
      <c r="EN6" s="119">
        <v>22.153514945138095</v>
      </c>
      <c r="EO6" s="119">
        <v>33.480877790389698</v>
      </c>
      <c r="EP6" s="120">
        <v>32.678940597805521</v>
      </c>
      <c r="EQ6" s="121"/>
      <c r="ER6" s="119">
        <v>37.082190219021896</v>
      </c>
      <c r="ES6" s="119">
        <v>31.684782478247822</v>
      </c>
      <c r="ET6" s="120">
        <v>42.279693969396938</v>
      </c>
      <c r="EU6" s="121"/>
      <c r="EV6" s="119">
        <v>32.670857142857137</v>
      </c>
      <c r="EW6" s="119">
        <v>21.49398496240601</v>
      </c>
      <c r="EX6" s="120">
        <v>9.3618245614035089</v>
      </c>
      <c r="EY6" s="121"/>
      <c r="EZ6" s="119">
        <v>12.283834422657954</v>
      </c>
      <c r="FA6" s="119">
        <v>2.2784531590413946</v>
      </c>
      <c r="FB6" s="120">
        <v>0.59437908496732039</v>
      </c>
    </row>
    <row r="7" spans="1:158" s="118" customFormat="1" ht="15" customHeight="1" x14ac:dyDescent="0.25">
      <c r="A7" s="85">
        <v>14015080</v>
      </c>
      <c r="B7" s="86">
        <v>-75.52</v>
      </c>
      <c r="C7" s="86">
        <v>10.193300000000001</v>
      </c>
      <c r="D7" s="87">
        <v>2</v>
      </c>
      <c r="E7" s="122" t="s">
        <v>38</v>
      </c>
      <c r="F7" s="89" t="s">
        <v>39</v>
      </c>
      <c r="G7" s="89" t="s">
        <v>1511</v>
      </c>
      <c r="H7" s="89" t="s">
        <v>1514</v>
      </c>
      <c r="I7" s="89" t="s">
        <v>1537</v>
      </c>
      <c r="J7" s="90" t="s">
        <v>764</v>
      </c>
      <c r="K7" s="91">
        <v>0</v>
      </c>
      <c r="L7" s="91">
        <v>0</v>
      </c>
      <c r="M7" s="126">
        <v>0</v>
      </c>
      <c r="N7" s="126">
        <v>0</v>
      </c>
      <c r="O7" s="126">
        <v>0</v>
      </c>
      <c r="P7" s="126">
        <v>0</v>
      </c>
      <c r="Q7" s="126">
        <v>0</v>
      </c>
      <c r="R7" s="126">
        <v>0</v>
      </c>
      <c r="S7" s="126">
        <v>0</v>
      </c>
      <c r="T7" s="126">
        <v>0</v>
      </c>
      <c r="U7" s="126">
        <v>0.1</v>
      </c>
      <c r="V7" s="661">
        <v>0</v>
      </c>
      <c r="W7" s="661">
        <v>3.2</v>
      </c>
      <c r="X7" s="126">
        <v>0</v>
      </c>
      <c r="Y7" s="126">
        <v>0</v>
      </c>
      <c r="Z7" s="126">
        <v>0</v>
      </c>
      <c r="AA7" s="126">
        <v>0</v>
      </c>
      <c r="AB7" s="126">
        <v>0</v>
      </c>
      <c r="AC7" s="126">
        <v>0</v>
      </c>
      <c r="AD7" s="91">
        <v>0</v>
      </c>
      <c r="AE7" s="91">
        <v>0</v>
      </c>
      <c r="AF7" s="126">
        <v>0</v>
      </c>
      <c r="AG7" s="126">
        <v>0</v>
      </c>
      <c r="AH7" s="126">
        <v>0</v>
      </c>
      <c r="AI7" s="126">
        <v>0</v>
      </c>
      <c r="AJ7" s="126">
        <v>0</v>
      </c>
      <c r="AK7" s="126">
        <v>0</v>
      </c>
      <c r="AL7" s="126">
        <v>0</v>
      </c>
      <c r="AM7" s="126">
        <v>41.2</v>
      </c>
      <c r="AN7" s="126">
        <v>0</v>
      </c>
      <c r="AO7" s="120"/>
      <c r="AP7" s="92">
        <f t="shared" si="8"/>
        <v>44.5</v>
      </c>
      <c r="AQ7" s="93">
        <v>18.646428571428572</v>
      </c>
      <c r="AR7" s="94">
        <f>+AP7*100/AQ7</f>
        <v>238.65159931047691</v>
      </c>
      <c r="AS7" s="95">
        <f t="shared" si="10"/>
        <v>200</v>
      </c>
      <c r="AT7" s="96">
        <f t="shared" si="11"/>
        <v>30</v>
      </c>
      <c r="AU7" s="97">
        <f t="shared" si="12"/>
        <v>3</v>
      </c>
      <c r="AV7" s="98"/>
      <c r="AW7" s="58">
        <f t="shared" si="13"/>
        <v>0</v>
      </c>
      <c r="AX7" s="99"/>
      <c r="AY7" s="100">
        <f>MAX(K7:AO7)</f>
        <v>41.2</v>
      </c>
      <c r="AZ7" s="101">
        <v>92.3</v>
      </c>
      <c r="BA7" s="102">
        <f t="shared" si="14"/>
        <v>-51.099999999999994</v>
      </c>
      <c r="BB7" s="102" t="str">
        <f t="shared" si="15"/>
        <v/>
      </c>
      <c r="BC7" s="102" t="str">
        <f t="shared" si="16"/>
        <v/>
      </c>
      <c r="BD7" s="102">
        <v>1.9701149425287359</v>
      </c>
      <c r="BE7" s="103">
        <f>AU7-BD7</f>
        <v>1.0298850574712641</v>
      </c>
      <c r="BF7" s="124" t="s">
        <v>38</v>
      </c>
      <c r="BG7" s="105">
        <v>0.51724137931034475</v>
      </c>
      <c r="BH7" s="105">
        <v>0.34814814814814815</v>
      </c>
      <c r="BI7" s="105">
        <v>3.2038461538461531</v>
      </c>
      <c r="BJ7" s="105">
        <v>18.646428571428572</v>
      </c>
      <c r="BK7" s="105">
        <v>117.43846153846152</v>
      </c>
      <c r="BL7" s="105">
        <v>92.517241379310335</v>
      </c>
      <c r="BM7" s="105">
        <v>121.09629629629627</v>
      </c>
      <c r="BN7" s="105">
        <v>127.4793103448276</v>
      </c>
      <c r="BO7" s="105">
        <v>133.05172413793102</v>
      </c>
      <c r="BP7" s="105">
        <v>236.51615384615377</v>
      </c>
      <c r="BQ7" s="105">
        <v>178.25</v>
      </c>
      <c r="BR7" s="106">
        <v>44.723076923076924</v>
      </c>
      <c r="BS7" s="107"/>
      <c r="BT7" s="108">
        <v>0.13333333333333333</v>
      </c>
      <c r="BU7" s="108">
        <v>6.7261904761904759E-2</v>
      </c>
      <c r="BV7" s="108">
        <v>0.43444444444444447</v>
      </c>
      <c r="BW7" s="108">
        <v>1.9701149425287359</v>
      </c>
      <c r="BX7" s="108">
        <v>6.9993486590038287</v>
      </c>
      <c r="BY7" s="109">
        <v>8.4770114942528743</v>
      </c>
      <c r="BZ7" s="109">
        <v>8.5322222222222202</v>
      </c>
      <c r="CA7" s="109">
        <v>9.5402298850574727</v>
      </c>
      <c r="CB7" s="109">
        <v>10.281609195402302</v>
      </c>
      <c r="CC7" s="109">
        <v>12.120000000000001</v>
      </c>
      <c r="CD7" s="109">
        <v>8.9369797859690845</v>
      </c>
      <c r="CE7" s="109">
        <v>2.5930651340996156</v>
      </c>
      <c r="CF7" s="110"/>
      <c r="CG7" s="111">
        <v>117</v>
      </c>
      <c r="CH7" s="111">
        <v>7.4</v>
      </c>
      <c r="CI7" s="111">
        <v>27.6</v>
      </c>
      <c r="CJ7" s="111">
        <v>92.3</v>
      </c>
      <c r="CK7" s="111">
        <v>171.3</v>
      </c>
      <c r="CL7" s="111">
        <v>129.30000000000001</v>
      </c>
      <c r="CM7" s="111">
        <v>161.5</v>
      </c>
      <c r="CN7" s="111">
        <v>121.1</v>
      </c>
      <c r="CO7" s="111">
        <v>183.1</v>
      </c>
      <c r="CP7" s="111">
        <v>222</v>
      </c>
      <c r="CQ7" s="111">
        <v>161.80000000000001</v>
      </c>
      <c r="CR7" s="111">
        <v>157</v>
      </c>
      <c r="CS7" s="112"/>
      <c r="CT7" s="125" t="s">
        <v>38</v>
      </c>
      <c r="CU7" s="114">
        <f t="shared" si="0"/>
        <v>0</v>
      </c>
      <c r="CV7" s="114"/>
      <c r="CW7" s="114"/>
      <c r="CX7" s="114">
        <f t="shared" si="1"/>
        <v>3.3000000000000003</v>
      </c>
      <c r="CY7" s="114"/>
      <c r="CZ7" s="114"/>
      <c r="DA7" s="114">
        <f t="shared" si="2"/>
        <v>41.2</v>
      </c>
      <c r="DB7" s="115">
        <f t="shared" si="3"/>
        <v>44.5</v>
      </c>
      <c r="DC7" s="116">
        <f t="shared" si="4"/>
        <v>10</v>
      </c>
      <c r="DD7" s="116">
        <f t="shared" si="5"/>
        <v>10</v>
      </c>
      <c r="DE7" s="116">
        <f t="shared" si="6"/>
        <v>10</v>
      </c>
      <c r="DF7" s="117">
        <f t="shared" si="7"/>
        <v>30</v>
      </c>
      <c r="DH7" s="119">
        <v>1.2189473684210526</v>
      </c>
      <c r="DI7" s="119">
        <v>0.50789473684210529</v>
      </c>
      <c r="DJ7" s="120">
        <v>0.20315789473684212</v>
      </c>
      <c r="DK7" s="121"/>
      <c r="DL7" s="119">
        <v>0</v>
      </c>
      <c r="DM7" s="119">
        <v>0.10800000000000001</v>
      </c>
      <c r="DN7" s="120">
        <v>0.43200000000000005</v>
      </c>
      <c r="DO7" s="121"/>
      <c r="DP7" s="119">
        <v>0.70303030303030289</v>
      </c>
      <c r="DQ7" s="119">
        <v>0.26363636363636356</v>
      </c>
      <c r="DR7" s="120">
        <v>0.96666666666666645</v>
      </c>
      <c r="DS7" s="121"/>
      <c r="DT7" s="119">
        <v>1.822119815668203</v>
      </c>
      <c r="DU7" s="119">
        <v>6.5798771121351765</v>
      </c>
      <c r="DV7" s="120">
        <v>13.564669738863286</v>
      </c>
      <c r="DW7" s="121"/>
      <c r="DX7" s="119">
        <v>29.6</v>
      </c>
      <c r="DY7" s="119">
        <v>41.1</v>
      </c>
      <c r="DZ7" s="120">
        <v>49.6</v>
      </c>
      <c r="EA7" s="121"/>
      <c r="EB7" s="119">
        <v>34.128362068965522</v>
      </c>
      <c r="EC7" s="119">
        <v>31.697567049808431</v>
      </c>
      <c r="ED7" s="120">
        <v>35.684070881226063</v>
      </c>
      <c r="EE7" s="121"/>
      <c r="EF7" s="119">
        <v>27.838420621931249</v>
      </c>
      <c r="EG7" s="119">
        <v>35.164320785597376</v>
      </c>
      <c r="EH7" s="120">
        <v>56.36059192580467</v>
      </c>
      <c r="EI7" s="121"/>
      <c r="EJ7" s="119">
        <v>40.796499124781199</v>
      </c>
      <c r="EK7" s="119">
        <v>37.992948237059259</v>
      </c>
      <c r="EL7" s="120">
        <v>50.077219304826201</v>
      </c>
      <c r="EM7" s="121"/>
      <c r="EN7" s="119">
        <v>60.34603628117916</v>
      </c>
      <c r="EO7" s="119">
        <v>46.291503401360565</v>
      </c>
      <c r="EP7" s="120">
        <v>37.839126984126999</v>
      </c>
      <c r="EQ7" s="121"/>
      <c r="ER7" s="119">
        <v>54.383993399339943</v>
      </c>
      <c r="ES7" s="119">
        <v>96.058683993399356</v>
      </c>
      <c r="ET7" s="120">
        <v>88.373989273927407</v>
      </c>
      <c r="EU7" s="121"/>
      <c r="EV7" s="119">
        <v>59.450931278098899</v>
      </c>
      <c r="EW7" s="119">
        <v>46.553102119460505</v>
      </c>
      <c r="EX7" s="120">
        <v>50.88596660244059</v>
      </c>
      <c r="EY7" s="121"/>
      <c r="EZ7" s="119">
        <v>32.111848958333326</v>
      </c>
      <c r="FA7" s="119">
        <v>14.085872395833334</v>
      </c>
      <c r="FB7" s="120">
        <v>4.2356119791666673</v>
      </c>
    </row>
    <row r="8" spans="1:158" s="118" customFormat="1" ht="15" customHeight="1" x14ac:dyDescent="0.25">
      <c r="A8" s="85">
        <v>29045190</v>
      </c>
      <c r="B8" s="86">
        <v>-74.779722219999996</v>
      </c>
      <c r="C8" s="86">
        <v>10.91777778</v>
      </c>
      <c r="D8" s="87">
        <v>14</v>
      </c>
      <c r="E8" s="122" t="s">
        <v>40</v>
      </c>
      <c r="F8" s="89" t="s">
        <v>41</v>
      </c>
      <c r="G8" s="89" t="s">
        <v>1515</v>
      </c>
      <c r="H8" s="89" t="s">
        <v>1516</v>
      </c>
      <c r="I8" s="127" t="s">
        <v>1538</v>
      </c>
      <c r="J8" s="90" t="s">
        <v>1875</v>
      </c>
      <c r="K8" s="91"/>
      <c r="L8" s="91"/>
      <c r="M8" s="126"/>
      <c r="N8" s="126"/>
      <c r="O8" s="126" t="s">
        <v>1301</v>
      </c>
      <c r="P8" s="126" t="s">
        <v>1301</v>
      </c>
      <c r="Q8" s="126" t="s">
        <v>1301</v>
      </c>
      <c r="R8" s="126" t="s">
        <v>1301</v>
      </c>
      <c r="S8" s="126"/>
      <c r="T8" s="126"/>
      <c r="U8" s="126"/>
      <c r="V8" s="661"/>
      <c r="W8" s="661" t="s">
        <v>1301</v>
      </c>
      <c r="X8" s="126" t="s">
        <v>1301</v>
      </c>
      <c r="Y8" s="126" t="s">
        <v>1301</v>
      </c>
      <c r="Z8" s="126"/>
      <c r="AA8" s="126" t="s">
        <v>1301</v>
      </c>
      <c r="AB8" s="126"/>
      <c r="AC8" s="126"/>
      <c r="AD8" s="91" t="s">
        <v>1301</v>
      </c>
      <c r="AE8" s="91"/>
      <c r="AF8" s="126" t="s">
        <v>1301</v>
      </c>
      <c r="AG8" s="126" t="s">
        <v>1301</v>
      </c>
      <c r="AH8" s="126"/>
      <c r="AI8" s="126"/>
      <c r="AJ8" s="126" t="s">
        <v>1301</v>
      </c>
      <c r="AK8" s="126" t="s">
        <v>1301</v>
      </c>
      <c r="AL8" s="126"/>
      <c r="AM8" s="126" t="s">
        <v>1301</v>
      </c>
      <c r="AN8" s="126"/>
      <c r="AO8" s="120"/>
      <c r="AP8" s="92" t="str">
        <f t="shared" si="8"/>
        <v/>
      </c>
      <c r="AQ8" s="93">
        <v>28.896428571428572</v>
      </c>
      <c r="AR8" s="94"/>
      <c r="AS8" s="95"/>
      <c r="AT8" s="96"/>
      <c r="AU8" s="97"/>
      <c r="AV8" s="98"/>
      <c r="AW8" s="58"/>
      <c r="AX8" s="99"/>
      <c r="AY8" s="100"/>
      <c r="AZ8" s="101">
        <v>56.9</v>
      </c>
      <c r="BA8" s="102" t="str">
        <f t="shared" si="14"/>
        <v/>
      </c>
      <c r="BB8" s="102" t="str">
        <f t="shared" si="15"/>
        <v/>
      </c>
      <c r="BC8" s="102" t="str">
        <f t="shared" si="16"/>
        <v/>
      </c>
      <c r="BD8" s="102">
        <v>2.5541022592152203</v>
      </c>
      <c r="BE8" s="103">
        <f>AU8-BD8</f>
        <v>-2.5541022592152203</v>
      </c>
      <c r="BF8" s="124" t="s">
        <v>40</v>
      </c>
      <c r="BG8" s="105">
        <v>1.3678571428571427</v>
      </c>
      <c r="BH8" s="105">
        <v>1.8037037037037036</v>
      </c>
      <c r="BI8" s="105">
        <v>1.546428571428571</v>
      </c>
      <c r="BJ8" s="105">
        <v>28.896428571428572</v>
      </c>
      <c r="BK8" s="105">
        <v>126.95185185185186</v>
      </c>
      <c r="BL8" s="105">
        <v>87.478571428571428</v>
      </c>
      <c r="BM8" s="105">
        <v>87.693103448275863</v>
      </c>
      <c r="BN8" s="105">
        <v>107.02499999999998</v>
      </c>
      <c r="BO8" s="105">
        <v>173.54642857142855</v>
      </c>
      <c r="BP8" s="105">
        <v>159.13600000000002</v>
      </c>
      <c r="BQ8" s="105">
        <v>114.87037037037037</v>
      </c>
      <c r="BR8" s="106">
        <v>30.185185185185194</v>
      </c>
      <c r="BS8" s="107"/>
      <c r="BT8" s="108">
        <v>0.17241379310344829</v>
      </c>
      <c r="BU8" s="108">
        <v>0.14413265306122447</v>
      </c>
      <c r="BV8" s="108">
        <v>0.3928571428571429</v>
      </c>
      <c r="BW8" s="108">
        <v>2.5541022592152203</v>
      </c>
      <c r="BX8" s="108">
        <v>7.1499999999999968</v>
      </c>
      <c r="BY8" s="109">
        <v>6.6242568370986925</v>
      </c>
      <c r="BZ8" s="109">
        <v>5.6896551724137909</v>
      </c>
      <c r="CA8" s="109">
        <v>7.7402298850574676</v>
      </c>
      <c r="CB8" s="109">
        <v>10.458977407847799</v>
      </c>
      <c r="CC8" s="109">
        <v>11.325000000000001</v>
      </c>
      <c r="CD8" s="109">
        <v>7.2610837438423665</v>
      </c>
      <c r="CE8" s="109">
        <v>1.6083333333333332</v>
      </c>
      <c r="CF8" s="110"/>
      <c r="CG8" s="111">
        <v>62.5</v>
      </c>
      <c r="CH8" s="111">
        <v>41.4</v>
      </c>
      <c r="CI8" s="111">
        <v>11.5</v>
      </c>
      <c r="CJ8" s="111">
        <v>56.9</v>
      </c>
      <c r="CK8" s="111">
        <v>119.2</v>
      </c>
      <c r="CL8" s="111">
        <v>104.1</v>
      </c>
      <c r="CM8" s="111">
        <v>100.6</v>
      </c>
      <c r="CN8" s="111">
        <v>131.69999999999999</v>
      </c>
      <c r="CO8" s="111">
        <v>106.5</v>
      </c>
      <c r="CP8" s="111">
        <v>123</v>
      </c>
      <c r="CQ8" s="111">
        <v>140.69999999999999</v>
      </c>
      <c r="CR8" s="111">
        <v>118.4</v>
      </c>
      <c r="CS8" s="112"/>
      <c r="CT8" s="125" t="s">
        <v>40</v>
      </c>
      <c r="CU8" s="114">
        <f t="shared" si="0"/>
        <v>0</v>
      </c>
      <c r="CV8" s="114"/>
      <c r="CW8" s="114"/>
      <c r="CX8" s="114">
        <f t="shared" si="1"/>
        <v>0</v>
      </c>
      <c r="CY8" s="114"/>
      <c r="CZ8" s="114"/>
      <c r="DA8" s="114">
        <f t="shared" si="2"/>
        <v>0</v>
      </c>
      <c r="DB8" s="115">
        <f t="shared" si="3"/>
        <v>0</v>
      </c>
      <c r="DC8" s="116">
        <f t="shared" si="4"/>
        <v>0</v>
      </c>
      <c r="DD8" s="116">
        <f t="shared" si="5"/>
        <v>0</v>
      </c>
      <c r="DE8" s="116">
        <f t="shared" si="6"/>
        <v>0</v>
      </c>
      <c r="DF8" s="117">
        <f t="shared" si="7"/>
        <v>0</v>
      </c>
      <c r="DH8" s="119">
        <v>9.2051282051282046E-2</v>
      </c>
      <c r="DI8" s="119">
        <v>0.92051282051282035</v>
      </c>
      <c r="DJ8" s="120">
        <v>0.18410256410256409</v>
      </c>
      <c r="DK8" s="121"/>
      <c r="DL8" s="119">
        <v>9.9310344827586217E-2</v>
      </c>
      <c r="DM8" s="119">
        <v>9.9310344827586217E-2</v>
      </c>
      <c r="DN8" s="120">
        <v>0.29793103448275859</v>
      </c>
      <c r="DO8" s="121"/>
      <c r="DP8" s="119">
        <v>0.58052738336713994</v>
      </c>
      <c r="DQ8" s="119">
        <v>0.48377281947261658</v>
      </c>
      <c r="DR8" s="120">
        <v>0.58052738336713994</v>
      </c>
      <c r="DS8" s="121"/>
      <c r="DT8" s="119">
        <v>2.3855</v>
      </c>
      <c r="DU8" s="119">
        <v>10.535958333333332</v>
      </c>
      <c r="DV8" s="120">
        <v>18.885208333333331</v>
      </c>
      <c r="DW8" s="121"/>
      <c r="DX8" s="119">
        <v>27.802355932203394</v>
      </c>
      <c r="DY8" s="119">
        <v>36.303076271186441</v>
      </c>
      <c r="DZ8" s="120">
        <v>53.904567796610174</v>
      </c>
      <c r="EA8" s="121"/>
      <c r="EB8" s="119">
        <v>34.234589713388296</v>
      </c>
      <c r="EC8" s="119">
        <v>24.551091480172747</v>
      </c>
      <c r="ED8" s="120">
        <v>24.257652139772279</v>
      </c>
      <c r="EE8" s="121"/>
      <c r="EF8" s="119">
        <v>30.932111959287525</v>
      </c>
      <c r="EG8" s="119">
        <v>23.19908396946564</v>
      </c>
      <c r="EH8" s="120">
        <v>37.96213740458014</v>
      </c>
      <c r="EI8" s="121"/>
      <c r="EJ8" s="119">
        <v>25.581839080459773</v>
      </c>
      <c r="EK8" s="119">
        <v>41.607816091954028</v>
      </c>
      <c r="EL8" s="120">
        <v>45.390344827586212</v>
      </c>
      <c r="EM8" s="121"/>
      <c r="EN8" s="119">
        <v>54.394647022713336</v>
      </c>
      <c r="EO8" s="119">
        <v>56.365467567014548</v>
      </c>
      <c r="EP8" s="120">
        <v>49.763218743605492</v>
      </c>
      <c r="EQ8" s="121"/>
      <c r="ER8" s="119">
        <v>52.740805946791859</v>
      </c>
      <c r="ES8" s="119">
        <v>63.985543818466347</v>
      </c>
      <c r="ET8" s="120">
        <v>52.84031690140845</v>
      </c>
      <c r="EU8" s="121"/>
      <c r="EV8" s="119">
        <v>45.377838214783836</v>
      </c>
      <c r="EW8" s="119">
        <v>28.885892608089268</v>
      </c>
      <c r="EX8" s="120">
        <v>21.289602510460259</v>
      </c>
      <c r="EY8" s="121"/>
      <c r="EZ8" s="119">
        <v>30.446060606060612</v>
      </c>
      <c r="FA8" s="119">
        <v>5.8087878787878795</v>
      </c>
      <c r="FB8" s="120">
        <v>1.2018181818181819</v>
      </c>
    </row>
    <row r="9" spans="1:158" s="118" customFormat="1" ht="15" customHeight="1" x14ac:dyDescent="0.25">
      <c r="A9" s="85">
        <v>15065180</v>
      </c>
      <c r="B9" s="86">
        <v>-72.917694440000005</v>
      </c>
      <c r="C9" s="86">
        <v>11.52822222</v>
      </c>
      <c r="D9" s="87">
        <v>4</v>
      </c>
      <c r="E9" s="122" t="s">
        <v>42</v>
      </c>
      <c r="F9" s="89" t="s">
        <v>43</v>
      </c>
      <c r="G9" s="89" t="s">
        <v>1511</v>
      </c>
      <c r="H9" s="89" t="s">
        <v>1513</v>
      </c>
      <c r="I9" s="89" t="s">
        <v>1539</v>
      </c>
      <c r="J9" s="90" t="s">
        <v>765</v>
      </c>
      <c r="K9" s="91">
        <v>0</v>
      </c>
      <c r="L9" s="91">
        <v>0</v>
      </c>
      <c r="M9" s="126">
        <v>0</v>
      </c>
      <c r="N9" s="126">
        <v>0</v>
      </c>
      <c r="O9" s="126">
        <v>0</v>
      </c>
      <c r="P9" s="126">
        <v>0</v>
      </c>
      <c r="Q9" s="126">
        <v>0</v>
      </c>
      <c r="R9" s="126">
        <v>0</v>
      </c>
      <c r="S9" s="126">
        <v>0</v>
      </c>
      <c r="T9" s="126">
        <v>0</v>
      </c>
      <c r="U9" s="126">
        <v>0</v>
      </c>
      <c r="V9" s="661">
        <v>0</v>
      </c>
      <c r="W9" s="661">
        <v>0</v>
      </c>
      <c r="X9" s="126">
        <v>0</v>
      </c>
      <c r="Y9" s="126">
        <v>0</v>
      </c>
      <c r="Z9" s="126">
        <v>0</v>
      </c>
      <c r="AA9" s="126">
        <v>0</v>
      </c>
      <c r="AB9" s="126">
        <v>1.1000000000000001</v>
      </c>
      <c r="AC9" s="126">
        <v>0</v>
      </c>
      <c r="AD9" s="91">
        <v>0</v>
      </c>
      <c r="AE9" s="91">
        <v>0</v>
      </c>
      <c r="AF9" s="126">
        <v>0</v>
      </c>
      <c r="AG9" s="126">
        <v>0</v>
      </c>
      <c r="AH9" s="126">
        <v>12</v>
      </c>
      <c r="AI9" s="126">
        <v>0</v>
      </c>
      <c r="AJ9" s="126">
        <v>11</v>
      </c>
      <c r="AK9" s="126">
        <v>1</v>
      </c>
      <c r="AL9" s="126">
        <v>4.5</v>
      </c>
      <c r="AM9" s="126">
        <v>0</v>
      </c>
      <c r="AN9" s="126">
        <v>0</v>
      </c>
      <c r="AO9" s="120"/>
      <c r="AP9" s="92">
        <f t="shared" si="8"/>
        <v>29.6</v>
      </c>
      <c r="AQ9" s="93">
        <v>19.326870833333334</v>
      </c>
      <c r="AR9" s="94">
        <f t="shared" si="9"/>
        <v>153.15464285583391</v>
      </c>
      <c r="AS9" s="95">
        <f t="shared" si="10"/>
        <v>153.15464285583391</v>
      </c>
      <c r="AT9" s="96">
        <f t="shared" si="11"/>
        <v>30</v>
      </c>
      <c r="AU9" s="97">
        <f t="shared" si="12"/>
        <v>5</v>
      </c>
      <c r="AV9" s="98"/>
      <c r="AW9" s="58">
        <f t="shared" si="13"/>
        <v>0</v>
      </c>
      <c r="AX9" s="99"/>
      <c r="AY9" s="100">
        <f>MAX(K9:AO9)</f>
        <v>12</v>
      </c>
      <c r="AZ9" s="101">
        <v>125.6</v>
      </c>
      <c r="BA9" s="102">
        <f t="shared" si="14"/>
        <v>-113.6</v>
      </c>
      <c r="BB9" s="102" t="str">
        <f t="shared" si="15"/>
        <v/>
      </c>
      <c r="BC9" s="102" t="str">
        <f t="shared" si="16"/>
        <v/>
      </c>
      <c r="BD9" s="102">
        <v>1.7113665389527459</v>
      </c>
      <c r="BE9" s="103">
        <f>AU9-BD9</f>
        <v>3.2886334610472541</v>
      </c>
      <c r="BF9" s="124" t="s">
        <v>42</v>
      </c>
      <c r="BG9" s="105">
        <v>4.8346153846153843</v>
      </c>
      <c r="BH9" s="105">
        <v>1.5</v>
      </c>
      <c r="BI9" s="105">
        <v>6.0319999999999991</v>
      </c>
      <c r="BJ9" s="105">
        <v>19.326870833333334</v>
      </c>
      <c r="BK9" s="105">
        <v>81.67307692307692</v>
      </c>
      <c r="BL9" s="105">
        <v>50.707692307692312</v>
      </c>
      <c r="BM9" s="105">
        <v>17.284000000000002</v>
      </c>
      <c r="BN9" s="105">
        <v>52.480769230769234</v>
      </c>
      <c r="BO9" s="105">
        <v>139.69629629629628</v>
      </c>
      <c r="BP9" s="105">
        <v>152.07499999999996</v>
      </c>
      <c r="BQ9" s="105">
        <v>99.906833333333353</v>
      </c>
      <c r="BR9" s="106">
        <v>39.621441666666662</v>
      </c>
      <c r="BS9" s="107"/>
      <c r="BT9" s="108">
        <v>0.78690476190476188</v>
      </c>
      <c r="BU9" s="108">
        <v>0.25899698960043788</v>
      </c>
      <c r="BV9" s="108">
        <v>0.6206896551724137</v>
      </c>
      <c r="BW9" s="108">
        <v>1.7113665389527459</v>
      </c>
      <c r="BX9" s="108">
        <v>5.7379310344827568</v>
      </c>
      <c r="BY9" s="109">
        <v>3.3590963139120094</v>
      </c>
      <c r="BZ9" s="109">
        <v>1.9333333333333331</v>
      </c>
      <c r="CA9" s="109">
        <v>4.4528735632183905</v>
      </c>
      <c r="CB9" s="109">
        <v>7.8112244897959187</v>
      </c>
      <c r="CC9" s="109">
        <v>10.250091575091574</v>
      </c>
      <c r="CD9" s="109">
        <v>5.7652519893899195</v>
      </c>
      <c r="CE9" s="109">
        <v>2.4730769230769232</v>
      </c>
      <c r="CF9" s="110"/>
      <c r="CG9" s="111">
        <v>20.9</v>
      </c>
      <c r="CH9" s="111">
        <v>35.6</v>
      </c>
      <c r="CI9" s="111">
        <v>34.5</v>
      </c>
      <c r="CJ9" s="111">
        <v>125.6</v>
      </c>
      <c r="CK9" s="111">
        <v>189.9</v>
      </c>
      <c r="CL9" s="111">
        <v>130.4</v>
      </c>
      <c r="CM9" s="111">
        <v>67.3</v>
      </c>
      <c r="CN9" s="111">
        <v>79.8</v>
      </c>
      <c r="CO9" s="111">
        <v>231.3</v>
      </c>
      <c r="CP9" s="111">
        <v>127</v>
      </c>
      <c r="CQ9" s="111">
        <v>150.4</v>
      </c>
      <c r="CR9" s="111">
        <v>92.7</v>
      </c>
      <c r="CS9" s="112"/>
      <c r="CT9" s="125" t="s">
        <v>42</v>
      </c>
      <c r="CU9" s="114">
        <f t="shared" si="0"/>
        <v>0</v>
      </c>
      <c r="CV9" s="114"/>
      <c r="CW9" s="114"/>
      <c r="CX9" s="114">
        <f t="shared" si="1"/>
        <v>1.1000000000000001</v>
      </c>
      <c r="CY9" s="114"/>
      <c r="CZ9" s="114"/>
      <c r="DA9" s="114">
        <f t="shared" si="2"/>
        <v>28.5</v>
      </c>
      <c r="DB9" s="115">
        <f t="shared" si="3"/>
        <v>29.6</v>
      </c>
      <c r="DC9" s="116">
        <f t="shared" si="4"/>
        <v>10</v>
      </c>
      <c r="DD9" s="116">
        <f t="shared" si="5"/>
        <v>10</v>
      </c>
      <c r="DE9" s="116">
        <f t="shared" si="6"/>
        <v>10</v>
      </c>
      <c r="DF9" s="117">
        <f t="shared" si="7"/>
        <v>30</v>
      </c>
      <c r="DH9" s="119">
        <v>1.4517857142857142</v>
      </c>
      <c r="DI9" s="119">
        <v>1.7421428571428572</v>
      </c>
      <c r="DJ9" s="120">
        <v>0.67749999999999999</v>
      </c>
      <c r="DK9" s="121"/>
      <c r="DL9" s="119">
        <v>0.99041353383458663</v>
      </c>
      <c r="DM9" s="119">
        <v>0.18007518796992486</v>
      </c>
      <c r="DN9" s="120">
        <v>0.5402255639097745</v>
      </c>
      <c r="DO9" s="121"/>
      <c r="DP9" s="119">
        <v>0.684642857142857</v>
      </c>
      <c r="DQ9" s="119">
        <v>1.369285714285714</v>
      </c>
      <c r="DR9" s="120">
        <v>2.5103571428571421</v>
      </c>
      <c r="DS9" s="121"/>
      <c r="DT9" s="119">
        <v>2.0542729591836739</v>
      </c>
      <c r="DU9" s="119">
        <v>15.597257653061225</v>
      </c>
      <c r="DV9" s="120">
        <v>7.9127551020408164</v>
      </c>
      <c r="DW9" s="121"/>
      <c r="DX9" s="119">
        <v>18.298214285714288</v>
      </c>
      <c r="DY9" s="119">
        <v>22.968071056547622</v>
      </c>
      <c r="DZ9" s="120">
        <v>31.926571800595241</v>
      </c>
      <c r="EA9" s="121"/>
      <c r="EB9" s="119">
        <v>27.087499999999999</v>
      </c>
      <c r="EC9" s="119">
        <v>14.316207224334601</v>
      </c>
      <c r="ED9" s="120">
        <v>12.771292775665399</v>
      </c>
      <c r="EE9" s="121"/>
      <c r="EF9" s="119">
        <v>2.8856934001670842</v>
      </c>
      <c r="EG9" s="119">
        <v>5.3990392648287386</v>
      </c>
      <c r="EH9" s="120">
        <v>7.633124477861319</v>
      </c>
      <c r="EI9" s="121"/>
      <c r="EJ9" s="119">
        <v>9.1456673306772913</v>
      </c>
      <c r="EK9" s="119">
        <v>15.61230079681275</v>
      </c>
      <c r="EL9" s="120">
        <v>21.617031872509962</v>
      </c>
      <c r="EM9" s="121"/>
      <c r="EN9" s="119">
        <v>40.138627280180359</v>
      </c>
      <c r="EO9" s="119">
        <v>38.380731194916976</v>
      </c>
      <c r="EP9" s="120">
        <v>57.619927239188343</v>
      </c>
      <c r="EQ9" s="121"/>
      <c r="ER9" s="119">
        <v>29.655290819901897</v>
      </c>
      <c r="ES9" s="119">
        <v>64.79477925718291</v>
      </c>
      <c r="ET9" s="120">
        <v>50.474929922915216</v>
      </c>
      <c r="EU9" s="121"/>
      <c r="EV9" s="119">
        <v>34.448419203747072</v>
      </c>
      <c r="EW9" s="119">
        <v>21.481879391100701</v>
      </c>
      <c r="EX9" s="120">
        <v>14.901844262295082</v>
      </c>
      <c r="EY9" s="121"/>
      <c r="EZ9" s="119">
        <v>21.528061224489804</v>
      </c>
      <c r="FA9" s="119">
        <v>7.5162627551020433</v>
      </c>
      <c r="FB9" s="120">
        <v>2.1342474489795924</v>
      </c>
    </row>
    <row r="10" spans="1:158" s="118" customFormat="1" ht="15" customHeight="1" x14ac:dyDescent="0.25">
      <c r="A10" s="85">
        <v>28025502</v>
      </c>
      <c r="B10" s="86">
        <v>-73.249444440000005</v>
      </c>
      <c r="C10" s="86">
        <v>10.439444440000001</v>
      </c>
      <c r="D10" s="87">
        <v>138</v>
      </c>
      <c r="E10" s="122" t="s">
        <v>44</v>
      </c>
      <c r="F10" s="89" t="s">
        <v>45</v>
      </c>
      <c r="G10" s="89" t="s">
        <v>1515</v>
      </c>
      <c r="H10" s="89" t="s">
        <v>727</v>
      </c>
      <c r="I10" s="89" t="s">
        <v>1540</v>
      </c>
      <c r="J10" s="90" t="s">
        <v>726</v>
      </c>
      <c r="K10" s="91">
        <v>0</v>
      </c>
      <c r="L10" s="91">
        <v>0</v>
      </c>
      <c r="M10" s="126">
        <v>0</v>
      </c>
      <c r="N10" s="126">
        <v>0</v>
      </c>
      <c r="O10" s="126">
        <v>6.9</v>
      </c>
      <c r="P10" s="126">
        <v>40.5</v>
      </c>
      <c r="Q10" s="126">
        <v>0</v>
      </c>
      <c r="R10" s="126">
        <v>37.5</v>
      </c>
      <c r="S10" s="126">
        <v>0</v>
      </c>
      <c r="T10" s="126">
        <v>0</v>
      </c>
      <c r="U10" s="126">
        <v>0</v>
      </c>
      <c r="V10" s="661">
        <v>0</v>
      </c>
      <c r="W10" s="661">
        <v>0</v>
      </c>
      <c r="X10" s="126">
        <v>0</v>
      </c>
      <c r="Y10" s="126">
        <v>0</v>
      </c>
      <c r="Z10" s="126">
        <v>0</v>
      </c>
      <c r="AA10" s="126">
        <v>0</v>
      </c>
      <c r="AB10" s="126">
        <v>6.5</v>
      </c>
      <c r="AC10" s="126">
        <v>0</v>
      </c>
      <c r="AD10" s="91">
        <v>0</v>
      </c>
      <c r="AE10" s="91">
        <v>0</v>
      </c>
      <c r="AF10" s="126">
        <v>49</v>
      </c>
      <c r="AG10" s="126">
        <v>1.2</v>
      </c>
      <c r="AH10" s="126">
        <v>11</v>
      </c>
      <c r="AI10" s="126">
        <v>0.1</v>
      </c>
      <c r="AJ10" s="126">
        <v>0</v>
      </c>
      <c r="AK10" s="126">
        <v>0.1</v>
      </c>
      <c r="AL10" s="126">
        <v>0.3</v>
      </c>
      <c r="AM10" s="126">
        <v>0</v>
      </c>
      <c r="AN10" s="126">
        <v>0</v>
      </c>
      <c r="AO10" s="120"/>
      <c r="AP10" s="92">
        <f t="shared" si="8"/>
        <v>153.1</v>
      </c>
      <c r="AQ10" s="93">
        <v>74.691999999999993</v>
      </c>
      <c r="AR10" s="94">
        <f t="shared" si="9"/>
        <v>204.97509773469719</v>
      </c>
      <c r="AS10" s="95">
        <f t="shared" si="10"/>
        <v>200</v>
      </c>
      <c r="AT10" s="96">
        <f t="shared" si="11"/>
        <v>30</v>
      </c>
      <c r="AU10" s="97">
        <f t="shared" si="12"/>
        <v>10</v>
      </c>
      <c r="AV10" s="98"/>
      <c r="AW10" s="58">
        <f t="shared" si="13"/>
        <v>0</v>
      </c>
      <c r="AX10" s="99"/>
      <c r="AY10" s="100">
        <f>MAX(K10:AO10)</f>
        <v>49</v>
      </c>
      <c r="AZ10" s="101">
        <v>71.7</v>
      </c>
      <c r="BA10" s="102">
        <f t="shared" si="14"/>
        <v>-22.700000000000003</v>
      </c>
      <c r="BB10" s="102" t="str">
        <f t="shared" si="15"/>
        <v/>
      </c>
      <c r="BC10" s="102" t="str">
        <f t="shared" si="16"/>
        <v/>
      </c>
      <c r="BD10" s="102">
        <v>5.9782886334610472</v>
      </c>
      <c r="BE10" s="103">
        <f>AU10-BD10</f>
        <v>4.0217113665389528</v>
      </c>
      <c r="BF10" s="124" t="s">
        <v>44</v>
      </c>
      <c r="BG10" s="105">
        <v>7.7103448275862068</v>
      </c>
      <c r="BH10" s="105">
        <v>8.382142857142858</v>
      </c>
      <c r="BI10" s="105">
        <v>31.28846153846154</v>
      </c>
      <c r="BJ10" s="105">
        <v>74.691999999999993</v>
      </c>
      <c r="BK10" s="105">
        <v>180.32222222222225</v>
      </c>
      <c r="BL10" s="105">
        <v>88.370370370370381</v>
      </c>
      <c r="BM10" s="105">
        <v>71.580769230769235</v>
      </c>
      <c r="BN10" s="105">
        <v>105.57037037037037</v>
      </c>
      <c r="BO10" s="105">
        <v>120.34642857142856</v>
      </c>
      <c r="BP10" s="105">
        <v>185.20384615384617</v>
      </c>
      <c r="BQ10" s="105">
        <v>113.76666666666668</v>
      </c>
      <c r="BR10" s="106">
        <v>29.50740740740741</v>
      </c>
      <c r="BS10" s="107"/>
      <c r="BT10" s="108">
        <v>0.6333333333333333</v>
      </c>
      <c r="BU10" s="108">
        <v>0.83613505747126415</v>
      </c>
      <c r="BV10" s="108">
        <v>2.5620689655172408</v>
      </c>
      <c r="BW10" s="108">
        <v>5.9782886334610472</v>
      </c>
      <c r="BX10" s="108">
        <v>10.119540229885056</v>
      </c>
      <c r="BY10" s="109">
        <v>7.0772889417360272</v>
      </c>
      <c r="BZ10" s="109">
        <v>5.8724137931034459</v>
      </c>
      <c r="CA10" s="109">
        <v>8.6018883415435106</v>
      </c>
      <c r="CB10" s="109">
        <v>9.8195402298850603</v>
      </c>
      <c r="CC10" s="109">
        <v>11.265927750410508</v>
      </c>
      <c r="CD10" s="109">
        <v>7.4958949096880136</v>
      </c>
      <c r="CE10" s="109">
        <v>2.3366666666666664</v>
      </c>
      <c r="CF10" s="110"/>
      <c r="CG10" s="111">
        <v>60.6</v>
      </c>
      <c r="CH10" s="111">
        <v>128</v>
      </c>
      <c r="CI10" s="111">
        <v>79.099999999999994</v>
      </c>
      <c r="CJ10" s="111">
        <v>71.7</v>
      </c>
      <c r="CK10" s="111">
        <v>125.3</v>
      </c>
      <c r="CL10" s="111">
        <v>74.8</v>
      </c>
      <c r="CM10" s="111">
        <v>95</v>
      </c>
      <c r="CN10" s="111">
        <v>117.6</v>
      </c>
      <c r="CO10" s="111">
        <v>105</v>
      </c>
      <c r="CP10" s="111">
        <v>131.19999999999999</v>
      </c>
      <c r="CQ10" s="111">
        <v>101.6</v>
      </c>
      <c r="CR10" s="111">
        <v>175.5</v>
      </c>
      <c r="CS10" s="112"/>
      <c r="CT10" s="125" t="s">
        <v>44</v>
      </c>
      <c r="CU10" s="114">
        <f t="shared" si="0"/>
        <v>84.9</v>
      </c>
      <c r="CV10" s="114"/>
      <c r="CW10" s="114"/>
      <c r="CX10" s="114">
        <f t="shared" si="1"/>
        <v>6.5</v>
      </c>
      <c r="CY10" s="114"/>
      <c r="CZ10" s="114"/>
      <c r="DA10" s="114">
        <f t="shared" si="2"/>
        <v>61.7</v>
      </c>
      <c r="DB10" s="115">
        <f t="shared" si="3"/>
        <v>153.10000000000002</v>
      </c>
      <c r="DC10" s="116">
        <f t="shared" si="4"/>
        <v>10</v>
      </c>
      <c r="DD10" s="116">
        <f t="shared" si="5"/>
        <v>10</v>
      </c>
      <c r="DE10" s="116">
        <f t="shared" si="6"/>
        <v>10</v>
      </c>
      <c r="DF10" s="117">
        <f t="shared" si="7"/>
        <v>30</v>
      </c>
      <c r="DH10" s="119">
        <v>0.63055555555555565</v>
      </c>
      <c r="DI10" s="119">
        <v>6.3055555555555562</v>
      </c>
      <c r="DJ10" s="120">
        <v>0.63055555555555565</v>
      </c>
      <c r="DK10" s="121"/>
      <c r="DL10" s="119">
        <v>2.589887640449438</v>
      </c>
      <c r="DM10" s="119">
        <v>4.5582022471910113</v>
      </c>
      <c r="DN10" s="120">
        <v>2.0719101123595505</v>
      </c>
      <c r="DO10" s="121"/>
      <c r="DP10" s="119">
        <v>6.7966909975669116</v>
      </c>
      <c r="DQ10" s="119">
        <v>8.9956204379562053</v>
      </c>
      <c r="DR10" s="120">
        <v>11.594355231143554</v>
      </c>
      <c r="DS10" s="121"/>
      <c r="DT10" s="119">
        <v>12.317789677227431</v>
      </c>
      <c r="DU10" s="119">
        <v>27.887475829242906</v>
      </c>
      <c r="DV10" s="120">
        <v>33.405845604640788</v>
      </c>
      <c r="DW10" s="121"/>
      <c r="DX10" s="119">
        <v>47.207269896867089</v>
      </c>
      <c r="DY10" s="119">
        <v>60.794236232730086</v>
      </c>
      <c r="DZ10" s="120">
        <v>61.885160537069467</v>
      </c>
      <c r="EA10" s="121"/>
      <c r="EB10" s="119">
        <v>37.752147435897427</v>
      </c>
      <c r="EC10" s="119">
        <v>26.105208333333326</v>
      </c>
      <c r="ED10" s="120">
        <v>19.679310897435894</v>
      </c>
      <c r="EE10" s="121"/>
      <c r="EF10" s="119">
        <v>25.095621301775147</v>
      </c>
      <c r="EG10" s="119">
        <v>19.419230769230769</v>
      </c>
      <c r="EH10" s="120">
        <v>22.805147928994081</v>
      </c>
      <c r="EI10" s="121"/>
      <c r="EJ10" s="119">
        <v>32.021726907630523</v>
      </c>
      <c r="EK10" s="119">
        <v>31.126709695926564</v>
      </c>
      <c r="EL10" s="120">
        <v>52.408230063109585</v>
      </c>
      <c r="EM10" s="121"/>
      <c r="EN10" s="119">
        <v>41.069287794545929</v>
      </c>
      <c r="EO10" s="119">
        <v>45.522584061424404</v>
      </c>
      <c r="EP10" s="120">
        <v>38.00146147736298</v>
      </c>
      <c r="EQ10" s="121"/>
      <c r="ER10" s="119">
        <v>57.578378378378375</v>
      </c>
      <c r="ES10" s="119">
        <v>80.41118359739049</v>
      </c>
      <c r="ET10" s="120">
        <v>64.031127679403539</v>
      </c>
      <c r="EU10" s="121"/>
      <c r="EV10" s="119">
        <v>39.729052994669175</v>
      </c>
      <c r="EW10" s="119">
        <v>42.205926622765759</v>
      </c>
      <c r="EX10" s="120">
        <v>23.381687049231736</v>
      </c>
      <c r="EY10" s="121"/>
      <c r="EZ10" s="119">
        <v>18.558566108007451</v>
      </c>
      <c r="FA10" s="119">
        <v>7.5237430167597781</v>
      </c>
      <c r="FB10" s="120">
        <v>9.8310242085661095</v>
      </c>
    </row>
    <row r="11" spans="1:158" s="118" customFormat="1" ht="15" customHeight="1" x14ac:dyDescent="0.25">
      <c r="A11" s="85"/>
      <c r="B11" s="86">
        <v>-75.283055559999994</v>
      </c>
      <c r="C11" s="86">
        <v>9.3338888900000008</v>
      </c>
      <c r="D11" s="87">
        <v>166</v>
      </c>
      <c r="E11" s="122" t="s">
        <v>1217</v>
      </c>
      <c r="F11" s="89" t="s">
        <v>47</v>
      </c>
      <c r="G11" s="89"/>
      <c r="H11" s="89"/>
      <c r="I11" s="89"/>
      <c r="J11" s="90" t="s">
        <v>766</v>
      </c>
      <c r="K11" s="91" t="s">
        <v>1301</v>
      </c>
      <c r="L11" s="91" t="s">
        <v>1301</v>
      </c>
      <c r="M11" s="91" t="s">
        <v>1301</v>
      </c>
      <c r="N11" s="91" t="s">
        <v>1301</v>
      </c>
      <c r="O11" s="91" t="s">
        <v>1301</v>
      </c>
      <c r="P11" s="91" t="s">
        <v>1301</v>
      </c>
      <c r="Q11" s="91" t="s">
        <v>1301</v>
      </c>
      <c r="R11" s="91" t="s">
        <v>1301</v>
      </c>
      <c r="S11" s="91" t="s">
        <v>1301</v>
      </c>
      <c r="T11" s="91" t="s">
        <v>1301</v>
      </c>
      <c r="U11" s="91" t="s">
        <v>1301</v>
      </c>
      <c r="V11" s="660" t="s">
        <v>1301</v>
      </c>
      <c r="W11" s="660" t="s">
        <v>1301</v>
      </c>
      <c r="X11" s="91" t="s">
        <v>1301</v>
      </c>
      <c r="Y11" s="91" t="s">
        <v>1301</v>
      </c>
      <c r="Z11" s="91" t="s">
        <v>1301</v>
      </c>
      <c r="AA11" s="91" t="s">
        <v>1301</v>
      </c>
      <c r="AB11" s="91" t="s">
        <v>1301</v>
      </c>
      <c r="AC11" s="91" t="s">
        <v>1301</v>
      </c>
      <c r="AD11" s="91" t="s">
        <v>1301</v>
      </c>
      <c r="AE11" s="91" t="s">
        <v>1301</v>
      </c>
      <c r="AF11" s="91" t="s">
        <v>1301</v>
      </c>
      <c r="AG11" s="91" t="s">
        <v>1301</v>
      </c>
      <c r="AH11" s="91" t="s">
        <v>1301</v>
      </c>
      <c r="AI11" s="91" t="s">
        <v>1301</v>
      </c>
      <c r="AJ11" s="91" t="s">
        <v>1301</v>
      </c>
      <c r="AK11" s="91" t="s">
        <v>1301</v>
      </c>
      <c r="AL11" s="91"/>
      <c r="AM11" s="91" t="s">
        <v>1301</v>
      </c>
      <c r="AN11" s="91" t="s">
        <v>1301</v>
      </c>
      <c r="AO11" s="120"/>
      <c r="AP11" s="92" t="str">
        <f t="shared" si="8"/>
        <v/>
      </c>
      <c r="AQ11" s="93" t="s">
        <v>1301</v>
      </c>
      <c r="AR11" s="94"/>
      <c r="AS11" s="95"/>
      <c r="AT11" s="95"/>
      <c r="AU11" s="95"/>
      <c r="AV11" s="98"/>
      <c r="AW11" s="58"/>
      <c r="AX11" s="99"/>
      <c r="AY11" s="128"/>
      <c r="AZ11" s="129"/>
      <c r="BA11" s="130" t="str">
        <f t="shared" si="14"/>
        <v/>
      </c>
      <c r="BB11" s="130" t="str">
        <f t="shared" si="15"/>
        <v/>
      </c>
      <c r="BC11" s="130" t="str">
        <f t="shared" si="16"/>
        <v/>
      </c>
      <c r="BD11" s="130" t="s">
        <v>1301</v>
      </c>
      <c r="BE11" s="95"/>
      <c r="BF11" s="131" t="s">
        <v>1217</v>
      </c>
      <c r="BG11" s="95" t="s">
        <v>1301</v>
      </c>
      <c r="BH11" s="95" t="s">
        <v>1301</v>
      </c>
      <c r="BI11" s="95" t="s">
        <v>1301</v>
      </c>
      <c r="BJ11" s="95" t="s">
        <v>1301</v>
      </c>
      <c r="BK11" s="95" t="s">
        <v>1301</v>
      </c>
      <c r="BL11" s="95" t="s">
        <v>1301</v>
      </c>
      <c r="BM11" s="95" t="s">
        <v>1301</v>
      </c>
      <c r="BN11" s="95" t="s">
        <v>1301</v>
      </c>
      <c r="BO11" s="95" t="s">
        <v>1301</v>
      </c>
      <c r="BP11" s="95" t="s">
        <v>1301</v>
      </c>
      <c r="BQ11" s="95" t="s">
        <v>1301</v>
      </c>
      <c r="BR11" s="95" t="s">
        <v>1301</v>
      </c>
      <c r="BS11" s="95"/>
      <c r="BT11" s="95" t="s">
        <v>1301</v>
      </c>
      <c r="BU11" s="95" t="s">
        <v>1301</v>
      </c>
      <c r="BV11" s="95" t="s">
        <v>1301</v>
      </c>
      <c r="BW11" s="95" t="s">
        <v>1301</v>
      </c>
      <c r="BX11" s="95" t="s">
        <v>1301</v>
      </c>
      <c r="BY11" s="95" t="s">
        <v>1301</v>
      </c>
      <c r="BZ11" s="95" t="s">
        <v>1301</v>
      </c>
      <c r="CA11" s="95" t="s">
        <v>1301</v>
      </c>
      <c r="CB11" s="95" t="s">
        <v>1301</v>
      </c>
      <c r="CC11" s="95" t="s">
        <v>1301</v>
      </c>
      <c r="CD11" s="95" t="s">
        <v>1301</v>
      </c>
      <c r="CE11" s="95" t="s">
        <v>1301</v>
      </c>
      <c r="CF11" s="110"/>
      <c r="CG11" s="111"/>
      <c r="CH11" s="111"/>
      <c r="CI11" s="111"/>
      <c r="CJ11" s="111"/>
      <c r="CK11" s="111"/>
      <c r="CL11" s="111"/>
      <c r="CM11" s="111"/>
      <c r="CN11" s="111"/>
      <c r="CO11" s="111"/>
      <c r="CP11" s="111"/>
      <c r="CQ11" s="111"/>
      <c r="CR11" s="111"/>
      <c r="CS11" s="112"/>
      <c r="CT11" s="125" t="s">
        <v>1217</v>
      </c>
      <c r="CU11" s="114">
        <f t="shared" si="0"/>
        <v>0</v>
      </c>
      <c r="CV11" s="114"/>
      <c r="CW11" s="114"/>
      <c r="CX11" s="114">
        <f t="shared" si="1"/>
        <v>0</v>
      </c>
      <c r="CY11" s="114"/>
      <c r="CZ11" s="114"/>
      <c r="DA11" s="114"/>
      <c r="DB11" s="115"/>
      <c r="DC11" s="116">
        <f t="shared" si="4"/>
        <v>0</v>
      </c>
      <c r="DD11" s="116">
        <f t="shared" si="5"/>
        <v>0</v>
      </c>
      <c r="DE11" s="116"/>
      <c r="DF11" s="117">
        <f t="shared" si="7"/>
        <v>0</v>
      </c>
      <c r="DH11" s="119"/>
      <c r="DI11" s="119"/>
      <c r="DJ11" s="120"/>
      <c r="DK11" s="121"/>
      <c r="DL11" s="119"/>
      <c r="DM11" s="119"/>
      <c r="DN11" s="120"/>
      <c r="DO11" s="121"/>
      <c r="DP11" s="119"/>
      <c r="DQ11" s="119"/>
      <c r="DR11" s="120"/>
      <c r="DS11" s="121"/>
      <c r="DT11" s="119"/>
      <c r="DU11" s="119"/>
      <c r="DV11" s="120"/>
      <c r="DW11" s="121"/>
      <c r="DX11" s="119"/>
      <c r="DY11" s="119"/>
      <c r="DZ11" s="120"/>
      <c r="EA11" s="121"/>
      <c r="EB11" s="119"/>
      <c r="EC11" s="119"/>
      <c r="ED11" s="120"/>
      <c r="EE11" s="121"/>
      <c r="EF11" s="119"/>
      <c r="EG11" s="119"/>
      <c r="EH11" s="120"/>
      <c r="EI11" s="121"/>
      <c r="EJ11" s="119"/>
      <c r="EK11" s="119"/>
      <c r="EL11" s="120"/>
      <c r="EM11" s="121"/>
      <c r="EN11" s="119"/>
      <c r="EO11" s="119"/>
      <c r="EP11" s="120"/>
      <c r="EQ11" s="121"/>
      <c r="ER11" s="119"/>
      <c r="ES11" s="119"/>
      <c r="ET11" s="120"/>
      <c r="EU11" s="121"/>
      <c r="EV11" s="119"/>
      <c r="EW11" s="119"/>
      <c r="EX11" s="120"/>
      <c r="EY11" s="121"/>
      <c r="EZ11" s="119"/>
      <c r="FA11" s="119"/>
      <c r="FB11" s="120"/>
    </row>
    <row r="12" spans="1:158" s="118" customFormat="1" ht="15" customHeight="1" x14ac:dyDescent="0.25">
      <c r="A12" s="85">
        <v>13035501</v>
      </c>
      <c r="B12" s="86">
        <v>-75.825138890000005</v>
      </c>
      <c r="C12" s="86">
        <v>8.82583333</v>
      </c>
      <c r="D12" s="87">
        <v>20</v>
      </c>
      <c r="E12" s="124" t="s">
        <v>1876</v>
      </c>
      <c r="F12" s="89" t="s">
        <v>48</v>
      </c>
      <c r="G12" s="89" t="s">
        <v>1511</v>
      </c>
      <c r="H12" s="89" t="s">
        <v>1517</v>
      </c>
      <c r="I12" s="89" t="s">
        <v>1541</v>
      </c>
      <c r="J12" s="90" t="s">
        <v>747</v>
      </c>
      <c r="K12" s="91">
        <v>8.6</v>
      </c>
      <c r="L12" s="91">
        <v>0</v>
      </c>
      <c r="M12" s="126">
        <v>0</v>
      </c>
      <c r="N12" s="126">
        <v>0</v>
      </c>
      <c r="O12" s="126">
        <v>0</v>
      </c>
      <c r="P12" s="126">
        <v>19</v>
      </c>
      <c r="Q12" s="126">
        <v>2.7</v>
      </c>
      <c r="R12" s="126">
        <v>0</v>
      </c>
      <c r="S12" s="126">
        <v>0</v>
      </c>
      <c r="T12" s="126">
        <v>0.3</v>
      </c>
      <c r="U12" s="126">
        <v>0</v>
      </c>
      <c r="V12" s="661">
        <v>0</v>
      </c>
      <c r="W12" s="661">
        <v>0</v>
      </c>
      <c r="X12" s="126">
        <v>8.4</v>
      </c>
      <c r="Y12" s="126">
        <v>0</v>
      </c>
      <c r="Z12" s="126">
        <v>1.6</v>
      </c>
      <c r="AA12" s="126">
        <v>1.2</v>
      </c>
      <c r="AB12" s="126">
        <v>0</v>
      </c>
      <c r="AC12" s="126">
        <v>0</v>
      </c>
      <c r="AD12" s="91">
        <v>0</v>
      </c>
      <c r="AE12" s="91">
        <v>13</v>
      </c>
      <c r="AF12" s="126">
        <v>0</v>
      </c>
      <c r="AG12" s="126">
        <v>0</v>
      </c>
      <c r="AH12" s="126">
        <v>0.6</v>
      </c>
      <c r="AI12" s="126">
        <v>0.7</v>
      </c>
      <c r="AJ12" s="126">
        <v>0</v>
      </c>
      <c r="AK12" s="126">
        <v>0</v>
      </c>
      <c r="AL12" s="126">
        <v>0</v>
      </c>
      <c r="AM12" s="126">
        <v>2.4</v>
      </c>
      <c r="AN12" s="126">
        <v>0</v>
      </c>
      <c r="AO12" s="120"/>
      <c r="AP12" s="92">
        <f t="shared" si="8"/>
        <v>58.500000000000007</v>
      </c>
      <c r="AQ12" s="93">
        <v>94.633333333333312</v>
      </c>
      <c r="AR12" s="94">
        <f>+AP12*100/AQ12</f>
        <v>61.817541387812632</v>
      </c>
      <c r="AS12" s="95">
        <f>IF(AND((AP12*$AT$1*100/(AQ12*AT12))&gt;100+3.33*AP12-AQ12*AT12/$AT$1,AQ12&lt;30),IF(100+3.33*AP12-AQ12*AT12/$AT$1&gt;200,200,100+3.33*AP12-AQ12*AT12/$AT$1),IF((AP12*$AT$1*100/(AQ12*AT12))&lt;100+AP12-3.33*AQ12*AT12/$AT$1,100+AP12-3.33*AQ12*AT12/$AT$1,IF((AP12*$AT$1*100/(AQ12*AT12))&gt;200,200,(AP12*$AT$1*100/(AQ12*AT12)))))</f>
        <v>61.817541387812632</v>
      </c>
      <c r="AT12" s="96">
        <f>COUNT(K12:AO12)</f>
        <v>30</v>
      </c>
      <c r="AU12" s="97">
        <f t="shared" si="12"/>
        <v>11</v>
      </c>
      <c r="AV12" s="98"/>
      <c r="AW12" s="58">
        <f t="shared" si="13"/>
        <v>0</v>
      </c>
      <c r="AX12" s="99"/>
      <c r="AY12" s="100">
        <f>MAX(K12:AO12)</f>
        <v>19</v>
      </c>
      <c r="AZ12" s="101">
        <v>86.6</v>
      </c>
      <c r="BA12" s="102">
        <f t="shared" si="14"/>
        <v>-67.599999999999994</v>
      </c>
      <c r="BB12" s="102" t="str">
        <f t="shared" si="15"/>
        <v/>
      </c>
      <c r="BC12" s="102" t="str">
        <f t="shared" si="16"/>
        <v/>
      </c>
      <c r="BD12" s="102">
        <v>6.998193760262728</v>
      </c>
      <c r="BE12" s="103">
        <f>AU12-BD12</f>
        <v>4.001806239737272</v>
      </c>
      <c r="BF12" s="124" t="s">
        <v>1781</v>
      </c>
      <c r="BG12" s="105">
        <v>8.046153846153846</v>
      </c>
      <c r="BH12" s="105">
        <v>11.108333333333333</v>
      </c>
      <c r="BI12" s="105">
        <v>27.817857142857147</v>
      </c>
      <c r="BJ12" s="105">
        <v>94.633333333333312</v>
      </c>
      <c r="BK12" s="105">
        <v>182.33103448275861</v>
      </c>
      <c r="BL12" s="105">
        <v>164.49999999999997</v>
      </c>
      <c r="BM12" s="105">
        <v>165.37857142857143</v>
      </c>
      <c r="BN12" s="105">
        <v>170.0884615384615</v>
      </c>
      <c r="BO12" s="105">
        <v>181.51071428571422</v>
      </c>
      <c r="BP12" s="105">
        <v>140.10714285714286</v>
      </c>
      <c r="BQ12" s="105">
        <v>114.29629629629629</v>
      </c>
      <c r="BR12" s="106">
        <v>41.123076923076923</v>
      </c>
      <c r="BS12" s="107"/>
      <c r="BT12" s="108">
        <v>0.9033333333333331</v>
      </c>
      <c r="BU12" s="108">
        <v>1.205001748464392</v>
      </c>
      <c r="BV12" s="108">
        <v>2.4160919540229884</v>
      </c>
      <c r="BW12" s="108">
        <v>6.998193760262728</v>
      </c>
      <c r="BX12" s="108">
        <v>11.978888888888887</v>
      </c>
      <c r="BY12" s="109">
        <v>12.126847290640393</v>
      </c>
      <c r="BZ12" s="109">
        <v>12.274252873563215</v>
      </c>
      <c r="CA12" s="109">
        <v>12.498918992884514</v>
      </c>
      <c r="CB12" s="109">
        <v>12.193793103448277</v>
      </c>
      <c r="CC12" s="109">
        <v>10.634958382877526</v>
      </c>
      <c r="CD12" s="109">
        <v>8.298454221165283</v>
      </c>
      <c r="CE12" s="109">
        <v>3.3433333333333324</v>
      </c>
      <c r="CF12" s="110"/>
      <c r="CG12" s="111">
        <v>62.1</v>
      </c>
      <c r="CH12" s="111">
        <v>58</v>
      </c>
      <c r="CI12" s="111">
        <v>91.1</v>
      </c>
      <c r="CJ12" s="111">
        <v>86.6</v>
      </c>
      <c r="CK12" s="111">
        <v>99.1</v>
      </c>
      <c r="CL12" s="111">
        <v>148</v>
      </c>
      <c r="CM12" s="111">
        <v>106</v>
      </c>
      <c r="CN12" s="111">
        <v>130</v>
      </c>
      <c r="CO12" s="111">
        <v>145</v>
      </c>
      <c r="CP12" s="111">
        <v>151</v>
      </c>
      <c r="CQ12" s="111">
        <v>121.3</v>
      </c>
      <c r="CR12" s="111">
        <v>65.599999999999994</v>
      </c>
      <c r="CS12" s="112"/>
      <c r="CT12" s="132" t="s">
        <v>1781</v>
      </c>
      <c r="CU12" s="133">
        <f t="shared" si="0"/>
        <v>30.6</v>
      </c>
      <c r="CV12" s="133"/>
      <c r="CW12" s="133"/>
      <c r="CX12" s="133">
        <f t="shared" si="1"/>
        <v>11.2</v>
      </c>
      <c r="CY12" s="133"/>
      <c r="CZ12" s="133"/>
      <c r="DA12" s="133">
        <f>SUM(AE12:AO12)</f>
        <v>16.7</v>
      </c>
      <c r="DB12" s="134">
        <f>+SUM(CU12:DA12)</f>
        <v>58.5</v>
      </c>
      <c r="DC12" s="135">
        <f t="shared" si="4"/>
        <v>10</v>
      </c>
      <c r="DD12" s="135">
        <f t="shared" si="5"/>
        <v>10</v>
      </c>
      <c r="DE12" s="135">
        <f>COUNT(AE12:AO12)</f>
        <v>10</v>
      </c>
      <c r="DF12" s="136">
        <f t="shared" si="7"/>
        <v>30</v>
      </c>
      <c r="DG12" s="137"/>
      <c r="DH12" s="138">
        <v>3.300657276995306</v>
      </c>
      <c r="DI12" s="138">
        <v>0.61887323943661987</v>
      </c>
      <c r="DJ12" s="139">
        <v>3.4038028169014094</v>
      </c>
      <c r="DK12" s="140"/>
      <c r="DL12" s="138">
        <v>3.6224074074074073</v>
      </c>
      <c r="DM12" s="138">
        <v>4.9077777777777776</v>
      </c>
      <c r="DN12" s="139">
        <v>4.0898148148148143</v>
      </c>
      <c r="DO12" s="140"/>
      <c r="DP12" s="138">
        <v>9.5377777777777784</v>
      </c>
      <c r="DQ12" s="138">
        <v>6.1598148148148155</v>
      </c>
      <c r="DR12" s="139">
        <v>12.915740740740741</v>
      </c>
      <c r="DS12" s="140"/>
      <c r="DT12" s="138">
        <v>28.583301437071579</v>
      </c>
      <c r="DU12" s="138">
        <v>28.583301437071579</v>
      </c>
      <c r="DV12" s="139">
        <v>42.223052298270645</v>
      </c>
      <c r="DW12" s="140"/>
      <c r="DX12" s="138">
        <v>66.540197566998984</v>
      </c>
      <c r="DY12" s="138">
        <v>57.290214945577596</v>
      </c>
      <c r="DZ12" s="139">
        <v>63.655794383975099</v>
      </c>
      <c r="EA12" s="140"/>
      <c r="EB12" s="138">
        <v>52.223826195386302</v>
      </c>
      <c r="EC12" s="138">
        <v>42.033811327993853</v>
      </c>
      <c r="ED12" s="139">
        <v>46.638914200757753</v>
      </c>
      <c r="EE12" s="140"/>
      <c r="EF12" s="138">
        <v>48.2130021683422</v>
      </c>
      <c r="EG12" s="138">
        <v>61.162775478020897</v>
      </c>
      <c r="EH12" s="139">
        <v>59.070889020303561</v>
      </c>
      <c r="EI12" s="140"/>
      <c r="EJ12" s="138">
        <v>51.106141826923071</v>
      </c>
      <c r="EK12" s="138">
        <v>53.906478365384608</v>
      </c>
      <c r="EL12" s="139">
        <v>61.407379807692294</v>
      </c>
      <c r="EM12" s="140"/>
      <c r="EN12" s="138">
        <v>52.659989266067363</v>
      </c>
      <c r="EO12" s="138">
        <v>75.686220313967524</v>
      </c>
      <c r="EP12" s="139">
        <v>77.4882731785858</v>
      </c>
      <c r="EQ12" s="140"/>
      <c r="ER12" s="138">
        <v>56.75628084342754</v>
      </c>
      <c r="ES12" s="138">
        <v>42.910890533871694</v>
      </c>
      <c r="ET12" s="139">
        <v>46.249495289367431</v>
      </c>
      <c r="EU12" s="140"/>
      <c r="EV12" s="138">
        <v>32.682765335929894</v>
      </c>
      <c r="EW12" s="138">
        <v>31.009250243427456</v>
      </c>
      <c r="EX12" s="139">
        <v>37.407984420642642</v>
      </c>
      <c r="EY12" s="140"/>
      <c r="EZ12" s="138">
        <v>23.878248847926269</v>
      </c>
      <c r="FA12" s="138">
        <v>12.521520737327188</v>
      </c>
      <c r="FB12" s="139">
        <v>5.7268970814132105</v>
      </c>
    </row>
    <row r="13" spans="1:158" s="118" customFormat="1" ht="15" customHeight="1" x14ac:dyDescent="0.25">
      <c r="A13" s="85">
        <v>12015070</v>
      </c>
      <c r="B13" s="86">
        <v>-76.717833330000005</v>
      </c>
      <c r="C13" s="86">
        <v>7.81666667</v>
      </c>
      <c r="D13" s="87">
        <v>19</v>
      </c>
      <c r="E13" s="122" t="s">
        <v>1877</v>
      </c>
      <c r="F13" s="89" t="s">
        <v>49</v>
      </c>
      <c r="G13" s="89" t="s">
        <v>1511</v>
      </c>
      <c r="H13" s="89" t="s">
        <v>1514</v>
      </c>
      <c r="I13" s="89" t="s">
        <v>1542</v>
      </c>
      <c r="J13" s="90" t="s">
        <v>767</v>
      </c>
      <c r="K13" s="91">
        <v>11.6</v>
      </c>
      <c r="L13" s="91">
        <v>0.9</v>
      </c>
      <c r="M13" s="126">
        <v>0.7</v>
      </c>
      <c r="N13" s="126">
        <v>0.7</v>
      </c>
      <c r="O13" s="126">
        <v>0</v>
      </c>
      <c r="P13" s="126">
        <v>0.6</v>
      </c>
      <c r="Q13" s="126">
        <v>1.1000000000000001</v>
      </c>
      <c r="R13" s="126">
        <v>5.2</v>
      </c>
      <c r="S13" s="126">
        <v>0</v>
      </c>
      <c r="T13" s="126">
        <v>137.80000000000001</v>
      </c>
      <c r="U13" s="126">
        <v>0</v>
      </c>
      <c r="V13" s="661">
        <v>0</v>
      </c>
      <c r="W13" s="661">
        <v>32.299999999999997</v>
      </c>
      <c r="X13" s="126">
        <v>9.8000000000000007</v>
      </c>
      <c r="Y13" s="126">
        <v>0</v>
      </c>
      <c r="Z13" s="126">
        <v>15.2</v>
      </c>
      <c r="AA13" s="126">
        <v>7.2</v>
      </c>
      <c r="AB13" s="126">
        <v>0</v>
      </c>
      <c r="AC13" s="126">
        <v>2.8</v>
      </c>
      <c r="AD13" s="91">
        <v>5.0999999999999996</v>
      </c>
      <c r="AE13" s="91">
        <v>0</v>
      </c>
      <c r="AF13" s="126">
        <v>0</v>
      </c>
      <c r="AG13" s="126">
        <v>0</v>
      </c>
      <c r="AH13" s="126">
        <v>10.199999999999999</v>
      </c>
      <c r="AI13" s="126">
        <v>2.4</v>
      </c>
      <c r="AJ13" s="126">
        <v>0</v>
      </c>
      <c r="AK13" s="126">
        <v>0</v>
      </c>
      <c r="AL13" s="126">
        <v>7.8</v>
      </c>
      <c r="AM13" s="126">
        <v>8.1</v>
      </c>
      <c r="AN13" s="126">
        <v>0.9</v>
      </c>
      <c r="AO13" s="120"/>
      <c r="AP13" s="92">
        <f t="shared" si="8"/>
        <v>260.40000000000003</v>
      </c>
      <c r="AQ13" s="93">
        <v>320.56666666666666</v>
      </c>
      <c r="AR13" s="94">
        <f>+AP13*100/AQ13</f>
        <v>81.231153166268086</v>
      </c>
      <c r="AS13" s="95">
        <f>IF(AND((AP13*$AT$1*100/(AQ13*AT13))&gt;100+3.33*AP13-AQ13*AT13/$AT$1,AQ13&lt;30),IF(100+3.33*AP13-AQ13*AT13/$AT$1&gt;200,200,100+3.33*AP13-AQ13*AT13/$AT$1),IF((AP13*$AT$1*100/(AQ13*AT13))&lt;100+AP13-3.33*AQ13*AT13/$AT$1,100+AP13-3.33*AQ13*AT13/$AT$1,IF((AP13*$AT$1*100/(AQ13*AT13))&gt;200,200,(AP13*$AT$1*100/(AQ13*AT13)))))</f>
        <v>81.231153166268072</v>
      </c>
      <c r="AT13" s="96">
        <f>COUNT(K13:AO13)</f>
        <v>30</v>
      </c>
      <c r="AU13" s="97">
        <f t="shared" si="12"/>
        <v>19</v>
      </c>
      <c r="AV13" s="98"/>
      <c r="AW13" s="141">
        <f t="shared" si="13"/>
        <v>0.9</v>
      </c>
      <c r="AX13" s="99"/>
      <c r="AY13" s="100">
        <f>MAX(K13:AO13)</f>
        <v>137.80000000000001</v>
      </c>
      <c r="AZ13" s="101">
        <v>174.5</v>
      </c>
      <c r="BA13" s="102">
        <f t="shared" si="14"/>
        <v>-36.699999999999989</v>
      </c>
      <c r="BB13" s="102" t="str">
        <f t="shared" si="15"/>
        <v/>
      </c>
      <c r="BC13" s="102" t="str">
        <f t="shared" si="16"/>
        <v/>
      </c>
      <c r="BD13" s="102">
        <v>14.433333333333332</v>
      </c>
      <c r="BE13" s="103">
        <f>AU13-BD13</f>
        <v>4.5666666666666682</v>
      </c>
      <c r="BF13" s="124" t="s">
        <v>1782</v>
      </c>
      <c r="BG13" s="105">
        <v>109.23103448275866</v>
      </c>
      <c r="BH13" s="105">
        <v>81.678571428571431</v>
      </c>
      <c r="BI13" s="105">
        <v>185.80344827586211</v>
      </c>
      <c r="BJ13" s="105">
        <v>320.56666666666666</v>
      </c>
      <c r="BK13" s="105">
        <v>387.49333333333345</v>
      </c>
      <c r="BL13" s="105">
        <v>327.45714285714286</v>
      </c>
      <c r="BM13" s="105">
        <v>337.6133333333334</v>
      </c>
      <c r="BN13" s="105">
        <v>322.64074074074074</v>
      </c>
      <c r="BO13" s="105">
        <v>347.51428571428568</v>
      </c>
      <c r="BP13" s="105">
        <v>315.04827586206898</v>
      </c>
      <c r="BQ13" s="105">
        <v>338.9896551724139</v>
      </c>
      <c r="BR13" s="106">
        <v>281.51785714285717</v>
      </c>
      <c r="BS13" s="107"/>
      <c r="BT13" s="142">
        <v>6.1034482758620685</v>
      </c>
      <c r="BU13" s="143">
        <v>5.480170133187376</v>
      </c>
      <c r="BV13" s="143">
        <v>9.2677777777777788</v>
      </c>
      <c r="BW13" s="143">
        <v>14.433333333333332</v>
      </c>
      <c r="BX13" s="143">
        <v>17.533333333333331</v>
      </c>
      <c r="BY13" s="143">
        <v>18.845977011494249</v>
      </c>
      <c r="BZ13" s="143">
        <v>18.833333333333332</v>
      </c>
      <c r="CA13" s="143">
        <v>18.425555555555555</v>
      </c>
      <c r="CB13" s="143">
        <v>17.174712643678159</v>
      </c>
      <c r="CC13" s="143">
        <v>15.485555555555557</v>
      </c>
      <c r="CD13" s="143">
        <v>15.347126436781606</v>
      </c>
      <c r="CE13" s="144">
        <v>13.291111111111114</v>
      </c>
      <c r="CF13" s="110"/>
      <c r="CG13" s="111">
        <v>170</v>
      </c>
      <c r="CH13" s="111">
        <v>166.8</v>
      </c>
      <c r="CI13" s="111">
        <v>235.3</v>
      </c>
      <c r="CJ13" s="111">
        <v>174.5</v>
      </c>
      <c r="CK13" s="111">
        <v>209.7</v>
      </c>
      <c r="CL13" s="111">
        <v>217</v>
      </c>
      <c r="CM13" s="111">
        <v>182.7</v>
      </c>
      <c r="CN13" s="111">
        <v>217.4</v>
      </c>
      <c r="CO13" s="111">
        <v>201.7</v>
      </c>
      <c r="CP13" s="111">
        <v>173</v>
      </c>
      <c r="CQ13" s="111">
        <v>265.5</v>
      </c>
      <c r="CR13" s="111">
        <v>154.1</v>
      </c>
      <c r="CS13" s="112"/>
      <c r="CT13" s="125" t="s">
        <v>1782</v>
      </c>
      <c r="CU13" s="114">
        <f t="shared" si="0"/>
        <v>158.60000000000002</v>
      </c>
      <c r="CV13" s="114"/>
      <c r="CW13" s="114"/>
      <c r="CX13" s="114">
        <f t="shared" si="1"/>
        <v>72.399999999999991</v>
      </c>
      <c r="CY13" s="114"/>
      <c r="CZ13" s="114"/>
      <c r="DA13" s="114">
        <f>SUM(AE13:AO13)</f>
        <v>29.4</v>
      </c>
      <c r="DB13" s="115">
        <f>+SUM(CU13:DA13)</f>
        <v>260.39999999999998</v>
      </c>
      <c r="DC13" s="116">
        <f t="shared" si="4"/>
        <v>10</v>
      </c>
      <c r="DD13" s="116">
        <f t="shared" si="5"/>
        <v>10</v>
      </c>
      <c r="DE13" s="116">
        <f>COUNT(AE13:AO13)</f>
        <v>10</v>
      </c>
      <c r="DF13" s="117">
        <f t="shared" si="7"/>
        <v>30</v>
      </c>
      <c r="DH13" s="119">
        <v>53.537589079594497</v>
      </c>
      <c r="DI13" s="119">
        <v>31.321991368061827</v>
      </c>
      <c r="DJ13" s="120">
        <v>25.918197330121444</v>
      </c>
      <c r="DK13" s="121"/>
      <c r="DL13" s="119">
        <v>37.045057987280195</v>
      </c>
      <c r="DM13" s="119">
        <v>28.689786756453412</v>
      </c>
      <c r="DN13" s="120">
        <v>33.924414515525619</v>
      </c>
      <c r="DO13" s="121"/>
      <c r="DP13" s="119">
        <v>45.025641025641022</v>
      </c>
      <c r="DQ13" s="119">
        <v>31.31783475783476</v>
      </c>
      <c r="DR13" s="120">
        <v>79.745413105413107</v>
      </c>
      <c r="DS13" s="121"/>
      <c r="DT13" s="119">
        <v>83.59565889057653</v>
      </c>
      <c r="DU13" s="119">
        <v>79.295882177305245</v>
      </c>
      <c r="DV13" s="120">
        <v>122.39364411730345</v>
      </c>
      <c r="DW13" s="121"/>
      <c r="DX13" s="119">
        <v>116.7885979812179</v>
      </c>
      <c r="DY13" s="119">
        <v>150.38531794841757</v>
      </c>
      <c r="DZ13" s="120">
        <v>112.18904703332747</v>
      </c>
      <c r="EA13" s="121"/>
      <c r="EB13" s="119">
        <v>122.6721606378841</v>
      </c>
      <c r="EC13" s="119">
        <v>105.5760404511863</v>
      </c>
      <c r="ED13" s="120">
        <v>114.47402113315182</v>
      </c>
      <c r="EE13" s="121"/>
      <c r="EF13" s="119">
        <v>112.40239250744996</v>
      </c>
      <c r="EG13" s="119">
        <v>130.2027713920817</v>
      </c>
      <c r="EH13" s="120">
        <v>105.40224350787568</v>
      </c>
      <c r="EI13" s="121"/>
      <c r="EJ13" s="119">
        <v>92.494156041287184</v>
      </c>
      <c r="EK13" s="119">
        <v>97.864784456587728</v>
      </c>
      <c r="EL13" s="120">
        <v>100.84846690953249</v>
      </c>
      <c r="EM13" s="121"/>
      <c r="EN13" s="119">
        <v>105.30590909090908</v>
      </c>
      <c r="EO13" s="119">
        <v>124.00695847362513</v>
      </c>
      <c r="EP13" s="120">
        <v>100.70565095398429</v>
      </c>
      <c r="EQ13" s="121"/>
      <c r="ER13" s="119">
        <v>119.47709411539198</v>
      </c>
      <c r="ES13" s="119">
        <v>115.97776499904157</v>
      </c>
      <c r="ET13" s="120">
        <v>112.27847421889975</v>
      </c>
      <c r="EU13" s="121"/>
      <c r="EV13" s="119">
        <v>108.47132067768936</v>
      </c>
      <c r="EW13" s="119">
        <v>114.78015921616661</v>
      </c>
      <c r="EX13" s="120">
        <v>109.0818534394775</v>
      </c>
      <c r="EY13" s="121"/>
      <c r="EZ13" s="119">
        <v>88.968485310950015</v>
      </c>
      <c r="FA13" s="119">
        <v>97.559862647844326</v>
      </c>
      <c r="FB13" s="120">
        <v>63.67165204120564</v>
      </c>
    </row>
    <row r="14" spans="1:158" s="118" customFormat="1" ht="15" customHeight="1" x14ac:dyDescent="0.25">
      <c r="A14" s="145"/>
      <c r="B14" s="146"/>
      <c r="C14" s="146"/>
      <c r="D14" s="147"/>
      <c r="E14" s="148" t="s">
        <v>50</v>
      </c>
      <c r="F14" s="149"/>
      <c r="G14" s="149"/>
      <c r="H14" s="149"/>
      <c r="I14" s="149"/>
      <c r="J14" s="150"/>
      <c r="K14" s="149"/>
      <c r="L14" s="149"/>
      <c r="M14" s="151"/>
      <c r="N14" s="151"/>
      <c r="O14" s="151"/>
      <c r="P14" s="151"/>
      <c r="Q14" s="151"/>
      <c r="R14" s="151"/>
      <c r="S14" s="151"/>
      <c r="T14" s="151"/>
      <c r="U14" s="151"/>
      <c r="V14" s="662"/>
      <c r="W14" s="662"/>
      <c r="X14" s="151"/>
      <c r="Y14" s="151"/>
      <c r="Z14" s="151"/>
      <c r="AA14" s="151"/>
      <c r="AB14" s="151"/>
      <c r="AC14" s="151"/>
      <c r="AD14" s="149"/>
      <c r="AE14" s="149"/>
      <c r="AF14" s="151"/>
      <c r="AG14" s="151"/>
      <c r="AH14" s="151"/>
      <c r="AI14" s="151"/>
      <c r="AJ14" s="151"/>
      <c r="AK14" s="151"/>
      <c r="AL14" s="151"/>
      <c r="AM14" s="151"/>
      <c r="AN14" s="151"/>
      <c r="AO14" s="151"/>
      <c r="AP14" s="151"/>
      <c r="AQ14" s="152"/>
      <c r="AR14" s="152"/>
      <c r="AS14" s="153"/>
      <c r="AT14" s="153"/>
      <c r="AU14" s="153"/>
      <c r="AV14" s="98"/>
      <c r="AW14" s="61"/>
      <c r="AX14" s="99"/>
      <c r="AY14" s="149"/>
      <c r="AZ14" s="153"/>
      <c r="BA14" s="153"/>
      <c r="BB14" s="153"/>
      <c r="BC14" s="153" t="str">
        <f t="shared" si="16"/>
        <v/>
      </c>
      <c r="BD14" s="153"/>
      <c r="BE14" s="154"/>
      <c r="BF14" s="155" t="s">
        <v>50</v>
      </c>
      <c r="BG14" s="156"/>
      <c r="BH14" s="156"/>
      <c r="BI14" s="156"/>
      <c r="BJ14" s="156"/>
      <c r="BK14" s="156"/>
      <c r="BL14" s="156"/>
      <c r="BM14" s="156"/>
      <c r="BN14" s="156"/>
      <c r="BO14" s="156"/>
      <c r="BP14" s="156"/>
      <c r="BQ14" s="156"/>
      <c r="BR14" s="157"/>
      <c r="BS14" s="107"/>
      <c r="BT14" s="158"/>
      <c r="BU14" s="158"/>
      <c r="BV14" s="158"/>
      <c r="BW14" s="158"/>
      <c r="BX14" s="158"/>
      <c r="BY14" s="158"/>
      <c r="BZ14" s="158"/>
      <c r="CA14" s="158"/>
      <c r="CB14" s="158"/>
      <c r="CC14" s="158"/>
      <c r="CD14" s="158"/>
      <c r="CE14" s="158"/>
      <c r="CF14" s="158"/>
      <c r="CG14" s="111"/>
      <c r="CH14" s="111"/>
      <c r="CI14" s="111"/>
      <c r="CJ14" s="111"/>
      <c r="CK14" s="111"/>
      <c r="CL14" s="111"/>
      <c r="CM14" s="111"/>
      <c r="CN14" s="111"/>
      <c r="CO14" s="111"/>
      <c r="CP14" s="111"/>
      <c r="CQ14" s="111"/>
      <c r="CR14" s="111"/>
      <c r="CS14" s="158"/>
      <c r="CT14" s="159" t="s">
        <v>50</v>
      </c>
      <c r="CU14" s="160"/>
      <c r="CV14" s="160"/>
      <c r="CW14" s="160"/>
      <c r="CX14" s="160"/>
      <c r="CY14" s="160"/>
      <c r="CZ14" s="160"/>
      <c r="DA14" s="160"/>
      <c r="DB14" s="160"/>
      <c r="DC14" s="161"/>
      <c r="DD14" s="161"/>
      <c r="DE14" s="161"/>
      <c r="DF14" s="162"/>
      <c r="DH14" s="163"/>
      <c r="DI14" s="163"/>
      <c r="DJ14" s="163"/>
      <c r="DK14" s="121"/>
      <c r="DL14" s="163"/>
      <c r="DM14" s="163"/>
      <c r="DN14" s="163"/>
      <c r="DO14" s="121"/>
      <c r="DP14" s="163"/>
      <c r="DQ14" s="163"/>
      <c r="DR14" s="163"/>
      <c r="DS14" s="121"/>
      <c r="DT14" s="163"/>
      <c r="DU14" s="163"/>
      <c r="DV14" s="163"/>
      <c r="DW14" s="121"/>
      <c r="DX14" s="163"/>
      <c r="DY14" s="163"/>
      <c r="DZ14" s="163"/>
      <c r="EA14" s="121"/>
      <c r="EB14" s="163"/>
      <c r="EC14" s="163"/>
      <c r="ED14" s="163"/>
      <c r="EE14" s="121"/>
      <c r="EF14" s="163"/>
      <c r="EG14" s="163"/>
      <c r="EH14" s="163"/>
      <c r="EI14" s="121"/>
      <c r="EJ14" s="163"/>
      <c r="EK14" s="163"/>
      <c r="EL14" s="163"/>
      <c r="EM14" s="121"/>
      <c r="EN14" s="163"/>
      <c r="EO14" s="163"/>
      <c r="EP14" s="163"/>
      <c r="EQ14" s="121"/>
      <c r="ER14" s="163"/>
      <c r="ES14" s="163"/>
      <c r="ET14" s="163"/>
      <c r="EU14" s="121"/>
      <c r="EV14" s="163"/>
      <c r="EW14" s="163"/>
      <c r="EX14" s="163"/>
      <c r="EY14" s="121"/>
      <c r="EZ14" s="163"/>
      <c r="FA14" s="163"/>
      <c r="FB14" s="163"/>
    </row>
    <row r="15" spans="1:158" s="118" customFormat="1" ht="15" customHeight="1" x14ac:dyDescent="0.25">
      <c r="A15" s="85">
        <v>23155030</v>
      </c>
      <c r="B15" s="86">
        <v>-73.808611110000001</v>
      </c>
      <c r="C15" s="86">
        <v>7.0263888899999998</v>
      </c>
      <c r="D15" s="87">
        <v>126</v>
      </c>
      <c r="E15" s="122" t="s">
        <v>51</v>
      </c>
      <c r="F15" s="89" t="s">
        <v>52</v>
      </c>
      <c r="G15" s="89" t="s">
        <v>1515</v>
      </c>
      <c r="H15" s="89" t="s">
        <v>1518</v>
      </c>
      <c r="I15" s="89" t="s">
        <v>1543</v>
      </c>
      <c r="J15" s="90" t="s">
        <v>768</v>
      </c>
      <c r="K15" s="91">
        <v>0</v>
      </c>
      <c r="L15" s="91">
        <v>14.4</v>
      </c>
      <c r="M15" s="126">
        <v>0</v>
      </c>
      <c r="N15" s="126">
        <v>0</v>
      </c>
      <c r="O15" s="126">
        <v>0</v>
      </c>
      <c r="P15" s="126">
        <v>0.4</v>
      </c>
      <c r="Q15" s="126">
        <v>2.2999999999999998</v>
      </c>
      <c r="R15" s="126">
        <v>6.9</v>
      </c>
      <c r="S15" s="126">
        <v>0</v>
      </c>
      <c r="T15" s="126">
        <v>23.6</v>
      </c>
      <c r="U15" s="126">
        <v>0.5</v>
      </c>
      <c r="V15" s="661">
        <v>7.9</v>
      </c>
      <c r="W15" s="661" t="s">
        <v>1301</v>
      </c>
      <c r="X15" s="126">
        <v>4</v>
      </c>
      <c r="Y15" s="126">
        <v>8.4</v>
      </c>
      <c r="Z15" s="126">
        <v>68.7</v>
      </c>
      <c r="AA15" s="126">
        <v>5.4</v>
      </c>
      <c r="AB15" s="126">
        <v>0</v>
      </c>
      <c r="AC15" s="126">
        <v>1.4</v>
      </c>
      <c r="AD15" s="91">
        <v>0</v>
      </c>
      <c r="AE15" s="91">
        <v>0</v>
      </c>
      <c r="AF15" s="126">
        <v>0</v>
      </c>
      <c r="AG15" s="126">
        <v>0</v>
      </c>
      <c r="AH15" s="126">
        <v>6.4</v>
      </c>
      <c r="AI15" s="126">
        <v>0</v>
      </c>
      <c r="AJ15" s="126">
        <v>3.4</v>
      </c>
      <c r="AK15" s="126">
        <v>1.1000000000000001</v>
      </c>
      <c r="AL15" s="126">
        <v>37.799999999999997</v>
      </c>
      <c r="AM15" s="126">
        <v>0.5</v>
      </c>
      <c r="AN15" s="126">
        <v>0</v>
      </c>
      <c r="AO15" s="120"/>
      <c r="AP15" s="92">
        <f t="shared" si="8"/>
        <v>193.10000000000002</v>
      </c>
      <c r="AQ15" s="93">
        <v>284.89999999999998</v>
      </c>
      <c r="AR15" s="94">
        <f t="shared" ref="AR15:AR24" si="17">+AP15*100/AQ15</f>
        <v>67.778167778167798</v>
      </c>
      <c r="AS15" s="95">
        <f t="shared" ref="AS15:AS24" si="18">IF(AND((AP15*$AT$1*100/(AQ15*AT15))&gt;100+3.33*AP15-AQ15*AT15/$AT$1,AQ15&lt;30),IF(100+3.33*AP15-AQ15*AT15/$AT$1&gt;200,200,100+3.33*AP15-AQ15*AT15/$AT$1),IF((AP15*$AT$1*100/(AQ15*AT15))&lt;100+AP15-3.33*AQ15*AT15/$AT$1,100+AP15-3.33*AQ15*AT15/$AT$1,IF((AP15*$AT$1*100/(AQ15*AT15))&gt;200,200,(AP15*$AT$1*100/(AQ15*AT15)))))</f>
        <v>70.115345977414975</v>
      </c>
      <c r="AT15" s="96">
        <f t="shared" ref="AT15:AT24" si="19">COUNT(K15:AO15)</f>
        <v>29</v>
      </c>
      <c r="AU15" s="97">
        <f t="shared" ref="AU15:AU31" si="20">COUNTIF(K15:AO15,"&gt;0")</f>
        <v>17</v>
      </c>
      <c r="AV15" s="98"/>
      <c r="AW15" s="58">
        <f t="shared" si="13"/>
        <v>0</v>
      </c>
      <c r="AX15" s="99"/>
      <c r="AY15" s="100">
        <f t="shared" ref="AY15:AY24" si="21">MAX(K15:AO15)</f>
        <v>68.7</v>
      </c>
      <c r="AZ15" s="101">
        <v>124.5</v>
      </c>
      <c r="BA15" s="102">
        <f t="shared" si="14"/>
        <v>-55.8</v>
      </c>
      <c r="BB15" s="102" t="str">
        <f t="shared" si="15"/>
        <v/>
      </c>
      <c r="BC15" s="102" t="str">
        <f t="shared" si="16"/>
        <v/>
      </c>
      <c r="BD15" s="102">
        <v>15.123662306777645</v>
      </c>
      <c r="BE15" s="103">
        <f t="shared" ref="BE15:BE25" si="22">AU15-BD15</f>
        <v>1.8763376932223554</v>
      </c>
      <c r="BF15" s="124" t="s">
        <v>51</v>
      </c>
      <c r="BG15" s="105">
        <v>60.682142857142864</v>
      </c>
      <c r="BH15" s="105">
        <v>96.000000000000014</v>
      </c>
      <c r="BI15" s="105">
        <v>179.55517241379312</v>
      </c>
      <c r="BJ15" s="105">
        <v>284.89999999999998</v>
      </c>
      <c r="BK15" s="105">
        <v>367.53571428571428</v>
      </c>
      <c r="BL15" s="105">
        <v>256.56785714285712</v>
      </c>
      <c r="BM15" s="105">
        <v>240.65172413793104</v>
      </c>
      <c r="BN15" s="105">
        <v>275.51538461538456</v>
      </c>
      <c r="BO15" s="105">
        <v>346.27407407407406</v>
      </c>
      <c r="BP15" s="105">
        <v>402.55384615384622</v>
      </c>
      <c r="BQ15" s="105">
        <v>342.08214285714286</v>
      </c>
      <c r="BR15" s="106">
        <v>140.6</v>
      </c>
      <c r="BS15" s="107"/>
      <c r="BT15" s="108">
        <v>4.5012315270935943</v>
      </c>
      <c r="BU15" s="108">
        <v>6.5319316258674158</v>
      </c>
      <c r="BV15" s="108">
        <v>12.206896551724135</v>
      </c>
      <c r="BW15" s="108">
        <v>15.123662306777645</v>
      </c>
      <c r="BX15" s="108">
        <v>17.373152709359605</v>
      </c>
      <c r="BY15" s="109">
        <v>13.594827586206895</v>
      </c>
      <c r="BZ15" s="109">
        <v>12.344827586206897</v>
      </c>
      <c r="CA15" s="109">
        <v>14.459770114942529</v>
      </c>
      <c r="CB15" s="109">
        <v>16.564090368608795</v>
      </c>
      <c r="CC15" s="109">
        <v>17.363095238095241</v>
      </c>
      <c r="CD15" s="109">
        <v>14.999999999999998</v>
      </c>
      <c r="CE15" s="109">
        <v>8.1523809523809501</v>
      </c>
      <c r="CF15" s="110"/>
      <c r="CG15" s="111">
        <v>62.4</v>
      </c>
      <c r="CH15" s="111">
        <v>48.8</v>
      </c>
      <c r="CI15" s="111">
        <v>99.6</v>
      </c>
      <c r="CJ15" s="111">
        <v>124.5</v>
      </c>
      <c r="CK15" s="111">
        <v>164.1</v>
      </c>
      <c r="CL15" s="111">
        <v>129.19999999999999</v>
      </c>
      <c r="CM15" s="111">
        <v>164.8</v>
      </c>
      <c r="CN15" s="111">
        <v>157.6</v>
      </c>
      <c r="CO15" s="111">
        <v>131.9</v>
      </c>
      <c r="CP15" s="111">
        <v>142.9</v>
      </c>
      <c r="CQ15" s="111">
        <v>116.7</v>
      </c>
      <c r="CR15" s="111">
        <v>66.5</v>
      </c>
      <c r="CS15" s="112"/>
      <c r="CT15" s="125" t="s">
        <v>51</v>
      </c>
      <c r="CU15" s="114">
        <f t="shared" ref="CU15:CU32" si="23">SUM(K15:T15)</f>
        <v>47.6</v>
      </c>
      <c r="CV15" s="114"/>
      <c r="CW15" s="114"/>
      <c r="CX15" s="114">
        <f t="shared" ref="CX15:CX31" si="24">SUM(U15:AD15)</f>
        <v>96.300000000000011</v>
      </c>
      <c r="CY15" s="114"/>
      <c r="CZ15" s="114"/>
      <c r="DA15" s="114">
        <f t="shared" ref="DA15:DA31" si="25">SUM(AE15:AO15)</f>
        <v>49.199999999999996</v>
      </c>
      <c r="DB15" s="115">
        <f t="shared" ref="DB15:DB31" si="26">+SUM(CU15:DA15)</f>
        <v>193.1</v>
      </c>
      <c r="DC15" s="116">
        <f t="shared" ref="DC15:DC32" si="27">COUNT(K15:T15)</f>
        <v>10</v>
      </c>
      <c r="DD15" s="116">
        <f t="shared" ref="DD15:DD31" si="28">COUNT(U15:AD15)</f>
        <v>9</v>
      </c>
      <c r="DE15" s="116">
        <f t="shared" ref="DE15:DE32" si="29">COUNT(AE15:AO15)</f>
        <v>10</v>
      </c>
      <c r="DF15" s="117">
        <f t="shared" ref="DF15:DF32" si="30">COUNT(K15:AO15)</f>
        <v>29</v>
      </c>
      <c r="DH15" s="119">
        <v>18.163191763191762</v>
      </c>
      <c r="DI15" s="119">
        <v>15.004375804375803</v>
      </c>
      <c r="DJ15" s="120">
        <v>17.965765765765767</v>
      </c>
      <c r="DK15" s="121"/>
      <c r="DL15" s="119">
        <v>34.643554666666667</v>
      </c>
      <c r="DM15" s="119">
        <v>40.33428266666666</v>
      </c>
      <c r="DN15" s="120">
        <v>49.818829333333326</v>
      </c>
      <c r="DO15" s="121"/>
      <c r="DP15" s="119">
        <v>62.736215334420883</v>
      </c>
      <c r="DQ15" s="119">
        <v>52.280179445350726</v>
      </c>
      <c r="DR15" s="120">
        <v>68.113605220228379</v>
      </c>
      <c r="DS15" s="121"/>
      <c r="DT15" s="119">
        <v>89.383113333333341</v>
      </c>
      <c r="DU15" s="119">
        <v>97.281621111111107</v>
      </c>
      <c r="DV15" s="120">
        <v>113.27859888888888</v>
      </c>
      <c r="DW15" s="121"/>
      <c r="DX15" s="119">
        <v>114.42449678800857</v>
      </c>
      <c r="DY15" s="119">
        <v>109.22338329764453</v>
      </c>
      <c r="DZ15" s="120">
        <v>150.03211991434688</v>
      </c>
      <c r="EA15" s="121"/>
      <c r="EB15" s="119">
        <v>93.401161258236968</v>
      </c>
      <c r="EC15" s="119">
        <v>111.50138629864476</v>
      </c>
      <c r="ED15" s="120">
        <v>63.200785776451561</v>
      </c>
      <c r="EE15" s="121"/>
      <c r="EF15" s="119">
        <v>74.113933594316379</v>
      </c>
      <c r="EG15" s="119">
        <v>71.71671741336813</v>
      </c>
      <c r="EH15" s="120">
        <v>83.802682325648831</v>
      </c>
      <c r="EI15" s="121"/>
      <c r="EJ15" s="119">
        <v>83.587443096476008</v>
      </c>
      <c r="EK15" s="119">
        <v>83.587443096476008</v>
      </c>
      <c r="EL15" s="120">
        <v>121.2817804737146</v>
      </c>
      <c r="EM15" s="121"/>
      <c r="EN15" s="119">
        <v>110.6152521670607</v>
      </c>
      <c r="EO15" s="119">
        <v>125.91736209613873</v>
      </c>
      <c r="EP15" s="120">
        <v>101.91405240346732</v>
      </c>
      <c r="EQ15" s="121"/>
      <c r="ER15" s="119">
        <v>129.59365328109695</v>
      </c>
      <c r="ES15" s="119">
        <v>136.2933251714006</v>
      </c>
      <c r="ET15" s="120">
        <v>142.49302154750245</v>
      </c>
      <c r="EU15" s="121"/>
      <c r="EV15" s="119">
        <v>112.80124178712221</v>
      </c>
      <c r="EW15" s="119">
        <v>96.871675427069647</v>
      </c>
      <c r="EX15" s="120">
        <v>93.387082785808147</v>
      </c>
      <c r="EY15" s="121"/>
      <c r="EZ15" s="119">
        <v>58.082393939393938</v>
      </c>
      <c r="FA15" s="119">
        <v>42.387151515151515</v>
      </c>
      <c r="FB15" s="120">
        <v>31.490454545454551</v>
      </c>
    </row>
    <row r="16" spans="1:158" s="118" customFormat="1" ht="15" customHeight="1" x14ac:dyDescent="0.25">
      <c r="A16" s="85">
        <v>23195502</v>
      </c>
      <c r="B16" s="86">
        <v>-73.184527779999996</v>
      </c>
      <c r="C16" s="86">
        <v>7.1214722200000002</v>
      </c>
      <c r="D16" s="87">
        <v>1189</v>
      </c>
      <c r="E16" s="122" t="s">
        <v>53</v>
      </c>
      <c r="F16" s="89" t="s">
        <v>52</v>
      </c>
      <c r="G16" s="89" t="s">
        <v>1515</v>
      </c>
      <c r="H16" s="89" t="s">
        <v>1518</v>
      </c>
      <c r="I16" s="89" t="s">
        <v>1544</v>
      </c>
      <c r="J16" s="90" t="s">
        <v>1878</v>
      </c>
      <c r="K16" s="91">
        <v>0</v>
      </c>
      <c r="L16" s="91">
        <v>3.9</v>
      </c>
      <c r="M16" s="126">
        <v>1.8</v>
      </c>
      <c r="N16" s="126">
        <v>0.4</v>
      </c>
      <c r="O16" s="126">
        <v>0</v>
      </c>
      <c r="P16" s="126">
        <v>0.5</v>
      </c>
      <c r="Q16" s="126">
        <v>2.1</v>
      </c>
      <c r="R16" s="126">
        <v>0</v>
      </c>
      <c r="S16" s="126">
        <v>0</v>
      </c>
      <c r="T16" s="126">
        <v>0</v>
      </c>
      <c r="U16" s="126">
        <v>0</v>
      </c>
      <c r="V16" s="661">
        <v>0.3</v>
      </c>
      <c r="W16" s="661">
        <v>10.5</v>
      </c>
      <c r="X16" s="126">
        <v>19.2</v>
      </c>
      <c r="Y16" s="126">
        <v>3.1</v>
      </c>
      <c r="Z16" s="126">
        <v>12.8</v>
      </c>
      <c r="AA16" s="126">
        <v>17.2</v>
      </c>
      <c r="AB16" s="126">
        <v>0</v>
      </c>
      <c r="AC16" s="126">
        <v>0</v>
      </c>
      <c r="AD16" s="91">
        <v>16.100000000000001</v>
      </c>
      <c r="AE16" s="91">
        <v>6.6</v>
      </c>
      <c r="AF16" s="126">
        <v>7.5</v>
      </c>
      <c r="AG16" s="126">
        <v>0</v>
      </c>
      <c r="AH16" s="126" t="s">
        <v>1953</v>
      </c>
      <c r="AI16" s="126">
        <v>0.7</v>
      </c>
      <c r="AJ16" s="126">
        <v>1.6</v>
      </c>
      <c r="AK16" s="126">
        <v>0</v>
      </c>
      <c r="AL16" s="126">
        <v>0</v>
      </c>
      <c r="AM16" s="126">
        <v>0</v>
      </c>
      <c r="AN16" s="126">
        <v>0</v>
      </c>
      <c r="AO16" s="120"/>
      <c r="AP16" s="92">
        <f t="shared" si="8"/>
        <v>104.3</v>
      </c>
      <c r="AQ16" s="93">
        <v>108.10689655172415</v>
      </c>
      <c r="AR16" s="94">
        <f t="shared" si="17"/>
        <v>96.478581225479246</v>
      </c>
      <c r="AS16" s="95">
        <f t="shared" si="18"/>
        <v>99.805428853944036</v>
      </c>
      <c r="AT16" s="96">
        <f t="shared" si="19"/>
        <v>29</v>
      </c>
      <c r="AU16" s="97">
        <f t="shared" si="20"/>
        <v>16</v>
      </c>
      <c r="AV16" s="98"/>
      <c r="AW16" s="58">
        <f t="shared" si="13"/>
        <v>0</v>
      </c>
      <c r="AX16" s="99"/>
      <c r="AY16" s="100">
        <f t="shared" si="21"/>
        <v>19.2</v>
      </c>
      <c r="AZ16" s="101">
        <v>86.2</v>
      </c>
      <c r="BA16" s="102">
        <f t="shared" si="14"/>
        <v>-67</v>
      </c>
      <c r="BB16" s="102" t="str">
        <f t="shared" si="15"/>
        <v/>
      </c>
      <c r="BC16" s="102" t="str">
        <f t="shared" si="16"/>
        <v/>
      </c>
      <c r="BD16" s="102">
        <v>11.325000000000001</v>
      </c>
      <c r="BE16" s="103">
        <f t="shared" si="22"/>
        <v>4.6749999999999989</v>
      </c>
      <c r="BF16" s="124" t="s">
        <v>53</v>
      </c>
      <c r="BG16" s="105">
        <v>60.800000000000004</v>
      </c>
      <c r="BH16" s="105">
        <v>93.806896551724137</v>
      </c>
      <c r="BI16" s="105">
        <v>122.13448275862071</v>
      </c>
      <c r="BJ16" s="105">
        <v>108.10689655172415</v>
      </c>
      <c r="BK16" s="105">
        <v>119.3107142857143</v>
      </c>
      <c r="BL16" s="105">
        <v>74.303703703703718</v>
      </c>
      <c r="BM16" s="105">
        <v>79.006896551724154</v>
      </c>
      <c r="BN16" s="105">
        <v>78.811538461538461</v>
      </c>
      <c r="BO16" s="105">
        <v>94.45714285714287</v>
      </c>
      <c r="BP16" s="105">
        <v>158.60357142857143</v>
      </c>
      <c r="BQ16" s="105">
        <v>128.33703703703702</v>
      </c>
      <c r="BR16" s="106">
        <v>63.151851851851838</v>
      </c>
      <c r="BS16" s="107"/>
      <c r="BT16" s="108">
        <v>5.7312722948870372</v>
      </c>
      <c r="BU16" s="108">
        <v>6.5526371666383554</v>
      </c>
      <c r="BV16" s="108">
        <v>9.9499999999999993</v>
      </c>
      <c r="BW16" s="108">
        <v>11.325000000000001</v>
      </c>
      <c r="BX16" s="108">
        <v>12.826666666666666</v>
      </c>
      <c r="BY16" s="109">
        <v>10.899326198969485</v>
      </c>
      <c r="BZ16" s="109">
        <v>11.482758620689653</v>
      </c>
      <c r="CA16" s="109">
        <v>12.120689655172413</v>
      </c>
      <c r="CB16" s="109">
        <v>12.107142857142858</v>
      </c>
      <c r="CC16" s="109">
        <v>13.285714285714288</v>
      </c>
      <c r="CD16" s="109">
        <v>10.234693877551019</v>
      </c>
      <c r="CE16" s="109">
        <v>5.3703703703703685</v>
      </c>
      <c r="CF16" s="110"/>
      <c r="CG16" s="111">
        <v>98.8</v>
      </c>
      <c r="CH16" s="111">
        <v>152</v>
      </c>
      <c r="CI16" s="111">
        <v>117.2</v>
      </c>
      <c r="CJ16" s="111">
        <v>86.2</v>
      </c>
      <c r="CK16" s="111">
        <v>77.400000000000006</v>
      </c>
      <c r="CL16" s="111">
        <v>69.7</v>
      </c>
      <c r="CM16" s="111">
        <v>94.1</v>
      </c>
      <c r="CN16" s="111">
        <v>88.9</v>
      </c>
      <c r="CO16" s="111">
        <v>85.9</v>
      </c>
      <c r="CP16" s="111">
        <v>147.6</v>
      </c>
      <c r="CQ16" s="111">
        <v>114.1</v>
      </c>
      <c r="CR16" s="111">
        <v>90.6</v>
      </c>
      <c r="CS16" s="112"/>
      <c r="CT16" s="125" t="s">
        <v>53</v>
      </c>
      <c r="CU16" s="114">
        <f t="shared" si="23"/>
        <v>8.7000000000000011</v>
      </c>
      <c r="CV16" s="114"/>
      <c r="CW16" s="114"/>
      <c r="CX16" s="114">
        <f t="shared" si="24"/>
        <v>79.200000000000017</v>
      </c>
      <c r="CY16" s="114"/>
      <c r="CZ16" s="114"/>
      <c r="DA16" s="114">
        <f t="shared" si="25"/>
        <v>16.399999999999999</v>
      </c>
      <c r="DB16" s="115">
        <f t="shared" si="26"/>
        <v>104.30000000000001</v>
      </c>
      <c r="DC16" s="116">
        <f t="shared" si="27"/>
        <v>10</v>
      </c>
      <c r="DD16" s="116">
        <f t="shared" si="28"/>
        <v>10</v>
      </c>
      <c r="DE16" s="116">
        <f t="shared" si="29"/>
        <v>9</v>
      </c>
      <c r="DF16" s="117">
        <f t="shared" si="30"/>
        <v>29</v>
      </c>
      <c r="DH16" s="119">
        <v>16.58930693069307</v>
      </c>
      <c r="DI16" s="119">
        <v>16.194323432343232</v>
      </c>
      <c r="DJ16" s="120">
        <v>27.056369636963694</v>
      </c>
      <c r="DK16" s="121"/>
      <c r="DL16" s="119">
        <v>24.21763535911602</v>
      </c>
      <c r="DM16" s="119">
        <v>32.290180478821355</v>
      </c>
      <c r="DN16" s="120">
        <v>32.585517495395948</v>
      </c>
      <c r="DO16" s="121"/>
      <c r="DP16" s="119">
        <v>40.174783319705639</v>
      </c>
      <c r="DQ16" s="119">
        <v>34.293115290269832</v>
      </c>
      <c r="DR16" s="120">
        <v>47.452101390024538</v>
      </c>
      <c r="DS16" s="121"/>
      <c r="DT16" s="119">
        <v>43.619781158259947</v>
      </c>
      <c r="DU16" s="119">
        <v>37.81714971977582</v>
      </c>
      <c r="DV16" s="120">
        <v>43.519735788630911</v>
      </c>
      <c r="DW16" s="121"/>
      <c r="DX16" s="119">
        <v>42.311614497528836</v>
      </c>
      <c r="DY16" s="119">
        <v>30.408347062053817</v>
      </c>
      <c r="DZ16" s="120">
        <v>48.713371773750694</v>
      </c>
      <c r="EA16" s="121"/>
      <c r="EB16" s="119">
        <v>28.746820987654321</v>
      </c>
      <c r="EC16" s="119">
        <v>25.441437389770723</v>
      </c>
      <c r="ED16" s="120">
        <v>21.535074955908289</v>
      </c>
      <c r="EE16" s="121"/>
      <c r="EF16" s="119">
        <v>26.437270588235297</v>
      </c>
      <c r="EG16" s="119">
        <v>24.747670588235295</v>
      </c>
      <c r="EH16" s="120">
        <v>33.295058823529409</v>
      </c>
      <c r="EI16" s="121"/>
      <c r="EJ16" s="119">
        <v>19.623126843657822</v>
      </c>
      <c r="EK16" s="119">
        <v>28.633746312684369</v>
      </c>
      <c r="EL16" s="120">
        <v>30.936460176991154</v>
      </c>
      <c r="EM16" s="121"/>
      <c r="EN16" s="119">
        <v>29.388333333333335</v>
      </c>
      <c r="EO16" s="119">
        <v>36.685436507936515</v>
      </c>
      <c r="EP16" s="120">
        <v>34.686230158730162</v>
      </c>
      <c r="EQ16" s="121"/>
      <c r="ER16" s="119">
        <v>39.9</v>
      </c>
      <c r="ES16" s="119">
        <v>56.5</v>
      </c>
      <c r="ET16" s="120">
        <v>52.6</v>
      </c>
      <c r="EU16" s="121"/>
      <c r="EV16" s="119">
        <v>46.922915309446253</v>
      </c>
      <c r="EW16" s="119">
        <v>34.016612377850159</v>
      </c>
      <c r="EX16" s="120">
        <v>41.920472312703581</v>
      </c>
      <c r="EY16" s="121"/>
      <c r="EZ16" s="119">
        <v>24.802750970604553</v>
      </c>
      <c r="FA16" s="119">
        <v>24.302695507487524</v>
      </c>
      <c r="FB16" s="120">
        <v>11.001220188574599</v>
      </c>
    </row>
    <row r="17" spans="1:158" s="118" customFormat="1" ht="15" customHeight="1" x14ac:dyDescent="0.25">
      <c r="A17" s="85">
        <v>16015010</v>
      </c>
      <c r="B17" s="86">
        <v>-72.509166669999999</v>
      </c>
      <c r="C17" s="86">
        <v>7.9302777799999999</v>
      </c>
      <c r="D17" s="87">
        <v>250</v>
      </c>
      <c r="E17" s="122" t="s">
        <v>54</v>
      </c>
      <c r="F17" s="89" t="s">
        <v>55</v>
      </c>
      <c r="G17" s="89" t="s">
        <v>1511</v>
      </c>
      <c r="H17" s="89" t="s">
        <v>1519</v>
      </c>
      <c r="I17" s="89" t="s">
        <v>1545</v>
      </c>
      <c r="J17" s="90" t="s">
        <v>769</v>
      </c>
      <c r="K17" s="91"/>
      <c r="L17" s="91">
        <v>0</v>
      </c>
      <c r="M17" s="126">
        <v>0</v>
      </c>
      <c r="N17" s="126">
        <v>0</v>
      </c>
      <c r="O17" s="126">
        <v>0</v>
      </c>
      <c r="P17" s="126">
        <v>0</v>
      </c>
      <c r="Q17" s="126">
        <v>0</v>
      </c>
      <c r="R17" s="126">
        <v>0</v>
      </c>
      <c r="S17" s="126">
        <v>0</v>
      </c>
      <c r="T17" s="126">
        <v>0</v>
      </c>
      <c r="U17" s="126">
        <v>0</v>
      </c>
      <c r="V17" s="661">
        <v>0</v>
      </c>
      <c r="W17" s="661" t="s">
        <v>1301</v>
      </c>
      <c r="X17" s="126">
        <v>44.6</v>
      </c>
      <c r="Y17" s="126">
        <v>0.5</v>
      </c>
      <c r="Z17" s="126">
        <v>0.4</v>
      </c>
      <c r="AA17" s="126">
        <v>10.6</v>
      </c>
      <c r="AB17" s="126">
        <v>0.2</v>
      </c>
      <c r="AC17" s="126">
        <v>0.3</v>
      </c>
      <c r="AD17" s="91">
        <v>0</v>
      </c>
      <c r="AE17" s="91">
        <v>0.4</v>
      </c>
      <c r="AF17" s="126">
        <v>7.4</v>
      </c>
      <c r="AG17" s="126">
        <v>1.1000000000000001</v>
      </c>
      <c r="AH17" s="126">
        <v>12.3</v>
      </c>
      <c r="AI17" s="126">
        <v>1.3</v>
      </c>
      <c r="AJ17" s="126">
        <v>0</v>
      </c>
      <c r="AK17" s="126">
        <v>1.1000000000000001</v>
      </c>
      <c r="AL17" s="126">
        <v>0</v>
      </c>
      <c r="AM17" s="126">
        <v>3.4</v>
      </c>
      <c r="AN17" s="126">
        <v>0</v>
      </c>
      <c r="AO17" s="120"/>
      <c r="AP17" s="92">
        <f t="shared" si="8"/>
        <v>83.6</v>
      </c>
      <c r="AQ17" s="93">
        <v>102.72799999999999</v>
      </c>
      <c r="AR17" s="94">
        <f>+AP17*100/AQ17</f>
        <v>81.379954832178186</v>
      </c>
      <c r="AS17" s="95">
        <f>IF(AND((AP17*$AT$1*100/(AQ17*AT17))&gt;100+3.33*AP17-AQ17*AT17/$AT$1,AQ17&lt;30),IF(100+3.33*AP17-AQ17*AT17/$AT$1&gt;200,200,100+3.33*AP17-AQ17*AT17/$AT$1),IF((AP17*$AT$1*100/(AQ17*AT17))&lt;100+AP17-3.33*AQ17*AT17/$AT$1,100+AP17-3.33*AQ17*AT17/$AT$1,IF((AP17*$AT$1*100/(AQ17*AT17))&gt;200,200,(AP17*$AT$1*100/(AQ17*AT17)))))</f>
        <v>87.192808748762332</v>
      </c>
      <c r="AT17" s="96">
        <f>COUNT(K17:AO17)</f>
        <v>28</v>
      </c>
      <c r="AU17" s="97">
        <f>COUNTIF(K17:AO17,"&gt;0")</f>
        <v>13</v>
      </c>
      <c r="AV17" s="98"/>
      <c r="AW17" s="58">
        <f>+LOOKUP(1000,K17:AO17)</f>
        <v>0</v>
      </c>
      <c r="AX17" s="99"/>
      <c r="AY17" s="100">
        <f t="shared" si="21"/>
        <v>44.6</v>
      </c>
      <c r="AZ17" s="101">
        <v>118.1</v>
      </c>
      <c r="BA17" s="102">
        <f t="shared" si="14"/>
        <v>-73.5</v>
      </c>
      <c r="BB17" s="102" t="str">
        <f t="shared" si="15"/>
        <v/>
      </c>
      <c r="BC17" s="102" t="str">
        <f t="shared" si="16"/>
        <v/>
      </c>
      <c r="BD17" s="102">
        <v>8.2799999999999994</v>
      </c>
      <c r="BE17" s="103">
        <f t="shared" si="22"/>
        <v>4.7200000000000006</v>
      </c>
      <c r="BF17" s="124" t="s">
        <v>54</v>
      </c>
      <c r="BG17" s="105">
        <v>63.947999999999986</v>
      </c>
      <c r="BH17" s="105">
        <v>46.1</v>
      </c>
      <c r="BI17" s="105">
        <v>65.908000000000001</v>
      </c>
      <c r="BJ17" s="105">
        <v>102.72799999999999</v>
      </c>
      <c r="BK17" s="105">
        <v>85.141666666666666</v>
      </c>
      <c r="BL17" s="105">
        <v>42.535999999999994</v>
      </c>
      <c r="BM17" s="105">
        <v>38.28</v>
      </c>
      <c r="BN17" s="105">
        <v>45.704166666666673</v>
      </c>
      <c r="BO17" s="105">
        <v>60.658333333333331</v>
      </c>
      <c r="BP17" s="105">
        <v>119.05833333333332</v>
      </c>
      <c r="BQ17" s="105">
        <v>143.82499999999996</v>
      </c>
      <c r="BR17" s="106">
        <v>83.500416666666666</v>
      </c>
      <c r="BS17" s="107"/>
      <c r="BT17" s="108">
        <v>4.9743589743589736</v>
      </c>
      <c r="BU17" s="108">
        <v>4.61045566502463</v>
      </c>
      <c r="BV17" s="108">
        <v>6.1599999999999984</v>
      </c>
      <c r="BW17" s="108">
        <v>8.2799999999999994</v>
      </c>
      <c r="BX17" s="108">
        <v>8.2146666666666643</v>
      </c>
      <c r="BY17" s="109">
        <v>8.5999999999999979</v>
      </c>
      <c r="BZ17" s="109">
        <v>8.2799999999999958</v>
      </c>
      <c r="CA17" s="109">
        <v>6.6066666666666656</v>
      </c>
      <c r="CB17" s="109">
        <v>6.958333333333333</v>
      </c>
      <c r="CC17" s="109">
        <v>10.499999999999998</v>
      </c>
      <c r="CD17" s="109">
        <v>9.7916666666666661</v>
      </c>
      <c r="CE17" s="109">
        <v>6.3888888888888884</v>
      </c>
      <c r="CF17" s="110"/>
      <c r="CG17" s="111">
        <v>93.2</v>
      </c>
      <c r="CH17" s="111">
        <v>87.8</v>
      </c>
      <c r="CI17" s="111">
        <v>96.8</v>
      </c>
      <c r="CJ17" s="111">
        <v>118.1</v>
      </c>
      <c r="CK17" s="111">
        <v>99.6</v>
      </c>
      <c r="CL17" s="111">
        <v>74.3</v>
      </c>
      <c r="CM17" s="111">
        <v>46.9</v>
      </c>
      <c r="CN17" s="111">
        <v>94.7</v>
      </c>
      <c r="CO17" s="111">
        <v>77</v>
      </c>
      <c r="CP17" s="111">
        <v>108.3</v>
      </c>
      <c r="CQ17" s="111">
        <v>108.7</v>
      </c>
      <c r="CR17" s="111">
        <v>168.4</v>
      </c>
      <c r="CS17" s="112"/>
      <c r="CT17" s="125" t="s">
        <v>54</v>
      </c>
      <c r="CU17" s="114">
        <f t="shared" si="23"/>
        <v>0</v>
      </c>
      <c r="CV17" s="114"/>
      <c r="CW17" s="114"/>
      <c r="CX17" s="114">
        <f t="shared" si="24"/>
        <v>56.6</v>
      </c>
      <c r="CY17" s="114"/>
      <c r="CZ17" s="114"/>
      <c r="DA17" s="114">
        <f t="shared" si="25"/>
        <v>27.000000000000004</v>
      </c>
      <c r="DB17" s="115">
        <f t="shared" si="26"/>
        <v>83.600000000000009</v>
      </c>
      <c r="DC17" s="116">
        <f t="shared" si="27"/>
        <v>9</v>
      </c>
      <c r="DD17" s="116">
        <f t="shared" si="28"/>
        <v>9</v>
      </c>
      <c r="DE17" s="116">
        <f t="shared" si="29"/>
        <v>10</v>
      </c>
      <c r="DF17" s="117">
        <f t="shared" si="30"/>
        <v>28</v>
      </c>
      <c r="DH17" s="119">
        <v>24.264042295258616</v>
      </c>
      <c r="DI17" s="119">
        <v>13.369982489224133</v>
      </c>
      <c r="DJ17" s="120">
        <v>13.072871767241375</v>
      </c>
      <c r="DK17" s="121"/>
      <c r="DL17" s="119">
        <v>10.522724703222158</v>
      </c>
      <c r="DM17" s="119">
        <v>16.210684002261168</v>
      </c>
      <c r="DN17" s="120">
        <v>13.745901639344263</v>
      </c>
      <c r="DO17" s="121"/>
      <c r="DP17" s="119">
        <v>14.770077864293661</v>
      </c>
      <c r="DQ17" s="119">
        <v>19.27782890079887</v>
      </c>
      <c r="DR17" s="120">
        <v>31.362438062493688</v>
      </c>
      <c r="DS17" s="121"/>
      <c r="DT17" s="119">
        <v>31.945950842442173</v>
      </c>
      <c r="DU17" s="119">
        <v>40.484962860076088</v>
      </c>
      <c r="DV17" s="120">
        <v>42.293224228516209</v>
      </c>
      <c r="DW17" s="121"/>
      <c r="DX17" s="119">
        <v>33.272146044624762</v>
      </c>
      <c r="DY17" s="119">
        <v>22.021160243407714</v>
      </c>
      <c r="DZ17" s="120">
        <v>26.444624746450316</v>
      </c>
      <c r="EA17" s="121"/>
      <c r="EB17" s="119">
        <v>16.1239823697174</v>
      </c>
      <c r="EC17" s="119">
        <v>8.8225563909774429</v>
      </c>
      <c r="ED17" s="120">
        <v>15.515530204822403</v>
      </c>
      <c r="EE17" s="121"/>
      <c r="EF17" s="119">
        <v>13.54382732297973</v>
      </c>
      <c r="EG17" s="119">
        <v>14.747723085022372</v>
      </c>
      <c r="EH17" s="120">
        <v>11.136035798894445</v>
      </c>
      <c r="EI17" s="121"/>
      <c r="EJ17" s="119">
        <v>12.368082878300548</v>
      </c>
      <c r="EK17" s="119">
        <v>10.658673049592341</v>
      </c>
      <c r="EL17" s="120">
        <v>23.328416485900217</v>
      </c>
      <c r="EM17" s="121"/>
      <c r="EN17" s="119">
        <v>22.58620689655173</v>
      </c>
      <c r="EO17" s="119">
        <v>20.532915360501573</v>
      </c>
      <c r="EP17" s="120">
        <v>26.898119122257057</v>
      </c>
      <c r="EQ17" s="121"/>
      <c r="ER17" s="119">
        <v>34.282026864474737</v>
      </c>
      <c r="ES17" s="119">
        <v>55.557049418604649</v>
      </c>
      <c r="ET17" s="120">
        <v>48.90230302726544</v>
      </c>
      <c r="EU17" s="121"/>
      <c r="EV17" s="119">
        <v>44.414516298081956</v>
      </c>
      <c r="EW17" s="119">
        <v>46.9553925165077</v>
      </c>
      <c r="EX17" s="120">
        <v>42.381815323341364</v>
      </c>
      <c r="EY17" s="121"/>
      <c r="EZ17" s="119">
        <v>45.150071031899778</v>
      </c>
      <c r="FA17" s="119">
        <v>21.647294330362911</v>
      </c>
      <c r="FB17" s="120">
        <v>15.771600154978692</v>
      </c>
    </row>
    <row r="18" spans="1:158" s="118" customFormat="1" ht="15" customHeight="1" x14ac:dyDescent="0.25">
      <c r="A18" s="85">
        <v>27015330</v>
      </c>
      <c r="B18" s="86">
        <v>-75.588972220000002</v>
      </c>
      <c r="C18" s="86">
        <v>6.2206111100000001</v>
      </c>
      <c r="D18" s="87">
        <v>1490</v>
      </c>
      <c r="E18" s="122" t="s">
        <v>1879</v>
      </c>
      <c r="F18" s="89" t="s">
        <v>49</v>
      </c>
      <c r="G18" s="89" t="s">
        <v>1515</v>
      </c>
      <c r="H18" s="89" t="s">
        <v>1425</v>
      </c>
      <c r="I18" s="89" t="s">
        <v>1546</v>
      </c>
      <c r="J18" s="90" t="s">
        <v>734</v>
      </c>
      <c r="K18" s="91"/>
      <c r="L18" s="91"/>
      <c r="M18" s="91"/>
      <c r="N18" s="91"/>
      <c r="O18" s="91" t="s">
        <v>1301</v>
      </c>
      <c r="P18" s="91" t="s">
        <v>1301</v>
      </c>
      <c r="Q18" s="91" t="s">
        <v>1301</v>
      </c>
      <c r="R18" s="91" t="s">
        <v>1301</v>
      </c>
      <c r="S18" s="91"/>
      <c r="T18" s="91"/>
      <c r="U18" s="91"/>
      <c r="V18" s="660"/>
      <c r="W18" s="660" t="s">
        <v>1301</v>
      </c>
      <c r="X18" s="91" t="s">
        <v>1301</v>
      </c>
      <c r="Y18" s="91" t="s">
        <v>1301</v>
      </c>
      <c r="Z18" s="91"/>
      <c r="AA18" s="91" t="s">
        <v>1301</v>
      </c>
      <c r="AB18" s="91" t="s">
        <v>1301</v>
      </c>
      <c r="AC18" s="91" t="s">
        <v>1301</v>
      </c>
      <c r="AD18" s="91" t="s">
        <v>1301</v>
      </c>
      <c r="AE18" s="91"/>
      <c r="AF18" s="91" t="s">
        <v>1301</v>
      </c>
      <c r="AG18" s="91" t="s">
        <v>1301</v>
      </c>
      <c r="AH18" s="91"/>
      <c r="AI18" s="91" t="s">
        <v>1301</v>
      </c>
      <c r="AJ18" s="91" t="s">
        <v>1301</v>
      </c>
      <c r="AK18" s="91" t="s">
        <v>1301</v>
      </c>
      <c r="AL18" s="91"/>
      <c r="AM18" s="91" t="s">
        <v>1301</v>
      </c>
      <c r="AN18" s="91"/>
      <c r="AO18" s="91"/>
      <c r="AP18" s="92" t="str">
        <f t="shared" si="8"/>
        <v/>
      </c>
      <c r="AQ18" s="93">
        <v>181.17333333333332</v>
      </c>
      <c r="AR18" s="94"/>
      <c r="AS18" s="95"/>
      <c r="AT18" s="96">
        <f t="shared" si="19"/>
        <v>0</v>
      </c>
      <c r="AU18" s="97">
        <f t="shared" si="20"/>
        <v>0</v>
      </c>
      <c r="AV18" s="98"/>
      <c r="AW18" s="58"/>
      <c r="AX18" s="99"/>
      <c r="AY18" s="100"/>
      <c r="AZ18" s="101">
        <v>85.4</v>
      </c>
      <c r="BA18" s="102" t="str">
        <f t="shared" si="14"/>
        <v/>
      </c>
      <c r="BB18" s="102" t="str">
        <f t="shared" si="15"/>
        <v/>
      </c>
      <c r="BC18" s="102" t="str">
        <f t="shared" si="16"/>
        <v/>
      </c>
      <c r="BD18" s="102">
        <v>17.699999999999996</v>
      </c>
      <c r="BE18" s="103">
        <f t="shared" si="22"/>
        <v>-17.699999999999996</v>
      </c>
      <c r="BF18" s="124" t="s">
        <v>1783</v>
      </c>
      <c r="BG18" s="105">
        <v>71.503333333333345</v>
      </c>
      <c r="BH18" s="105">
        <v>80.659259259259272</v>
      </c>
      <c r="BI18" s="105">
        <v>132.28</v>
      </c>
      <c r="BJ18" s="105">
        <v>181.17333333333332</v>
      </c>
      <c r="BK18" s="105">
        <v>218.86000000000004</v>
      </c>
      <c r="BL18" s="105">
        <v>144.96</v>
      </c>
      <c r="BM18" s="105">
        <v>133.98965517241376</v>
      </c>
      <c r="BN18" s="105">
        <v>126.05333333333336</v>
      </c>
      <c r="BO18" s="105">
        <v>170.74137931034485</v>
      </c>
      <c r="BP18" s="105">
        <v>211.49000000000004</v>
      </c>
      <c r="BQ18" s="105">
        <v>171.33333333333334</v>
      </c>
      <c r="BR18" s="106">
        <v>115.35862068965521</v>
      </c>
      <c r="BS18" s="107"/>
      <c r="BT18" s="108">
        <v>7.9666666666666641</v>
      </c>
      <c r="BU18" s="108">
        <v>9.3133255792738527</v>
      </c>
      <c r="BV18" s="108">
        <v>13.633333333333333</v>
      </c>
      <c r="BW18" s="108">
        <v>17.699999999999996</v>
      </c>
      <c r="BX18" s="108">
        <v>18.566666666666666</v>
      </c>
      <c r="BY18" s="109">
        <v>14.166666666666666</v>
      </c>
      <c r="BZ18" s="109">
        <v>13.506666666666668</v>
      </c>
      <c r="CA18" s="109">
        <v>14.399999999999997</v>
      </c>
      <c r="CB18" s="109">
        <v>16.402380952380948</v>
      </c>
      <c r="CC18" s="109">
        <v>19.533333333333335</v>
      </c>
      <c r="CD18" s="109">
        <v>16.899999999999999</v>
      </c>
      <c r="CE18" s="109">
        <v>11.343333333333334</v>
      </c>
      <c r="CF18" s="110"/>
      <c r="CG18" s="111">
        <v>58.1</v>
      </c>
      <c r="CH18" s="111">
        <v>58</v>
      </c>
      <c r="CI18" s="111">
        <v>67.099999999999994</v>
      </c>
      <c r="CJ18" s="111">
        <v>85.4</v>
      </c>
      <c r="CK18" s="111">
        <v>110.1</v>
      </c>
      <c r="CL18" s="111">
        <v>69.3</v>
      </c>
      <c r="CM18" s="111">
        <v>64.400000000000006</v>
      </c>
      <c r="CN18" s="111">
        <v>77.7</v>
      </c>
      <c r="CO18" s="111">
        <v>64.400000000000006</v>
      </c>
      <c r="CP18" s="111">
        <v>78.900000000000006</v>
      </c>
      <c r="CQ18" s="111">
        <v>85.2</v>
      </c>
      <c r="CR18" s="111">
        <v>67.599999999999994</v>
      </c>
      <c r="CS18" s="112"/>
      <c r="CT18" s="125" t="s">
        <v>1783</v>
      </c>
      <c r="CU18" s="114">
        <f t="shared" si="23"/>
        <v>0</v>
      </c>
      <c r="CV18" s="114"/>
      <c r="CW18" s="114"/>
      <c r="CX18" s="114">
        <f t="shared" si="24"/>
        <v>0</v>
      </c>
      <c r="CY18" s="114"/>
      <c r="CZ18" s="114"/>
      <c r="DA18" s="114">
        <f t="shared" si="25"/>
        <v>0</v>
      </c>
      <c r="DB18" s="115">
        <f t="shared" si="26"/>
        <v>0</v>
      </c>
      <c r="DC18" s="116">
        <f t="shared" si="27"/>
        <v>0</v>
      </c>
      <c r="DD18" s="116">
        <f t="shared" si="28"/>
        <v>0</v>
      </c>
      <c r="DE18" s="116">
        <f t="shared" si="29"/>
        <v>0</v>
      </c>
      <c r="DF18" s="117">
        <f t="shared" si="30"/>
        <v>0</v>
      </c>
      <c r="DH18" s="119">
        <v>25.363260188087775</v>
      </c>
      <c r="DI18" s="119">
        <v>21.103025078369907</v>
      </c>
      <c r="DJ18" s="120">
        <v>16.743714733542319</v>
      </c>
      <c r="DK18" s="121"/>
      <c r="DL18" s="119">
        <v>24.41</v>
      </c>
      <c r="DM18" s="119">
        <v>32.149756097560974</v>
      </c>
      <c r="DN18" s="120">
        <v>24.806910569105689</v>
      </c>
      <c r="DO18" s="121"/>
      <c r="DP18" s="119">
        <v>34.870422102839605</v>
      </c>
      <c r="DQ18" s="119">
        <v>43.588027628549497</v>
      </c>
      <c r="DR18" s="120">
        <v>50.621550268610903</v>
      </c>
      <c r="DS18" s="121"/>
      <c r="DT18" s="119">
        <v>48.570017452006987</v>
      </c>
      <c r="DU18" s="119">
        <v>56.814008144269941</v>
      </c>
      <c r="DV18" s="120">
        <v>65.35597440372311</v>
      </c>
      <c r="DW18" s="121"/>
      <c r="DX18" s="119">
        <v>75.47790989317231</v>
      </c>
      <c r="DY18" s="119">
        <v>65.956386437529019</v>
      </c>
      <c r="DZ18" s="120">
        <v>72.105703669298649</v>
      </c>
      <c r="EA18" s="121"/>
      <c r="EB18" s="119">
        <v>69.518622531190999</v>
      </c>
      <c r="EC18" s="119">
        <v>40.391841996224841</v>
      </c>
      <c r="ED18" s="120">
        <v>42.117121679480675</v>
      </c>
      <c r="EE18" s="121"/>
      <c r="EF18" s="119">
        <v>49.688797896318547</v>
      </c>
      <c r="EG18" s="119">
        <v>39.19116453794139</v>
      </c>
      <c r="EH18" s="120">
        <v>44.190037565740042</v>
      </c>
      <c r="EI18" s="121"/>
      <c r="EJ18" s="119">
        <v>36.877124463519337</v>
      </c>
      <c r="EK18" s="119">
        <v>41.774086790653335</v>
      </c>
      <c r="EL18" s="120">
        <v>61.062122079160744</v>
      </c>
      <c r="EM18" s="121"/>
      <c r="EN18" s="119">
        <v>52.503850385038504</v>
      </c>
      <c r="EO18" s="119">
        <v>58.604297763109642</v>
      </c>
      <c r="EP18" s="120">
        <v>70.705185185185186</v>
      </c>
      <c r="EQ18" s="121"/>
      <c r="ER18" s="119">
        <v>69.470377718988829</v>
      </c>
      <c r="ES18" s="119">
        <v>77.267053203997634</v>
      </c>
      <c r="ET18" s="120">
        <v>79.965902410346857</v>
      </c>
      <c r="EU18" s="121"/>
      <c r="EV18" s="119">
        <v>56.392901195720576</v>
      </c>
      <c r="EW18" s="119">
        <v>53.593253618628069</v>
      </c>
      <c r="EX18" s="120">
        <v>48.893845185651351</v>
      </c>
      <c r="EY18" s="121"/>
      <c r="EZ18" s="119">
        <v>43.794427480916035</v>
      </c>
      <c r="FA18" s="119">
        <v>35.095534351145048</v>
      </c>
      <c r="FB18" s="120">
        <v>25.896704834605597</v>
      </c>
    </row>
    <row r="19" spans="1:158" s="118" customFormat="1" ht="15" customHeight="1" x14ac:dyDescent="0.25">
      <c r="A19" s="85">
        <v>23085270</v>
      </c>
      <c r="B19" s="86">
        <v>-75.425833330000003</v>
      </c>
      <c r="C19" s="86">
        <v>6.1686111099999996</v>
      </c>
      <c r="D19" s="87">
        <v>2073</v>
      </c>
      <c r="E19" s="122" t="s">
        <v>56</v>
      </c>
      <c r="F19" s="89" t="s">
        <v>49</v>
      </c>
      <c r="G19" s="89" t="s">
        <v>1515</v>
      </c>
      <c r="H19" s="89" t="s">
        <v>1518</v>
      </c>
      <c r="I19" s="89" t="s">
        <v>1547</v>
      </c>
      <c r="J19" s="90" t="s">
        <v>770</v>
      </c>
      <c r="K19" s="91">
        <v>25</v>
      </c>
      <c r="L19" s="91">
        <v>5.8</v>
      </c>
      <c r="M19" s="126">
        <v>2.1</v>
      </c>
      <c r="N19" s="126">
        <v>0</v>
      </c>
      <c r="O19" s="126">
        <v>0</v>
      </c>
      <c r="P19" s="126">
        <v>0</v>
      </c>
      <c r="Q19" s="126">
        <v>4</v>
      </c>
      <c r="R19" s="126">
        <v>12.4</v>
      </c>
      <c r="S19" s="126">
        <v>0</v>
      </c>
      <c r="T19" s="126">
        <v>4</v>
      </c>
      <c r="U19" s="126">
        <v>0</v>
      </c>
      <c r="V19" s="661">
        <v>0</v>
      </c>
      <c r="W19" s="661">
        <v>0</v>
      </c>
      <c r="X19" s="126">
        <v>4.0999999999999996</v>
      </c>
      <c r="Y19" s="126">
        <v>25.6</v>
      </c>
      <c r="Z19" s="126">
        <v>44.2</v>
      </c>
      <c r="AA19" s="126">
        <v>0</v>
      </c>
      <c r="AB19" s="126">
        <v>1.8</v>
      </c>
      <c r="AC19" s="126">
        <v>12.5</v>
      </c>
      <c r="AD19" s="91">
        <v>17.3</v>
      </c>
      <c r="AE19" s="91">
        <v>14.3</v>
      </c>
      <c r="AF19" s="126">
        <v>11.9</v>
      </c>
      <c r="AG19" s="126">
        <v>0.1</v>
      </c>
      <c r="AH19" s="126">
        <v>13</v>
      </c>
      <c r="AI19" s="126">
        <v>40</v>
      </c>
      <c r="AJ19" s="126">
        <v>11.7</v>
      </c>
      <c r="AK19" s="126">
        <v>46.8</v>
      </c>
      <c r="AL19" s="126">
        <v>1.2</v>
      </c>
      <c r="AM19" s="126">
        <v>0.2</v>
      </c>
      <c r="AN19" s="126">
        <v>0</v>
      </c>
      <c r="AO19" s="120"/>
      <c r="AP19" s="92">
        <f t="shared" si="8"/>
        <v>298</v>
      </c>
      <c r="AQ19" s="93">
        <v>207.37333333333339</v>
      </c>
      <c r="AR19" s="94">
        <f t="shared" si="17"/>
        <v>143.70217964379859</v>
      </c>
      <c r="AS19" s="95">
        <f t="shared" si="18"/>
        <v>143.70217964379859</v>
      </c>
      <c r="AT19" s="96">
        <f t="shared" si="19"/>
        <v>30</v>
      </c>
      <c r="AU19" s="97">
        <f t="shared" si="20"/>
        <v>21</v>
      </c>
      <c r="AV19" s="98"/>
      <c r="AW19" s="58">
        <f t="shared" si="13"/>
        <v>0</v>
      </c>
      <c r="AX19" s="99"/>
      <c r="AY19" s="100">
        <f t="shared" si="21"/>
        <v>46.8</v>
      </c>
      <c r="AZ19" s="101">
        <v>74.400000000000006</v>
      </c>
      <c r="BA19" s="102">
        <f t="shared" si="14"/>
        <v>-27.600000000000009</v>
      </c>
      <c r="BB19" s="102" t="str">
        <f t="shared" si="15"/>
        <v/>
      </c>
      <c r="BC19" s="102" t="str">
        <f t="shared" si="16"/>
        <v/>
      </c>
      <c r="BD19" s="102">
        <v>18.666666666666664</v>
      </c>
      <c r="BE19" s="103">
        <f t="shared" si="22"/>
        <v>2.3333333333333357</v>
      </c>
      <c r="BF19" s="124" t="s">
        <v>56</v>
      </c>
      <c r="BG19" s="105">
        <v>67.782142857142873</v>
      </c>
      <c r="BH19" s="105">
        <v>95.196551724137947</v>
      </c>
      <c r="BI19" s="105">
        <v>140.25925925925927</v>
      </c>
      <c r="BJ19" s="105">
        <v>207.37333333333339</v>
      </c>
      <c r="BK19" s="105">
        <v>256.00000000000006</v>
      </c>
      <c r="BL19" s="105">
        <v>173.45517241379306</v>
      </c>
      <c r="BM19" s="105">
        <v>155.72666666666663</v>
      </c>
      <c r="BN19" s="105">
        <v>169.05714285714288</v>
      </c>
      <c r="BO19" s="105">
        <v>208.74137931034483</v>
      </c>
      <c r="BP19" s="105">
        <v>222.38666666666668</v>
      </c>
      <c r="BQ19" s="105">
        <v>199.65714285714282</v>
      </c>
      <c r="BR19" s="106">
        <v>113.71428571428574</v>
      </c>
      <c r="BS19" s="107"/>
      <c r="BT19" s="108">
        <v>9.4154761904761894</v>
      </c>
      <c r="BU19" s="108">
        <v>10.44548834785904</v>
      </c>
      <c r="BV19" s="108">
        <v>15.117777777777775</v>
      </c>
      <c r="BW19" s="108">
        <v>18.666666666666664</v>
      </c>
      <c r="BX19" s="108">
        <v>19.994444444444447</v>
      </c>
      <c r="BY19" s="109">
        <v>16.038095238095242</v>
      </c>
      <c r="BZ19" s="109">
        <v>15.266666666666664</v>
      </c>
      <c r="CA19" s="109">
        <v>16.396666666666665</v>
      </c>
      <c r="CB19" s="109">
        <v>18.888888888888889</v>
      </c>
      <c r="CC19" s="109">
        <v>20.133333333333326</v>
      </c>
      <c r="CD19" s="109">
        <v>17.595452273863071</v>
      </c>
      <c r="CE19" s="109">
        <v>11.909195402298852</v>
      </c>
      <c r="CF19" s="110"/>
      <c r="CG19" s="111">
        <v>52.8</v>
      </c>
      <c r="CH19" s="111">
        <v>74.5</v>
      </c>
      <c r="CI19" s="111">
        <v>58.8</v>
      </c>
      <c r="CJ19" s="111">
        <v>74.400000000000006</v>
      </c>
      <c r="CK19" s="111">
        <v>80.5</v>
      </c>
      <c r="CL19" s="111">
        <v>72.599999999999994</v>
      </c>
      <c r="CM19" s="111">
        <v>80.3</v>
      </c>
      <c r="CN19" s="111">
        <v>52.9</v>
      </c>
      <c r="CO19" s="111">
        <v>70.3</v>
      </c>
      <c r="CP19" s="111">
        <v>68.5</v>
      </c>
      <c r="CQ19" s="111">
        <v>100.6</v>
      </c>
      <c r="CR19" s="111">
        <v>87.4</v>
      </c>
      <c r="CS19" s="112"/>
      <c r="CT19" s="125" t="s">
        <v>56</v>
      </c>
      <c r="CU19" s="114">
        <f t="shared" si="23"/>
        <v>53.3</v>
      </c>
      <c r="CV19" s="114"/>
      <c r="CW19" s="114"/>
      <c r="CX19" s="114">
        <f t="shared" si="24"/>
        <v>105.5</v>
      </c>
      <c r="CY19" s="114"/>
      <c r="CZ19" s="114"/>
      <c r="DA19" s="114">
        <f t="shared" si="25"/>
        <v>139.19999999999999</v>
      </c>
      <c r="DB19" s="115">
        <f t="shared" si="26"/>
        <v>298</v>
      </c>
      <c r="DC19" s="116">
        <f t="shared" si="27"/>
        <v>10</v>
      </c>
      <c r="DD19" s="116">
        <f t="shared" si="28"/>
        <v>10</v>
      </c>
      <c r="DE19" s="116">
        <f t="shared" si="29"/>
        <v>10</v>
      </c>
      <c r="DF19" s="117">
        <f t="shared" si="30"/>
        <v>30</v>
      </c>
      <c r="DH19" s="119">
        <v>27.774140191628845</v>
      </c>
      <c r="DI19" s="119">
        <v>19.070272314674735</v>
      </c>
      <c r="DJ19" s="120">
        <v>17.798920827029754</v>
      </c>
      <c r="DK19" s="121"/>
      <c r="DL19" s="119">
        <v>23.907693541917368</v>
      </c>
      <c r="DM19" s="119">
        <v>34.685752105896512</v>
      </c>
      <c r="DN19" s="120">
        <v>22.829887685519456</v>
      </c>
      <c r="DO19" s="121"/>
      <c r="DP19" s="119">
        <v>30.114065159251151</v>
      </c>
      <c r="DQ19" s="119">
        <v>44.141137855579863</v>
      </c>
      <c r="DR19" s="120">
        <v>60.228130318502302</v>
      </c>
      <c r="DS19" s="121"/>
      <c r="DT19" s="119">
        <v>56.611470783532539</v>
      </c>
      <c r="DU19" s="119">
        <v>68.139624833997345</v>
      </c>
      <c r="DV19" s="120">
        <v>81.932237715803439</v>
      </c>
      <c r="DW19" s="121"/>
      <c r="DX19" s="119">
        <v>85.052929619162981</v>
      </c>
      <c r="DY19" s="119">
        <v>72.703323913336035</v>
      </c>
      <c r="DZ19" s="120">
        <v>88.93707980083434</v>
      </c>
      <c r="EA19" s="121"/>
      <c r="EB19" s="119">
        <v>75.551282894736843</v>
      </c>
      <c r="EC19" s="119">
        <v>54.369592470760239</v>
      </c>
      <c r="ED19" s="120">
        <v>48.122457967836262</v>
      </c>
      <c r="EE19" s="121"/>
      <c r="EF19" s="119">
        <v>60.66556913183279</v>
      </c>
      <c r="EG19" s="119">
        <v>46.240205787781342</v>
      </c>
      <c r="EH19" s="120">
        <v>46.734225080385841</v>
      </c>
      <c r="EI19" s="121"/>
      <c r="EJ19" s="119">
        <v>45.834931831653819</v>
      </c>
      <c r="EK19" s="119">
        <v>47.92285714285714</v>
      </c>
      <c r="EL19" s="120">
        <v>73.972211025489031</v>
      </c>
      <c r="EM19" s="121"/>
      <c r="EN19" s="119">
        <v>72.62572158365262</v>
      </c>
      <c r="EO19" s="119">
        <v>63.235325670498071</v>
      </c>
      <c r="EP19" s="120">
        <v>66.432056194125153</v>
      </c>
      <c r="EQ19" s="121"/>
      <c r="ER19" s="119">
        <v>66.314720666379444</v>
      </c>
      <c r="ES19" s="119">
        <v>77.383794341519462</v>
      </c>
      <c r="ET19" s="120">
        <v>87.754818325434442</v>
      </c>
      <c r="EU19" s="121"/>
      <c r="EV19" s="119">
        <v>68.139324982602645</v>
      </c>
      <c r="EW19" s="119">
        <v>64.364843423799599</v>
      </c>
      <c r="EX19" s="120">
        <v>57.809164926931118</v>
      </c>
      <c r="EY19" s="121"/>
      <c r="EZ19" s="119">
        <v>48.936432637571158</v>
      </c>
      <c r="FA19" s="119">
        <v>28.966413662239088</v>
      </c>
      <c r="FB19" s="120">
        <v>26.297153700189753</v>
      </c>
    </row>
    <row r="20" spans="1:158" s="118" customFormat="1" ht="15" customHeight="1" x14ac:dyDescent="0.25">
      <c r="A20" s="85">
        <v>26155110</v>
      </c>
      <c r="B20" s="86">
        <v>-75.469944440000006</v>
      </c>
      <c r="C20" s="86">
        <v>5.0297499999999999</v>
      </c>
      <c r="D20" s="87">
        <v>2058</v>
      </c>
      <c r="E20" s="164" t="s">
        <v>57</v>
      </c>
      <c r="F20" s="165" t="s">
        <v>58</v>
      </c>
      <c r="G20" s="165" t="s">
        <v>1515</v>
      </c>
      <c r="H20" s="165" t="s">
        <v>713</v>
      </c>
      <c r="I20" s="165" t="s">
        <v>1548</v>
      </c>
      <c r="J20" s="166" t="s">
        <v>721</v>
      </c>
      <c r="K20" s="91">
        <v>0</v>
      </c>
      <c r="L20" s="91" t="s">
        <v>1301</v>
      </c>
      <c r="M20" s="126">
        <v>0</v>
      </c>
      <c r="N20" s="126">
        <v>1.7</v>
      </c>
      <c r="O20" s="126">
        <v>0</v>
      </c>
      <c r="P20" s="126">
        <v>10</v>
      </c>
      <c r="Q20" s="126">
        <v>4.2</v>
      </c>
      <c r="R20" s="126">
        <v>0.2</v>
      </c>
      <c r="S20" s="126">
        <v>0</v>
      </c>
      <c r="T20" s="126">
        <v>1.8</v>
      </c>
      <c r="U20" s="126">
        <v>0</v>
      </c>
      <c r="V20" s="661" t="s">
        <v>1301</v>
      </c>
      <c r="W20" s="661">
        <v>4.5</v>
      </c>
      <c r="X20" s="126">
        <v>35.5</v>
      </c>
      <c r="Y20" s="126">
        <v>11</v>
      </c>
      <c r="Z20" s="126">
        <v>71</v>
      </c>
      <c r="AA20" s="126">
        <v>3.2</v>
      </c>
      <c r="AB20" s="126">
        <v>0</v>
      </c>
      <c r="AC20" s="126">
        <v>0</v>
      </c>
      <c r="AD20" s="91">
        <v>0.2</v>
      </c>
      <c r="AE20" s="91">
        <v>4.2</v>
      </c>
      <c r="AF20" s="126">
        <v>19</v>
      </c>
      <c r="AG20" s="126">
        <v>0</v>
      </c>
      <c r="AH20" s="126">
        <v>13.6</v>
      </c>
      <c r="AI20" s="126">
        <v>0.7</v>
      </c>
      <c r="AJ20" s="126" t="s">
        <v>1301</v>
      </c>
      <c r="AK20" s="126">
        <v>6.2</v>
      </c>
      <c r="AL20" s="126">
        <v>1.4</v>
      </c>
      <c r="AM20" s="126">
        <v>0</v>
      </c>
      <c r="AN20" s="126">
        <v>0</v>
      </c>
      <c r="AO20" s="120"/>
      <c r="AP20" s="92">
        <f t="shared" si="8"/>
        <v>188.39999999999995</v>
      </c>
      <c r="AQ20" s="93">
        <v>191.79655172413791</v>
      </c>
      <c r="AR20" s="94">
        <f>+AP20*100/AQ20</f>
        <v>98.229086136531151</v>
      </c>
      <c r="AS20" s="95">
        <f>IF(AND((AP20*$AT$1*100/(AQ20*AT20))&gt;100+3.33*AP20-AQ20*AT20/$AT$1,AQ20&lt;30),IF(100+3.33*AP20-AQ20*AT20/$AT$1&gt;200,200,100+3.33*AP20-AQ20*AT20/$AT$1),IF((AP20*$AT$1*100/(AQ20*AT20))&lt;100+AP20-3.33*AQ20*AT20/$AT$1,100+AP20-3.33*AQ20*AT20/$AT$1,IF((AP20*$AT$1*100/(AQ20*AT20))&gt;200,200,(AP20*$AT$1*100/(AQ20*AT20)))))</f>
        <v>109.14342904059015</v>
      </c>
      <c r="AT20" s="96">
        <f>COUNT(K20:AO20)</f>
        <v>27</v>
      </c>
      <c r="AU20" s="97">
        <f>COUNTIF(K20:AO20,"&gt;0")</f>
        <v>17</v>
      </c>
      <c r="AV20" s="98"/>
      <c r="AW20" s="58">
        <f>+LOOKUP(1000,K20:AO20)</f>
        <v>0</v>
      </c>
      <c r="AX20" s="99"/>
      <c r="AY20" s="100">
        <f t="shared" si="21"/>
        <v>71</v>
      </c>
      <c r="AZ20" s="101">
        <v>90</v>
      </c>
      <c r="BA20" s="102">
        <f t="shared" si="14"/>
        <v>-19</v>
      </c>
      <c r="BB20" s="102" t="str">
        <f t="shared" si="15"/>
        <v/>
      </c>
      <c r="BC20" s="102" t="str">
        <f t="shared" si="16"/>
        <v/>
      </c>
      <c r="BD20" s="102">
        <v>18.582758620689653</v>
      </c>
      <c r="BE20" s="103">
        <f t="shared" si="22"/>
        <v>-1.5827586206896527</v>
      </c>
      <c r="BF20" s="124" t="s">
        <v>57</v>
      </c>
      <c r="BG20" s="105">
        <v>98.58928571428568</v>
      </c>
      <c r="BH20" s="105">
        <v>100.44814814814816</v>
      </c>
      <c r="BI20" s="105">
        <v>155.31000000000003</v>
      </c>
      <c r="BJ20" s="105">
        <v>191.79655172413791</v>
      </c>
      <c r="BK20" s="105">
        <v>166.76206896551724</v>
      </c>
      <c r="BL20" s="105">
        <v>103.89642857142859</v>
      </c>
      <c r="BM20" s="105">
        <v>69.867857142857147</v>
      </c>
      <c r="BN20" s="105">
        <v>70.953333333333333</v>
      </c>
      <c r="BO20" s="105">
        <v>130.63793103448273</v>
      </c>
      <c r="BP20" s="105">
        <v>204.28928571428568</v>
      </c>
      <c r="BQ20" s="105">
        <v>196.56666666666672</v>
      </c>
      <c r="BR20" s="106">
        <v>122.18518518518515</v>
      </c>
      <c r="BS20" s="107"/>
      <c r="BT20" s="108">
        <v>10.673563218390806</v>
      </c>
      <c r="BU20" s="108">
        <v>11.324242367048551</v>
      </c>
      <c r="BV20" s="108">
        <v>16.899999999999999</v>
      </c>
      <c r="BW20" s="108">
        <v>18.582758620689653</v>
      </c>
      <c r="BX20" s="108">
        <v>18.821111111111112</v>
      </c>
      <c r="BY20" s="109">
        <v>14.119040479760123</v>
      </c>
      <c r="BZ20" s="109">
        <v>12.518045977011495</v>
      </c>
      <c r="CA20" s="109">
        <v>11.6</v>
      </c>
      <c r="CB20" s="109">
        <v>15.896551724137931</v>
      </c>
      <c r="CC20" s="109">
        <v>19.706146926536729</v>
      </c>
      <c r="CD20" s="109">
        <v>18.994583168186026</v>
      </c>
      <c r="CE20" s="109">
        <v>13.123809523809525</v>
      </c>
      <c r="CF20" s="110"/>
      <c r="CG20" s="111">
        <v>63.8</v>
      </c>
      <c r="CH20" s="111">
        <v>65</v>
      </c>
      <c r="CI20" s="111">
        <v>75.2</v>
      </c>
      <c r="CJ20" s="111">
        <v>90</v>
      </c>
      <c r="CK20" s="111">
        <v>89.3</v>
      </c>
      <c r="CL20" s="111">
        <v>60</v>
      </c>
      <c r="CM20" s="111">
        <v>48.7</v>
      </c>
      <c r="CN20" s="111">
        <v>58.2</v>
      </c>
      <c r="CO20" s="111">
        <v>63</v>
      </c>
      <c r="CP20" s="111">
        <v>74.5</v>
      </c>
      <c r="CQ20" s="111">
        <v>123.6</v>
      </c>
      <c r="CR20" s="111">
        <v>84.5</v>
      </c>
      <c r="CS20" s="112"/>
      <c r="CT20" s="125" t="s">
        <v>57</v>
      </c>
      <c r="CU20" s="114">
        <f t="shared" si="23"/>
        <v>17.899999999999999</v>
      </c>
      <c r="CV20" s="114"/>
      <c r="CW20" s="114"/>
      <c r="CX20" s="114">
        <f t="shared" si="24"/>
        <v>125.4</v>
      </c>
      <c r="CY20" s="114"/>
      <c r="CZ20" s="114"/>
      <c r="DA20" s="114">
        <f t="shared" si="25"/>
        <v>45.1</v>
      </c>
      <c r="DB20" s="115">
        <f t="shared" si="26"/>
        <v>188.4</v>
      </c>
      <c r="DC20" s="116">
        <f t="shared" si="27"/>
        <v>9</v>
      </c>
      <c r="DD20" s="116">
        <f t="shared" si="28"/>
        <v>9</v>
      </c>
      <c r="DE20" s="116">
        <f t="shared" si="29"/>
        <v>9</v>
      </c>
      <c r="DF20" s="117">
        <f t="shared" si="30"/>
        <v>27</v>
      </c>
      <c r="DH20" s="119">
        <v>37.434908389585345</v>
      </c>
      <c r="DI20" s="119">
        <v>31.545149469623919</v>
      </c>
      <c r="DJ20" s="120">
        <v>34.539942140790743</v>
      </c>
      <c r="DK20" s="121"/>
      <c r="DL20" s="119">
        <v>30.16566025742889</v>
      </c>
      <c r="DM20" s="119">
        <v>31.597250913713644</v>
      </c>
      <c r="DN20" s="120">
        <v>26.995709518512626</v>
      </c>
      <c r="DO20" s="121"/>
      <c r="DP20" s="119">
        <v>42.008364451082898</v>
      </c>
      <c r="DQ20" s="119">
        <v>42.008364451082898</v>
      </c>
      <c r="DR20" s="120">
        <v>49.909937764500874</v>
      </c>
      <c r="DS20" s="121"/>
      <c r="DT20" s="119">
        <v>55.48412571428571</v>
      </c>
      <c r="DU20" s="119">
        <v>61.828045714285714</v>
      </c>
      <c r="DV20" s="120">
        <v>58.907828571428574</v>
      </c>
      <c r="DW20" s="121"/>
      <c r="DX20" s="119">
        <v>52.789129092032113</v>
      </c>
      <c r="DY20" s="119">
        <v>44.79077619929997</v>
      </c>
      <c r="DZ20" s="120">
        <v>64.286761375334549</v>
      </c>
      <c r="EA20" s="121"/>
      <c r="EB20" s="119">
        <v>46.192401103955845</v>
      </c>
      <c r="EC20" s="119">
        <v>34.865906163753451</v>
      </c>
      <c r="ED20" s="120">
        <v>26.00169273229071</v>
      </c>
      <c r="EE20" s="121"/>
      <c r="EF20" s="119">
        <v>23.897406340057632</v>
      </c>
      <c r="EG20" s="119">
        <v>21.806383285302587</v>
      </c>
      <c r="EH20" s="120">
        <v>23.399543707973098</v>
      </c>
      <c r="EI20" s="121"/>
      <c r="EJ20" s="119">
        <v>21.185379310344828</v>
      </c>
      <c r="EK20" s="119">
        <v>20.785655172413794</v>
      </c>
      <c r="EL20" s="120">
        <v>30.478965517241377</v>
      </c>
      <c r="EM20" s="121"/>
      <c r="EN20" s="119">
        <v>36.648951813214104</v>
      </c>
      <c r="EO20" s="119">
        <v>41.442275211127658</v>
      </c>
      <c r="EP20" s="120">
        <v>55.922106308991538</v>
      </c>
      <c r="EQ20" s="121"/>
      <c r="ER20" s="119">
        <v>51.543569808875937</v>
      </c>
      <c r="ES20" s="119">
        <v>72.51376741172659</v>
      </c>
      <c r="ET20" s="120">
        <v>77.609329446064137</v>
      </c>
      <c r="EU20" s="121"/>
      <c r="EV20" s="119">
        <v>51.834973637961319</v>
      </c>
      <c r="EW20" s="119">
        <v>66.575239211091571</v>
      </c>
      <c r="EX20" s="120">
        <v>48.2231204842804</v>
      </c>
      <c r="EY20" s="121"/>
      <c r="EZ20" s="119">
        <v>53.200772458251137</v>
      </c>
      <c r="FA20" s="119">
        <v>43.019761593820341</v>
      </c>
      <c r="FB20" s="120">
        <v>27.648431465169917</v>
      </c>
    </row>
    <row r="21" spans="1:158" s="118" customFormat="1" ht="15" customHeight="1" x14ac:dyDescent="0.25">
      <c r="A21" s="85">
        <v>26135040</v>
      </c>
      <c r="B21" s="86">
        <v>-75.733861110000007</v>
      </c>
      <c r="C21" s="86">
        <v>4.8158611100000002</v>
      </c>
      <c r="D21" s="87">
        <v>1342</v>
      </c>
      <c r="E21" s="122" t="s">
        <v>59</v>
      </c>
      <c r="F21" s="89" t="s">
        <v>60</v>
      </c>
      <c r="G21" s="89" t="s">
        <v>1515</v>
      </c>
      <c r="H21" s="89" t="s">
        <v>713</v>
      </c>
      <c r="I21" s="89" t="s">
        <v>1549</v>
      </c>
      <c r="J21" s="90" t="s">
        <v>771</v>
      </c>
      <c r="K21" s="91">
        <v>0</v>
      </c>
      <c r="L21" s="91">
        <v>0</v>
      </c>
      <c r="M21" s="126">
        <v>0</v>
      </c>
      <c r="N21" s="126">
        <v>9</v>
      </c>
      <c r="O21" s="126">
        <v>14.7</v>
      </c>
      <c r="P21" s="126">
        <v>3.3</v>
      </c>
      <c r="Q21" s="126">
        <v>0</v>
      </c>
      <c r="R21" s="126">
        <v>0.7</v>
      </c>
      <c r="S21" s="126">
        <v>0</v>
      </c>
      <c r="T21" s="126">
        <v>65.599999999999994</v>
      </c>
      <c r="U21" s="126">
        <v>0</v>
      </c>
      <c r="V21" s="661">
        <v>7.2</v>
      </c>
      <c r="W21" s="661">
        <v>0.3</v>
      </c>
      <c r="X21" s="126">
        <v>11.1</v>
      </c>
      <c r="Y21" s="126">
        <v>4.0999999999999996</v>
      </c>
      <c r="Z21" s="126">
        <v>24.2</v>
      </c>
      <c r="AA21" s="126">
        <v>36.9</v>
      </c>
      <c r="AB21" s="126">
        <v>0</v>
      </c>
      <c r="AC21" s="126">
        <v>0</v>
      </c>
      <c r="AD21" s="91">
        <v>0</v>
      </c>
      <c r="AE21" s="91">
        <v>0</v>
      </c>
      <c r="AF21" s="126">
        <v>0</v>
      </c>
      <c r="AG21" s="126">
        <v>0.2</v>
      </c>
      <c r="AH21" s="126">
        <v>0</v>
      </c>
      <c r="AI21" s="126">
        <v>2.6</v>
      </c>
      <c r="AJ21" s="126">
        <v>0</v>
      </c>
      <c r="AK21" s="126">
        <v>1.1000000000000001</v>
      </c>
      <c r="AL21" s="126">
        <v>5.3</v>
      </c>
      <c r="AM21" s="126">
        <v>0</v>
      </c>
      <c r="AN21" s="126">
        <v>0</v>
      </c>
      <c r="AO21" s="120"/>
      <c r="AP21" s="92">
        <f t="shared" si="8"/>
        <v>186.29999999999998</v>
      </c>
      <c r="AQ21" s="93">
        <v>254.77333333333337</v>
      </c>
      <c r="AR21" s="94">
        <f t="shared" si="17"/>
        <v>73.123822482729736</v>
      </c>
      <c r="AS21" s="95">
        <f t="shared" si="18"/>
        <v>73.123822482729722</v>
      </c>
      <c r="AT21" s="96">
        <f t="shared" si="19"/>
        <v>30</v>
      </c>
      <c r="AU21" s="97">
        <f t="shared" si="20"/>
        <v>15</v>
      </c>
      <c r="AV21" s="98"/>
      <c r="AW21" s="58">
        <f t="shared" si="13"/>
        <v>0</v>
      </c>
      <c r="AX21" s="99"/>
      <c r="AY21" s="100">
        <f t="shared" si="21"/>
        <v>65.599999999999994</v>
      </c>
      <c r="AZ21" s="101">
        <v>103.1</v>
      </c>
      <c r="BA21" s="102">
        <f t="shared" si="14"/>
        <v>-37.5</v>
      </c>
      <c r="BB21" s="102" t="str">
        <f t="shared" si="15"/>
        <v/>
      </c>
      <c r="BC21" s="102" t="str">
        <f t="shared" si="16"/>
        <v/>
      </c>
      <c r="BD21" s="102">
        <v>18.399999999999999</v>
      </c>
      <c r="BE21" s="103">
        <f t="shared" si="22"/>
        <v>-3.3999999999999986</v>
      </c>
      <c r="BF21" s="124" t="s">
        <v>59</v>
      </c>
      <c r="BG21" s="105">
        <v>127.88965517241378</v>
      </c>
      <c r="BH21" s="105">
        <v>151.06000000000003</v>
      </c>
      <c r="BI21" s="105">
        <v>245.31724137931036</v>
      </c>
      <c r="BJ21" s="105">
        <v>254.77333333333337</v>
      </c>
      <c r="BK21" s="105">
        <v>260.89333333333332</v>
      </c>
      <c r="BL21" s="105">
        <v>199.31034482758616</v>
      </c>
      <c r="BM21" s="105">
        <v>128.83103448275861</v>
      </c>
      <c r="BN21" s="105">
        <v>128.65</v>
      </c>
      <c r="BO21" s="105">
        <v>173.94137931034484</v>
      </c>
      <c r="BP21" s="105">
        <v>281.66551724137929</v>
      </c>
      <c r="BQ21" s="105">
        <v>302.13448275862066</v>
      </c>
      <c r="BR21" s="106">
        <v>206.01379310344819</v>
      </c>
      <c r="BS21" s="107"/>
      <c r="BT21" s="108">
        <v>11.136666666666665</v>
      </c>
      <c r="BU21" s="108">
        <v>12.583774630541873</v>
      </c>
      <c r="BV21" s="108">
        <v>16.017777777777781</v>
      </c>
      <c r="BW21" s="108">
        <v>18.399999999999999</v>
      </c>
      <c r="BX21" s="108">
        <v>18.066666666666663</v>
      </c>
      <c r="BY21" s="109">
        <v>15.940229885057466</v>
      </c>
      <c r="BZ21" s="109">
        <v>13.688888888888885</v>
      </c>
      <c r="CA21" s="109">
        <v>11.737931034482756</v>
      </c>
      <c r="CB21" s="109">
        <v>14.796296296296296</v>
      </c>
      <c r="CC21" s="109">
        <v>18.379310344827584</v>
      </c>
      <c r="CD21" s="109">
        <v>19.103448275862071</v>
      </c>
      <c r="CE21" s="109">
        <v>14.55172413793103</v>
      </c>
      <c r="CF21" s="110"/>
      <c r="CG21" s="111">
        <v>76.599999999999994</v>
      </c>
      <c r="CH21" s="111">
        <v>76.400000000000006</v>
      </c>
      <c r="CI21" s="111">
        <v>103.4</v>
      </c>
      <c r="CJ21" s="111">
        <v>103.1</v>
      </c>
      <c r="CK21" s="111">
        <v>123.7</v>
      </c>
      <c r="CL21" s="111">
        <v>103.3</v>
      </c>
      <c r="CM21" s="111">
        <v>75.8</v>
      </c>
      <c r="CN21" s="111">
        <v>79.900000000000006</v>
      </c>
      <c r="CO21" s="111">
        <v>92.4</v>
      </c>
      <c r="CP21" s="111">
        <v>104.4</v>
      </c>
      <c r="CQ21" s="111">
        <v>90.8</v>
      </c>
      <c r="CR21" s="111">
        <v>104.7</v>
      </c>
      <c r="CS21" s="112"/>
      <c r="CT21" s="125" t="s">
        <v>59</v>
      </c>
      <c r="CU21" s="114">
        <f t="shared" si="23"/>
        <v>93.3</v>
      </c>
      <c r="CV21" s="114"/>
      <c r="CW21" s="114"/>
      <c r="CX21" s="114">
        <f t="shared" si="24"/>
        <v>83.800000000000011</v>
      </c>
      <c r="CY21" s="114"/>
      <c r="CZ21" s="114"/>
      <c r="DA21" s="114">
        <f t="shared" si="25"/>
        <v>9.1999999999999993</v>
      </c>
      <c r="DB21" s="115">
        <f t="shared" si="26"/>
        <v>186.3</v>
      </c>
      <c r="DC21" s="116">
        <f t="shared" si="27"/>
        <v>10</v>
      </c>
      <c r="DD21" s="116">
        <f t="shared" si="28"/>
        <v>10</v>
      </c>
      <c r="DE21" s="116">
        <f t="shared" si="29"/>
        <v>10</v>
      </c>
      <c r="DF21" s="117">
        <f t="shared" si="30"/>
        <v>30</v>
      </c>
      <c r="DH21" s="119">
        <v>46.910602863602108</v>
      </c>
      <c r="DI21" s="119">
        <v>39.408907309721172</v>
      </c>
      <c r="DJ21" s="120">
        <v>46.410489826676717</v>
      </c>
      <c r="DK21" s="121"/>
      <c r="DL21" s="119">
        <v>44.783422870299312</v>
      </c>
      <c r="DM21" s="119">
        <v>50.890253261703755</v>
      </c>
      <c r="DN21" s="120">
        <v>36.946323867996924</v>
      </c>
      <c r="DO21" s="121"/>
      <c r="DP21" s="119">
        <v>74.616946842344376</v>
      </c>
      <c r="DQ21" s="119">
        <v>62.214129940935941</v>
      </c>
      <c r="DR21" s="120">
        <v>83.318923216719654</v>
      </c>
      <c r="DS21" s="121"/>
      <c r="DT21" s="119">
        <v>74.785998128092018</v>
      </c>
      <c r="DU21" s="119">
        <v>83.384388287204203</v>
      </c>
      <c r="DV21" s="120">
        <v>91.082946918037194</v>
      </c>
      <c r="DW21" s="121"/>
      <c r="DX21" s="119">
        <v>83.913038073038081</v>
      </c>
      <c r="DY21" s="119">
        <v>80.112447552447563</v>
      </c>
      <c r="DZ21" s="120">
        <v>93.414514374514383</v>
      </c>
      <c r="EA21" s="121"/>
      <c r="EB21" s="119">
        <v>83.822802721088436</v>
      </c>
      <c r="EC21" s="119">
        <v>51.013877551020414</v>
      </c>
      <c r="ED21" s="120">
        <v>61.216653061224498</v>
      </c>
      <c r="EE21" s="121"/>
      <c r="EF21" s="119">
        <v>52.440589705147431</v>
      </c>
      <c r="EG21" s="119">
        <v>42.733075962019001</v>
      </c>
      <c r="EH21" s="120">
        <v>38.32966766616692</v>
      </c>
      <c r="EI21" s="121"/>
      <c r="EJ21" s="119">
        <v>31.988897784894593</v>
      </c>
      <c r="EK21" s="119">
        <v>35.987510008006417</v>
      </c>
      <c r="EL21" s="120">
        <v>56.88025887376569</v>
      </c>
      <c r="EM21" s="121"/>
      <c r="EN21" s="119">
        <v>63.126512741576867</v>
      </c>
      <c r="EO21" s="119">
        <v>60.613514622883521</v>
      </c>
      <c r="EP21" s="120">
        <v>72.173305968872924</v>
      </c>
      <c r="EQ21" s="121"/>
      <c r="ER21" s="119">
        <v>77.094474636599273</v>
      </c>
      <c r="ES21" s="119">
        <v>90.293528659985924</v>
      </c>
      <c r="ET21" s="120">
        <v>121.29130704824244</v>
      </c>
      <c r="EU21" s="121"/>
      <c r="EV21" s="119">
        <v>100.98698957975492</v>
      </c>
      <c r="EW21" s="119">
        <v>92.381829840833603</v>
      </c>
      <c r="EX21" s="120">
        <v>94.557847246078069</v>
      </c>
      <c r="EY21" s="121"/>
      <c r="EZ21" s="119">
        <v>78.1897435897436</v>
      </c>
      <c r="FA21" s="119">
        <v>68.886153846153846</v>
      </c>
      <c r="FB21" s="120">
        <v>52.357435897435906</v>
      </c>
    </row>
    <row r="22" spans="1:158" s="118" customFormat="1" ht="15" customHeight="1" x14ac:dyDescent="0.25">
      <c r="A22" s="85">
        <v>26125061</v>
      </c>
      <c r="B22" s="86">
        <v>-75.766388890000002</v>
      </c>
      <c r="C22" s="86">
        <v>4.4546666699999999</v>
      </c>
      <c r="D22" s="87">
        <v>1229</v>
      </c>
      <c r="E22" s="124" t="s">
        <v>1880</v>
      </c>
      <c r="F22" s="89" t="s">
        <v>61</v>
      </c>
      <c r="G22" s="89" t="s">
        <v>1515</v>
      </c>
      <c r="H22" s="89" t="s">
        <v>713</v>
      </c>
      <c r="I22" s="89" t="s">
        <v>1550</v>
      </c>
      <c r="J22" s="90" t="s">
        <v>714</v>
      </c>
      <c r="K22" s="91">
        <v>0</v>
      </c>
      <c r="L22" s="91">
        <v>0</v>
      </c>
      <c r="M22" s="126">
        <v>0</v>
      </c>
      <c r="N22" s="126">
        <v>7</v>
      </c>
      <c r="O22" s="126">
        <v>0</v>
      </c>
      <c r="P22" s="126">
        <v>4.9000000000000004</v>
      </c>
      <c r="Q22" s="126">
        <v>0.1</v>
      </c>
      <c r="R22" s="126">
        <v>0</v>
      </c>
      <c r="S22" s="126">
        <v>0</v>
      </c>
      <c r="T22" s="126">
        <v>0</v>
      </c>
      <c r="U22" s="126">
        <v>0</v>
      </c>
      <c r="V22" s="661">
        <v>29</v>
      </c>
      <c r="W22" s="661">
        <v>0</v>
      </c>
      <c r="X22" s="126">
        <v>2.6</v>
      </c>
      <c r="Y22" s="126">
        <v>12</v>
      </c>
      <c r="Z22" s="126">
        <v>4.4000000000000004</v>
      </c>
      <c r="AA22" s="126">
        <v>4.4000000000000004</v>
      </c>
      <c r="AB22" s="126">
        <v>0</v>
      </c>
      <c r="AC22" s="126">
        <v>0</v>
      </c>
      <c r="AD22" s="91">
        <v>0</v>
      </c>
      <c r="AE22" s="91">
        <v>10.1</v>
      </c>
      <c r="AF22" s="126">
        <v>0</v>
      </c>
      <c r="AG22" s="126">
        <v>5</v>
      </c>
      <c r="AH22" s="126">
        <v>0</v>
      </c>
      <c r="AI22" s="126">
        <v>0</v>
      </c>
      <c r="AJ22" s="126">
        <v>18.600000000000001</v>
      </c>
      <c r="AK22" s="126">
        <v>5.8</v>
      </c>
      <c r="AL22" s="126">
        <v>0</v>
      </c>
      <c r="AM22" s="126">
        <v>0.2</v>
      </c>
      <c r="AN22" s="126">
        <v>0</v>
      </c>
      <c r="AO22" s="120"/>
      <c r="AP22" s="92">
        <f t="shared" si="8"/>
        <v>104.1</v>
      </c>
      <c r="AQ22" s="93">
        <v>271.26206896551724</v>
      </c>
      <c r="AR22" s="94">
        <f>+AP22*100/AQ22</f>
        <v>38.376172679429487</v>
      </c>
      <c r="AS22" s="95">
        <f>IF(AND((AP22*$AT$1*100/(AQ22*AT22))&gt;100+3.33*AP22-AQ22*AT22/$AT$1,AQ22&lt;30),IF(100+3.33*AP22-AQ22*AT22/$AT$1&gt;200,200,100+3.33*AP22-AQ22*AT22/$AT$1),IF((AP22*$AT$1*100/(AQ22*AT22))&lt;100+AP22-3.33*AQ22*AT22/$AT$1,100+AP22-3.33*AQ22*AT22/$AT$1,IF((AP22*$AT$1*100/(AQ22*AT22))&gt;200,200,(AP22*$AT$1*100/(AQ22*AT22)))))</f>
        <v>38.376172679429487</v>
      </c>
      <c r="AT22" s="96">
        <f>COUNT(K22:AO22)</f>
        <v>30</v>
      </c>
      <c r="AU22" s="97">
        <f t="shared" si="20"/>
        <v>13</v>
      </c>
      <c r="AV22" s="98"/>
      <c r="AW22" s="58">
        <f t="shared" si="13"/>
        <v>0</v>
      </c>
      <c r="AX22" s="99"/>
      <c r="AY22" s="100">
        <f t="shared" si="21"/>
        <v>29</v>
      </c>
      <c r="AZ22" s="101">
        <v>123.8</v>
      </c>
      <c r="BA22" s="102">
        <f t="shared" si="14"/>
        <v>-94.8</v>
      </c>
      <c r="BB22" s="102" t="str">
        <f t="shared" si="15"/>
        <v/>
      </c>
      <c r="BC22" s="102" t="str">
        <f t="shared" si="16"/>
        <v/>
      </c>
      <c r="BD22" s="102">
        <v>17.206896551724139</v>
      </c>
      <c r="BE22" s="103">
        <f t="shared" si="22"/>
        <v>-4.2068965517241388</v>
      </c>
      <c r="BF22" s="124" t="s">
        <v>1784</v>
      </c>
      <c r="BG22" s="105">
        <v>134.63333333333333</v>
      </c>
      <c r="BH22" s="105">
        <v>148.19999999999999</v>
      </c>
      <c r="BI22" s="105">
        <v>205.68928571428569</v>
      </c>
      <c r="BJ22" s="105">
        <v>271.26206896551724</v>
      </c>
      <c r="BK22" s="105">
        <v>229.32758620689648</v>
      </c>
      <c r="BL22" s="105">
        <v>152.2037037037037</v>
      </c>
      <c r="BM22" s="105">
        <v>101.82962962962964</v>
      </c>
      <c r="BN22" s="105">
        <v>87.384615384615344</v>
      </c>
      <c r="BO22" s="105">
        <v>182.02758620689653</v>
      </c>
      <c r="BP22" s="105">
        <v>255.08518518518511</v>
      </c>
      <c r="BQ22" s="105">
        <v>291.43703703703704</v>
      </c>
      <c r="BR22" s="106">
        <v>185.83703703703708</v>
      </c>
      <c r="BS22" s="107"/>
      <c r="BT22" s="108">
        <v>10.550492610837438</v>
      </c>
      <c r="BU22" s="108">
        <v>10.442162209711473</v>
      </c>
      <c r="BV22" s="108">
        <v>15.090804597701149</v>
      </c>
      <c r="BW22" s="108">
        <v>17.206896551724139</v>
      </c>
      <c r="BX22" s="108">
        <v>15.724137931034488</v>
      </c>
      <c r="BY22" s="109">
        <v>12.099881093935792</v>
      </c>
      <c r="BZ22" s="109">
        <v>10.18956043956044</v>
      </c>
      <c r="CA22" s="109">
        <v>8.6077996715927725</v>
      </c>
      <c r="CB22" s="109">
        <v>12.33768115942029</v>
      </c>
      <c r="CC22" s="109">
        <v>17.450574712643682</v>
      </c>
      <c r="CD22" s="109">
        <v>18.214285714285712</v>
      </c>
      <c r="CE22" s="109">
        <v>13.22172619047619</v>
      </c>
      <c r="CF22" s="110"/>
      <c r="CG22" s="111">
        <v>108.2</v>
      </c>
      <c r="CH22" s="111">
        <v>121.8</v>
      </c>
      <c r="CI22" s="111">
        <v>138</v>
      </c>
      <c r="CJ22" s="111">
        <v>123.8</v>
      </c>
      <c r="CK22" s="111">
        <v>98</v>
      </c>
      <c r="CL22" s="111">
        <v>144.6</v>
      </c>
      <c r="CM22" s="111">
        <v>101.7</v>
      </c>
      <c r="CN22" s="111">
        <v>98.1</v>
      </c>
      <c r="CO22" s="111">
        <v>93</v>
      </c>
      <c r="CP22" s="111">
        <v>120</v>
      </c>
      <c r="CQ22" s="111">
        <v>114.5</v>
      </c>
      <c r="CR22" s="111">
        <v>108.7</v>
      </c>
      <c r="CS22" s="112"/>
      <c r="CT22" s="125" t="s">
        <v>1784</v>
      </c>
      <c r="CU22" s="114">
        <f t="shared" si="23"/>
        <v>12</v>
      </c>
      <c r="CV22" s="114"/>
      <c r="CW22" s="114"/>
      <c r="CX22" s="114">
        <f t="shared" si="24"/>
        <v>52.4</v>
      </c>
      <c r="CY22" s="114"/>
      <c r="CZ22" s="114"/>
      <c r="DA22" s="114">
        <f t="shared" si="25"/>
        <v>39.700000000000003</v>
      </c>
      <c r="DB22" s="115">
        <f t="shared" si="26"/>
        <v>104.10000000000001</v>
      </c>
      <c r="DC22" s="116">
        <f t="shared" si="27"/>
        <v>10</v>
      </c>
      <c r="DD22" s="116">
        <f t="shared" si="28"/>
        <v>10</v>
      </c>
      <c r="DE22" s="116">
        <f t="shared" si="29"/>
        <v>10</v>
      </c>
      <c r="DF22" s="117">
        <f t="shared" si="30"/>
        <v>30</v>
      </c>
      <c r="DH22" s="119">
        <v>59.675816497037836</v>
      </c>
      <c r="DI22" s="119">
        <v>37.784687832295305</v>
      </c>
      <c r="DJ22" s="120">
        <v>38.684323256873775</v>
      </c>
      <c r="DK22" s="121"/>
      <c r="DL22" s="119">
        <v>55.98372093023255</v>
      </c>
      <c r="DM22" s="119">
        <v>48.46503608660786</v>
      </c>
      <c r="DN22" s="120">
        <v>39.727105052125097</v>
      </c>
      <c r="DO22" s="121"/>
      <c r="DP22" s="119">
        <v>60.31346213292116</v>
      </c>
      <c r="DQ22" s="119">
        <v>65.914712347587141</v>
      </c>
      <c r="DR22" s="120">
        <v>67.915158852825002</v>
      </c>
      <c r="DS22" s="121"/>
      <c r="DT22" s="119">
        <v>85.529314285714264</v>
      </c>
      <c r="DU22" s="119">
        <v>77.426537142857143</v>
      </c>
      <c r="DV22" s="120">
        <v>99.634148571428554</v>
      </c>
      <c r="DW22" s="121"/>
      <c r="DX22" s="119">
        <v>76.17806176783813</v>
      </c>
      <c r="DY22" s="119">
        <v>63.648775292864748</v>
      </c>
      <c r="DZ22" s="120">
        <v>79.786496272630444</v>
      </c>
      <c r="EA22" s="121"/>
      <c r="EB22" s="119">
        <v>68.984977139124766</v>
      </c>
      <c r="EC22" s="119">
        <v>43.990420204659266</v>
      </c>
      <c r="ED22" s="120">
        <v>40.091269322882653</v>
      </c>
      <c r="EE22" s="121"/>
      <c r="EF22" s="119">
        <v>42.58515209125477</v>
      </c>
      <c r="EG22" s="119">
        <v>31.988846641318133</v>
      </c>
      <c r="EH22" s="120">
        <v>30.58933460076047</v>
      </c>
      <c r="EI22" s="121"/>
      <c r="EJ22" s="119">
        <v>26.026317626527046</v>
      </c>
      <c r="EK22" s="119">
        <v>25.325609075043623</v>
      </c>
      <c r="EL22" s="120">
        <v>44.244739965095981</v>
      </c>
      <c r="EM22" s="121"/>
      <c r="EN22" s="119">
        <v>47.796515400036448</v>
      </c>
      <c r="EO22" s="119">
        <v>59.595655184982697</v>
      </c>
      <c r="EP22" s="120">
        <v>75.49449608164754</v>
      </c>
      <c r="EQ22" s="121"/>
      <c r="ER22" s="119">
        <v>71.899007084363319</v>
      </c>
      <c r="ES22" s="119">
        <v>77.298932512117986</v>
      </c>
      <c r="ET22" s="120">
        <v>100.49861212765664</v>
      </c>
      <c r="EU22" s="121"/>
      <c r="EV22" s="119">
        <v>77.93186722518405</v>
      </c>
      <c r="EW22" s="119">
        <v>89.294836252856044</v>
      </c>
      <c r="EX22" s="120">
        <v>96.836629855293211</v>
      </c>
      <c r="EY22" s="121"/>
      <c r="EZ22" s="119">
        <v>75.71868024132732</v>
      </c>
      <c r="FA22" s="119">
        <v>56.888118401206654</v>
      </c>
      <c r="FB22" s="120">
        <v>42.616534690799405</v>
      </c>
    </row>
    <row r="23" spans="1:158" s="118" customFormat="1" ht="15" customHeight="1" x14ac:dyDescent="0.25">
      <c r="A23" s="85">
        <v>21245040</v>
      </c>
      <c r="B23" s="86">
        <v>-75.148416670000003</v>
      </c>
      <c r="C23" s="86">
        <v>4.4301111100000004</v>
      </c>
      <c r="D23" s="87">
        <v>928</v>
      </c>
      <c r="E23" s="122" t="s">
        <v>1881</v>
      </c>
      <c r="F23" s="89" t="s">
        <v>62</v>
      </c>
      <c r="G23" s="89" t="s">
        <v>1515</v>
      </c>
      <c r="H23" s="89" t="s">
        <v>1520</v>
      </c>
      <c r="I23" s="89" t="s">
        <v>1551</v>
      </c>
      <c r="J23" s="90" t="s">
        <v>718</v>
      </c>
      <c r="K23" s="91">
        <v>0.6</v>
      </c>
      <c r="L23" s="91">
        <v>0</v>
      </c>
      <c r="M23" s="126">
        <v>18.7</v>
      </c>
      <c r="N23" s="126">
        <v>14.2</v>
      </c>
      <c r="O23" s="126">
        <v>3.1</v>
      </c>
      <c r="P23" s="126">
        <v>0</v>
      </c>
      <c r="Q23" s="126">
        <v>0</v>
      </c>
      <c r="R23" s="126">
        <v>0</v>
      </c>
      <c r="S23" s="126">
        <v>0</v>
      </c>
      <c r="T23" s="126">
        <v>1.1000000000000001</v>
      </c>
      <c r="U23" s="126">
        <v>0</v>
      </c>
      <c r="V23" s="661">
        <v>0</v>
      </c>
      <c r="W23" s="661">
        <v>3.7</v>
      </c>
      <c r="X23" s="126">
        <v>5.3</v>
      </c>
      <c r="Y23" s="126">
        <v>2.8</v>
      </c>
      <c r="Z23" s="126">
        <v>20.2</v>
      </c>
      <c r="AA23" s="126">
        <v>8.4</v>
      </c>
      <c r="AB23" s="126">
        <v>0</v>
      </c>
      <c r="AC23" s="126">
        <v>0</v>
      </c>
      <c r="AD23" s="91">
        <v>0</v>
      </c>
      <c r="AE23" s="91">
        <v>0.4</v>
      </c>
      <c r="AF23" s="126">
        <v>0</v>
      </c>
      <c r="AG23" s="126">
        <v>0</v>
      </c>
      <c r="AH23" s="126">
        <v>37.6</v>
      </c>
      <c r="AI23" s="126">
        <v>0</v>
      </c>
      <c r="AJ23" s="126">
        <v>1.5</v>
      </c>
      <c r="AK23" s="126">
        <v>0.3</v>
      </c>
      <c r="AL23" s="126">
        <v>20.7</v>
      </c>
      <c r="AM23" s="126">
        <v>2.6</v>
      </c>
      <c r="AN23" s="126">
        <v>0</v>
      </c>
      <c r="AO23" s="120"/>
      <c r="AP23" s="92">
        <f t="shared" si="8"/>
        <v>141.20000000000002</v>
      </c>
      <c r="AQ23" s="93">
        <v>230.24285714285716</v>
      </c>
      <c r="AR23" s="94">
        <f>+AP23*100/AQ23</f>
        <v>61.326549606006083</v>
      </c>
      <c r="AS23" s="95">
        <f>IF(AND((AP23*$AT$1*100/(AQ23*AT23))&gt;100+3.33*AP23-AQ23*AT23/$AT$1,AQ23&lt;30),IF(100+3.33*AP23-AQ23*AT23/$AT$1&gt;200,200,100+3.33*AP23-AQ23*AT23/$AT$1),IF((AP23*$AT$1*100/(AQ23*AT23))&lt;100+AP23-3.33*AQ23*AT23/$AT$1,100+AP23-3.33*AQ23*AT23/$AT$1,IF((AP23*$AT$1*100/(AQ23*AT23))&gt;200,200,(AP23*$AT$1*100/(AQ23*AT23)))))</f>
        <v>61.326549606006097</v>
      </c>
      <c r="AT23" s="96">
        <f>COUNT(K23:AO23)</f>
        <v>30</v>
      </c>
      <c r="AU23" s="97">
        <f>COUNTIF(K23:AO23,"&gt;0")</f>
        <v>16</v>
      </c>
      <c r="AV23" s="98"/>
      <c r="AW23" s="58">
        <f>+LOOKUP(1000,K23:AO23)</f>
        <v>0</v>
      </c>
      <c r="AX23" s="99"/>
      <c r="AY23" s="100">
        <f t="shared" si="21"/>
        <v>37.6</v>
      </c>
      <c r="AZ23" s="101">
        <v>82</v>
      </c>
      <c r="BA23" s="102">
        <f t="shared" si="14"/>
        <v>-44.4</v>
      </c>
      <c r="BB23" s="102" t="str">
        <f t="shared" si="15"/>
        <v/>
      </c>
      <c r="BC23" s="102" t="str">
        <f t="shared" si="16"/>
        <v/>
      </c>
      <c r="BD23" s="102">
        <v>15.506539833531511</v>
      </c>
      <c r="BE23" s="103">
        <f t="shared" si="22"/>
        <v>0.49346016646848945</v>
      </c>
      <c r="BF23" s="124" t="s">
        <v>1785</v>
      </c>
      <c r="BG23" s="105">
        <v>85.967857142857142</v>
      </c>
      <c r="BH23" s="105">
        <v>105.93103448275862</v>
      </c>
      <c r="BI23" s="105">
        <v>160.33448275862071</v>
      </c>
      <c r="BJ23" s="105">
        <v>230.24285714285716</v>
      </c>
      <c r="BK23" s="105">
        <v>220.68620689655174</v>
      </c>
      <c r="BL23" s="105">
        <v>99.066666666666663</v>
      </c>
      <c r="BM23" s="105">
        <v>67.357142857142861</v>
      </c>
      <c r="BN23" s="105">
        <v>60.770370370370358</v>
      </c>
      <c r="BO23" s="105">
        <v>124.67241379310342</v>
      </c>
      <c r="BP23" s="105">
        <v>189.07931034482752</v>
      </c>
      <c r="BQ23" s="105">
        <v>173.06206896551728</v>
      </c>
      <c r="BR23" s="106">
        <v>110.51851851851855</v>
      </c>
      <c r="BS23" s="107"/>
      <c r="BT23" s="167">
        <v>8.7566666666666659</v>
      </c>
      <c r="BU23" s="167">
        <v>9.9322553670254798</v>
      </c>
      <c r="BV23" s="167">
        <v>13.344827586206897</v>
      </c>
      <c r="BW23" s="167">
        <v>15.506539833531511</v>
      </c>
      <c r="BX23" s="167">
        <v>14.86206896551724</v>
      </c>
      <c r="BY23" s="168">
        <v>8.5053507728894164</v>
      </c>
      <c r="BZ23" s="168">
        <v>6.909195402298848</v>
      </c>
      <c r="CA23" s="168">
        <v>5.7091954022988487</v>
      </c>
      <c r="CB23" s="168">
        <v>10.310344827586208</v>
      </c>
      <c r="CC23" s="168">
        <v>14.413793103448276</v>
      </c>
      <c r="CD23" s="168">
        <v>14.103448275862071</v>
      </c>
      <c r="CE23" s="168">
        <v>11.099999999999998</v>
      </c>
      <c r="CF23" s="110"/>
      <c r="CG23" s="111">
        <v>89.4</v>
      </c>
      <c r="CH23" s="111">
        <v>103.7</v>
      </c>
      <c r="CI23" s="111">
        <v>127.8</v>
      </c>
      <c r="CJ23" s="111">
        <v>82</v>
      </c>
      <c r="CK23" s="111">
        <v>125</v>
      </c>
      <c r="CL23" s="111">
        <v>90.3</v>
      </c>
      <c r="CM23" s="111">
        <v>69.3</v>
      </c>
      <c r="CN23" s="111">
        <v>120.2</v>
      </c>
      <c r="CO23" s="111">
        <v>132</v>
      </c>
      <c r="CP23" s="111">
        <v>96</v>
      </c>
      <c r="CQ23" s="111">
        <v>85.7</v>
      </c>
      <c r="CR23" s="111">
        <v>92.7</v>
      </c>
      <c r="CS23" s="112"/>
      <c r="CT23" s="125" t="s">
        <v>1785</v>
      </c>
      <c r="CU23" s="114">
        <f t="shared" si="23"/>
        <v>37.700000000000003</v>
      </c>
      <c r="CV23" s="114"/>
      <c r="CW23" s="114"/>
      <c r="CX23" s="114">
        <f t="shared" si="24"/>
        <v>40.4</v>
      </c>
      <c r="CY23" s="114"/>
      <c r="CZ23" s="114"/>
      <c r="DA23" s="114">
        <f t="shared" si="25"/>
        <v>63.1</v>
      </c>
      <c r="DB23" s="115">
        <f t="shared" si="26"/>
        <v>141.19999999999999</v>
      </c>
      <c r="DC23" s="116">
        <f t="shared" si="27"/>
        <v>10</v>
      </c>
      <c r="DD23" s="116">
        <f t="shared" si="28"/>
        <v>10</v>
      </c>
      <c r="DE23" s="116">
        <f t="shared" si="29"/>
        <v>10</v>
      </c>
      <c r="DF23" s="117">
        <f t="shared" si="30"/>
        <v>30</v>
      </c>
      <c r="DH23" s="119">
        <v>36.306388244392892</v>
      </c>
      <c r="DI23" s="119">
        <v>23.869945862335658</v>
      </c>
      <c r="DJ23" s="120">
        <v>26.276999226604797</v>
      </c>
      <c r="DK23" s="121"/>
      <c r="DL23" s="119">
        <v>40.849770009199631</v>
      </c>
      <c r="DM23" s="119">
        <v>36.132474701011958</v>
      </c>
      <c r="DN23" s="120">
        <v>32.117755289788406</v>
      </c>
      <c r="DO23" s="121"/>
      <c r="DP23" s="119">
        <v>37.963166666666666</v>
      </c>
      <c r="DQ23" s="119">
        <v>46.777833333333334</v>
      </c>
      <c r="DR23" s="120">
        <v>53.48899999999999</v>
      </c>
      <c r="DS23" s="121"/>
      <c r="DT23" s="119">
        <v>63.145317495233904</v>
      </c>
      <c r="DU23" s="119">
        <v>90.521610206775179</v>
      </c>
      <c r="DV23" s="120">
        <v>73.436405631324249</v>
      </c>
      <c r="DW23" s="121"/>
      <c r="DX23" s="119">
        <v>83.706789097799145</v>
      </c>
      <c r="DY23" s="119">
        <v>60.360676286255647</v>
      </c>
      <c r="DZ23" s="120">
        <v>84.105867949278533</v>
      </c>
      <c r="EA23" s="121"/>
      <c r="EB23" s="119">
        <v>40.346756756756754</v>
      </c>
      <c r="EC23" s="119">
        <v>42.438810810810814</v>
      </c>
      <c r="ED23" s="120">
        <v>27.79443243243243</v>
      </c>
      <c r="EE23" s="121"/>
      <c r="EF23" s="119">
        <v>31.04324503311258</v>
      </c>
      <c r="EG23" s="119">
        <v>19.188543046357616</v>
      </c>
      <c r="EH23" s="120">
        <v>25.618211920529802</v>
      </c>
      <c r="EI23" s="121"/>
      <c r="EJ23" s="119">
        <v>19.776398467432951</v>
      </c>
      <c r="EK23" s="119">
        <v>20.17592166879523</v>
      </c>
      <c r="EL23" s="120">
        <v>38.254346530438482</v>
      </c>
      <c r="EM23" s="121"/>
      <c r="EN23" s="119">
        <v>32.021576278659609</v>
      </c>
      <c r="EO23" s="119">
        <v>47.883657407407412</v>
      </c>
      <c r="EP23" s="120">
        <v>69.991432980599654</v>
      </c>
      <c r="EQ23" s="121"/>
      <c r="ER23" s="119">
        <v>54.763469094393869</v>
      </c>
      <c r="ES23" s="119">
        <v>77.417422137038812</v>
      </c>
      <c r="ET23" s="120">
        <v>73.37910876856732</v>
      </c>
      <c r="EU23" s="121"/>
      <c r="EV23" s="119">
        <v>67.86166953528398</v>
      </c>
      <c r="EW23" s="119">
        <v>55.704366035570843</v>
      </c>
      <c r="EX23" s="120">
        <v>50.123964429145147</v>
      </c>
      <c r="EY23" s="121"/>
      <c r="EZ23" s="119">
        <v>42.183471074380158</v>
      </c>
      <c r="FA23" s="119">
        <v>37.995041322314044</v>
      </c>
      <c r="FB23" s="120">
        <v>28.421487603305781</v>
      </c>
    </row>
    <row r="24" spans="1:158" s="118" customFormat="1" ht="15" customHeight="1" x14ac:dyDescent="0.25">
      <c r="A24" s="85">
        <v>21205791</v>
      </c>
      <c r="B24" s="86">
        <v>-74.150666670000007</v>
      </c>
      <c r="C24" s="86">
        <v>4.7055833299999996</v>
      </c>
      <c r="D24" s="87">
        <v>2547</v>
      </c>
      <c r="E24" s="122" t="s">
        <v>1882</v>
      </c>
      <c r="F24" s="169" t="s">
        <v>455</v>
      </c>
      <c r="G24" s="170" t="s">
        <v>1515</v>
      </c>
      <c r="H24" s="170" t="s">
        <v>1520</v>
      </c>
      <c r="I24" s="170" t="s">
        <v>1552</v>
      </c>
      <c r="J24" s="171" t="s">
        <v>1303</v>
      </c>
      <c r="K24" s="91">
        <v>4.0999999999999996</v>
      </c>
      <c r="L24" s="91">
        <v>0</v>
      </c>
      <c r="M24" s="172">
        <v>0</v>
      </c>
      <c r="N24" s="172">
        <v>0</v>
      </c>
      <c r="O24" s="172">
        <v>0</v>
      </c>
      <c r="P24" s="172">
        <v>0</v>
      </c>
      <c r="Q24" s="172">
        <v>0.6</v>
      </c>
      <c r="R24" s="172">
        <v>0</v>
      </c>
      <c r="S24" s="172">
        <v>0</v>
      </c>
      <c r="T24" s="172">
        <v>0.3</v>
      </c>
      <c r="U24" s="172">
        <v>0</v>
      </c>
      <c r="V24" s="663">
        <v>0</v>
      </c>
      <c r="W24" s="663">
        <v>0</v>
      </c>
      <c r="X24" s="172">
        <v>0.1</v>
      </c>
      <c r="Y24" s="172">
        <v>2.9</v>
      </c>
      <c r="Z24" s="172">
        <v>12.3</v>
      </c>
      <c r="AA24" s="172">
        <v>1.6</v>
      </c>
      <c r="AB24" s="172">
        <v>0</v>
      </c>
      <c r="AC24" s="172">
        <v>0.6</v>
      </c>
      <c r="AD24" s="91">
        <v>0</v>
      </c>
      <c r="AE24" s="91">
        <v>0</v>
      </c>
      <c r="AF24" s="172">
        <v>0</v>
      </c>
      <c r="AG24" s="172">
        <v>6.4</v>
      </c>
      <c r="AH24" s="172">
        <v>6.2</v>
      </c>
      <c r="AI24" s="172">
        <v>15.5</v>
      </c>
      <c r="AJ24" s="172">
        <v>0.6</v>
      </c>
      <c r="AK24" s="172">
        <v>10.199999999999999</v>
      </c>
      <c r="AL24" s="172">
        <v>12.3</v>
      </c>
      <c r="AM24" s="172">
        <v>4.5999999999999996</v>
      </c>
      <c r="AN24" s="172">
        <v>0</v>
      </c>
      <c r="AO24" s="120"/>
      <c r="AP24" s="92">
        <f t="shared" si="8"/>
        <v>78.3</v>
      </c>
      <c r="AQ24" s="93">
        <v>116.70833333333333</v>
      </c>
      <c r="AR24" s="94">
        <f t="shared" si="17"/>
        <v>67.090324883970013</v>
      </c>
      <c r="AS24" s="95">
        <f t="shared" si="18"/>
        <v>67.090324883970013</v>
      </c>
      <c r="AT24" s="96">
        <f t="shared" si="19"/>
        <v>30</v>
      </c>
      <c r="AU24" s="97">
        <f t="shared" si="20"/>
        <v>15</v>
      </c>
      <c r="AV24" s="98"/>
      <c r="AW24" s="58">
        <f t="shared" si="13"/>
        <v>0</v>
      </c>
      <c r="AX24" s="99"/>
      <c r="AY24" s="173">
        <f t="shared" si="21"/>
        <v>15.5</v>
      </c>
      <c r="AZ24" s="101">
        <v>63.8</v>
      </c>
      <c r="BA24" s="102">
        <f t="shared" si="14"/>
        <v>-48.3</v>
      </c>
      <c r="BB24" s="102" t="str">
        <f t="shared" si="15"/>
        <v/>
      </c>
      <c r="BC24" s="102" t="str">
        <f t="shared" si="16"/>
        <v/>
      </c>
      <c r="BD24" s="102">
        <v>13.420689655172415</v>
      </c>
      <c r="BE24" s="103">
        <f t="shared" si="22"/>
        <v>1.5793103448275847</v>
      </c>
      <c r="BF24" s="124" t="s">
        <v>1786</v>
      </c>
      <c r="BG24" s="105">
        <v>32.888000000000005</v>
      </c>
      <c r="BH24" s="105">
        <v>51.384000000000007</v>
      </c>
      <c r="BI24" s="105">
        <v>83.392307692307696</v>
      </c>
      <c r="BJ24" s="105">
        <v>116.70833333333333</v>
      </c>
      <c r="BK24" s="105">
        <v>109.0291666666667</v>
      </c>
      <c r="BL24" s="105">
        <v>57.425000000000004</v>
      </c>
      <c r="BM24" s="105">
        <v>48.558333333333344</v>
      </c>
      <c r="BN24" s="105">
        <v>44.332000000000008</v>
      </c>
      <c r="BO24" s="105">
        <v>56.725000000000001</v>
      </c>
      <c r="BP24" s="105">
        <v>108.21666666666665</v>
      </c>
      <c r="BQ24" s="105">
        <v>107.22499999999998</v>
      </c>
      <c r="BR24" s="106">
        <v>61.368000000000002</v>
      </c>
      <c r="BS24" s="107"/>
      <c r="BT24" s="108">
        <v>4.9282051282051276</v>
      </c>
      <c r="BU24" s="174">
        <v>7.4248928077170193</v>
      </c>
      <c r="BV24" s="174">
        <v>10.884615384615381</v>
      </c>
      <c r="BW24" s="174">
        <v>13.420689655172415</v>
      </c>
      <c r="BX24" s="174">
        <v>13.488827586206895</v>
      </c>
      <c r="BY24" s="116">
        <v>10.230344827586206</v>
      </c>
      <c r="BZ24" s="116">
        <v>9.5226666666666642</v>
      </c>
      <c r="CA24" s="116">
        <v>9.0799999999999965</v>
      </c>
      <c r="CB24" s="116">
        <v>8.975172413793107</v>
      </c>
      <c r="CC24" s="116">
        <v>12.085333333333329</v>
      </c>
      <c r="CD24" s="116">
        <v>12.12689655172414</v>
      </c>
      <c r="CE24" s="109">
        <v>7.7199999999999962</v>
      </c>
      <c r="CF24" s="110"/>
      <c r="CG24" s="111">
        <v>42.7</v>
      </c>
      <c r="CH24" s="111">
        <v>44.1</v>
      </c>
      <c r="CI24" s="111">
        <v>44.7</v>
      </c>
      <c r="CJ24" s="111">
        <v>63.8</v>
      </c>
      <c r="CK24" s="111">
        <v>65.5</v>
      </c>
      <c r="CL24" s="111">
        <v>35.200000000000003</v>
      </c>
      <c r="CM24" s="111">
        <v>39.299999999999997</v>
      </c>
      <c r="CN24" s="111">
        <v>35.200000000000003</v>
      </c>
      <c r="CO24" s="111">
        <v>35.5</v>
      </c>
      <c r="CP24" s="111">
        <v>78.5</v>
      </c>
      <c r="CQ24" s="111">
        <v>56.5</v>
      </c>
      <c r="CR24" s="111">
        <v>46</v>
      </c>
      <c r="CS24" s="112"/>
      <c r="CT24" s="125" t="s">
        <v>1786</v>
      </c>
      <c r="CU24" s="114">
        <f t="shared" si="23"/>
        <v>4.9999999999999991</v>
      </c>
      <c r="CV24" s="114"/>
      <c r="CW24" s="114"/>
      <c r="CX24" s="114">
        <f t="shared" si="24"/>
        <v>17.500000000000004</v>
      </c>
      <c r="CY24" s="114"/>
      <c r="CZ24" s="114"/>
      <c r="DA24" s="114">
        <f t="shared" si="25"/>
        <v>55.800000000000004</v>
      </c>
      <c r="DB24" s="115">
        <f t="shared" si="26"/>
        <v>78.300000000000011</v>
      </c>
      <c r="DC24" s="116">
        <f t="shared" si="27"/>
        <v>10</v>
      </c>
      <c r="DD24" s="116">
        <f t="shared" si="28"/>
        <v>10</v>
      </c>
      <c r="DE24" s="116">
        <f t="shared" si="29"/>
        <v>10</v>
      </c>
      <c r="DF24" s="117">
        <f t="shared" si="30"/>
        <v>30</v>
      </c>
      <c r="DH24" s="119">
        <v>10.19334975369458</v>
      </c>
      <c r="DI24" s="119">
        <v>9.5817487684729059</v>
      </c>
      <c r="DJ24" s="120">
        <v>8.7662807881773386</v>
      </c>
      <c r="DK24" s="121"/>
      <c r="DL24" s="119">
        <v>11.502555555555556</v>
      </c>
      <c r="DM24" s="119">
        <v>16.703711111111108</v>
      </c>
      <c r="DN24" s="120">
        <v>16.803733333333334</v>
      </c>
      <c r="DO24" s="121"/>
      <c r="DP24" s="119">
        <v>15.448653243847875</v>
      </c>
      <c r="DQ24" s="119">
        <v>26.399597315436242</v>
      </c>
      <c r="DR24" s="120">
        <v>30.995082774049216</v>
      </c>
      <c r="DS24" s="121"/>
      <c r="DT24" s="119">
        <v>33.869404332129967</v>
      </c>
      <c r="DU24" s="119">
        <v>33.769494584837553</v>
      </c>
      <c r="DV24" s="120">
        <v>43.061101083032497</v>
      </c>
      <c r="DW24" s="121"/>
      <c r="DX24" s="119">
        <v>37.567441860465124</v>
      </c>
      <c r="DY24" s="119">
        <v>29.853593798449623</v>
      </c>
      <c r="DZ24" s="120">
        <v>40.27229767441861</v>
      </c>
      <c r="EA24" s="121"/>
      <c r="EB24" s="119">
        <v>27.880988074957404</v>
      </c>
      <c r="EC24" s="119">
        <v>17.488074957410561</v>
      </c>
      <c r="ED24" s="120">
        <v>13.290936967632026</v>
      </c>
      <c r="EE24" s="121"/>
      <c r="EF24" s="119">
        <v>17.787442207307983</v>
      </c>
      <c r="EG24" s="119">
        <v>14.064489187173754</v>
      </c>
      <c r="EH24" s="120">
        <v>14.374735272184941</v>
      </c>
      <c r="EI24" s="121"/>
      <c r="EJ24" s="119">
        <v>12.195154185022025</v>
      </c>
      <c r="EK24" s="119">
        <v>14.162114537444934</v>
      </c>
      <c r="EL24" s="120">
        <v>18.292731277533036</v>
      </c>
      <c r="EM24" s="121"/>
      <c r="EN24" s="119">
        <v>15.943753894080997</v>
      </c>
      <c r="EO24" s="119">
        <v>18.651183800623055</v>
      </c>
      <c r="EP24" s="120">
        <v>29.781728971962615</v>
      </c>
      <c r="EQ24" s="121"/>
      <c r="ER24" s="119">
        <v>32.36687898089172</v>
      </c>
      <c r="ES24" s="119">
        <v>37.727643312101904</v>
      </c>
      <c r="ET24" s="120">
        <v>41.065477707006373</v>
      </c>
      <c r="EU24" s="121"/>
      <c r="EV24" s="119">
        <v>35.727387769529869</v>
      </c>
      <c r="EW24" s="119">
        <v>31.570738776952982</v>
      </c>
      <c r="EX24" s="120">
        <v>26.028540120183806</v>
      </c>
      <c r="EY24" s="121"/>
      <c r="EZ24" s="119">
        <v>26.717567567567563</v>
      </c>
      <c r="FA24" s="119">
        <v>19.84172297297297</v>
      </c>
      <c r="FB24" s="120">
        <v>11.590709459459459</v>
      </c>
    </row>
    <row r="25" spans="1:158" s="118" customFormat="1" ht="15" customHeight="1" x14ac:dyDescent="0.25">
      <c r="A25" s="85">
        <v>21201600</v>
      </c>
      <c r="B25" s="86">
        <v>-74.072888890000002</v>
      </c>
      <c r="C25" s="86">
        <v>4.60711111</v>
      </c>
      <c r="D25" s="87">
        <v>2685</v>
      </c>
      <c r="E25" s="122" t="s">
        <v>1276</v>
      </c>
      <c r="F25" s="169" t="s">
        <v>455</v>
      </c>
      <c r="G25" s="169" t="s">
        <v>1515</v>
      </c>
      <c r="H25" s="169" t="s">
        <v>1520</v>
      </c>
      <c r="I25" s="169" t="s">
        <v>1552</v>
      </c>
      <c r="J25" s="171" t="s">
        <v>1303</v>
      </c>
      <c r="K25" s="91" t="s">
        <v>1301</v>
      </c>
      <c r="L25" s="91" t="s">
        <v>1301</v>
      </c>
      <c r="M25" s="126" t="s">
        <v>1301</v>
      </c>
      <c r="N25" s="126" t="s">
        <v>1301</v>
      </c>
      <c r="O25" s="126" t="s">
        <v>1301</v>
      </c>
      <c r="P25" s="126" t="s">
        <v>1301</v>
      </c>
      <c r="Q25" s="126" t="s">
        <v>1301</v>
      </c>
      <c r="R25" s="126" t="s">
        <v>1301</v>
      </c>
      <c r="S25" s="126" t="s">
        <v>1301</v>
      </c>
      <c r="T25" s="126" t="s">
        <v>1301</v>
      </c>
      <c r="U25" s="126" t="s">
        <v>1301</v>
      </c>
      <c r="V25" s="661" t="s">
        <v>1301</v>
      </c>
      <c r="W25" s="661" t="s">
        <v>1301</v>
      </c>
      <c r="X25" s="126" t="s">
        <v>1301</v>
      </c>
      <c r="Y25" s="126" t="s">
        <v>1301</v>
      </c>
      <c r="Z25" s="126" t="s">
        <v>1301</v>
      </c>
      <c r="AA25" s="126" t="s">
        <v>1301</v>
      </c>
      <c r="AB25" s="126" t="s">
        <v>1301</v>
      </c>
      <c r="AC25" s="126" t="s">
        <v>1301</v>
      </c>
      <c r="AD25" s="91" t="s">
        <v>1301</v>
      </c>
      <c r="AE25" s="91" t="s">
        <v>1301</v>
      </c>
      <c r="AF25" s="126" t="s">
        <v>1301</v>
      </c>
      <c r="AG25" s="126" t="s">
        <v>1301</v>
      </c>
      <c r="AH25" s="126" t="s">
        <v>1301</v>
      </c>
      <c r="AI25" s="126" t="s">
        <v>1301</v>
      </c>
      <c r="AJ25" s="126" t="s">
        <v>1301</v>
      </c>
      <c r="AK25" s="126" t="s">
        <v>1301</v>
      </c>
      <c r="AL25" s="126"/>
      <c r="AM25" s="126" t="s">
        <v>1301</v>
      </c>
      <c r="AN25" s="126" t="s">
        <v>1301</v>
      </c>
      <c r="AO25" s="120"/>
      <c r="AP25" s="92" t="str">
        <f t="shared" si="8"/>
        <v/>
      </c>
      <c r="AQ25" s="175">
        <v>123.08518518518518</v>
      </c>
      <c r="AR25" s="94"/>
      <c r="AS25" s="95"/>
      <c r="AT25" s="96"/>
      <c r="AU25" s="97"/>
      <c r="AV25" s="98"/>
      <c r="AW25" s="58"/>
      <c r="AX25" s="99"/>
      <c r="AY25" s="173"/>
      <c r="AZ25" s="101"/>
      <c r="BA25" s="176" t="str">
        <f t="shared" si="14"/>
        <v/>
      </c>
      <c r="BB25" s="176" t="str">
        <f t="shared" si="15"/>
        <v/>
      </c>
      <c r="BC25" s="176" t="str">
        <f t="shared" si="16"/>
        <v/>
      </c>
      <c r="BD25" s="176">
        <v>12.387362637362639</v>
      </c>
      <c r="BE25" s="177">
        <f t="shared" si="22"/>
        <v>-12.387362637362639</v>
      </c>
      <c r="BF25" s="178" t="s">
        <v>1276</v>
      </c>
      <c r="BG25" s="105">
        <v>71.914814814814818</v>
      </c>
      <c r="BH25" s="105">
        <v>83.876923076923106</v>
      </c>
      <c r="BI25" s="105">
        <v>114.19166666666666</v>
      </c>
      <c r="BJ25" s="105">
        <v>123.08518518518518</v>
      </c>
      <c r="BK25" s="105">
        <v>114.992</v>
      </c>
      <c r="BL25" s="105">
        <v>61.162499999999994</v>
      </c>
      <c r="BM25" s="105">
        <v>55.324999999999989</v>
      </c>
      <c r="BN25" s="105">
        <v>46.466666666666661</v>
      </c>
      <c r="BO25" s="105">
        <v>47.863999999999997</v>
      </c>
      <c r="BP25" s="105">
        <v>123.58400000000002</v>
      </c>
      <c r="BQ25" s="105">
        <v>162.37083333333334</v>
      </c>
      <c r="BR25" s="106">
        <v>88.341666666666683</v>
      </c>
      <c r="BS25" s="107"/>
      <c r="BT25" s="179">
        <v>6.962962962962961</v>
      </c>
      <c r="BU25" s="180">
        <v>7.7542410144134273</v>
      </c>
      <c r="BV25" s="180">
        <v>11.95365471291397</v>
      </c>
      <c r="BW25" s="180">
        <v>12.387362637362639</v>
      </c>
      <c r="BX25" s="180">
        <v>13.237400530503979</v>
      </c>
      <c r="BY25" s="180">
        <v>11.038660516438297</v>
      </c>
      <c r="BZ25" s="180">
        <v>11.006923076923076</v>
      </c>
      <c r="CA25" s="180">
        <v>9.5839506172839464</v>
      </c>
      <c r="CB25" s="180">
        <v>7.4829005250461176</v>
      </c>
      <c r="CC25" s="180">
        <v>11.652537722908093</v>
      </c>
      <c r="CD25" s="180">
        <v>12.94891443167305</v>
      </c>
      <c r="CE25" s="181">
        <v>8.9739926739926723</v>
      </c>
      <c r="CF25" s="110"/>
      <c r="CG25" s="111"/>
      <c r="CH25" s="111"/>
      <c r="CI25" s="111"/>
      <c r="CJ25" s="111"/>
      <c r="CK25" s="111"/>
      <c r="CL25" s="111"/>
      <c r="CM25" s="111"/>
      <c r="CN25" s="111"/>
      <c r="CO25" s="111"/>
      <c r="CP25" s="111"/>
      <c r="CQ25" s="111"/>
      <c r="CR25" s="111"/>
      <c r="CS25" s="112"/>
      <c r="CT25" s="182" t="s">
        <v>1276</v>
      </c>
      <c r="CU25" s="183">
        <f t="shared" si="23"/>
        <v>0</v>
      </c>
      <c r="CV25" s="183"/>
      <c r="CW25" s="183"/>
      <c r="CX25" s="183">
        <f t="shared" si="24"/>
        <v>0</v>
      </c>
      <c r="CY25" s="183"/>
      <c r="CZ25" s="183"/>
      <c r="DA25" s="183">
        <f t="shared" si="25"/>
        <v>0</v>
      </c>
      <c r="DB25" s="115">
        <f t="shared" si="26"/>
        <v>0</v>
      </c>
      <c r="DC25" s="184">
        <f t="shared" si="27"/>
        <v>0</v>
      </c>
      <c r="DD25" s="184">
        <f t="shared" si="28"/>
        <v>0</v>
      </c>
      <c r="DE25" s="184">
        <f t="shared" si="29"/>
        <v>0</v>
      </c>
      <c r="DF25" s="185">
        <f t="shared" si="30"/>
        <v>0</v>
      </c>
      <c r="DG25" s="186"/>
      <c r="DH25" s="119">
        <v>27.184730538922157</v>
      </c>
      <c r="DI25" s="119">
        <v>22.387425149700601</v>
      </c>
      <c r="DJ25" s="120">
        <v>17.190344311377245</v>
      </c>
      <c r="DK25" s="121"/>
      <c r="DL25" s="119">
        <v>20.580007695690416</v>
      </c>
      <c r="DM25" s="119">
        <v>27.306156552330695</v>
      </c>
      <c r="DN25" s="120">
        <v>28.209669085312228</v>
      </c>
      <c r="DO25" s="121"/>
      <c r="DP25" s="119">
        <v>27.984488762266547</v>
      </c>
      <c r="DQ25" s="119">
        <v>36.779613801836028</v>
      </c>
      <c r="DR25" s="120">
        <v>40.477564102564116</v>
      </c>
      <c r="DS25" s="121"/>
      <c r="DT25" s="119">
        <v>38.015092432120163</v>
      </c>
      <c r="DU25" s="119">
        <v>38.015092432120163</v>
      </c>
      <c r="DV25" s="120">
        <v>39.415648469093007</v>
      </c>
      <c r="DW25" s="121"/>
      <c r="DX25" s="119">
        <v>52.171753246753241</v>
      </c>
      <c r="DY25" s="119">
        <v>26.08587662337662</v>
      </c>
      <c r="DZ25" s="120">
        <v>44.875703463203457</v>
      </c>
      <c r="EA25" s="121"/>
      <c r="EB25" s="119">
        <v>24.1</v>
      </c>
      <c r="EC25" s="119">
        <v>18.7</v>
      </c>
      <c r="ED25" s="120">
        <v>16</v>
      </c>
      <c r="EE25" s="121"/>
      <c r="EF25" s="119">
        <v>19.716094771241831</v>
      </c>
      <c r="EG25" s="119">
        <v>22.017973856209153</v>
      </c>
      <c r="EH25" s="120">
        <v>14.411764705882353</v>
      </c>
      <c r="EI25" s="121"/>
      <c r="EJ25" s="119">
        <v>14.411952191235061</v>
      </c>
      <c r="EK25" s="119">
        <v>15.713031208499338</v>
      </c>
      <c r="EL25" s="120">
        <v>20.116683266932274</v>
      </c>
      <c r="EM25" s="121"/>
      <c r="EN25" s="119">
        <v>16.748670212765958</v>
      </c>
      <c r="EO25" s="119">
        <v>12.688386524822695</v>
      </c>
      <c r="EP25" s="120">
        <v>27.812943262411345</v>
      </c>
      <c r="EQ25" s="121"/>
      <c r="ER25" s="119">
        <v>35.154740061162087</v>
      </c>
      <c r="ES25" s="119">
        <v>43.920112914608332</v>
      </c>
      <c r="ET25" s="120">
        <v>53.058480357562921</v>
      </c>
      <c r="EU25" s="121"/>
      <c r="EV25" s="119">
        <v>55.218548387096774</v>
      </c>
      <c r="EW25" s="119">
        <v>48.216196236559135</v>
      </c>
      <c r="EX25" s="120">
        <v>45.415255376344085</v>
      </c>
      <c r="EY25" s="121"/>
      <c r="EZ25" s="119">
        <v>47.364686602011489</v>
      </c>
      <c r="FA25" s="119">
        <v>34.078232758620686</v>
      </c>
      <c r="FB25" s="120">
        <v>12.677913972701148</v>
      </c>
    </row>
    <row r="26" spans="1:158" s="118" customFormat="1" ht="15" customHeight="1" x14ac:dyDescent="0.25">
      <c r="A26" s="85">
        <v>21202280</v>
      </c>
      <c r="B26" s="86">
        <v>-74.13</v>
      </c>
      <c r="C26" s="86">
        <v>4.68</v>
      </c>
      <c r="D26" s="87">
        <v>2588</v>
      </c>
      <c r="E26" s="187" t="s">
        <v>1883</v>
      </c>
      <c r="F26" s="188" t="s">
        <v>455</v>
      </c>
      <c r="G26" s="89" t="s">
        <v>1515</v>
      </c>
      <c r="H26" s="89" t="s">
        <v>1520</v>
      </c>
      <c r="I26" s="89" t="s">
        <v>1552</v>
      </c>
      <c r="J26" s="188" t="s">
        <v>1303</v>
      </c>
      <c r="K26" s="189">
        <v>3.5</v>
      </c>
      <c r="L26" s="189">
        <v>0</v>
      </c>
      <c r="M26" s="189">
        <v>0</v>
      </c>
      <c r="N26" s="189">
        <v>2</v>
      </c>
      <c r="O26" s="189">
        <v>0</v>
      </c>
      <c r="P26" s="189">
        <v>0.2</v>
      </c>
      <c r="Q26" s="189">
        <v>2.1</v>
      </c>
      <c r="R26" s="189">
        <v>0</v>
      </c>
      <c r="S26" s="189">
        <v>0</v>
      </c>
      <c r="T26" s="189">
        <v>2.2999999999999998</v>
      </c>
      <c r="U26" s="189">
        <v>0</v>
      </c>
      <c r="V26" s="660">
        <v>0</v>
      </c>
      <c r="W26" s="660">
        <v>0</v>
      </c>
      <c r="X26" s="189">
        <v>7.1</v>
      </c>
      <c r="Y26" s="189">
        <v>0.7</v>
      </c>
      <c r="Z26" s="189">
        <v>16</v>
      </c>
      <c r="AA26" s="189">
        <v>2.2999999999999998</v>
      </c>
      <c r="AB26" s="189">
        <v>0</v>
      </c>
      <c r="AC26" s="189">
        <v>1.3</v>
      </c>
      <c r="AD26" s="189">
        <v>0</v>
      </c>
      <c r="AE26" s="189">
        <v>0</v>
      </c>
      <c r="AF26" s="189">
        <v>0</v>
      </c>
      <c r="AG26" s="189">
        <v>3</v>
      </c>
      <c r="AH26" s="189">
        <v>6</v>
      </c>
      <c r="AI26" s="189">
        <v>15.8</v>
      </c>
      <c r="AJ26" s="189">
        <v>17.3</v>
      </c>
      <c r="AK26" s="189">
        <v>12.6</v>
      </c>
      <c r="AL26" s="189">
        <v>6.9</v>
      </c>
      <c r="AM26" s="189">
        <v>6.2</v>
      </c>
      <c r="AN26" s="189">
        <v>0.1</v>
      </c>
      <c r="AO26" s="190"/>
      <c r="AP26" s="92">
        <f t="shared" si="8"/>
        <v>105.39999999999999</v>
      </c>
      <c r="AQ26" s="93" t="s">
        <v>1301</v>
      </c>
      <c r="AR26" s="94"/>
      <c r="AS26" s="95"/>
      <c r="AT26" s="96">
        <f t="shared" ref="AT26:AT31" si="31">COUNT(K26:AO26)</f>
        <v>30</v>
      </c>
      <c r="AU26" s="97">
        <f t="shared" si="20"/>
        <v>18</v>
      </c>
      <c r="AV26" s="98"/>
      <c r="AW26" s="58">
        <f t="shared" si="13"/>
        <v>0.1</v>
      </c>
      <c r="AX26" s="99"/>
      <c r="AY26" s="100">
        <f t="shared" ref="AY26:AY31" si="32">MAX(K26:AO26)</f>
        <v>17.3</v>
      </c>
      <c r="AZ26" s="84">
        <v>92.3</v>
      </c>
      <c r="BA26" s="102">
        <f t="shared" si="14"/>
        <v>-75</v>
      </c>
      <c r="BB26" s="102" t="str">
        <f t="shared" si="15"/>
        <v/>
      </c>
      <c r="BC26" s="102" t="str">
        <f t="shared" si="16"/>
        <v/>
      </c>
      <c r="BD26" s="102" t="s">
        <v>1301</v>
      </c>
      <c r="BE26" s="103"/>
      <c r="BF26" s="124" t="s">
        <v>1787</v>
      </c>
      <c r="BG26" s="105" t="s">
        <v>1301</v>
      </c>
      <c r="BH26" s="105" t="s">
        <v>1301</v>
      </c>
      <c r="BI26" s="105" t="s">
        <v>1301</v>
      </c>
      <c r="BJ26" s="105" t="s">
        <v>1301</v>
      </c>
      <c r="BK26" s="105" t="s">
        <v>1301</v>
      </c>
      <c r="BL26" s="105" t="s">
        <v>1301</v>
      </c>
      <c r="BM26" s="105" t="s">
        <v>1301</v>
      </c>
      <c r="BN26" s="105" t="s">
        <v>1301</v>
      </c>
      <c r="BO26" s="105" t="s">
        <v>1301</v>
      </c>
      <c r="BP26" s="105" t="s">
        <v>1301</v>
      </c>
      <c r="BQ26" s="105" t="s">
        <v>1301</v>
      </c>
      <c r="BR26" s="106" t="s">
        <v>1301</v>
      </c>
      <c r="BS26" s="107"/>
      <c r="BT26" s="191" t="s">
        <v>1301</v>
      </c>
      <c r="BU26" s="192" t="s">
        <v>1301</v>
      </c>
      <c r="BV26" s="192" t="s">
        <v>1301</v>
      </c>
      <c r="BW26" s="192" t="s">
        <v>1301</v>
      </c>
      <c r="BX26" s="192" t="s">
        <v>1301</v>
      </c>
      <c r="BY26" s="192" t="s">
        <v>1301</v>
      </c>
      <c r="BZ26" s="192" t="s">
        <v>1301</v>
      </c>
      <c r="CA26" s="192" t="s">
        <v>1301</v>
      </c>
      <c r="CB26" s="193" t="s">
        <v>1301</v>
      </c>
      <c r="CC26" s="193" t="s">
        <v>1301</v>
      </c>
      <c r="CD26" s="193" t="s">
        <v>1301</v>
      </c>
      <c r="CE26" s="193" t="s">
        <v>1301</v>
      </c>
      <c r="CF26" s="110"/>
      <c r="CG26" s="111">
        <v>30.7</v>
      </c>
      <c r="CH26" s="111">
        <v>52.8</v>
      </c>
      <c r="CI26" s="111">
        <v>47.5</v>
      </c>
      <c r="CJ26" s="111">
        <v>92.3</v>
      </c>
      <c r="CK26" s="111">
        <v>46.5</v>
      </c>
      <c r="CL26" s="111">
        <v>31.7</v>
      </c>
      <c r="CM26" s="111">
        <v>32.6</v>
      </c>
      <c r="CN26" s="111">
        <v>41.5</v>
      </c>
      <c r="CO26" s="111">
        <v>39.200000000000003</v>
      </c>
      <c r="CP26" s="111">
        <v>61</v>
      </c>
      <c r="CQ26" s="111">
        <v>84</v>
      </c>
      <c r="CR26" s="111">
        <v>27.5</v>
      </c>
      <c r="CS26" s="112"/>
      <c r="CT26" s="125" t="s">
        <v>1787</v>
      </c>
      <c r="CU26" s="114">
        <f t="shared" si="23"/>
        <v>10.100000000000001</v>
      </c>
      <c r="CV26" s="114"/>
      <c r="CW26" s="114"/>
      <c r="CX26" s="114">
        <f t="shared" si="24"/>
        <v>27.400000000000002</v>
      </c>
      <c r="CY26" s="114"/>
      <c r="CZ26" s="114"/>
      <c r="DA26" s="114">
        <f t="shared" si="25"/>
        <v>67.899999999999991</v>
      </c>
      <c r="DB26" s="115">
        <f t="shared" si="26"/>
        <v>105.39999999999999</v>
      </c>
      <c r="DC26" s="116">
        <f t="shared" si="27"/>
        <v>10</v>
      </c>
      <c r="DD26" s="116">
        <f t="shared" si="28"/>
        <v>10</v>
      </c>
      <c r="DE26" s="116">
        <f t="shared" si="29"/>
        <v>10</v>
      </c>
      <c r="DF26" s="117">
        <f t="shared" si="30"/>
        <v>30</v>
      </c>
      <c r="DH26" s="119"/>
      <c r="DI26" s="119"/>
      <c r="DJ26" s="120"/>
      <c r="DK26" s="121"/>
      <c r="DL26" s="119"/>
      <c r="DM26" s="119"/>
      <c r="DN26" s="120"/>
      <c r="DO26" s="121"/>
      <c r="DP26" s="119"/>
      <c r="DQ26" s="119"/>
      <c r="DR26" s="120"/>
      <c r="DS26" s="121"/>
      <c r="DT26" s="119"/>
      <c r="DU26" s="119"/>
      <c r="DV26" s="120"/>
      <c r="DW26" s="121"/>
      <c r="DX26" s="119"/>
      <c r="DY26" s="119"/>
      <c r="DZ26" s="120"/>
      <c r="EA26" s="121"/>
      <c r="EB26" s="119"/>
      <c r="EC26" s="119"/>
      <c r="ED26" s="120"/>
      <c r="EE26" s="121"/>
      <c r="EF26" s="119"/>
      <c r="EG26" s="119"/>
      <c r="EH26" s="120"/>
      <c r="EI26" s="121"/>
      <c r="EJ26" s="119"/>
      <c r="EK26" s="119"/>
      <c r="EL26" s="120"/>
      <c r="EM26" s="121"/>
      <c r="EN26" s="119"/>
      <c r="EO26" s="119"/>
      <c r="EP26" s="120"/>
      <c r="EQ26" s="121"/>
      <c r="ER26" s="119"/>
      <c r="ES26" s="119"/>
      <c r="ET26" s="120"/>
      <c r="EU26" s="121"/>
      <c r="EV26" s="119"/>
      <c r="EW26" s="119"/>
      <c r="EX26" s="120"/>
      <c r="EY26" s="121"/>
      <c r="EZ26" s="119"/>
      <c r="FA26" s="119"/>
      <c r="FB26" s="120"/>
    </row>
    <row r="27" spans="1:158" s="118" customFormat="1" ht="15" customHeight="1" x14ac:dyDescent="0.25">
      <c r="A27" s="85">
        <v>26075040</v>
      </c>
      <c r="B27" s="86">
        <v>-76.385583330000003</v>
      </c>
      <c r="C27" s="86">
        <v>3.53333333</v>
      </c>
      <c r="D27" s="87">
        <v>961</v>
      </c>
      <c r="E27" s="122" t="s">
        <v>1884</v>
      </c>
      <c r="F27" s="89" t="s">
        <v>63</v>
      </c>
      <c r="G27" s="89" t="s">
        <v>1515</v>
      </c>
      <c r="H27" s="89" t="s">
        <v>713</v>
      </c>
      <c r="I27" s="89" t="s">
        <v>1553</v>
      </c>
      <c r="J27" s="90" t="s">
        <v>800</v>
      </c>
      <c r="K27" s="91">
        <v>0</v>
      </c>
      <c r="L27" s="91">
        <v>0</v>
      </c>
      <c r="M27" s="126">
        <v>0</v>
      </c>
      <c r="N27" s="126">
        <v>0</v>
      </c>
      <c r="O27" s="126">
        <v>0.1</v>
      </c>
      <c r="P27" s="126">
        <v>0</v>
      </c>
      <c r="Q27" s="126">
        <v>2</v>
      </c>
      <c r="R27" s="126">
        <v>0.9</v>
      </c>
      <c r="S27" s="126">
        <v>0</v>
      </c>
      <c r="T27" s="126">
        <v>0</v>
      </c>
      <c r="U27" s="126">
        <v>0</v>
      </c>
      <c r="V27" s="661">
        <v>17.399999999999999</v>
      </c>
      <c r="W27" s="661">
        <v>0</v>
      </c>
      <c r="X27" s="126">
        <v>0</v>
      </c>
      <c r="Y27" s="126">
        <v>16.5</v>
      </c>
      <c r="Z27" s="126">
        <v>0.3</v>
      </c>
      <c r="AA27" s="126">
        <v>1.5</v>
      </c>
      <c r="AB27" s="126">
        <v>0</v>
      </c>
      <c r="AC27" s="126">
        <v>0</v>
      </c>
      <c r="AD27" s="91">
        <v>0</v>
      </c>
      <c r="AE27" s="91">
        <v>0</v>
      </c>
      <c r="AF27" s="126">
        <v>0</v>
      </c>
      <c r="AG27" s="126">
        <v>0</v>
      </c>
      <c r="AH27" s="126">
        <v>0</v>
      </c>
      <c r="AI27" s="126">
        <v>0</v>
      </c>
      <c r="AJ27" s="126">
        <v>12.7</v>
      </c>
      <c r="AK27" s="126">
        <v>16.3</v>
      </c>
      <c r="AL27" s="126">
        <v>0</v>
      </c>
      <c r="AM27" s="126">
        <v>0</v>
      </c>
      <c r="AN27" s="126">
        <v>0</v>
      </c>
      <c r="AO27" s="120"/>
      <c r="AP27" s="92">
        <f t="shared" si="8"/>
        <v>67.699999999999989</v>
      </c>
      <c r="AQ27" s="93">
        <v>134.23333333333335</v>
      </c>
      <c r="AR27" s="94">
        <f>+AP27*100/AQ27</f>
        <v>50.434566674944115</v>
      </c>
      <c r="AS27" s="95">
        <f>IF(AND((AP27*$AT$1*100/(AQ27*AT27))&gt;100+3.33*AP27-AQ27*AT27/$AT$1,AQ27&lt;30),IF(100+3.33*AP27-AQ27*AT27/$AT$1&gt;200,200,100+3.33*AP27-AQ27*AT27/$AT$1),IF((AP27*$AT$1*100/(AQ27*AT27))&lt;100+AP27-3.33*AQ27*AT27/$AT$1,100+AP27-3.33*AQ27*AT27/$AT$1,IF((AP27*$AT$1*100/(AQ27*AT27))&gt;200,200,(AP27*$AT$1*100/(AQ27*AT27)))))</f>
        <v>50.434566674944108</v>
      </c>
      <c r="AT27" s="96">
        <f t="shared" si="31"/>
        <v>30</v>
      </c>
      <c r="AU27" s="97">
        <f t="shared" si="20"/>
        <v>9</v>
      </c>
      <c r="AV27" s="98"/>
      <c r="AW27" s="58">
        <f t="shared" si="13"/>
        <v>0</v>
      </c>
      <c r="AX27" s="99"/>
      <c r="AY27" s="100">
        <f t="shared" si="32"/>
        <v>17.399999999999999</v>
      </c>
      <c r="AZ27" s="101">
        <v>84.7</v>
      </c>
      <c r="BA27" s="102">
        <f t="shared" si="14"/>
        <v>-67.300000000000011</v>
      </c>
      <c r="BB27" s="102" t="str">
        <f t="shared" si="15"/>
        <v/>
      </c>
      <c r="BC27" s="102" t="str">
        <f t="shared" si="16"/>
        <v/>
      </c>
      <c r="BD27" s="102">
        <v>12.093596059113302</v>
      </c>
      <c r="BE27" s="103">
        <f>AU27-BD27</f>
        <v>-3.0935960591133025</v>
      </c>
      <c r="BF27" s="124" t="s">
        <v>1788</v>
      </c>
      <c r="BG27" s="105">
        <v>47.570370370370377</v>
      </c>
      <c r="BH27" s="105">
        <v>54.007692307692317</v>
      </c>
      <c r="BI27" s="105">
        <v>89.246153846153845</v>
      </c>
      <c r="BJ27" s="105">
        <v>134.23333333333335</v>
      </c>
      <c r="BK27" s="105">
        <v>103.14137931034485</v>
      </c>
      <c r="BL27" s="105">
        <v>49.664285714285704</v>
      </c>
      <c r="BM27" s="105">
        <v>32.111538461538458</v>
      </c>
      <c r="BN27" s="105">
        <v>28.651851851851852</v>
      </c>
      <c r="BO27" s="105">
        <v>64.560714285714283</v>
      </c>
      <c r="BP27" s="105">
        <v>99.164285714285725</v>
      </c>
      <c r="BQ27" s="105">
        <v>105.04642857142858</v>
      </c>
      <c r="BR27" s="106">
        <v>68.462962962962976</v>
      </c>
      <c r="BS27" s="107"/>
      <c r="BT27" s="108">
        <v>5.6869047619047608</v>
      </c>
      <c r="BU27" s="108">
        <v>6.4377410926056262</v>
      </c>
      <c r="BV27" s="108">
        <v>9.9958847736625458</v>
      </c>
      <c r="BW27" s="108">
        <v>12.093596059113302</v>
      </c>
      <c r="BX27" s="108">
        <v>11.03448275862069</v>
      </c>
      <c r="BY27" s="109">
        <v>6.3214285714285703</v>
      </c>
      <c r="BZ27" s="109">
        <v>5.0142857142857142</v>
      </c>
      <c r="CA27" s="109">
        <v>4.4749999999999988</v>
      </c>
      <c r="CB27" s="109">
        <v>6.7777777777777795</v>
      </c>
      <c r="CC27" s="109">
        <v>10.96428571428571</v>
      </c>
      <c r="CD27" s="109">
        <v>10.821428571428575</v>
      </c>
      <c r="CE27" s="109">
        <v>7.8888888888888875</v>
      </c>
      <c r="CF27" s="110"/>
      <c r="CG27" s="111">
        <v>60.6</v>
      </c>
      <c r="CH27" s="111">
        <v>51.8</v>
      </c>
      <c r="CI27" s="111">
        <v>72.7</v>
      </c>
      <c r="CJ27" s="111">
        <v>84.7</v>
      </c>
      <c r="CK27" s="111">
        <v>81.5</v>
      </c>
      <c r="CL27" s="111">
        <v>72.2</v>
      </c>
      <c r="CM27" s="111">
        <v>60.3</v>
      </c>
      <c r="CN27" s="111">
        <v>62.4</v>
      </c>
      <c r="CO27" s="111">
        <v>62.5</v>
      </c>
      <c r="CP27" s="111">
        <v>89.6</v>
      </c>
      <c r="CQ27" s="111">
        <v>86.2</v>
      </c>
      <c r="CR27" s="111">
        <v>84.1</v>
      </c>
      <c r="CS27" s="112"/>
      <c r="CT27" s="125" t="s">
        <v>1788</v>
      </c>
      <c r="CU27" s="114">
        <f t="shared" si="23"/>
        <v>3</v>
      </c>
      <c r="CV27" s="114"/>
      <c r="CW27" s="114"/>
      <c r="CX27" s="114">
        <f t="shared" si="24"/>
        <v>35.699999999999996</v>
      </c>
      <c r="CY27" s="114"/>
      <c r="CZ27" s="114"/>
      <c r="DA27" s="114">
        <f t="shared" si="25"/>
        <v>29</v>
      </c>
      <c r="DB27" s="115">
        <f t="shared" si="26"/>
        <v>67.699999999999989</v>
      </c>
      <c r="DC27" s="116">
        <f t="shared" si="27"/>
        <v>10</v>
      </c>
      <c r="DD27" s="116">
        <f t="shared" si="28"/>
        <v>10</v>
      </c>
      <c r="DE27" s="116">
        <f t="shared" si="29"/>
        <v>10</v>
      </c>
      <c r="DF27" s="117">
        <f t="shared" si="30"/>
        <v>30</v>
      </c>
      <c r="DH27" s="119">
        <v>19.134577777777778</v>
      </c>
      <c r="DI27" s="119">
        <v>15.62006349206349</v>
      </c>
      <c r="DJ27" s="120">
        <v>16.498692063492062</v>
      </c>
      <c r="DK27" s="121"/>
      <c r="DL27" s="119">
        <v>18.705745062836627</v>
      </c>
      <c r="DM27" s="119">
        <v>19.711430281268701</v>
      </c>
      <c r="DN27" s="120">
        <v>17.599491322561338</v>
      </c>
      <c r="DO27" s="121"/>
      <c r="DP27" s="119">
        <v>34.655362318840581</v>
      </c>
      <c r="DQ27" s="119">
        <v>24.197235228539583</v>
      </c>
      <c r="DR27" s="120">
        <v>33.117402452619849</v>
      </c>
      <c r="DS27" s="121"/>
      <c r="DT27" s="119">
        <v>46.075061823802173</v>
      </c>
      <c r="DU27" s="119">
        <v>44.176089644513148</v>
      </c>
      <c r="DV27" s="120">
        <v>39.078848531684706</v>
      </c>
      <c r="DW27" s="121"/>
      <c r="DX27" s="119">
        <v>30.170848044305991</v>
      </c>
      <c r="DY27" s="119">
        <v>34.581204569055039</v>
      </c>
      <c r="DZ27" s="120">
        <v>31.774614053305644</v>
      </c>
      <c r="EA27" s="121"/>
      <c r="EB27" s="119">
        <v>28.81219600725953</v>
      </c>
      <c r="EC27" s="119">
        <v>13.205589836660616</v>
      </c>
      <c r="ED27" s="120">
        <v>13.105547489413189</v>
      </c>
      <c r="EE27" s="121"/>
      <c r="EF27" s="119">
        <v>8.6954258675078879</v>
      </c>
      <c r="EG27" s="119">
        <v>9.1951629863301818</v>
      </c>
      <c r="EH27" s="120">
        <v>13.792744479495273</v>
      </c>
      <c r="EI27" s="121"/>
      <c r="EJ27" s="119">
        <v>8.4142857142857146</v>
      </c>
      <c r="EK27" s="119">
        <v>10.493109243697479</v>
      </c>
      <c r="EL27" s="120">
        <v>16.43260504201681</v>
      </c>
      <c r="EM27" s="121"/>
      <c r="EN27" s="119">
        <v>17.172231718898388</v>
      </c>
      <c r="EO27" s="119">
        <v>19.468518518518518</v>
      </c>
      <c r="EP27" s="120">
        <v>33.445916429249763</v>
      </c>
      <c r="EQ27" s="121"/>
      <c r="ER27" s="119">
        <v>31.635360360360362</v>
      </c>
      <c r="ES27" s="119">
        <v>33.502043114543113</v>
      </c>
      <c r="ET27" s="120">
        <v>36.645929858429852</v>
      </c>
      <c r="EU27" s="121"/>
      <c r="EV27" s="119">
        <v>32.788508934072702</v>
      </c>
      <c r="EW27" s="119">
        <v>37.671903881700551</v>
      </c>
      <c r="EX27" s="120">
        <v>37.372920517560068</v>
      </c>
      <c r="EY27" s="121"/>
      <c r="EZ27" s="119">
        <v>20.970147058823528</v>
      </c>
      <c r="FA27" s="119">
        <v>25.66346568627451</v>
      </c>
      <c r="FB27" s="120">
        <v>21.269720588235295</v>
      </c>
    </row>
    <row r="28" spans="1:158" s="118" customFormat="1" ht="15" customHeight="1" x14ac:dyDescent="0.25">
      <c r="A28" s="85">
        <v>26035030</v>
      </c>
      <c r="B28" s="86">
        <v>-76.608694439999994</v>
      </c>
      <c r="C28" s="86">
        <v>2.4528888900000001</v>
      </c>
      <c r="D28" s="87">
        <v>1749</v>
      </c>
      <c r="E28" s="164" t="s">
        <v>64</v>
      </c>
      <c r="F28" s="165" t="s">
        <v>65</v>
      </c>
      <c r="G28" s="165" t="s">
        <v>1515</v>
      </c>
      <c r="H28" s="165" t="s">
        <v>713</v>
      </c>
      <c r="I28" s="165" t="s">
        <v>1554</v>
      </c>
      <c r="J28" s="166" t="s">
        <v>773</v>
      </c>
      <c r="K28" s="91" t="s">
        <v>1301</v>
      </c>
      <c r="L28" s="91" t="s">
        <v>1301</v>
      </c>
      <c r="M28" s="126" t="s">
        <v>1301</v>
      </c>
      <c r="N28" s="126" t="s">
        <v>1301</v>
      </c>
      <c r="O28" s="126" t="s">
        <v>1301</v>
      </c>
      <c r="P28" s="126" t="s">
        <v>1301</v>
      </c>
      <c r="Q28" s="126" t="s">
        <v>1301</v>
      </c>
      <c r="R28" s="126" t="s">
        <v>1301</v>
      </c>
      <c r="S28" s="126" t="s">
        <v>1301</v>
      </c>
      <c r="T28" s="126" t="s">
        <v>1301</v>
      </c>
      <c r="U28" s="126" t="s">
        <v>1301</v>
      </c>
      <c r="V28" s="661" t="s">
        <v>1301</v>
      </c>
      <c r="W28" s="661" t="s">
        <v>1301</v>
      </c>
      <c r="X28" s="126" t="s">
        <v>1301</v>
      </c>
      <c r="Y28" s="126" t="s">
        <v>1301</v>
      </c>
      <c r="Z28" s="126" t="s">
        <v>1301</v>
      </c>
      <c r="AA28" s="126" t="s">
        <v>1301</v>
      </c>
      <c r="AB28" s="126" t="s">
        <v>1301</v>
      </c>
      <c r="AC28" s="126" t="s">
        <v>1301</v>
      </c>
      <c r="AD28" s="91" t="s">
        <v>1301</v>
      </c>
      <c r="AE28" s="91" t="s">
        <v>1301</v>
      </c>
      <c r="AF28" s="126" t="s">
        <v>1301</v>
      </c>
      <c r="AG28" s="126" t="s">
        <v>1301</v>
      </c>
      <c r="AH28" s="126" t="s">
        <v>1301</v>
      </c>
      <c r="AI28" s="126" t="s">
        <v>1301</v>
      </c>
      <c r="AJ28" s="126" t="s">
        <v>1301</v>
      </c>
      <c r="AK28" s="126" t="s">
        <v>1301</v>
      </c>
      <c r="AL28" s="126"/>
      <c r="AM28" s="126" t="s">
        <v>1301</v>
      </c>
      <c r="AN28" s="126" t="s">
        <v>1301</v>
      </c>
      <c r="AO28" s="120"/>
      <c r="AP28" s="92" t="str">
        <f t="shared" si="8"/>
        <v/>
      </c>
      <c r="AQ28" s="93">
        <v>205.76</v>
      </c>
      <c r="AR28" s="94"/>
      <c r="AS28" s="95"/>
      <c r="AT28" s="96">
        <f>COUNT(K28:AO28)</f>
        <v>0</v>
      </c>
      <c r="AU28" s="97">
        <f>COUNTIF(K28:AO28,"&gt;0")</f>
        <v>0</v>
      </c>
      <c r="AV28" s="98"/>
      <c r="AW28" s="58"/>
      <c r="AX28" s="99"/>
      <c r="AY28" s="100"/>
      <c r="AZ28" s="101"/>
      <c r="BA28" s="102" t="str">
        <f t="shared" si="14"/>
        <v/>
      </c>
      <c r="BB28" s="102" t="str">
        <f t="shared" si="15"/>
        <v/>
      </c>
      <c r="BC28" s="102" t="str">
        <f t="shared" si="16"/>
        <v/>
      </c>
      <c r="BD28" s="102">
        <v>21.392857142857142</v>
      </c>
      <c r="BE28" s="103">
        <f>AU28-BD28</f>
        <v>-21.392857142857142</v>
      </c>
      <c r="BF28" s="124" t="s">
        <v>64</v>
      </c>
      <c r="BG28" s="194">
        <v>208.76896551724138</v>
      </c>
      <c r="BH28" s="194">
        <v>162.62333333333331</v>
      </c>
      <c r="BI28" s="194">
        <v>211.98333333333332</v>
      </c>
      <c r="BJ28" s="194">
        <v>205.76</v>
      </c>
      <c r="BK28" s="194">
        <v>164.76333333333338</v>
      </c>
      <c r="BL28" s="194">
        <v>76.94</v>
      </c>
      <c r="BM28" s="194">
        <v>53.673333333333339</v>
      </c>
      <c r="BN28" s="194">
        <v>50.383333333333326</v>
      </c>
      <c r="BO28" s="194">
        <v>110.3</v>
      </c>
      <c r="BP28" s="194">
        <v>264.57666666666665</v>
      </c>
      <c r="BQ28" s="194">
        <v>328.58</v>
      </c>
      <c r="BR28" s="195">
        <v>263.77333333333331</v>
      </c>
      <c r="BS28" s="107"/>
      <c r="BT28" s="142">
        <v>17.666666666666668</v>
      </c>
      <c r="BU28" s="142">
        <v>16.357142857142858</v>
      </c>
      <c r="BV28" s="142">
        <v>19.666666666666668</v>
      </c>
      <c r="BW28" s="142">
        <v>21.392857142857142</v>
      </c>
      <c r="BX28" s="142">
        <v>20.74074074074074</v>
      </c>
      <c r="BY28" s="196">
        <v>14.25925925925926</v>
      </c>
      <c r="BZ28" s="196">
        <v>10.666666666666666</v>
      </c>
      <c r="CA28" s="196">
        <v>9.7142857142857135</v>
      </c>
      <c r="CB28" s="196">
        <v>15.25</v>
      </c>
      <c r="CC28" s="196">
        <v>23.678571428571427</v>
      </c>
      <c r="CD28" s="196">
        <v>24.357142857142858</v>
      </c>
      <c r="CE28" s="196">
        <v>22.714285714285715</v>
      </c>
      <c r="CF28" s="110"/>
      <c r="CG28" s="111"/>
      <c r="CH28" s="111"/>
      <c r="CI28" s="111"/>
      <c r="CJ28" s="111"/>
      <c r="CK28" s="111"/>
      <c r="CL28" s="111"/>
      <c r="CM28" s="111"/>
      <c r="CN28" s="111"/>
      <c r="CO28" s="111"/>
      <c r="CP28" s="111"/>
      <c r="CQ28" s="111"/>
      <c r="CR28" s="111"/>
      <c r="CS28" s="112"/>
      <c r="CT28" s="125" t="s">
        <v>64</v>
      </c>
      <c r="CU28" s="114">
        <f t="shared" si="23"/>
        <v>0</v>
      </c>
      <c r="CV28" s="114"/>
      <c r="CW28" s="114"/>
      <c r="CX28" s="114">
        <f t="shared" si="24"/>
        <v>0</v>
      </c>
      <c r="CY28" s="114"/>
      <c r="CZ28" s="114"/>
      <c r="DA28" s="114">
        <f t="shared" si="25"/>
        <v>0</v>
      </c>
      <c r="DB28" s="115">
        <f t="shared" si="26"/>
        <v>0</v>
      </c>
      <c r="DC28" s="116">
        <f t="shared" si="27"/>
        <v>0</v>
      </c>
      <c r="DD28" s="116">
        <f t="shared" si="28"/>
        <v>0</v>
      </c>
      <c r="DE28" s="116">
        <f t="shared" si="29"/>
        <v>0</v>
      </c>
      <c r="DF28" s="117">
        <f t="shared" si="30"/>
        <v>0</v>
      </c>
      <c r="DH28" s="119">
        <v>78.425382273063931</v>
      </c>
      <c r="DI28" s="119">
        <v>72.64562093654844</v>
      </c>
      <c r="DJ28" s="120">
        <v>57.697962307628991</v>
      </c>
      <c r="DK28" s="121"/>
      <c r="DL28" s="119">
        <v>47.310432365657817</v>
      </c>
      <c r="DM28" s="119">
        <v>66.395320156475179</v>
      </c>
      <c r="DN28" s="120">
        <v>48.917580811200331</v>
      </c>
      <c r="DO28" s="121"/>
      <c r="DP28" s="119">
        <v>67.850538137576038</v>
      </c>
      <c r="DQ28" s="119">
        <v>65.073030728435498</v>
      </c>
      <c r="DR28" s="120">
        <v>79.059764467321799</v>
      </c>
      <c r="DS28" s="121"/>
      <c r="DT28" s="119">
        <v>64.876569200779727</v>
      </c>
      <c r="DU28" s="119">
        <v>69.58939571150097</v>
      </c>
      <c r="DV28" s="120">
        <v>71.29403508771928</v>
      </c>
      <c r="DW28" s="121"/>
      <c r="DX28" s="119">
        <v>62.11236500203006</v>
      </c>
      <c r="DY28" s="119">
        <v>47.662961835160388</v>
      </c>
      <c r="DZ28" s="120">
        <v>54.988006496142937</v>
      </c>
      <c r="EA28" s="121"/>
      <c r="EB28" s="119">
        <v>28.671493099121705</v>
      </c>
      <c r="EC28" s="119">
        <v>24.810012547051443</v>
      </c>
      <c r="ED28" s="120">
        <v>23.45849435382685</v>
      </c>
      <c r="EE28" s="121"/>
      <c r="EF28" s="119">
        <v>17.434038929440394</v>
      </c>
      <c r="EG28" s="119">
        <v>14.7895498783455</v>
      </c>
      <c r="EH28" s="120">
        <v>21.449744525547448</v>
      </c>
      <c r="EI28" s="121"/>
      <c r="EJ28" s="119">
        <v>14.624375780274654</v>
      </c>
      <c r="EK28" s="119">
        <v>15.756585518102368</v>
      </c>
      <c r="EL28" s="120">
        <v>20.002372034956299</v>
      </c>
      <c r="EM28" s="121"/>
      <c r="EN28" s="119">
        <v>30.849076517150394</v>
      </c>
      <c r="EO28" s="119">
        <v>36.572647317502202</v>
      </c>
      <c r="EP28" s="120">
        <v>42.878276165347408</v>
      </c>
      <c r="EQ28" s="121"/>
      <c r="ER28" s="119">
        <v>57.761784423676005</v>
      </c>
      <c r="ES28" s="119">
        <v>80.609339563862932</v>
      </c>
      <c r="ET28" s="120">
        <v>126.20554267912772</v>
      </c>
      <c r="EU28" s="121"/>
      <c r="EV28" s="119">
        <v>93.338658573596348</v>
      </c>
      <c r="EW28" s="119">
        <v>118.06941426403642</v>
      </c>
      <c r="EX28" s="120">
        <v>117.17192716236723</v>
      </c>
      <c r="EY28" s="121"/>
      <c r="EZ28" s="119">
        <v>110.76707726763718</v>
      </c>
      <c r="FA28" s="119">
        <v>79.752295632698775</v>
      </c>
      <c r="FB28" s="120">
        <v>73.253960432997403</v>
      </c>
    </row>
    <row r="29" spans="1:158" s="118" customFormat="1" ht="15" customHeight="1" x14ac:dyDescent="0.25">
      <c r="A29" s="85">
        <v>21115020</v>
      </c>
      <c r="B29" s="86">
        <v>-75.293055559999999</v>
      </c>
      <c r="C29" s="86">
        <v>2.94875</v>
      </c>
      <c r="D29" s="87">
        <v>439</v>
      </c>
      <c r="E29" s="122" t="s">
        <v>66</v>
      </c>
      <c r="F29" s="89" t="s">
        <v>67</v>
      </c>
      <c r="G29" s="89" t="s">
        <v>1515</v>
      </c>
      <c r="H29" s="89" t="s">
        <v>1520</v>
      </c>
      <c r="I29" s="89" t="s">
        <v>1555</v>
      </c>
      <c r="J29" s="90" t="s">
        <v>774</v>
      </c>
      <c r="K29" s="91">
        <v>5.7</v>
      </c>
      <c r="L29" s="91">
        <v>0</v>
      </c>
      <c r="M29" s="126">
        <v>0</v>
      </c>
      <c r="N29" s="126">
        <v>0</v>
      </c>
      <c r="O29" s="126">
        <v>0.4</v>
      </c>
      <c r="P29" s="126">
        <v>0</v>
      </c>
      <c r="Q29" s="126">
        <v>5.4</v>
      </c>
      <c r="R29" s="126">
        <v>0</v>
      </c>
      <c r="S29" s="126">
        <v>0</v>
      </c>
      <c r="T29" s="126">
        <v>0</v>
      </c>
      <c r="U29" s="126">
        <v>0</v>
      </c>
      <c r="V29" s="661">
        <v>0</v>
      </c>
      <c r="W29" s="661">
        <v>0</v>
      </c>
      <c r="X29" s="126">
        <v>11.7</v>
      </c>
      <c r="Y29" s="126">
        <v>0.4</v>
      </c>
      <c r="Z29" s="126">
        <v>55.2</v>
      </c>
      <c r="AA29" s="126">
        <v>3.1</v>
      </c>
      <c r="AB29" s="126">
        <v>0</v>
      </c>
      <c r="AC29" s="126">
        <v>3.9</v>
      </c>
      <c r="AD29" s="91">
        <v>0</v>
      </c>
      <c r="AE29" s="91">
        <v>0.3</v>
      </c>
      <c r="AF29" s="126">
        <v>39</v>
      </c>
      <c r="AG29" s="126">
        <v>2.6</v>
      </c>
      <c r="AH29" s="126">
        <v>7.2</v>
      </c>
      <c r="AI29" s="126">
        <v>48.9</v>
      </c>
      <c r="AJ29" s="126">
        <v>35.4</v>
      </c>
      <c r="AK29" s="126">
        <v>4.3</v>
      </c>
      <c r="AL29" s="126">
        <v>11.4</v>
      </c>
      <c r="AM29" s="126">
        <v>0</v>
      </c>
      <c r="AN29" s="126">
        <v>0</v>
      </c>
      <c r="AO29" s="120"/>
      <c r="AP29" s="92">
        <f t="shared" si="8"/>
        <v>234.9</v>
      </c>
      <c r="AQ29" s="93">
        <v>155.77586206896549</v>
      </c>
      <c r="AR29" s="94">
        <f>+AP29*100/AQ29</f>
        <v>150.79358052019924</v>
      </c>
      <c r="AS29" s="95">
        <f>IF(AND((AP29*$AT$1*100/(AQ29*AT29))&gt;100+3.33*AP29-AQ29*AT29/$AT$1,AQ29&lt;30),IF(100+3.33*AP29-AQ29*AT29/$AT$1&gt;200,200,100+3.33*AP29-AQ29*AT29/$AT$1),IF((AP29*$AT$1*100/(AQ29*AT29))&lt;100+AP29-3.33*AQ29*AT29/$AT$1,100+AP29-3.33*AQ29*AT29/$AT$1,IF((AP29*$AT$1*100/(AQ29*AT29))&gt;200,200,(AP29*$AT$1*100/(AQ29*AT29)))))</f>
        <v>150.79358052019924</v>
      </c>
      <c r="AT29" s="96">
        <f t="shared" si="31"/>
        <v>30</v>
      </c>
      <c r="AU29" s="97">
        <f t="shared" si="20"/>
        <v>16</v>
      </c>
      <c r="AV29" s="98"/>
      <c r="AW29" s="58">
        <f t="shared" si="13"/>
        <v>0</v>
      </c>
      <c r="AX29" s="99"/>
      <c r="AY29" s="100">
        <f t="shared" si="32"/>
        <v>55.2</v>
      </c>
      <c r="AZ29" s="101">
        <v>156.5</v>
      </c>
      <c r="BA29" s="102">
        <f t="shared" si="14"/>
        <v>-101.3</v>
      </c>
      <c r="BB29" s="102" t="str">
        <f t="shared" si="15"/>
        <v/>
      </c>
      <c r="BC29" s="102" t="str">
        <f t="shared" si="16"/>
        <v/>
      </c>
      <c r="BD29" s="102">
        <v>10.448275862068966</v>
      </c>
      <c r="BE29" s="103">
        <f>AU29-BD29</f>
        <v>5.5517241379310338</v>
      </c>
      <c r="BF29" s="124" t="s">
        <v>66</v>
      </c>
      <c r="BG29" s="105">
        <v>92.36333333333333</v>
      </c>
      <c r="BH29" s="105">
        <v>127.95666666666668</v>
      </c>
      <c r="BI29" s="105">
        <v>165.9</v>
      </c>
      <c r="BJ29" s="105">
        <v>155.77586206896549</v>
      </c>
      <c r="BK29" s="105">
        <v>98.539999999999978</v>
      </c>
      <c r="BL29" s="105">
        <v>37.716666666666669</v>
      </c>
      <c r="BM29" s="105">
        <v>24.255172413793108</v>
      </c>
      <c r="BN29" s="105">
        <v>15.379999999999997</v>
      </c>
      <c r="BO29" s="105">
        <v>51.46</v>
      </c>
      <c r="BP29" s="105">
        <v>162.92413793103452</v>
      </c>
      <c r="BQ29" s="105">
        <v>238.58333333333331</v>
      </c>
      <c r="BR29" s="106">
        <v>163.06</v>
      </c>
      <c r="BS29" s="107"/>
      <c r="BT29" s="108">
        <v>7.3666666666666636</v>
      </c>
      <c r="BU29" s="108">
        <v>8.1873973727422005</v>
      </c>
      <c r="BV29" s="108">
        <v>11.143333333333331</v>
      </c>
      <c r="BW29" s="108">
        <v>10.448275862068966</v>
      </c>
      <c r="BX29" s="108">
        <v>8.93333333333333</v>
      </c>
      <c r="BY29" s="109">
        <v>5.7999999999999989</v>
      </c>
      <c r="BZ29" s="109">
        <v>3.8422222222222211</v>
      </c>
      <c r="CA29" s="109">
        <v>2.5666666666666655</v>
      </c>
      <c r="CB29" s="109">
        <v>4.4333333333333353</v>
      </c>
      <c r="CC29" s="109">
        <v>10.37777777777778</v>
      </c>
      <c r="CD29" s="109">
        <v>13.733333333333334</v>
      </c>
      <c r="CE29" s="109">
        <v>10.433333333333335</v>
      </c>
      <c r="CF29" s="110"/>
      <c r="CG29" s="111">
        <v>142.30000000000001</v>
      </c>
      <c r="CH29" s="111">
        <v>130</v>
      </c>
      <c r="CI29" s="111">
        <v>119.8</v>
      </c>
      <c r="CJ29" s="111">
        <v>156.5</v>
      </c>
      <c r="CK29" s="111">
        <v>158.5</v>
      </c>
      <c r="CL29" s="111">
        <v>80.099999999999994</v>
      </c>
      <c r="CM29" s="111">
        <v>74.5</v>
      </c>
      <c r="CN29" s="111">
        <v>57.9</v>
      </c>
      <c r="CO29" s="111">
        <v>78.5</v>
      </c>
      <c r="CP29" s="111">
        <v>102.2</v>
      </c>
      <c r="CQ29" s="111">
        <v>127</v>
      </c>
      <c r="CR29" s="111">
        <v>118</v>
      </c>
      <c r="CS29" s="112"/>
      <c r="CT29" s="132" t="s">
        <v>66</v>
      </c>
      <c r="CU29" s="133">
        <f t="shared" si="23"/>
        <v>11.5</v>
      </c>
      <c r="CV29" s="133"/>
      <c r="CW29" s="133"/>
      <c r="CX29" s="133">
        <f t="shared" si="24"/>
        <v>74.3</v>
      </c>
      <c r="CY29" s="133"/>
      <c r="CZ29" s="133"/>
      <c r="DA29" s="133">
        <f t="shared" si="25"/>
        <v>149.10000000000002</v>
      </c>
      <c r="DB29" s="134">
        <f t="shared" si="26"/>
        <v>234.90000000000003</v>
      </c>
      <c r="DC29" s="135">
        <f t="shared" si="27"/>
        <v>10</v>
      </c>
      <c r="DD29" s="135">
        <f t="shared" si="28"/>
        <v>10</v>
      </c>
      <c r="DE29" s="135">
        <f t="shared" si="29"/>
        <v>10</v>
      </c>
      <c r="DF29" s="136">
        <f t="shared" si="30"/>
        <v>30</v>
      </c>
      <c r="DG29" s="137"/>
      <c r="DH29" s="138">
        <v>49.328529121421511</v>
      </c>
      <c r="DI29" s="138">
        <v>27.015624468121317</v>
      </c>
      <c r="DJ29" s="139">
        <v>25.014467100112331</v>
      </c>
      <c r="DK29" s="140"/>
      <c r="DL29" s="138">
        <v>38.436298143530067</v>
      </c>
      <c r="DM29" s="138">
        <v>35.044860072042127</v>
      </c>
      <c r="DN29" s="139">
        <v>50.152175117761161</v>
      </c>
      <c r="DO29" s="140"/>
      <c r="DP29" s="138">
        <v>49.675776143790848</v>
      </c>
      <c r="DQ29" s="138">
        <v>49.377124183006543</v>
      </c>
      <c r="DR29" s="139">
        <v>63.413766339869291</v>
      </c>
      <c r="DS29" s="140"/>
      <c r="DT29" s="138">
        <v>43.381061628430047</v>
      </c>
      <c r="DU29" s="138">
        <v>48.02182636077373</v>
      </c>
      <c r="DV29" s="139">
        <v>58.110445344129552</v>
      </c>
      <c r="DW29" s="140"/>
      <c r="DX29" s="138">
        <v>28.817215189873423</v>
      </c>
      <c r="DY29" s="138">
        <v>22.213270042194097</v>
      </c>
      <c r="DZ29" s="139">
        <v>43.826181434599157</v>
      </c>
      <c r="EA29" s="140"/>
      <c r="EB29" s="138">
        <v>18.20174329501916</v>
      </c>
      <c r="EC29" s="138">
        <v>9.1008716475095799</v>
      </c>
      <c r="ED29" s="139">
        <v>7.5007183908045993</v>
      </c>
      <c r="EE29" s="140"/>
      <c r="EF29" s="138">
        <v>16.375548455804047</v>
      </c>
      <c r="EG29" s="138">
        <v>6.7898615548455803</v>
      </c>
      <c r="EH29" s="139">
        <v>8.0879233226837055</v>
      </c>
      <c r="EI29" s="140"/>
      <c r="EJ29" s="138">
        <v>3.4883333333333333</v>
      </c>
      <c r="EK29" s="138">
        <v>7.9733333333333336</v>
      </c>
      <c r="EL29" s="139">
        <v>8.4716666666666676</v>
      </c>
      <c r="EM29" s="140"/>
      <c r="EN29" s="138">
        <v>13.834179187534779</v>
      </c>
      <c r="EO29" s="138">
        <v>9.7950027824151356</v>
      </c>
      <c r="EP29" s="139">
        <v>36.857484696716753</v>
      </c>
      <c r="EQ29" s="140"/>
      <c r="ER29" s="138">
        <v>41.202017629774737</v>
      </c>
      <c r="ES29" s="138">
        <v>74.703658178256617</v>
      </c>
      <c r="ET29" s="139">
        <v>88.304324191968661</v>
      </c>
      <c r="EU29" s="140"/>
      <c r="EV29" s="138">
        <v>70.802755404832567</v>
      </c>
      <c r="EW29" s="138">
        <v>89.118906316235694</v>
      </c>
      <c r="EX29" s="139">
        <v>72.37833827893175</v>
      </c>
      <c r="EY29" s="140"/>
      <c r="EZ29" s="138">
        <v>68.112314647377929</v>
      </c>
      <c r="FA29" s="138">
        <v>57.710433996383365</v>
      </c>
      <c r="FB29" s="139">
        <v>40.107251356238699</v>
      </c>
    </row>
    <row r="30" spans="1:158" s="118" customFormat="1" ht="15" customHeight="1" x14ac:dyDescent="0.25">
      <c r="A30" s="85">
        <v>52045020</v>
      </c>
      <c r="B30" s="86">
        <v>-77.290861109999994</v>
      </c>
      <c r="C30" s="86">
        <v>1.39408333</v>
      </c>
      <c r="D30" s="87">
        <v>1816</v>
      </c>
      <c r="E30" s="122" t="s">
        <v>68</v>
      </c>
      <c r="F30" s="89" t="s">
        <v>616</v>
      </c>
      <c r="G30" s="89" t="s">
        <v>1521</v>
      </c>
      <c r="H30" s="89" t="s">
        <v>1103</v>
      </c>
      <c r="I30" s="89" t="s">
        <v>1556</v>
      </c>
      <c r="J30" s="90" t="s">
        <v>1348</v>
      </c>
      <c r="K30" s="91">
        <v>0</v>
      </c>
      <c r="L30" s="91">
        <v>0</v>
      </c>
      <c r="M30" s="126">
        <v>0.1</v>
      </c>
      <c r="N30" s="126">
        <v>0</v>
      </c>
      <c r="O30" s="126">
        <v>0</v>
      </c>
      <c r="P30" s="126">
        <v>0</v>
      </c>
      <c r="Q30" s="126">
        <v>0</v>
      </c>
      <c r="R30" s="126">
        <v>0</v>
      </c>
      <c r="S30" s="126">
        <v>0</v>
      </c>
      <c r="T30" s="126">
        <v>0</v>
      </c>
      <c r="U30" s="126">
        <v>0</v>
      </c>
      <c r="V30" s="661">
        <v>0</v>
      </c>
      <c r="W30" s="661">
        <v>11.8</v>
      </c>
      <c r="X30" s="126">
        <v>21.2</v>
      </c>
      <c r="Y30" s="126">
        <v>5.7</v>
      </c>
      <c r="Z30" s="126">
        <v>13.7</v>
      </c>
      <c r="AA30" s="126">
        <v>6.1</v>
      </c>
      <c r="AB30" s="126">
        <v>0.4</v>
      </c>
      <c r="AC30" s="126">
        <v>2.9</v>
      </c>
      <c r="AD30" s="91">
        <v>0</v>
      </c>
      <c r="AE30" s="91">
        <v>0.3</v>
      </c>
      <c r="AF30" s="126">
        <v>0.5</v>
      </c>
      <c r="AG30" s="126">
        <v>0.4</v>
      </c>
      <c r="AH30" s="126">
        <v>11.3</v>
      </c>
      <c r="AI30" s="126">
        <v>0</v>
      </c>
      <c r="AJ30" s="126">
        <v>3.3</v>
      </c>
      <c r="AK30" s="126">
        <v>0.9</v>
      </c>
      <c r="AL30" s="126">
        <v>0.9</v>
      </c>
      <c r="AM30" s="126">
        <v>0.4</v>
      </c>
      <c r="AN30" s="126">
        <v>0.1</v>
      </c>
      <c r="AO30" s="120"/>
      <c r="AP30" s="92">
        <f t="shared" si="8"/>
        <v>80</v>
      </c>
      <c r="AQ30" s="93">
        <v>157.58999999999997</v>
      </c>
      <c r="AR30" s="94">
        <f>+AP30*100/AQ30</f>
        <v>50.764642426549919</v>
      </c>
      <c r="AS30" s="95">
        <f>IF(AND((AP30*$AT$1*100/(AQ30*AT30))&gt;100+3.33*AP30-AQ30*AT30/$AT$1,AQ30&lt;30),IF(100+3.33*AP30-AQ30*AT30/$AT$1&gt;200,200,100+3.33*AP30-AQ30*AT30/$AT$1),IF((AP30*$AT$1*100/(AQ30*AT30))&lt;100+AP30-3.33*AQ30*AT30/$AT$1,100+AP30-3.33*AQ30*AT30/$AT$1,IF((AP30*$AT$1*100/(AQ30*AT30))&gt;200,200,(AP30*$AT$1*100/(AQ30*AT30)))))</f>
        <v>50.764642426549919</v>
      </c>
      <c r="AT30" s="96">
        <f t="shared" si="31"/>
        <v>30</v>
      </c>
      <c r="AU30" s="97">
        <f t="shared" si="20"/>
        <v>17</v>
      </c>
      <c r="AV30" s="98"/>
      <c r="AW30" s="58">
        <f t="shared" si="13"/>
        <v>0.1</v>
      </c>
      <c r="AX30" s="99"/>
      <c r="AY30" s="100">
        <f t="shared" si="32"/>
        <v>21.2</v>
      </c>
      <c r="AZ30" s="101">
        <v>88.8</v>
      </c>
      <c r="BA30" s="102">
        <f t="shared" si="14"/>
        <v>-67.599999999999994</v>
      </c>
      <c r="BB30" s="102" t="str">
        <f t="shared" si="15"/>
        <v/>
      </c>
      <c r="BC30" s="102" t="str">
        <f t="shared" si="16"/>
        <v/>
      </c>
      <c r="BD30" s="102">
        <v>14.166666666666666</v>
      </c>
      <c r="BE30" s="103">
        <f>AU30-BD30</f>
        <v>2.8333333333333339</v>
      </c>
      <c r="BF30" s="124" t="s">
        <v>68</v>
      </c>
      <c r="BG30" s="105">
        <v>106.23103448275862</v>
      </c>
      <c r="BH30" s="105">
        <v>88.955172413793093</v>
      </c>
      <c r="BI30" s="105">
        <v>132.54333333333335</v>
      </c>
      <c r="BJ30" s="105">
        <v>157.58999999999997</v>
      </c>
      <c r="BK30" s="105">
        <v>121.88571428571431</v>
      </c>
      <c r="BL30" s="105">
        <v>55.437931034482759</v>
      </c>
      <c r="BM30" s="105">
        <v>33.303448275862074</v>
      </c>
      <c r="BN30" s="105">
        <v>17.546428571428571</v>
      </c>
      <c r="BO30" s="105">
        <v>54.234482758620686</v>
      </c>
      <c r="BP30" s="105">
        <v>136.81071428571428</v>
      </c>
      <c r="BQ30" s="105">
        <v>173.97333333333336</v>
      </c>
      <c r="BR30" s="106">
        <v>123.65862068965515</v>
      </c>
      <c r="BS30" s="107"/>
      <c r="BT30" s="108">
        <v>11.549382716049381</v>
      </c>
      <c r="BU30" s="108">
        <v>9.467306376573621</v>
      </c>
      <c r="BV30" s="108">
        <v>12.500000000000004</v>
      </c>
      <c r="BW30" s="108">
        <v>14.166666666666666</v>
      </c>
      <c r="BX30" s="108">
        <v>12.985057471264367</v>
      </c>
      <c r="BY30" s="109">
        <v>7.4712643678160893</v>
      </c>
      <c r="BZ30" s="109">
        <v>4.3773809523809515</v>
      </c>
      <c r="CA30" s="109">
        <v>2.9111111111111101</v>
      </c>
      <c r="CB30" s="109">
        <v>6.1034482758620685</v>
      </c>
      <c r="CC30" s="109">
        <v>12.947350427350427</v>
      </c>
      <c r="CD30" s="109">
        <v>15.46666666666667</v>
      </c>
      <c r="CE30" s="109">
        <v>13.776923076923078</v>
      </c>
      <c r="CF30" s="110"/>
      <c r="CG30" s="111">
        <v>77.7</v>
      </c>
      <c r="CH30" s="111">
        <v>58.7</v>
      </c>
      <c r="CI30" s="111">
        <v>77.7</v>
      </c>
      <c r="CJ30" s="111">
        <v>88.8</v>
      </c>
      <c r="CK30" s="111">
        <v>67.2</v>
      </c>
      <c r="CL30" s="111">
        <v>59.6</v>
      </c>
      <c r="CM30" s="111">
        <v>60.5</v>
      </c>
      <c r="CN30" s="111">
        <v>60.2</v>
      </c>
      <c r="CO30" s="111">
        <v>64.599999999999994</v>
      </c>
      <c r="CP30" s="111">
        <v>64.3</v>
      </c>
      <c r="CQ30" s="111">
        <v>70.599999999999994</v>
      </c>
      <c r="CR30" s="111">
        <v>75.7</v>
      </c>
      <c r="CS30" s="112"/>
      <c r="CT30" s="125" t="s">
        <v>68</v>
      </c>
      <c r="CU30" s="114">
        <f t="shared" si="23"/>
        <v>0.1</v>
      </c>
      <c r="CV30" s="114"/>
      <c r="CW30" s="114"/>
      <c r="CX30" s="114">
        <f t="shared" si="24"/>
        <v>61.800000000000004</v>
      </c>
      <c r="CY30" s="114"/>
      <c r="CZ30" s="114"/>
      <c r="DA30" s="114">
        <f t="shared" si="25"/>
        <v>18.099999999999998</v>
      </c>
      <c r="DB30" s="115">
        <f t="shared" si="26"/>
        <v>80</v>
      </c>
      <c r="DC30" s="116">
        <f t="shared" si="27"/>
        <v>10</v>
      </c>
      <c r="DD30" s="116">
        <f t="shared" si="28"/>
        <v>10</v>
      </c>
      <c r="DE30" s="116">
        <f t="shared" si="29"/>
        <v>10</v>
      </c>
      <c r="DF30" s="117">
        <f t="shared" si="30"/>
        <v>30</v>
      </c>
      <c r="DH30" s="119">
        <v>38.193594902749837</v>
      </c>
      <c r="DI30" s="119">
        <v>34.494215291750507</v>
      </c>
      <c r="DJ30" s="120">
        <v>26.695523138833</v>
      </c>
      <c r="DK30" s="121"/>
      <c r="DL30" s="119">
        <v>26.118159203980092</v>
      </c>
      <c r="DM30" s="119">
        <v>37.370646766169152</v>
      </c>
      <c r="DN30" s="120">
        <v>26.42786069651741</v>
      </c>
      <c r="DO30" s="121"/>
      <c r="DP30" s="119">
        <v>35.964324324324323</v>
      </c>
      <c r="DQ30" s="119">
        <v>42.979343629343624</v>
      </c>
      <c r="DR30" s="120">
        <v>49.006332046332048</v>
      </c>
      <c r="DS30" s="121"/>
      <c r="DT30" s="119">
        <v>49.872190721649488</v>
      </c>
      <c r="DU30" s="119">
        <v>52.747525773195882</v>
      </c>
      <c r="DV30" s="120">
        <v>51.260283505154646</v>
      </c>
      <c r="DW30" s="121"/>
      <c r="DX30" s="119">
        <v>42.433740710156904</v>
      </c>
      <c r="DY30" s="119">
        <v>33.160809248554912</v>
      </c>
      <c r="DZ30" s="120">
        <v>46.4654500412882</v>
      </c>
      <c r="EA30" s="121"/>
      <c r="EB30" s="119">
        <v>26.42691221608348</v>
      </c>
      <c r="EC30" s="119">
        <v>16.392633517495394</v>
      </c>
      <c r="ED30" s="120">
        <v>11.127120933087781</v>
      </c>
      <c r="EE30" s="121"/>
      <c r="EF30" s="119">
        <v>15.092719298245614</v>
      </c>
      <c r="EG30" s="119">
        <v>8.0889083820662755</v>
      </c>
      <c r="EH30" s="120">
        <v>10.555038986354775</v>
      </c>
      <c r="EI30" s="121"/>
      <c r="EJ30" s="119">
        <v>6.3506075533661743</v>
      </c>
      <c r="EK30" s="119">
        <v>5.8544663382594422</v>
      </c>
      <c r="EL30" s="120">
        <v>7.9382594417077179</v>
      </c>
      <c r="EM30" s="121"/>
      <c r="EN30" s="119">
        <v>13.334086865515435</v>
      </c>
      <c r="EO30" s="119">
        <v>17.513427524856095</v>
      </c>
      <c r="EP30" s="120">
        <v>32.539152276295127</v>
      </c>
      <c r="EQ30" s="121"/>
      <c r="ER30" s="119">
        <v>42.105119453924928</v>
      </c>
      <c r="ES30" s="119">
        <v>46.014880546075091</v>
      </c>
      <c r="ET30" s="120">
        <v>58.746666666666684</v>
      </c>
      <c r="EU30" s="121"/>
      <c r="EV30" s="119">
        <v>49.331403726708082</v>
      </c>
      <c r="EW30" s="119">
        <v>59.257844720496898</v>
      </c>
      <c r="EX30" s="120">
        <v>52.840751552795034</v>
      </c>
      <c r="EY30" s="121"/>
      <c r="EZ30" s="119">
        <v>39.831081011351905</v>
      </c>
      <c r="FA30" s="119">
        <v>47.342649638802889</v>
      </c>
      <c r="FB30" s="120">
        <v>40.522936016511863</v>
      </c>
    </row>
    <row r="31" spans="1:158" s="118" customFormat="1" ht="15" customHeight="1" x14ac:dyDescent="0.25">
      <c r="A31" s="85">
        <v>52055230</v>
      </c>
      <c r="B31" s="86">
        <v>-77.677750000000003</v>
      </c>
      <c r="C31" s="86">
        <v>0.85708333000000003</v>
      </c>
      <c r="D31" s="87">
        <v>2961</v>
      </c>
      <c r="E31" s="122" t="s">
        <v>70</v>
      </c>
      <c r="F31" s="89" t="s">
        <v>616</v>
      </c>
      <c r="G31" s="89" t="s">
        <v>1521</v>
      </c>
      <c r="H31" s="89" t="s">
        <v>1103</v>
      </c>
      <c r="I31" s="89" t="s">
        <v>1557</v>
      </c>
      <c r="J31" s="90" t="s">
        <v>1774</v>
      </c>
      <c r="K31" s="91">
        <v>1.8</v>
      </c>
      <c r="L31" s="91">
        <v>0</v>
      </c>
      <c r="M31" s="126">
        <v>0.5</v>
      </c>
      <c r="N31" s="126">
        <v>0.3</v>
      </c>
      <c r="O31" s="126">
        <v>0</v>
      </c>
      <c r="P31" s="126">
        <v>0.3</v>
      </c>
      <c r="Q31" s="126">
        <v>0.1</v>
      </c>
      <c r="R31" s="126">
        <v>0.2</v>
      </c>
      <c r="S31" s="126">
        <v>8.9</v>
      </c>
      <c r="T31" s="126">
        <v>0.2</v>
      </c>
      <c r="U31" s="126">
        <v>0.5</v>
      </c>
      <c r="V31" s="661">
        <v>0.1</v>
      </c>
      <c r="W31" s="661">
        <v>0</v>
      </c>
      <c r="X31" s="126">
        <v>0</v>
      </c>
      <c r="Y31" s="126">
        <v>10.5</v>
      </c>
      <c r="Z31" s="126">
        <v>14.4</v>
      </c>
      <c r="AA31" s="126">
        <v>5.6</v>
      </c>
      <c r="AB31" s="126">
        <v>3.8</v>
      </c>
      <c r="AC31" s="126">
        <v>6</v>
      </c>
      <c r="AD31" s="91">
        <v>3.5</v>
      </c>
      <c r="AE31" s="91">
        <v>4.5999999999999996</v>
      </c>
      <c r="AF31" s="126">
        <v>20.100000000000001</v>
      </c>
      <c r="AG31" s="126">
        <v>0.2</v>
      </c>
      <c r="AH31" s="126">
        <v>4.3</v>
      </c>
      <c r="AI31" s="126">
        <v>0.5</v>
      </c>
      <c r="AJ31" s="126">
        <v>0</v>
      </c>
      <c r="AK31" s="126">
        <v>0</v>
      </c>
      <c r="AL31" s="126">
        <v>0</v>
      </c>
      <c r="AM31" s="126">
        <v>0</v>
      </c>
      <c r="AN31" s="126">
        <v>0.4</v>
      </c>
      <c r="AO31" s="120"/>
      <c r="AP31" s="92">
        <f t="shared" si="8"/>
        <v>86.800000000000011</v>
      </c>
      <c r="AQ31" s="93">
        <v>100.97000000000001</v>
      </c>
      <c r="AR31" s="94">
        <f>+AP31*100/AQ31</f>
        <v>85.96612855303556</v>
      </c>
      <c r="AS31" s="95">
        <f>IF(AND((AP31*$AT$1*100/(AQ31*AT31))&gt;100+3.33*AP31-AQ31*AT31/$AT$1,AQ31&lt;30),IF(100+3.33*AP31-AQ31*AT31/$AT$1&gt;200,200,100+3.33*AP31-AQ31*AT31/$AT$1),IF((AP31*$AT$1*100/(AQ31*AT31))&lt;100+AP31-3.33*AQ31*AT31/$AT$1,100+AP31-3.33*AQ31*AT31/$AT$1,IF((AP31*$AT$1*100/(AQ31*AT31))&gt;200,200,(AP31*$AT$1*100/(AQ31*AT31)))))</f>
        <v>85.96612855303556</v>
      </c>
      <c r="AT31" s="96">
        <f t="shared" si="31"/>
        <v>30</v>
      </c>
      <c r="AU31" s="97">
        <f t="shared" si="20"/>
        <v>22</v>
      </c>
      <c r="AV31" s="98"/>
      <c r="AW31" s="58">
        <f t="shared" si="13"/>
        <v>0.4</v>
      </c>
      <c r="AX31" s="99"/>
      <c r="AY31" s="100">
        <f t="shared" si="32"/>
        <v>20.100000000000001</v>
      </c>
      <c r="AZ31" s="101">
        <v>48.7</v>
      </c>
      <c r="BA31" s="102">
        <f t="shared" si="14"/>
        <v>-28.6</v>
      </c>
      <c r="BB31" s="102" t="str">
        <f t="shared" si="15"/>
        <v/>
      </c>
      <c r="BC31" s="102" t="str">
        <f t="shared" si="16"/>
        <v/>
      </c>
      <c r="BD31" s="102">
        <v>14.066666666666666</v>
      </c>
      <c r="BE31" s="103">
        <f>AU31-BD31</f>
        <v>7.9333333333333336</v>
      </c>
      <c r="BF31" s="124" t="s">
        <v>70</v>
      </c>
      <c r="BG31" s="105">
        <v>70.816666666666663</v>
      </c>
      <c r="BH31" s="105">
        <v>75.689655172413794</v>
      </c>
      <c r="BI31" s="105">
        <v>95.324137931034471</v>
      </c>
      <c r="BJ31" s="105">
        <v>100.97000000000001</v>
      </c>
      <c r="BK31" s="105">
        <v>84.993333333333354</v>
      </c>
      <c r="BL31" s="105">
        <v>52.293333333333337</v>
      </c>
      <c r="BM31" s="105">
        <v>43.97</v>
      </c>
      <c r="BN31" s="105">
        <v>29.843333333333341</v>
      </c>
      <c r="BO31" s="105">
        <v>41.648275862068964</v>
      </c>
      <c r="BP31" s="105">
        <v>73.122222222222234</v>
      </c>
      <c r="BQ31" s="105">
        <v>107.89000000000001</v>
      </c>
      <c r="BR31" s="106">
        <v>98.183333333333337</v>
      </c>
      <c r="BS31" s="107"/>
      <c r="BT31" s="108">
        <v>11.633333333333331</v>
      </c>
      <c r="BU31" s="108">
        <v>10.916830490178194</v>
      </c>
      <c r="BV31" s="108">
        <v>13.313333333333333</v>
      </c>
      <c r="BW31" s="108">
        <v>14.066666666666666</v>
      </c>
      <c r="BX31" s="108">
        <v>13.43333333333333</v>
      </c>
      <c r="BY31" s="109">
        <v>11.466666666666667</v>
      </c>
      <c r="BZ31" s="109">
        <v>10.1</v>
      </c>
      <c r="CA31" s="109">
        <v>7.5666666666666638</v>
      </c>
      <c r="CB31" s="109">
        <v>7.616666666666668</v>
      </c>
      <c r="CC31" s="109">
        <v>10.844022988505747</v>
      </c>
      <c r="CD31" s="109">
        <v>14.166666666666668</v>
      </c>
      <c r="CE31" s="109">
        <v>13.899999999999999</v>
      </c>
      <c r="CF31" s="110"/>
      <c r="CG31" s="111">
        <v>45</v>
      </c>
      <c r="CH31" s="111">
        <v>47.6</v>
      </c>
      <c r="CI31" s="111">
        <v>57.6</v>
      </c>
      <c r="CJ31" s="111">
        <v>48.7</v>
      </c>
      <c r="CK31" s="111">
        <v>55</v>
      </c>
      <c r="CL31" s="111">
        <v>36</v>
      </c>
      <c r="CM31" s="111">
        <v>31</v>
      </c>
      <c r="CN31" s="111">
        <v>29.9</v>
      </c>
      <c r="CO31" s="111">
        <v>44.8</v>
      </c>
      <c r="CP31" s="111">
        <v>60.9</v>
      </c>
      <c r="CQ31" s="111">
        <v>55.7</v>
      </c>
      <c r="CR31" s="111">
        <v>45</v>
      </c>
      <c r="CS31" s="112"/>
      <c r="CT31" s="125" t="s">
        <v>70</v>
      </c>
      <c r="CU31" s="114">
        <f t="shared" si="23"/>
        <v>12.299999999999999</v>
      </c>
      <c r="CV31" s="114"/>
      <c r="CW31" s="114"/>
      <c r="CX31" s="114">
        <f t="shared" si="24"/>
        <v>44.4</v>
      </c>
      <c r="CY31" s="114"/>
      <c r="CZ31" s="114"/>
      <c r="DA31" s="114">
        <f t="shared" si="25"/>
        <v>30.1</v>
      </c>
      <c r="DB31" s="115">
        <f t="shared" si="26"/>
        <v>86.8</v>
      </c>
      <c r="DC31" s="116">
        <f t="shared" si="27"/>
        <v>10</v>
      </c>
      <c r="DD31" s="116">
        <f t="shared" si="28"/>
        <v>10</v>
      </c>
      <c r="DE31" s="116">
        <f t="shared" si="29"/>
        <v>10</v>
      </c>
      <c r="DF31" s="117">
        <f t="shared" si="30"/>
        <v>30</v>
      </c>
      <c r="DH31" s="119">
        <v>24.487843933243113</v>
      </c>
      <c r="DI31" s="119">
        <v>24.587794316644107</v>
      </c>
      <c r="DJ31" s="120">
        <v>24.787695083446092</v>
      </c>
      <c r="DK31" s="121"/>
      <c r="DL31" s="119">
        <v>24.595180897250362</v>
      </c>
      <c r="DM31" s="119">
        <v>24.283849493487697</v>
      </c>
      <c r="DN31" s="120">
        <v>22.830969609261938</v>
      </c>
      <c r="DO31" s="121"/>
      <c r="DP31" s="119">
        <v>33.611764705882351</v>
      </c>
      <c r="DQ31" s="119">
        <v>28.009803921568626</v>
      </c>
      <c r="DR31" s="120">
        <v>33.611764705882351</v>
      </c>
      <c r="DS31" s="121"/>
      <c r="DT31" s="119">
        <v>35.586052889324193</v>
      </c>
      <c r="DU31" s="119">
        <v>34.886327130264448</v>
      </c>
      <c r="DV31" s="120">
        <v>31.587619980411365</v>
      </c>
      <c r="DW31" s="121"/>
      <c r="DX31" s="119">
        <v>28.780242130750601</v>
      </c>
      <c r="DY31" s="119">
        <v>20.286073446327684</v>
      </c>
      <c r="DZ31" s="120">
        <v>33.477017756255044</v>
      </c>
      <c r="EA31" s="121"/>
      <c r="EB31" s="119">
        <v>21.331832358674461</v>
      </c>
      <c r="EC31" s="119">
        <v>16.124061078622479</v>
      </c>
      <c r="ED31" s="120">
        <v>13.920773229369717</v>
      </c>
      <c r="EE31" s="121"/>
      <c r="EF31" s="119">
        <v>14.779343185550081</v>
      </c>
      <c r="EG31" s="119">
        <v>13.680878489326762</v>
      </c>
      <c r="EH31" s="120">
        <v>12.083111658456485</v>
      </c>
      <c r="EI31" s="121"/>
      <c r="EJ31" s="119">
        <v>11.266834381551366</v>
      </c>
      <c r="EK31" s="119">
        <v>10.070356394129981</v>
      </c>
      <c r="EL31" s="120">
        <v>10.369475890985328</v>
      </c>
      <c r="EM31" s="121"/>
      <c r="EN31" s="119">
        <v>13.831388235294119</v>
      </c>
      <c r="EO31" s="119">
        <v>10.323427450980395</v>
      </c>
      <c r="EP31" s="120">
        <v>18.441850980392157</v>
      </c>
      <c r="EQ31" s="121"/>
      <c r="ER31" s="119">
        <v>18.99776207302709</v>
      </c>
      <c r="ES31" s="119">
        <v>29.796489988221438</v>
      </c>
      <c r="ET31" s="120">
        <v>36.095747938751472</v>
      </c>
      <c r="EU31" s="121"/>
      <c r="EV31" s="119">
        <v>33.038194444444443</v>
      </c>
      <c r="EW31" s="119">
        <v>33.238425925925931</v>
      </c>
      <c r="EX31" s="120">
        <v>34.640046296296305</v>
      </c>
      <c r="EY31" s="121"/>
      <c r="EZ31" s="119">
        <v>32.401111111111113</v>
      </c>
      <c r="FA31" s="119">
        <v>34.101169410150895</v>
      </c>
      <c r="FB31" s="120">
        <v>30.701052812071332</v>
      </c>
    </row>
    <row r="32" spans="1:158" s="118" customFormat="1" ht="15" customHeight="1" x14ac:dyDescent="0.25">
      <c r="A32" s="85"/>
      <c r="B32" s="86">
        <v>-73.357500000000002</v>
      </c>
      <c r="C32" s="86">
        <v>8.3152777800000006</v>
      </c>
      <c r="D32" s="87">
        <v>1435</v>
      </c>
      <c r="E32" s="197" t="s">
        <v>71</v>
      </c>
      <c r="F32" s="89" t="s">
        <v>55</v>
      </c>
      <c r="G32" s="89"/>
      <c r="H32" s="89"/>
      <c r="I32" s="89"/>
      <c r="J32" s="90" t="s">
        <v>775</v>
      </c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660"/>
      <c r="W32" s="660"/>
      <c r="X32" s="91"/>
      <c r="Y32" s="91"/>
      <c r="Z32" s="91"/>
      <c r="AA32" s="91"/>
      <c r="AB32" s="91"/>
      <c r="AC32" s="91"/>
      <c r="AD32" s="91"/>
      <c r="AE32" s="91"/>
      <c r="AF32" s="91"/>
      <c r="AG32" s="91"/>
      <c r="AH32" s="91"/>
      <c r="AI32" s="91"/>
      <c r="AJ32" s="91"/>
      <c r="AK32" s="91"/>
      <c r="AL32" s="91"/>
      <c r="AM32" s="91"/>
      <c r="AN32" s="91"/>
      <c r="AO32" s="120"/>
      <c r="AP32" s="92" t="str">
        <f t="shared" si="8"/>
        <v/>
      </c>
      <c r="AQ32" s="93">
        <v>97.428162193311195</v>
      </c>
      <c r="AR32" s="94"/>
      <c r="AS32" s="95"/>
      <c r="AT32" s="198"/>
      <c r="AU32" s="199"/>
      <c r="AV32" s="98"/>
      <c r="AW32" s="58"/>
      <c r="AX32" s="99"/>
      <c r="AY32" s="100"/>
      <c r="AZ32" s="101"/>
      <c r="BA32" s="102" t="str">
        <f t="shared" si="14"/>
        <v/>
      </c>
      <c r="BB32" s="102" t="str">
        <f t="shared" si="15"/>
        <v/>
      </c>
      <c r="BC32" s="102" t="str">
        <f t="shared" si="16"/>
        <v/>
      </c>
      <c r="BD32" s="102">
        <v>8.9411443728685089</v>
      </c>
      <c r="BE32" s="103"/>
      <c r="BF32" s="124" t="s">
        <v>71</v>
      </c>
      <c r="BG32" s="105">
        <v>13.679166666666667</v>
      </c>
      <c r="BH32" s="105">
        <v>9</v>
      </c>
      <c r="BI32" s="105">
        <v>44.17819667061169</v>
      </c>
      <c r="BJ32" s="105">
        <v>97.428162193311195</v>
      </c>
      <c r="BK32" s="105">
        <v>140.20245014826455</v>
      </c>
      <c r="BL32" s="105">
        <v>77.466666666666654</v>
      </c>
      <c r="BM32" s="105">
        <v>58.415065296490972</v>
      </c>
      <c r="BN32" s="105">
        <v>110.95517427125002</v>
      </c>
      <c r="BO32" s="105">
        <v>162.20416666666668</v>
      </c>
      <c r="BP32" s="105">
        <v>142.17261825283367</v>
      </c>
      <c r="BQ32" s="105">
        <v>72.412500000000023</v>
      </c>
      <c r="BR32" s="106">
        <v>22.439853258618495</v>
      </c>
      <c r="BS32" s="107"/>
      <c r="BT32" s="108">
        <v>1.7870370370370368</v>
      </c>
      <c r="BU32" s="108">
        <v>1.4358202716823409</v>
      </c>
      <c r="BV32" s="108">
        <v>4.0467948717948712</v>
      </c>
      <c r="BW32" s="108">
        <v>8.9411443728685089</v>
      </c>
      <c r="BX32" s="108">
        <v>12.320512820512823</v>
      </c>
      <c r="BY32" s="109">
        <v>7.3295440191991901</v>
      </c>
      <c r="BZ32" s="109">
        <v>7.7419601046037814</v>
      </c>
      <c r="CA32" s="109">
        <v>12.060919540229886</v>
      </c>
      <c r="CB32" s="109">
        <v>14.915119363395226</v>
      </c>
      <c r="CC32" s="109">
        <v>13.687002498750623</v>
      </c>
      <c r="CD32" s="109">
        <v>8.3526436781609199</v>
      </c>
      <c r="CE32" s="109">
        <v>3.8443007662835238</v>
      </c>
      <c r="CF32" s="110"/>
      <c r="CG32" s="111"/>
      <c r="CH32" s="111"/>
      <c r="CI32" s="111"/>
      <c r="CJ32" s="111"/>
      <c r="CK32" s="111"/>
      <c r="CL32" s="111"/>
      <c r="CM32" s="111"/>
      <c r="CN32" s="111"/>
      <c r="CO32" s="111"/>
      <c r="CP32" s="111"/>
      <c r="CQ32" s="111"/>
      <c r="CR32" s="111"/>
      <c r="CS32" s="112"/>
      <c r="CT32" s="200" t="s">
        <v>71</v>
      </c>
      <c r="CU32" s="114">
        <f t="shared" si="23"/>
        <v>0</v>
      </c>
      <c r="CV32" s="114"/>
      <c r="CW32" s="114"/>
      <c r="CX32" s="114"/>
      <c r="CY32" s="114"/>
      <c r="CZ32" s="114"/>
      <c r="DA32" s="114"/>
      <c r="DB32" s="115"/>
      <c r="DC32" s="116">
        <f t="shared" si="27"/>
        <v>0</v>
      </c>
      <c r="DD32" s="116"/>
      <c r="DE32" s="116">
        <f t="shared" si="29"/>
        <v>0</v>
      </c>
      <c r="DF32" s="117">
        <f t="shared" si="30"/>
        <v>0</v>
      </c>
      <c r="DH32" s="119"/>
      <c r="DI32" s="119"/>
      <c r="DJ32" s="120"/>
      <c r="DK32" s="121"/>
      <c r="DL32" s="119"/>
      <c r="DM32" s="119"/>
      <c r="DN32" s="120"/>
      <c r="DO32" s="121"/>
      <c r="DP32" s="119"/>
      <c r="DQ32" s="119"/>
      <c r="DR32" s="120"/>
      <c r="DS32" s="121"/>
      <c r="DT32" s="119"/>
      <c r="DU32" s="119"/>
      <c r="DV32" s="120"/>
      <c r="DW32" s="121"/>
      <c r="DX32" s="119"/>
      <c r="DY32" s="119"/>
      <c r="DZ32" s="120"/>
      <c r="EA32" s="121"/>
      <c r="EB32" s="119"/>
      <c r="EC32" s="119"/>
      <c r="ED32" s="120"/>
      <c r="EE32" s="121"/>
      <c r="EF32" s="119"/>
      <c r="EG32" s="119"/>
      <c r="EH32" s="120"/>
      <c r="EI32" s="121"/>
      <c r="EJ32" s="119"/>
      <c r="EK32" s="119"/>
      <c r="EL32" s="120"/>
      <c r="EM32" s="121"/>
      <c r="EN32" s="119"/>
      <c r="EO32" s="119"/>
      <c r="EP32" s="120"/>
      <c r="EQ32" s="121"/>
      <c r="ER32" s="119"/>
      <c r="ES32" s="119"/>
      <c r="ET32" s="120"/>
      <c r="EU32" s="121"/>
      <c r="EV32" s="119"/>
      <c r="EW32" s="119"/>
      <c r="EX32" s="120"/>
      <c r="EY32" s="121"/>
      <c r="EZ32" s="119"/>
      <c r="FA32" s="119"/>
      <c r="FB32" s="120"/>
    </row>
    <row r="33" spans="1:158" s="118" customFormat="1" ht="15" customHeight="1" x14ac:dyDescent="0.25">
      <c r="A33" s="145"/>
      <c r="B33" s="146"/>
      <c r="C33" s="146"/>
      <c r="D33" s="147"/>
      <c r="E33" s="148" t="s">
        <v>72</v>
      </c>
      <c r="F33" s="149"/>
      <c r="G33" s="149"/>
      <c r="H33" s="149"/>
      <c r="I33" s="149"/>
      <c r="J33" s="150"/>
      <c r="K33" s="149"/>
      <c r="L33" s="149"/>
      <c r="M33" s="151"/>
      <c r="N33" s="151"/>
      <c r="O33" s="151"/>
      <c r="P33" s="151"/>
      <c r="Q33" s="151"/>
      <c r="R33" s="151"/>
      <c r="S33" s="151"/>
      <c r="T33" s="151"/>
      <c r="U33" s="151"/>
      <c r="V33" s="662"/>
      <c r="W33" s="662"/>
      <c r="X33" s="151"/>
      <c r="Y33" s="151"/>
      <c r="Z33" s="151"/>
      <c r="AA33" s="151"/>
      <c r="AB33" s="151"/>
      <c r="AC33" s="151"/>
      <c r="AD33" s="149"/>
      <c r="AE33" s="149"/>
      <c r="AF33" s="151"/>
      <c r="AG33" s="151"/>
      <c r="AH33" s="151"/>
      <c r="AI33" s="151"/>
      <c r="AJ33" s="151"/>
      <c r="AK33" s="151"/>
      <c r="AL33" s="151"/>
      <c r="AM33" s="151"/>
      <c r="AN33" s="151"/>
      <c r="AO33" s="151"/>
      <c r="AP33" s="676"/>
      <c r="AQ33" s="152"/>
      <c r="AR33" s="152"/>
      <c r="AS33" s="152"/>
      <c r="AT33" s="152"/>
      <c r="AU33" s="152"/>
      <c r="AV33" s="98"/>
      <c r="AW33" s="61"/>
      <c r="AX33" s="99"/>
      <c r="AY33" s="152"/>
      <c r="AZ33" s="152"/>
      <c r="BA33" s="201"/>
      <c r="BB33" s="201"/>
      <c r="BC33" s="201" t="str">
        <f t="shared" si="16"/>
        <v/>
      </c>
      <c r="BD33" s="201"/>
      <c r="BE33" s="154"/>
      <c r="BF33" s="155" t="s">
        <v>72</v>
      </c>
      <c r="BG33" s="156"/>
      <c r="BH33" s="156"/>
      <c r="BI33" s="156"/>
      <c r="BJ33" s="156"/>
      <c r="BK33" s="156"/>
      <c r="BL33" s="156"/>
      <c r="BM33" s="156"/>
      <c r="BN33" s="156"/>
      <c r="BO33" s="156"/>
      <c r="BP33" s="156"/>
      <c r="BQ33" s="156"/>
      <c r="BR33" s="157"/>
      <c r="BS33" s="107"/>
      <c r="BT33" s="158"/>
      <c r="BU33" s="158"/>
      <c r="BV33" s="158"/>
      <c r="BW33" s="158"/>
      <c r="BX33" s="158"/>
      <c r="BY33" s="158"/>
      <c r="BZ33" s="158"/>
      <c r="CA33" s="158"/>
      <c r="CB33" s="158"/>
      <c r="CC33" s="158"/>
      <c r="CD33" s="158"/>
      <c r="CE33" s="158"/>
      <c r="CF33" s="158"/>
      <c r="CG33" s="111"/>
      <c r="CH33" s="111"/>
      <c r="CI33" s="111"/>
      <c r="CJ33" s="111"/>
      <c r="CK33" s="111"/>
      <c r="CL33" s="111"/>
      <c r="CM33" s="111"/>
      <c r="CN33" s="111"/>
      <c r="CO33" s="111"/>
      <c r="CP33" s="111"/>
      <c r="CQ33" s="111"/>
      <c r="CR33" s="111"/>
      <c r="CS33" s="158"/>
      <c r="CT33" s="159" t="s">
        <v>72</v>
      </c>
      <c r="CU33" s="160"/>
      <c r="CV33" s="160"/>
      <c r="CW33" s="160"/>
      <c r="CX33" s="160"/>
      <c r="CY33" s="160"/>
      <c r="CZ33" s="160"/>
      <c r="DA33" s="160"/>
      <c r="DB33" s="160"/>
      <c r="DC33" s="160"/>
      <c r="DD33" s="161"/>
      <c r="DE33" s="161"/>
      <c r="DF33" s="162"/>
      <c r="DH33" s="163"/>
      <c r="DI33" s="163"/>
      <c r="DJ33" s="163"/>
      <c r="DK33" s="121"/>
      <c r="DL33" s="163"/>
      <c r="DM33" s="163"/>
      <c r="DN33" s="163"/>
      <c r="DO33" s="121"/>
      <c r="DP33" s="163"/>
      <c r="DQ33" s="163"/>
      <c r="DR33" s="163"/>
      <c r="DS33" s="121"/>
      <c r="DT33" s="163"/>
      <c r="DU33" s="163"/>
      <c r="DV33" s="163"/>
      <c r="DW33" s="121"/>
      <c r="DX33" s="163"/>
      <c r="DY33" s="163"/>
      <c r="DZ33" s="163"/>
      <c r="EA33" s="121"/>
      <c r="EB33" s="163"/>
      <c r="EC33" s="163"/>
      <c r="ED33" s="163"/>
      <c r="EE33" s="121"/>
      <c r="EF33" s="163"/>
      <c r="EG33" s="163"/>
      <c r="EH33" s="163"/>
      <c r="EI33" s="121"/>
      <c r="EJ33" s="163"/>
      <c r="EK33" s="163"/>
      <c r="EL33" s="163"/>
      <c r="EM33" s="121"/>
      <c r="EN33" s="163"/>
      <c r="EO33" s="163"/>
      <c r="EP33" s="163"/>
      <c r="EQ33" s="121"/>
      <c r="ER33" s="163"/>
      <c r="ES33" s="163"/>
      <c r="ET33" s="163"/>
      <c r="EU33" s="121"/>
      <c r="EV33" s="163"/>
      <c r="EW33" s="163"/>
      <c r="EX33" s="163"/>
      <c r="EY33" s="121"/>
      <c r="EZ33" s="163"/>
      <c r="FA33" s="163"/>
      <c r="FB33" s="163"/>
    </row>
    <row r="34" spans="1:158" s="118" customFormat="1" ht="15" customHeight="1" x14ac:dyDescent="0.25">
      <c r="A34" s="85">
        <v>11045010</v>
      </c>
      <c r="B34" s="86">
        <v>-76.643861110000003</v>
      </c>
      <c r="C34" s="86">
        <v>5.69055556</v>
      </c>
      <c r="D34" s="87">
        <v>53</v>
      </c>
      <c r="E34" s="122" t="s">
        <v>73</v>
      </c>
      <c r="F34" s="89" t="s">
        <v>74</v>
      </c>
      <c r="G34" s="89" t="s">
        <v>1511</v>
      </c>
      <c r="H34" s="89" t="s">
        <v>1522</v>
      </c>
      <c r="I34" s="89" t="s">
        <v>1558</v>
      </c>
      <c r="J34" s="90" t="s">
        <v>776</v>
      </c>
      <c r="K34" s="91">
        <v>64.900000000000006</v>
      </c>
      <c r="L34" s="91">
        <v>0</v>
      </c>
      <c r="M34" s="126">
        <v>0.1</v>
      </c>
      <c r="N34" s="126">
        <v>63.7</v>
      </c>
      <c r="O34" s="126">
        <v>8.6</v>
      </c>
      <c r="P34" s="126">
        <v>1.1000000000000001</v>
      </c>
      <c r="Q34" s="126">
        <v>8</v>
      </c>
      <c r="R34" s="126">
        <v>4.8</v>
      </c>
      <c r="S34" s="126">
        <v>2.2999999999999998</v>
      </c>
      <c r="T34" s="126">
        <v>14.2</v>
      </c>
      <c r="U34" s="126">
        <v>0</v>
      </c>
      <c r="V34" s="661">
        <v>69.7</v>
      </c>
      <c r="W34" s="661">
        <v>0</v>
      </c>
      <c r="X34" s="126">
        <v>0</v>
      </c>
      <c r="Y34" s="126">
        <v>0.7</v>
      </c>
      <c r="Z34" s="126">
        <v>0</v>
      </c>
      <c r="AA34" s="126">
        <v>12.2</v>
      </c>
      <c r="AB34" s="126">
        <v>0</v>
      </c>
      <c r="AC34" s="126">
        <v>18.899999999999999</v>
      </c>
      <c r="AD34" s="91">
        <v>0</v>
      </c>
      <c r="AE34" s="91">
        <v>2.7</v>
      </c>
      <c r="AF34" s="126">
        <v>0.5</v>
      </c>
      <c r="AG34" s="126">
        <v>0.4</v>
      </c>
      <c r="AH34" s="126">
        <v>9.5</v>
      </c>
      <c r="AI34" s="126">
        <v>0</v>
      </c>
      <c r="AJ34" s="126">
        <v>0</v>
      </c>
      <c r="AK34" s="126">
        <v>47.6</v>
      </c>
      <c r="AL34" s="126">
        <v>53</v>
      </c>
      <c r="AM34" s="126">
        <v>2.5</v>
      </c>
      <c r="AN34" s="126">
        <v>0.1</v>
      </c>
      <c r="AO34" s="120"/>
      <c r="AP34" s="92">
        <f t="shared" si="8"/>
        <v>385.49999999999994</v>
      </c>
      <c r="AQ34" s="93">
        <v>652.86666666666667</v>
      </c>
      <c r="AR34" s="94">
        <f>+AP34*100/AQ34</f>
        <v>59.047278668436626</v>
      </c>
      <c r="AS34" s="95">
        <f>IF(AND((AP34*$AT$1*100/(AQ34*AT34))&gt;100+3.33*AP34-AQ34*AT34/$AT$1,AQ34&lt;30),IF(100+3.33*AP34-AQ34*AT34/$AT$1&gt;200,200,100+3.33*AP34-AQ34*AT34/$AT$1),IF((AP34*$AT$1*100/(AQ34*AT34))&lt;100+AP34-3.33*AQ34*AT34/$AT$1,100+AP34-3.33*AQ34*AT34/$AT$1,IF((AP34*$AT$1*100/(AQ34*AT34))&gt;200,200,(AP34*$AT$1*100/(AQ34*AT34)))))</f>
        <v>59.047278668436626</v>
      </c>
      <c r="AT34" s="96">
        <f>COUNT(K34:AO34)</f>
        <v>30</v>
      </c>
      <c r="AU34" s="97">
        <f>COUNTIF(K34:AO34,"&gt;0")</f>
        <v>21</v>
      </c>
      <c r="AV34" s="98"/>
      <c r="AW34" s="58">
        <f>+LOOKUP(1000,K34:AO34)</f>
        <v>0.1</v>
      </c>
      <c r="AX34" s="99"/>
      <c r="AY34" s="100">
        <f>MAX(K34:AO34)</f>
        <v>69.7</v>
      </c>
      <c r="AZ34" s="101">
        <v>223.2</v>
      </c>
      <c r="BA34" s="102">
        <f t="shared" si="14"/>
        <v>-153.5</v>
      </c>
      <c r="BB34" s="102" t="str">
        <f t="shared" si="15"/>
        <v/>
      </c>
      <c r="BC34" s="102" t="str">
        <f t="shared" si="16"/>
        <v/>
      </c>
      <c r="BD34" s="102">
        <v>24.033333333333335</v>
      </c>
      <c r="BE34" s="103">
        <f>AU34-BD34</f>
        <v>-3.033333333333335</v>
      </c>
      <c r="BF34" s="124" t="s">
        <v>73</v>
      </c>
      <c r="BG34" s="105">
        <v>569.78666666666663</v>
      </c>
      <c r="BH34" s="105">
        <v>487.34666666666664</v>
      </c>
      <c r="BI34" s="105">
        <v>538.77</v>
      </c>
      <c r="BJ34" s="105">
        <v>652.86666666666667</v>
      </c>
      <c r="BK34" s="105">
        <v>785.12758620689669</v>
      </c>
      <c r="BL34" s="105">
        <v>774.80344827586214</v>
      </c>
      <c r="BM34" s="105">
        <v>851.6966666666666</v>
      </c>
      <c r="BN34" s="105">
        <v>867.4103448275863</v>
      </c>
      <c r="BO34" s="105">
        <v>698.43000000000006</v>
      </c>
      <c r="BP34" s="105">
        <v>588.3620689655171</v>
      </c>
      <c r="BQ34" s="105">
        <v>662.33</v>
      </c>
      <c r="BR34" s="106">
        <v>679.96551724137953</v>
      </c>
      <c r="BS34" s="107"/>
      <c r="BT34" s="108">
        <v>22.2</v>
      </c>
      <c r="BU34" s="108">
        <v>19.148768472906404</v>
      </c>
      <c r="BV34" s="108">
        <v>21.266666666666666</v>
      </c>
      <c r="BW34" s="108">
        <v>24.033333333333335</v>
      </c>
      <c r="BX34" s="108">
        <v>25.061111111111103</v>
      </c>
      <c r="BY34" s="109">
        <v>23.993103448275868</v>
      </c>
      <c r="BZ34" s="109">
        <v>25.099999999999994</v>
      </c>
      <c r="CA34" s="109">
        <v>26.275862068965505</v>
      </c>
      <c r="CB34" s="109">
        <v>25.233333333333338</v>
      </c>
      <c r="CC34" s="109">
        <v>24.45888888888889</v>
      </c>
      <c r="CD34" s="109">
        <v>24.633333333333336</v>
      </c>
      <c r="CE34" s="109">
        <v>25.498888888888878</v>
      </c>
      <c r="CF34" s="110"/>
      <c r="CG34" s="111">
        <v>190</v>
      </c>
      <c r="CH34" s="111">
        <v>190</v>
      </c>
      <c r="CI34" s="111">
        <v>192.1</v>
      </c>
      <c r="CJ34" s="111">
        <v>223.2</v>
      </c>
      <c r="CK34" s="111">
        <v>222</v>
      </c>
      <c r="CL34" s="111">
        <v>238</v>
      </c>
      <c r="CM34" s="111">
        <v>206.5</v>
      </c>
      <c r="CN34" s="111">
        <v>240</v>
      </c>
      <c r="CO34" s="111">
        <v>198</v>
      </c>
      <c r="CP34" s="111">
        <v>240</v>
      </c>
      <c r="CQ34" s="111">
        <v>193.8</v>
      </c>
      <c r="CR34" s="111">
        <v>240</v>
      </c>
      <c r="CS34" s="112"/>
      <c r="CT34" s="125" t="s">
        <v>73</v>
      </c>
      <c r="CU34" s="114">
        <f>SUM(K34:T34)</f>
        <v>167.7</v>
      </c>
      <c r="CV34" s="114"/>
      <c r="CW34" s="114"/>
      <c r="CX34" s="114">
        <f>SUM(U34:AD34)</f>
        <v>101.5</v>
      </c>
      <c r="CY34" s="114"/>
      <c r="CZ34" s="114"/>
      <c r="DA34" s="114">
        <f>SUM(AE34:AO34)</f>
        <v>116.3</v>
      </c>
      <c r="DB34" s="115">
        <f>+SUM(CU34:DA34)</f>
        <v>385.5</v>
      </c>
      <c r="DC34" s="116">
        <f>COUNT(K34:T34)</f>
        <v>10</v>
      </c>
      <c r="DD34" s="116">
        <f>COUNT(U34:AD34)</f>
        <v>10</v>
      </c>
      <c r="DE34" s="116">
        <f>COUNT(AE34:AO34)</f>
        <v>10</v>
      </c>
      <c r="DF34" s="117">
        <f>COUNT(K34:AO34)</f>
        <v>30</v>
      </c>
      <c r="DH34" s="119">
        <v>209.28489028599608</v>
      </c>
      <c r="DI34" s="119">
        <v>146.50949950690338</v>
      </c>
      <c r="DJ34" s="120">
        <v>189.1322768737673</v>
      </c>
      <c r="DK34" s="121"/>
      <c r="DL34" s="119">
        <v>163.17744176285416</v>
      </c>
      <c r="DM34" s="119">
        <v>184.92742917103882</v>
      </c>
      <c r="DN34" s="120">
        <v>152.56512906610703</v>
      </c>
      <c r="DO34" s="121"/>
      <c r="DP34" s="119">
        <v>211.98267074413863</v>
      </c>
      <c r="DQ34" s="119">
        <v>130.78083828026621</v>
      </c>
      <c r="DR34" s="120">
        <v>211.78315764226181</v>
      </c>
      <c r="DS34" s="121"/>
      <c r="DT34" s="119">
        <v>221.77868557010694</v>
      </c>
      <c r="DU34" s="119">
        <v>220.20159269494175</v>
      </c>
      <c r="DV34" s="120">
        <v>265.24730794184791</v>
      </c>
      <c r="DW34" s="121"/>
      <c r="DX34" s="119">
        <v>233.25390045498418</v>
      </c>
      <c r="DY34" s="119">
        <v>227.77611884737351</v>
      </c>
      <c r="DZ34" s="120">
        <v>261.33998069764232</v>
      </c>
      <c r="EA34" s="121"/>
      <c r="EB34" s="119">
        <v>218.56155129053613</v>
      </c>
      <c r="EC34" s="119">
        <v>244.86988616810063</v>
      </c>
      <c r="ED34" s="120">
        <v>264.62522920803008</v>
      </c>
      <c r="EE34" s="121"/>
      <c r="EF34" s="119">
        <v>253.3722271386431</v>
      </c>
      <c r="EG34" s="119">
        <v>269.69011061946901</v>
      </c>
      <c r="EH34" s="120">
        <v>281.5576622418879</v>
      </c>
      <c r="EI34" s="121"/>
      <c r="EJ34" s="119">
        <v>300.55153562370305</v>
      </c>
      <c r="EK34" s="119">
        <v>279.09069863961264</v>
      </c>
      <c r="EL34" s="120">
        <v>286.17776573668431</v>
      </c>
      <c r="EM34" s="121"/>
      <c r="EN34" s="119">
        <v>238.92995245492637</v>
      </c>
      <c r="EO34" s="119">
        <v>235.0650548415949</v>
      </c>
      <c r="EP34" s="120">
        <v>227.73165937014548</v>
      </c>
      <c r="EQ34" s="121"/>
      <c r="ER34" s="119">
        <v>203.4129122231337</v>
      </c>
      <c r="ES34" s="119">
        <v>188.39318129614438</v>
      </c>
      <c r="ET34" s="120">
        <v>214.45390648072188</v>
      </c>
      <c r="EU34" s="121"/>
      <c r="EV34" s="119">
        <v>236.79760015788449</v>
      </c>
      <c r="EW34" s="119">
        <v>208.8914781922243</v>
      </c>
      <c r="EX34" s="120">
        <v>237.40425498322492</v>
      </c>
      <c r="EY34" s="121"/>
      <c r="EZ34" s="119">
        <v>214.01835161391409</v>
      </c>
      <c r="FA34" s="119">
        <v>191.84438733939203</v>
      </c>
      <c r="FB34" s="120">
        <v>225.89726104669379</v>
      </c>
    </row>
    <row r="35" spans="1:158" s="118" customFormat="1" ht="15" customHeight="1" x14ac:dyDescent="0.25">
      <c r="A35" s="85">
        <v>53115010</v>
      </c>
      <c r="B35" s="86">
        <v>-76.992333329999994</v>
      </c>
      <c r="C35" s="86">
        <v>3.8201944399999999</v>
      </c>
      <c r="D35" s="87">
        <v>14</v>
      </c>
      <c r="E35" s="197" t="s">
        <v>75</v>
      </c>
      <c r="F35" s="89" t="s">
        <v>63</v>
      </c>
      <c r="G35" s="89" t="s">
        <v>1521</v>
      </c>
      <c r="H35" s="89" t="s">
        <v>1523</v>
      </c>
      <c r="I35" s="89" t="s">
        <v>1559</v>
      </c>
      <c r="J35" s="90" t="s">
        <v>777</v>
      </c>
      <c r="K35" s="91">
        <v>1.9</v>
      </c>
      <c r="L35" s="91">
        <v>0</v>
      </c>
      <c r="M35" s="91">
        <v>2.6</v>
      </c>
      <c r="N35" s="91" t="s">
        <v>1301</v>
      </c>
      <c r="O35" s="91">
        <v>4.2</v>
      </c>
      <c r="P35" s="91">
        <v>0</v>
      </c>
      <c r="Q35" s="91">
        <v>9</v>
      </c>
      <c r="R35" s="91">
        <v>0</v>
      </c>
      <c r="S35" s="91">
        <v>41</v>
      </c>
      <c r="T35" s="91">
        <v>0</v>
      </c>
      <c r="U35" s="91">
        <v>0</v>
      </c>
      <c r="V35" s="660">
        <v>13.8</v>
      </c>
      <c r="W35" s="660">
        <v>0</v>
      </c>
      <c r="X35" s="91">
        <v>10.8</v>
      </c>
      <c r="Y35" s="91">
        <v>13.4</v>
      </c>
      <c r="Z35" s="91">
        <v>18.7</v>
      </c>
      <c r="AA35" s="91">
        <v>0</v>
      </c>
      <c r="AB35" s="91">
        <v>0</v>
      </c>
      <c r="AC35" s="91">
        <v>0</v>
      </c>
      <c r="AD35" s="91">
        <v>2</v>
      </c>
      <c r="AE35" s="91">
        <v>0</v>
      </c>
      <c r="AF35" s="91">
        <v>23.3</v>
      </c>
      <c r="AG35" s="91">
        <v>59</v>
      </c>
      <c r="AH35" s="91">
        <v>0</v>
      </c>
      <c r="AI35" s="91">
        <v>0</v>
      </c>
      <c r="AJ35" s="91">
        <v>2.4</v>
      </c>
      <c r="AK35" s="91">
        <v>14</v>
      </c>
      <c r="AL35" s="91">
        <v>41</v>
      </c>
      <c r="AM35" s="91">
        <v>0</v>
      </c>
      <c r="AN35" s="91">
        <v>12.5</v>
      </c>
      <c r="AO35" s="120"/>
      <c r="AP35" s="92">
        <f t="shared" si="8"/>
        <v>269.60000000000002</v>
      </c>
      <c r="AQ35" s="93">
        <v>527.40357142857135</v>
      </c>
      <c r="AR35" s="94">
        <f>+AP35*100/AQ35</f>
        <v>51.118349325875428</v>
      </c>
      <c r="AS35" s="95">
        <f>IF(AND((AP35*$AT$1*100/(AQ35*AT35))&gt;100+3.33*AP35-AQ35*AT35/$AT$1,AQ35&lt;30),IF(100+3.33*AP35-AQ35*AT35/$AT$1&gt;200,200,100+3.33*AP35-AQ35*AT35/$AT$1),IF((AP35*$AT$1*100/(AQ35*AT35))&lt;100+AP35-3.33*AQ35*AT35/$AT$1,100+AP35-3.33*AQ35*AT35/$AT$1,IF((AP35*$AT$1*100/(AQ35*AT35))&gt;200,200,(AP35*$AT$1*100/(AQ35*AT35)))))</f>
        <v>52.881051026767686</v>
      </c>
      <c r="AT35" s="96">
        <f>COUNT(K35:AO35)</f>
        <v>29</v>
      </c>
      <c r="AU35" s="97">
        <f>COUNTIF(K35:AO35,"&gt;0")</f>
        <v>16</v>
      </c>
      <c r="AV35" s="98"/>
      <c r="AW35" s="58">
        <f>+LOOKUP(1000,K35:AO35)</f>
        <v>12.5</v>
      </c>
      <c r="AX35" s="99"/>
      <c r="AY35" s="100">
        <f>MAX(K35:AO35)</f>
        <v>59</v>
      </c>
      <c r="AZ35" s="101">
        <v>213</v>
      </c>
      <c r="BA35" s="102">
        <f t="shared" si="14"/>
        <v>-154</v>
      </c>
      <c r="BB35" s="102" t="str">
        <f t="shared" si="15"/>
        <v/>
      </c>
      <c r="BC35" s="102" t="str">
        <f t="shared" si="16"/>
        <v/>
      </c>
      <c r="BD35" s="102">
        <v>21.678571428571427</v>
      </c>
      <c r="BE35" s="103">
        <f>AU35-BD35</f>
        <v>-5.678571428571427</v>
      </c>
      <c r="BF35" s="124" t="s">
        <v>75</v>
      </c>
      <c r="BG35" s="105">
        <v>375.33214285714286</v>
      </c>
      <c r="BH35" s="105">
        <v>278.64074074074074</v>
      </c>
      <c r="BI35" s="105">
        <v>413.37777777777779</v>
      </c>
      <c r="BJ35" s="105">
        <v>527.40357142857135</v>
      </c>
      <c r="BK35" s="105">
        <v>609.08148148148155</v>
      </c>
      <c r="BL35" s="105">
        <v>556.37692307692305</v>
      </c>
      <c r="BM35" s="105">
        <v>568.26428571428573</v>
      </c>
      <c r="BN35" s="105">
        <v>706.20344827586212</v>
      </c>
      <c r="BO35" s="105">
        <v>772.73928571428587</v>
      </c>
      <c r="BP35" s="105">
        <v>825.23571428571438</v>
      </c>
      <c r="BQ35" s="105">
        <v>732.4785714285714</v>
      </c>
      <c r="BR35" s="106">
        <v>634.51999999999987</v>
      </c>
      <c r="BS35" s="107"/>
      <c r="BT35" s="108">
        <v>20.357142857142851</v>
      </c>
      <c r="BU35" s="108">
        <v>16.645521912688981</v>
      </c>
      <c r="BV35" s="108">
        <v>19.740476190476183</v>
      </c>
      <c r="BW35" s="108">
        <v>21.678571428571427</v>
      </c>
      <c r="BX35" s="108">
        <v>23.633004926108374</v>
      </c>
      <c r="BY35" s="109">
        <v>24.584929757343552</v>
      </c>
      <c r="BZ35" s="109">
        <v>26.757471264367801</v>
      </c>
      <c r="CA35" s="109">
        <v>26.331111111111106</v>
      </c>
      <c r="CB35" s="109">
        <v>26.236623067776453</v>
      </c>
      <c r="CC35" s="109">
        <v>25.717003567181923</v>
      </c>
      <c r="CD35" s="109">
        <v>23.860879904875148</v>
      </c>
      <c r="CE35" s="109">
        <v>23.300383141762453</v>
      </c>
      <c r="CF35" s="110"/>
      <c r="CG35" s="111">
        <v>179</v>
      </c>
      <c r="CH35" s="111">
        <v>126</v>
      </c>
      <c r="CI35" s="111">
        <v>262</v>
      </c>
      <c r="CJ35" s="111">
        <v>213</v>
      </c>
      <c r="CK35" s="111">
        <v>217.2</v>
      </c>
      <c r="CL35" s="111">
        <v>173.5</v>
      </c>
      <c r="CM35" s="111">
        <v>169</v>
      </c>
      <c r="CN35" s="111">
        <v>215</v>
      </c>
      <c r="CO35" s="111">
        <v>230</v>
      </c>
      <c r="CP35" s="111">
        <v>294</v>
      </c>
      <c r="CQ35" s="111">
        <v>259</v>
      </c>
      <c r="CR35" s="111">
        <v>210</v>
      </c>
      <c r="CS35" s="112"/>
      <c r="CT35" s="200" t="s">
        <v>75</v>
      </c>
      <c r="CU35" s="114">
        <f>SUM(K35:T35)</f>
        <v>58.7</v>
      </c>
      <c r="CV35" s="114"/>
      <c r="CW35" s="114"/>
      <c r="CX35" s="114">
        <f>SUM(U35:AD35)</f>
        <v>58.7</v>
      </c>
      <c r="CY35" s="114"/>
      <c r="CZ35" s="114"/>
      <c r="DA35" s="114">
        <f>SUM(AE35:AO35)</f>
        <v>152.19999999999999</v>
      </c>
      <c r="DB35" s="115">
        <f>+SUM(CU35:DA35)</f>
        <v>269.60000000000002</v>
      </c>
      <c r="DC35" s="116">
        <f>COUNT(K35:T35)</f>
        <v>9</v>
      </c>
      <c r="DD35" s="116">
        <f>COUNT(U35:AD35)</f>
        <v>10</v>
      </c>
      <c r="DE35" s="116">
        <f>COUNT(AE35:AO35)</f>
        <v>10</v>
      </c>
      <c r="DF35" s="117">
        <f>COUNT(K35:AO35)</f>
        <v>29</v>
      </c>
      <c r="DH35" s="119">
        <v>162.79261390887291</v>
      </c>
      <c r="DI35" s="119">
        <v>135.19728057553957</v>
      </c>
      <c r="DJ35" s="120">
        <v>115.94010551558752</v>
      </c>
      <c r="DK35" s="121"/>
      <c r="DL35" s="119">
        <v>106.91532230847113</v>
      </c>
      <c r="DM35" s="119">
        <v>98.864765440431981</v>
      </c>
      <c r="DN35" s="120">
        <v>85.119912251096849</v>
      </c>
      <c r="DO35" s="121"/>
      <c r="DP35" s="119">
        <v>126.2748894601542</v>
      </c>
      <c r="DQ35" s="119">
        <v>114.9697035132819</v>
      </c>
      <c r="DR35" s="120">
        <v>151.40874035989714</v>
      </c>
      <c r="DS35" s="121"/>
      <c r="DT35" s="119">
        <v>168.00708211143694</v>
      </c>
      <c r="DU35" s="119">
        <v>180.63919354838708</v>
      </c>
      <c r="DV35" s="120">
        <v>181.51372434017597</v>
      </c>
      <c r="DW35" s="121"/>
      <c r="DX35" s="119">
        <v>185.65827010944636</v>
      </c>
      <c r="DY35" s="119">
        <v>218.50853788120284</v>
      </c>
      <c r="DZ35" s="120">
        <v>214.75985867601742</v>
      </c>
      <c r="EA35" s="121"/>
      <c r="EB35" s="119">
        <v>199.58826772147924</v>
      </c>
      <c r="EC35" s="119">
        <v>179.90064795630062</v>
      </c>
      <c r="ED35" s="120">
        <v>153.78441765555345</v>
      </c>
      <c r="EE35" s="121"/>
      <c r="EF35" s="119">
        <v>185.35749570594299</v>
      </c>
      <c r="EG35" s="119">
        <v>178.10610385892596</v>
      </c>
      <c r="EH35" s="120">
        <v>214.85973376846451</v>
      </c>
      <c r="EI35" s="121"/>
      <c r="EJ35" s="119">
        <v>207.59891071428575</v>
      </c>
      <c r="EK35" s="119">
        <v>208.88772916666667</v>
      </c>
      <c r="EL35" s="120">
        <v>249.73336011904763</v>
      </c>
      <c r="EM35" s="121"/>
      <c r="EN35" s="119">
        <v>251.71860375911004</v>
      </c>
      <c r="EO35" s="119">
        <v>253.0171521118356</v>
      </c>
      <c r="EP35" s="120">
        <v>276.49091079572088</v>
      </c>
      <c r="EQ35" s="121"/>
      <c r="ER35" s="119">
        <v>252.52272671493429</v>
      </c>
      <c r="ES35" s="119">
        <v>271.74179653945265</v>
      </c>
      <c r="ET35" s="120">
        <v>283.03547674561293</v>
      </c>
      <c r="EU35" s="121"/>
      <c r="EV35" s="119">
        <v>243.91945208651745</v>
      </c>
      <c r="EW35" s="119">
        <v>243.22509008383113</v>
      </c>
      <c r="EX35" s="120">
        <v>226.75879116298452</v>
      </c>
      <c r="EY35" s="121"/>
      <c r="EZ35" s="119">
        <v>237.0449398574398</v>
      </c>
      <c r="FA35" s="119">
        <v>182.77804796554793</v>
      </c>
      <c r="FB35" s="120">
        <v>153.85558360558358</v>
      </c>
    </row>
    <row r="36" spans="1:158" s="118" customFormat="1" ht="15" customHeight="1" x14ac:dyDescent="0.25">
      <c r="A36" s="85">
        <v>54025020</v>
      </c>
      <c r="B36" s="86">
        <v>-76.650000000000006</v>
      </c>
      <c r="C36" s="86">
        <v>5.0999999999999996</v>
      </c>
      <c r="D36" s="87">
        <v>66</v>
      </c>
      <c r="E36" s="122" t="s">
        <v>76</v>
      </c>
      <c r="F36" s="89" t="s">
        <v>74</v>
      </c>
      <c r="G36" s="89"/>
      <c r="H36" s="89"/>
      <c r="I36" s="89"/>
      <c r="J36" s="90" t="s">
        <v>1239</v>
      </c>
      <c r="K36" s="91" t="s">
        <v>1301</v>
      </c>
      <c r="L36" s="91" t="s">
        <v>1301</v>
      </c>
      <c r="M36" s="91" t="s">
        <v>1301</v>
      </c>
      <c r="N36" s="91" t="s">
        <v>1301</v>
      </c>
      <c r="O36" s="91" t="s">
        <v>1301</v>
      </c>
      <c r="P36" s="91" t="s">
        <v>1301</v>
      </c>
      <c r="Q36" s="91" t="s">
        <v>1301</v>
      </c>
      <c r="R36" s="91" t="s">
        <v>1301</v>
      </c>
      <c r="S36" s="91" t="s">
        <v>1301</v>
      </c>
      <c r="T36" s="91" t="s">
        <v>1301</v>
      </c>
      <c r="U36" s="91" t="s">
        <v>1301</v>
      </c>
      <c r="V36" s="660" t="s">
        <v>1301</v>
      </c>
      <c r="W36" s="660" t="s">
        <v>1301</v>
      </c>
      <c r="X36" s="91" t="s">
        <v>1301</v>
      </c>
      <c r="Y36" s="91" t="s">
        <v>1301</v>
      </c>
      <c r="Z36" s="91" t="s">
        <v>1301</v>
      </c>
      <c r="AA36" s="91" t="s">
        <v>1301</v>
      </c>
      <c r="AB36" s="91" t="s">
        <v>1301</v>
      </c>
      <c r="AC36" s="91" t="s">
        <v>1301</v>
      </c>
      <c r="AD36" s="91" t="s">
        <v>1301</v>
      </c>
      <c r="AE36" s="91" t="s">
        <v>1301</v>
      </c>
      <c r="AF36" s="91" t="s">
        <v>1301</v>
      </c>
      <c r="AG36" s="91" t="s">
        <v>1301</v>
      </c>
      <c r="AH36" s="91" t="s">
        <v>1301</v>
      </c>
      <c r="AI36" s="91" t="s">
        <v>1301</v>
      </c>
      <c r="AJ36" s="91" t="s">
        <v>1301</v>
      </c>
      <c r="AK36" s="91" t="s">
        <v>1301</v>
      </c>
      <c r="AL36" s="91"/>
      <c r="AM36" s="91" t="s">
        <v>1301</v>
      </c>
      <c r="AN36" s="91" t="s">
        <v>1301</v>
      </c>
      <c r="AO36" s="120"/>
      <c r="AP36" s="92" t="str">
        <f t="shared" si="8"/>
        <v/>
      </c>
      <c r="AQ36" s="93" t="s">
        <v>1301</v>
      </c>
      <c r="AR36" s="94"/>
      <c r="AS36" s="95"/>
      <c r="AT36" s="198"/>
      <c r="AU36" s="199"/>
      <c r="AV36" s="98"/>
      <c r="AW36" s="58"/>
      <c r="AX36" s="99"/>
      <c r="AY36" s="100"/>
      <c r="AZ36" s="202"/>
      <c r="BA36" s="102" t="str">
        <f t="shared" si="14"/>
        <v/>
      </c>
      <c r="BB36" s="102" t="str">
        <f t="shared" si="15"/>
        <v/>
      </c>
      <c r="BC36" s="102" t="str">
        <f t="shared" si="16"/>
        <v/>
      </c>
      <c r="BD36" s="102" t="s">
        <v>1301</v>
      </c>
      <c r="BE36" s="103"/>
      <c r="BF36" s="124" t="s">
        <v>76</v>
      </c>
      <c r="BG36" s="105" t="s">
        <v>1301</v>
      </c>
      <c r="BH36" s="105" t="s">
        <v>1301</v>
      </c>
      <c r="BI36" s="105" t="s">
        <v>1301</v>
      </c>
      <c r="BJ36" s="105" t="s">
        <v>1301</v>
      </c>
      <c r="BK36" s="105" t="s">
        <v>1301</v>
      </c>
      <c r="BL36" s="105" t="s">
        <v>1301</v>
      </c>
      <c r="BM36" s="105" t="s">
        <v>1301</v>
      </c>
      <c r="BN36" s="105" t="s">
        <v>1301</v>
      </c>
      <c r="BO36" s="105" t="s">
        <v>1301</v>
      </c>
      <c r="BP36" s="105" t="s">
        <v>1301</v>
      </c>
      <c r="BQ36" s="105" t="s">
        <v>1301</v>
      </c>
      <c r="BR36" s="106" t="s">
        <v>1301</v>
      </c>
      <c r="BS36" s="107"/>
      <c r="BT36" s="108" t="s">
        <v>1301</v>
      </c>
      <c r="BU36" s="108" t="s">
        <v>1301</v>
      </c>
      <c r="BV36" s="108" t="s">
        <v>1301</v>
      </c>
      <c r="BW36" s="108" t="s">
        <v>1301</v>
      </c>
      <c r="BX36" s="108" t="s">
        <v>1301</v>
      </c>
      <c r="BY36" s="109" t="s">
        <v>1301</v>
      </c>
      <c r="BZ36" s="109" t="s">
        <v>1301</v>
      </c>
      <c r="CA36" s="109" t="s">
        <v>1301</v>
      </c>
      <c r="CB36" s="109" t="s">
        <v>1301</v>
      </c>
      <c r="CC36" s="109" t="s">
        <v>1301</v>
      </c>
      <c r="CD36" s="109" t="s">
        <v>1301</v>
      </c>
      <c r="CE36" s="109" t="s">
        <v>1301</v>
      </c>
      <c r="CF36" s="110"/>
      <c r="CG36" s="111"/>
      <c r="CH36" s="111"/>
      <c r="CI36" s="111"/>
      <c r="CJ36" s="111"/>
      <c r="CK36" s="111"/>
      <c r="CL36" s="111"/>
      <c r="CM36" s="111"/>
      <c r="CN36" s="111"/>
      <c r="CO36" s="111"/>
      <c r="CP36" s="111"/>
      <c r="CQ36" s="111"/>
      <c r="CR36" s="111"/>
      <c r="CS36" s="112"/>
      <c r="CT36" s="125" t="s">
        <v>76</v>
      </c>
      <c r="CU36" s="114"/>
      <c r="CV36" s="114"/>
      <c r="CW36" s="114"/>
      <c r="CX36" s="114"/>
      <c r="CY36" s="114"/>
      <c r="CZ36" s="114"/>
      <c r="DA36" s="114"/>
      <c r="DB36" s="115"/>
      <c r="DC36" s="116"/>
      <c r="DD36" s="116"/>
      <c r="DE36" s="116">
        <f>COUNT(AE36:AO36)</f>
        <v>0</v>
      </c>
      <c r="DF36" s="117"/>
      <c r="DH36" s="119"/>
      <c r="DI36" s="119"/>
      <c r="DJ36" s="120"/>
      <c r="DK36" s="121"/>
      <c r="DL36" s="119"/>
      <c r="DM36" s="119"/>
      <c r="DN36" s="120"/>
      <c r="DO36" s="121"/>
      <c r="DP36" s="119"/>
      <c r="DQ36" s="119"/>
      <c r="DR36" s="120"/>
      <c r="DS36" s="121"/>
      <c r="DT36" s="119"/>
      <c r="DU36" s="119"/>
      <c r="DV36" s="120"/>
      <c r="DW36" s="121"/>
      <c r="DX36" s="119"/>
      <c r="DY36" s="119"/>
      <c r="DZ36" s="120"/>
      <c r="EA36" s="121"/>
      <c r="EB36" s="119"/>
      <c r="EC36" s="119"/>
      <c r="ED36" s="120"/>
      <c r="EE36" s="121"/>
      <c r="EF36" s="119"/>
      <c r="EG36" s="119"/>
      <c r="EH36" s="120"/>
      <c r="EI36" s="121"/>
      <c r="EJ36" s="119"/>
      <c r="EK36" s="119"/>
      <c r="EL36" s="120"/>
      <c r="EM36" s="121"/>
      <c r="EN36" s="119"/>
      <c r="EO36" s="119"/>
      <c r="EP36" s="120"/>
      <c r="EQ36" s="121"/>
      <c r="ER36" s="119"/>
      <c r="ES36" s="119"/>
      <c r="ET36" s="120"/>
      <c r="EU36" s="121"/>
      <c r="EV36" s="119"/>
      <c r="EW36" s="119"/>
      <c r="EX36" s="120"/>
      <c r="EY36" s="121"/>
      <c r="EZ36" s="119"/>
      <c r="FA36" s="119"/>
      <c r="FB36" s="120"/>
    </row>
    <row r="37" spans="1:158" s="118" customFormat="1" ht="15" customHeight="1" x14ac:dyDescent="0.25">
      <c r="A37" s="203"/>
      <c r="B37" s="204"/>
      <c r="C37" s="204"/>
      <c r="D37" s="205"/>
      <c r="E37" s="148" t="s">
        <v>77</v>
      </c>
      <c r="F37" s="206"/>
      <c r="G37" s="207"/>
      <c r="H37" s="207"/>
      <c r="I37" s="207"/>
      <c r="J37" s="150"/>
      <c r="K37" s="149"/>
      <c r="L37" s="149"/>
      <c r="M37" s="151"/>
      <c r="N37" s="151"/>
      <c r="O37" s="151"/>
      <c r="P37" s="151"/>
      <c r="Q37" s="151"/>
      <c r="R37" s="151"/>
      <c r="S37" s="151"/>
      <c r="T37" s="151"/>
      <c r="U37" s="151"/>
      <c r="V37" s="662"/>
      <c r="W37" s="662"/>
      <c r="X37" s="151"/>
      <c r="Y37" s="151"/>
      <c r="Z37" s="151"/>
      <c r="AA37" s="151"/>
      <c r="AB37" s="151"/>
      <c r="AC37" s="151"/>
      <c r="AD37" s="149"/>
      <c r="AE37" s="149"/>
      <c r="AF37" s="151"/>
      <c r="AG37" s="151"/>
      <c r="AH37" s="151"/>
      <c r="AI37" s="151"/>
      <c r="AJ37" s="151"/>
      <c r="AK37" s="151"/>
      <c r="AL37" s="151"/>
      <c r="AM37" s="151"/>
      <c r="AN37" s="151"/>
      <c r="AO37" s="151"/>
      <c r="AP37" s="676"/>
      <c r="AQ37" s="152"/>
      <c r="AR37" s="152"/>
      <c r="AS37" s="152"/>
      <c r="AT37" s="152"/>
      <c r="AU37" s="152"/>
      <c r="AV37" s="98"/>
      <c r="AW37" s="61"/>
      <c r="AX37" s="99"/>
      <c r="AY37" s="152"/>
      <c r="AZ37" s="152"/>
      <c r="BA37" s="152"/>
      <c r="BB37" s="152"/>
      <c r="BC37" s="152" t="str">
        <f t="shared" si="16"/>
        <v/>
      </c>
      <c r="BD37" s="152"/>
      <c r="BE37" s="154"/>
      <c r="BF37" s="155" t="s">
        <v>77</v>
      </c>
      <c r="BG37" s="156"/>
      <c r="BH37" s="156"/>
      <c r="BI37" s="156"/>
      <c r="BJ37" s="156"/>
      <c r="BK37" s="156"/>
      <c r="BL37" s="156"/>
      <c r="BM37" s="156"/>
      <c r="BN37" s="156"/>
      <c r="BO37" s="156"/>
      <c r="BP37" s="156"/>
      <c r="BQ37" s="156"/>
      <c r="BR37" s="157"/>
      <c r="BS37" s="107"/>
      <c r="BT37" s="158"/>
      <c r="BU37" s="158"/>
      <c r="BV37" s="158"/>
      <c r="BW37" s="158"/>
      <c r="BX37" s="158"/>
      <c r="BY37" s="158"/>
      <c r="BZ37" s="158"/>
      <c r="CA37" s="158"/>
      <c r="CB37" s="158"/>
      <c r="CC37" s="158"/>
      <c r="CD37" s="158"/>
      <c r="CE37" s="158"/>
      <c r="CF37" s="158"/>
      <c r="CG37" s="111"/>
      <c r="CH37" s="111"/>
      <c r="CI37" s="111"/>
      <c r="CJ37" s="111"/>
      <c r="CK37" s="111"/>
      <c r="CL37" s="111"/>
      <c r="CM37" s="111"/>
      <c r="CN37" s="111"/>
      <c r="CO37" s="111"/>
      <c r="CP37" s="111"/>
      <c r="CQ37" s="111"/>
      <c r="CR37" s="111"/>
      <c r="CS37" s="158"/>
      <c r="CT37" s="159" t="s">
        <v>77</v>
      </c>
      <c r="CU37" s="160"/>
      <c r="CV37" s="160"/>
      <c r="CW37" s="160"/>
      <c r="CX37" s="160"/>
      <c r="CY37" s="160"/>
      <c r="CZ37" s="160"/>
      <c r="DA37" s="160"/>
      <c r="DB37" s="160"/>
      <c r="DC37" s="160"/>
      <c r="DD37" s="161"/>
      <c r="DE37" s="161"/>
      <c r="DF37" s="162"/>
      <c r="DH37" s="163"/>
      <c r="DI37" s="163"/>
      <c r="DJ37" s="163"/>
      <c r="DK37" s="121"/>
      <c r="DL37" s="163"/>
      <c r="DM37" s="163"/>
      <c r="DN37" s="163"/>
      <c r="DO37" s="121"/>
      <c r="DP37" s="163"/>
      <c r="DQ37" s="163"/>
      <c r="DR37" s="163"/>
      <c r="DS37" s="121"/>
      <c r="DT37" s="163"/>
      <c r="DU37" s="163"/>
      <c r="DV37" s="163"/>
      <c r="DW37" s="121"/>
      <c r="DX37" s="163"/>
      <c r="DY37" s="163"/>
      <c r="DZ37" s="163"/>
      <c r="EA37" s="121"/>
      <c r="EB37" s="163"/>
      <c r="EC37" s="163"/>
      <c r="ED37" s="163"/>
      <c r="EE37" s="121"/>
      <c r="EF37" s="163"/>
      <c r="EG37" s="163"/>
      <c r="EH37" s="163"/>
      <c r="EI37" s="121"/>
      <c r="EJ37" s="163"/>
      <c r="EK37" s="163"/>
      <c r="EL37" s="163"/>
      <c r="EM37" s="121"/>
      <c r="EN37" s="163"/>
      <c r="EO37" s="163"/>
      <c r="EP37" s="163"/>
      <c r="EQ37" s="121"/>
      <c r="ER37" s="163"/>
      <c r="ES37" s="163"/>
      <c r="ET37" s="163"/>
      <c r="EU37" s="121"/>
      <c r="EV37" s="163"/>
      <c r="EW37" s="163"/>
      <c r="EX37" s="163"/>
      <c r="EY37" s="121"/>
      <c r="EZ37" s="163"/>
      <c r="FA37" s="163"/>
      <c r="FB37" s="163"/>
    </row>
    <row r="38" spans="1:158" s="118" customFormat="1" ht="15" customHeight="1" x14ac:dyDescent="0.25">
      <c r="A38" s="208">
        <v>37055010</v>
      </c>
      <c r="B38" s="86">
        <v>-70.738055560000006</v>
      </c>
      <c r="C38" s="86">
        <v>7.0694444399999998</v>
      </c>
      <c r="D38" s="87">
        <v>128</v>
      </c>
      <c r="E38" s="209" t="s">
        <v>1218</v>
      </c>
      <c r="F38" s="210" t="s">
        <v>78</v>
      </c>
      <c r="G38" s="210" t="s">
        <v>1524</v>
      </c>
      <c r="H38" s="210" t="s">
        <v>778</v>
      </c>
      <c r="I38" s="210" t="s">
        <v>1560</v>
      </c>
      <c r="J38" s="211" t="s">
        <v>778</v>
      </c>
      <c r="K38" s="91">
        <v>0</v>
      </c>
      <c r="L38" s="91">
        <v>0</v>
      </c>
      <c r="M38" s="126">
        <v>0</v>
      </c>
      <c r="N38" s="126">
        <v>0</v>
      </c>
      <c r="O38" s="126">
        <v>0</v>
      </c>
      <c r="P38" s="126">
        <v>26.3</v>
      </c>
      <c r="Q38" s="126">
        <v>0</v>
      </c>
      <c r="R38" s="126">
        <v>16.2</v>
      </c>
      <c r="S38" s="126">
        <v>4.9000000000000004</v>
      </c>
      <c r="T38" s="126">
        <v>0</v>
      </c>
      <c r="U38" s="126">
        <v>0</v>
      </c>
      <c r="V38" s="661">
        <v>0</v>
      </c>
      <c r="W38" s="661">
        <v>0</v>
      </c>
      <c r="X38" s="126">
        <v>15.2</v>
      </c>
      <c r="Y38" s="126">
        <v>2.7</v>
      </c>
      <c r="Z38" s="126">
        <v>21.4</v>
      </c>
      <c r="AA38" s="126">
        <v>20.5</v>
      </c>
      <c r="AB38" s="126">
        <v>0</v>
      </c>
      <c r="AC38" s="126">
        <v>0.6</v>
      </c>
      <c r="AD38" s="91">
        <v>0.7</v>
      </c>
      <c r="AE38" s="91">
        <v>0</v>
      </c>
      <c r="AF38" s="126">
        <v>3.4</v>
      </c>
      <c r="AG38" s="126">
        <v>0</v>
      </c>
      <c r="AH38" s="126">
        <v>0</v>
      </c>
      <c r="AI38" s="126">
        <v>19.7</v>
      </c>
      <c r="AJ38" s="126">
        <v>0</v>
      </c>
      <c r="AK38" s="126">
        <v>0</v>
      </c>
      <c r="AL38" s="126">
        <v>7.8</v>
      </c>
      <c r="AM38" s="126">
        <v>0</v>
      </c>
      <c r="AN38" s="126">
        <v>0</v>
      </c>
      <c r="AO38" s="120"/>
      <c r="AP38" s="92">
        <f t="shared" si="8"/>
        <v>139.4</v>
      </c>
      <c r="AQ38" s="93">
        <v>162.57499999999999</v>
      </c>
      <c r="AR38" s="94">
        <f>+AP38*100/AQ38</f>
        <v>85.745040750422888</v>
      </c>
      <c r="AS38" s="95">
        <f>IF(AND((AP38*$AT$1*100/(AQ38*AT38))&gt;100+3.33*AP38-AQ38*AT38/$AT$1,AQ38&lt;30),IF(100+3.33*AP38-AQ38*AT38/$AT$1&gt;200,200,100+3.33*AP38-AQ38*AT38/$AT$1),IF((AP38*$AT$1*100/(AQ38*AT38))&lt;100+AP38-3.33*AQ38*AT38/$AT$1,100+AP38-3.33*AQ38*AT38/$AT$1,IF((AP38*$AT$1*100/(AQ38*AT38))&gt;200,200,(AP38*$AT$1*100/(AQ38*AT38)))))</f>
        <v>85.745040750422888</v>
      </c>
      <c r="AT38" s="96">
        <f>COUNT(K38:AO38)</f>
        <v>30</v>
      </c>
      <c r="AU38" s="97">
        <f>COUNTIF(K38:AO38,"&gt;0")</f>
        <v>12</v>
      </c>
      <c r="AV38" s="98"/>
      <c r="AW38" s="58">
        <f>+LOOKUP(1000,K38:AO38)</f>
        <v>0</v>
      </c>
      <c r="AX38" s="99"/>
      <c r="AY38" s="100">
        <f>MAX(K38:AO38)</f>
        <v>26.3</v>
      </c>
      <c r="AZ38" s="101">
        <v>102.9</v>
      </c>
      <c r="BA38" s="102">
        <f t="shared" si="14"/>
        <v>-76.600000000000009</v>
      </c>
      <c r="BB38" s="102" t="str">
        <f t="shared" si="15"/>
        <v/>
      </c>
      <c r="BC38" s="102" t="str">
        <f t="shared" si="16"/>
        <v/>
      </c>
      <c r="BD38" s="102">
        <v>10.464285714285717</v>
      </c>
      <c r="BE38" s="103">
        <f>AU38-BD38</f>
        <v>1.5357142857142829</v>
      </c>
      <c r="BF38" s="212" t="s">
        <v>1218</v>
      </c>
      <c r="BG38" s="105">
        <v>15.507407407407406</v>
      </c>
      <c r="BH38" s="105">
        <v>24.232142857142858</v>
      </c>
      <c r="BI38" s="105">
        <v>60.707407407407423</v>
      </c>
      <c r="BJ38" s="105">
        <v>162.57499999999999</v>
      </c>
      <c r="BK38" s="105">
        <v>287.5888888888889</v>
      </c>
      <c r="BL38" s="105">
        <v>308.00370370370371</v>
      </c>
      <c r="BM38" s="105">
        <v>295.55714285714288</v>
      </c>
      <c r="BN38" s="105">
        <v>214.09230769230771</v>
      </c>
      <c r="BO38" s="105">
        <v>184.20384615384617</v>
      </c>
      <c r="BP38" s="105">
        <v>176.33703703703699</v>
      </c>
      <c r="BQ38" s="105">
        <v>110.4</v>
      </c>
      <c r="BR38" s="106">
        <v>28.207692307692312</v>
      </c>
      <c r="BS38" s="107"/>
      <c r="BT38" s="108">
        <v>0.93095238095238098</v>
      </c>
      <c r="BU38" s="108">
        <v>1.7531997712878253</v>
      </c>
      <c r="BV38" s="108">
        <v>4.1809523809523803</v>
      </c>
      <c r="BW38" s="108">
        <v>10.464285714285717</v>
      </c>
      <c r="BX38" s="108">
        <v>16.011904761904759</v>
      </c>
      <c r="BY38" s="109">
        <v>19.075396825396826</v>
      </c>
      <c r="BZ38" s="109">
        <v>18.535714285714285</v>
      </c>
      <c r="CA38" s="109">
        <v>15.243209876543212</v>
      </c>
      <c r="CB38" s="109">
        <v>13.311621966794382</v>
      </c>
      <c r="CC38" s="109">
        <v>10.295238095238094</v>
      </c>
      <c r="CD38" s="109">
        <v>7.7857142857142865</v>
      </c>
      <c r="CE38" s="109">
        <v>3.5259259259259244</v>
      </c>
      <c r="CF38" s="110"/>
      <c r="CG38" s="111">
        <v>65.099999999999994</v>
      </c>
      <c r="CH38" s="111">
        <v>190.5</v>
      </c>
      <c r="CI38" s="111">
        <v>119.2</v>
      </c>
      <c r="CJ38" s="111">
        <v>102.9</v>
      </c>
      <c r="CK38" s="111">
        <v>180</v>
      </c>
      <c r="CL38" s="111">
        <v>136.30000000000001</v>
      </c>
      <c r="CM38" s="111">
        <v>137.80000000000001</v>
      </c>
      <c r="CN38" s="111">
        <v>121.2</v>
      </c>
      <c r="CO38" s="111">
        <v>187.1</v>
      </c>
      <c r="CP38" s="111">
        <v>136</v>
      </c>
      <c r="CQ38" s="111">
        <v>98.7</v>
      </c>
      <c r="CR38" s="111">
        <v>76.2</v>
      </c>
      <c r="CS38" s="112"/>
      <c r="CT38" s="213" t="s">
        <v>1218</v>
      </c>
      <c r="CU38" s="114">
        <f>SUM(K38:T38)</f>
        <v>47.4</v>
      </c>
      <c r="CV38" s="114"/>
      <c r="CW38" s="114"/>
      <c r="CX38" s="114">
        <f>SUM(U38:AD38)</f>
        <v>61.1</v>
      </c>
      <c r="CY38" s="114"/>
      <c r="CZ38" s="114"/>
      <c r="DA38" s="114">
        <f>SUM(AE38:AO38)</f>
        <v>30.9</v>
      </c>
      <c r="DB38" s="115">
        <f>+SUM(CU38:DA38)</f>
        <v>139.4</v>
      </c>
      <c r="DC38" s="116">
        <f>COUNT(K38:T38)</f>
        <v>10</v>
      </c>
      <c r="DD38" s="116">
        <f>COUNT(U38:AD38)</f>
        <v>10</v>
      </c>
      <c r="DE38" s="116">
        <f>COUNT(AE38:AO38)</f>
        <v>10</v>
      </c>
      <c r="DF38" s="117">
        <f>COUNT(K38:AO38)</f>
        <v>30</v>
      </c>
      <c r="DH38" s="119">
        <v>0.89798319327731091</v>
      </c>
      <c r="DI38" s="119">
        <v>5.2881232492997192</v>
      </c>
      <c r="DJ38" s="120">
        <v>5.6872268907563024</v>
      </c>
      <c r="DK38" s="121"/>
      <c r="DL38" s="119">
        <v>7.1269620253164545</v>
      </c>
      <c r="DM38" s="119">
        <v>3.7140506329113916</v>
      </c>
      <c r="DN38" s="120">
        <v>12.948987341772151</v>
      </c>
      <c r="DO38" s="121"/>
      <c r="DP38" s="119">
        <v>12.018028534370947</v>
      </c>
      <c r="DQ38" s="119">
        <v>11.42697795071336</v>
      </c>
      <c r="DR38" s="120">
        <v>27.188326848249034</v>
      </c>
      <c r="DS38" s="121"/>
      <c r="DT38" s="119">
        <v>44.178995247793615</v>
      </c>
      <c r="DU38" s="119">
        <v>39.980991174473857</v>
      </c>
      <c r="DV38" s="120">
        <v>63.07001357773251</v>
      </c>
      <c r="DW38" s="121"/>
      <c r="DX38" s="119">
        <v>92.493084112149532</v>
      </c>
      <c r="DY38" s="119">
        <v>82.693816822429909</v>
      </c>
      <c r="DZ38" s="120">
        <v>92.293099065420563</v>
      </c>
      <c r="EA38" s="121"/>
      <c r="EB38" s="119">
        <v>86.90065557404327</v>
      </c>
      <c r="EC38" s="119">
        <v>96.330948419301151</v>
      </c>
      <c r="ED38" s="120">
        <v>121.47839600665556</v>
      </c>
      <c r="EE38" s="121"/>
      <c r="EF38" s="119">
        <v>97.29161929371233</v>
      </c>
      <c r="EG38" s="119">
        <v>101.69124031007755</v>
      </c>
      <c r="EH38" s="120">
        <v>110.59047372954353</v>
      </c>
      <c r="EI38" s="121"/>
      <c r="EJ38" s="119">
        <v>61.973152753108359</v>
      </c>
      <c r="EK38" s="119">
        <v>73.948641207815285</v>
      </c>
      <c r="EL38" s="120">
        <v>88.818206039076387</v>
      </c>
      <c r="EM38" s="121"/>
      <c r="EN38" s="119">
        <v>71.980758952431856</v>
      </c>
      <c r="EO38" s="119">
        <v>63.183110636023528</v>
      </c>
      <c r="EP38" s="120">
        <v>51.886130411544634</v>
      </c>
      <c r="EQ38" s="121"/>
      <c r="ER38" s="119">
        <v>64.2390064902646</v>
      </c>
      <c r="ES38" s="119">
        <v>59.543464802795803</v>
      </c>
      <c r="ET38" s="120">
        <v>76.327528706939603</v>
      </c>
      <c r="EU38" s="121"/>
      <c r="EV38" s="119">
        <v>36.501109085384385</v>
      </c>
      <c r="EW38" s="119">
        <v>37.501139471285327</v>
      </c>
      <c r="EX38" s="120">
        <v>35.701084776663642</v>
      </c>
      <c r="EY38" s="121"/>
      <c r="EZ38" s="119">
        <v>15.715292207792206</v>
      </c>
      <c r="FA38" s="119">
        <v>6.9067207792207794</v>
      </c>
      <c r="FB38" s="120">
        <v>8.2079870129870116</v>
      </c>
    </row>
    <row r="39" spans="1:158" s="118" customFormat="1" ht="15" customHeight="1" x14ac:dyDescent="0.25">
      <c r="A39" s="208">
        <v>38015030</v>
      </c>
      <c r="B39" s="86">
        <v>-67.491222219999997</v>
      </c>
      <c r="C39" s="86">
        <v>6.1824166700000003</v>
      </c>
      <c r="D39" s="87">
        <v>50</v>
      </c>
      <c r="E39" s="209" t="s">
        <v>1219</v>
      </c>
      <c r="F39" s="210" t="s">
        <v>79</v>
      </c>
      <c r="G39" s="214" t="s">
        <v>1524</v>
      </c>
      <c r="H39" s="214" t="s">
        <v>737</v>
      </c>
      <c r="I39" s="214" t="s">
        <v>1561</v>
      </c>
      <c r="J39" s="211" t="s">
        <v>779</v>
      </c>
      <c r="K39" s="91">
        <v>0</v>
      </c>
      <c r="L39" s="91">
        <v>0</v>
      </c>
      <c r="M39" s="172">
        <v>0</v>
      </c>
      <c r="N39" s="172">
        <v>0</v>
      </c>
      <c r="O39" s="172">
        <v>28.7</v>
      </c>
      <c r="P39" s="172">
        <v>0.3</v>
      </c>
      <c r="Q39" s="172">
        <v>0.1</v>
      </c>
      <c r="R39" s="172">
        <v>10.6</v>
      </c>
      <c r="S39" s="172">
        <v>1.6</v>
      </c>
      <c r="T39" s="172">
        <v>0</v>
      </c>
      <c r="U39" s="172">
        <v>0</v>
      </c>
      <c r="V39" s="663">
        <v>0</v>
      </c>
      <c r="W39" s="663">
        <v>0</v>
      </c>
      <c r="X39" s="172">
        <v>0</v>
      </c>
      <c r="Y39" s="172">
        <v>50.6</v>
      </c>
      <c r="Z39" s="172">
        <v>50.2</v>
      </c>
      <c r="AA39" s="172">
        <v>4.2</v>
      </c>
      <c r="AB39" s="172">
        <v>0</v>
      </c>
      <c r="AC39" s="172">
        <v>0</v>
      </c>
      <c r="AD39" s="91">
        <v>0</v>
      </c>
      <c r="AE39" s="91">
        <v>0</v>
      </c>
      <c r="AF39" s="172">
        <v>0.8</v>
      </c>
      <c r="AG39" s="172">
        <v>0</v>
      </c>
      <c r="AH39" s="172">
        <v>16.8</v>
      </c>
      <c r="AI39" s="172">
        <v>0</v>
      </c>
      <c r="AJ39" s="172">
        <v>0</v>
      </c>
      <c r="AK39" s="172">
        <v>0.5</v>
      </c>
      <c r="AL39" s="172">
        <v>0</v>
      </c>
      <c r="AM39" s="172">
        <v>1</v>
      </c>
      <c r="AN39" s="172">
        <v>9.1999999999999993</v>
      </c>
      <c r="AO39" s="120"/>
      <c r="AP39" s="92">
        <f t="shared" si="8"/>
        <v>174.60000000000002</v>
      </c>
      <c r="AQ39" s="93">
        <v>168.39666666666665</v>
      </c>
      <c r="AR39" s="94">
        <f>+AP39*100/AQ39</f>
        <v>103.68376254478517</v>
      </c>
      <c r="AS39" s="95">
        <f>IF(AND((AP39*$AT$1*100/(AQ39*AT39))&gt;100+3.33*AP39-AQ39*AT39/$AT$1,AQ39&lt;30),IF(100+3.33*AP39-AQ39*AT39/$AT$1&gt;200,200,100+3.33*AP39-AQ39*AT39/$AT$1),IF((AP39*$AT$1*100/(AQ39*AT39))&lt;100+AP39-3.33*AQ39*AT39/$AT$1,100+AP39-3.33*AQ39*AT39/$AT$1,IF((AP39*$AT$1*100/(AQ39*AT39))&gt;200,200,(AP39*$AT$1*100/(AQ39*AT39)))))</f>
        <v>103.68376254478517</v>
      </c>
      <c r="AT39" s="96">
        <f>COUNT(K39:AO39)</f>
        <v>30</v>
      </c>
      <c r="AU39" s="97">
        <f>COUNTIF(K39:AO39,"&gt;0")</f>
        <v>13</v>
      </c>
      <c r="AV39" s="98"/>
      <c r="AW39" s="58">
        <f>+LOOKUP(1000,K39:AO39)</f>
        <v>9.1999999999999993</v>
      </c>
      <c r="AX39" s="99"/>
      <c r="AY39" s="100">
        <f>MAX(K39:AO39)</f>
        <v>50.6</v>
      </c>
      <c r="AZ39" s="101">
        <v>168.5</v>
      </c>
      <c r="BA39" s="102">
        <f t="shared" si="14"/>
        <v>-117.9</v>
      </c>
      <c r="BB39" s="102" t="str">
        <f t="shared" si="15"/>
        <v/>
      </c>
      <c r="BC39" s="102" t="str">
        <f t="shared" si="16"/>
        <v/>
      </c>
      <c r="BD39" s="102">
        <v>10.233333333333333</v>
      </c>
      <c r="BE39" s="103">
        <f>AU39-BD39</f>
        <v>2.7666666666666675</v>
      </c>
      <c r="BF39" s="212" t="s">
        <v>1219</v>
      </c>
      <c r="BG39" s="105">
        <v>8.3896551724137929</v>
      </c>
      <c r="BH39" s="105">
        <v>9.8466666666666676</v>
      </c>
      <c r="BI39" s="105">
        <v>56.146666666666682</v>
      </c>
      <c r="BJ39" s="105">
        <v>168.39666666666665</v>
      </c>
      <c r="BK39" s="105">
        <v>275.94827586206895</v>
      </c>
      <c r="BL39" s="105">
        <v>475.93333333333339</v>
      </c>
      <c r="BM39" s="105">
        <v>467.53999999999996</v>
      </c>
      <c r="BN39" s="105">
        <v>329.1466666666667</v>
      </c>
      <c r="BO39" s="105">
        <v>210.7233333333333</v>
      </c>
      <c r="BP39" s="105">
        <v>163.81666666666666</v>
      </c>
      <c r="BQ39" s="105">
        <v>115.55999999999997</v>
      </c>
      <c r="BR39" s="106">
        <v>30.560000000000002</v>
      </c>
      <c r="BS39" s="107"/>
      <c r="BT39" s="108">
        <v>0.96551724137931039</v>
      </c>
      <c r="BU39" s="108">
        <v>1.2640599343185552</v>
      </c>
      <c r="BV39" s="108">
        <v>3.9333333333333318</v>
      </c>
      <c r="BW39" s="108">
        <v>10.233333333333333</v>
      </c>
      <c r="BX39" s="108">
        <v>16.552222222222223</v>
      </c>
      <c r="BY39" s="109">
        <v>21.233333333333327</v>
      </c>
      <c r="BZ39" s="109">
        <v>21.93333333333333</v>
      </c>
      <c r="CA39" s="109">
        <v>19.733333333333334</v>
      </c>
      <c r="CB39" s="109">
        <v>14.333333333333336</v>
      </c>
      <c r="CC39" s="109">
        <v>12.299999999999997</v>
      </c>
      <c r="CD39" s="109">
        <v>7.9000000000000012</v>
      </c>
      <c r="CE39" s="109">
        <v>2.8666666666666658</v>
      </c>
      <c r="CF39" s="110"/>
      <c r="CG39" s="111">
        <v>66.099999999999994</v>
      </c>
      <c r="CH39" s="111">
        <v>76.7</v>
      </c>
      <c r="CI39" s="111">
        <v>85.6</v>
      </c>
      <c r="CJ39" s="111">
        <v>168.5</v>
      </c>
      <c r="CK39" s="111">
        <v>141</v>
      </c>
      <c r="CL39" s="111">
        <v>277</v>
      </c>
      <c r="CM39" s="111">
        <v>236.5</v>
      </c>
      <c r="CN39" s="111">
        <v>224</v>
      </c>
      <c r="CO39" s="111">
        <v>198.8</v>
      </c>
      <c r="CP39" s="111">
        <v>107</v>
      </c>
      <c r="CQ39" s="111">
        <v>146.1</v>
      </c>
      <c r="CR39" s="111">
        <v>68.099999999999994</v>
      </c>
      <c r="CS39" s="112"/>
      <c r="CT39" s="213" t="s">
        <v>1219</v>
      </c>
      <c r="CU39" s="114">
        <f>SUM(K39:T39)</f>
        <v>41.300000000000004</v>
      </c>
      <c r="CV39" s="114"/>
      <c r="CW39" s="114"/>
      <c r="CX39" s="114">
        <f>SUM(U39:AD39)</f>
        <v>105.00000000000001</v>
      </c>
      <c r="CY39" s="114"/>
      <c r="CZ39" s="114"/>
      <c r="DA39" s="114">
        <f>SUM(AE39:AO39)</f>
        <v>28.3</v>
      </c>
      <c r="DB39" s="115">
        <f>+SUM(CU39:DA39)</f>
        <v>174.60000000000002</v>
      </c>
      <c r="DC39" s="116">
        <f>COUNT(K39:T39)</f>
        <v>10</v>
      </c>
      <c r="DD39" s="116">
        <f>COUNT(U39:AD39)</f>
        <v>10</v>
      </c>
      <c r="DE39" s="116">
        <f>COUNT(AE39:AO39)</f>
        <v>10</v>
      </c>
      <c r="DF39" s="117">
        <f>COUNT(K39:AO39)</f>
        <v>30</v>
      </c>
      <c r="DH39" s="119">
        <v>4.6638655462184868</v>
      </c>
      <c r="DI39" s="119">
        <v>2.3319327731092434</v>
      </c>
      <c r="DJ39" s="120">
        <v>4.1042016806722694</v>
      </c>
      <c r="DK39" s="121"/>
      <c r="DL39" s="119">
        <v>3.0017647058823531</v>
      </c>
      <c r="DM39" s="119">
        <v>2.6015294117647061</v>
      </c>
      <c r="DN39" s="120">
        <v>11.406705882352941</v>
      </c>
      <c r="DO39" s="121"/>
      <c r="DP39" s="119">
        <v>10.069913043478261</v>
      </c>
      <c r="DQ39" s="119">
        <v>16.289565217391306</v>
      </c>
      <c r="DR39" s="120">
        <v>19.053855072463769</v>
      </c>
      <c r="DS39" s="121"/>
      <c r="DT39" s="119">
        <v>39.503966942148757</v>
      </c>
      <c r="DU39" s="119">
        <v>56.973057851239673</v>
      </c>
      <c r="DV39" s="120">
        <v>59.652975206611579</v>
      </c>
      <c r="DW39" s="121"/>
      <c r="DX39" s="119">
        <v>83.482043761638764</v>
      </c>
      <c r="DY39" s="119">
        <v>77.704050279329635</v>
      </c>
      <c r="DZ39" s="120">
        <v>124.12723929236503</v>
      </c>
      <c r="EA39" s="121"/>
      <c r="EB39" s="119">
        <v>140.2719239565466</v>
      </c>
      <c r="EC39" s="119">
        <v>145.87080331618066</v>
      </c>
      <c r="ED39" s="120">
        <v>180.16393939393936</v>
      </c>
      <c r="EE39" s="121"/>
      <c r="EF39" s="119">
        <v>157.33031875766244</v>
      </c>
      <c r="EG39" s="119">
        <v>145.46573831903009</v>
      </c>
      <c r="EH39" s="120">
        <v>185.14727625664071</v>
      </c>
      <c r="EI39" s="121"/>
      <c r="EJ39" s="119">
        <v>131.70257553534765</v>
      </c>
      <c r="EK39" s="119">
        <v>113.40221765913762</v>
      </c>
      <c r="EL39" s="120">
        <v>95.801873472181512</v>
      </c>
      <c r="EM39" s="121"/>
      <c r="EN39" s="119">
        <v>61.811856115107908</v>
      </c>
      <c r="EO39" s="119">
        <v>76.214618705035974</v>
      </c>
      <c r="EP39" s="120">
        <v>70.513525179856117</v>
      </c>
      <c r="EQ39" s="121"/>
      <c r="ER39" s="119">
        <v>59.63158288980879</v>
      </c>
      <c r="ES39" s="119">
        <v>52.400510546027981</v>
      </c>
      <c r="ET39" s="120">
        <v>55.471239897496538</v>
      </c>
      <c r="EU39" s="121"/>
      <c r="EV39" s="119">
        <v>42.218488160291436</v>
      </c>
      <c r="EW39" s="119">
        <v>43.308636915604126</v>
      </c>
      <c r="EX39" s="120">
        <v>23.289541590771098</v>
      </c>
      <c r="EY39" s="121"/>
      <c r="EZ39" s="119">
        <v>15.976443148688046</v>
      </c>
      <c r="FA39" s="119">
        <v>12.426122448979593</v>
      </c>
      <c r="FB39" s="120">
        <v>5.424101068999029</v>
      </c>
    </row>
    <row r="40" spans="1:158" s="118" customFormat="1" ht="15" customHeight="1" x14ac:dyDescent="0.25">
      <c r="A40" s="208">
        <v>35035020</v>
      </c>
      <c r="B40" s="86">
        <v>-73.620500000000007</v>
      </c>
      <c r="C40" s="86">
        <v>4.1634444400000001</v>
      </c>
      <c r="D40" s="87">
        <v>423</v>
      </c>
      <c r="E40" s="209" t="s">
        <v>1885</v>
      </c>
      <c r="F40" s="210" t="s">
        <v>80</v>
      </c>
      <c r="G40" s="210" t="s">
        <v>1524</v>
      </c>
      <c r="H40" s="210" t="s">
        <v>737</v>
      </c>
      <c r="I40" s="210" t="s">
        <v>1562</v>
      </c>
      <c r="J40" s="211" t="s">
        <v>465</v>
      </c>
      <c r="K40" s="91">
        <v>20.7</v>
      </c>
      <c r="L40" s="91">
        <v>10.1</v>
      </c>
      <c r="M40" s="126">
        <v>0.4</v>
      </c>
      <c r="N40" s="126">
        <v>18.3</v>
      </c>
      <c r="O40" s="126">
        <v>16</v>
      </c>
      <c r="P40" s="126">
        <v>21.2</v>
      </c>
      <c r="Q40" s="126">
        <v>84.4</v>
      </c>
      <c r="R40" s="126">
        <v>4.5999999999999996</v>
      </c>
      <c r="S40" s="126">
        <v>18.100000000000001</v>
      </c>
      <c r="T40" s="126">
        <v>42.6</v>
      </c>
      <c r="U40" s="126">
        <v>0</v>
      </c>
      <c r="V40" s="661">
        <v>0</v>
      </c>
      <c r="W40" s="661">
        <v>43.4</v>
      </c>
      <c r="X40" s="126">
        <v>0.7</v>
      </c>
      <c r="Y40" s="126">
        <v>20.100000000000001</v>
      </c>
      <c r="Z40" s="126">
        <v>6.6</v>
      </c>
      <c r="AA40" s="126">
        <v>27.9</v>
      </c>
      <c r="AB40" s="126">
        <v>0.3</v>
      </c>
      <c r="AC40" s="126">
        <v>0.4</v>
      </c>
      <c r="AD40" s="91">
        <v>21.7</v>
      </c>
      <c r="AE40" s="91">
        <v>14.6</v>
      </c>
      <c r="AF40" s="126">
        <v>6.3</v>
      </c>
      <c r="AG40" s="126">
        <v>0</v>
      </c>
      <c r="AH40" s="126">
        <v>5.4</v>
      </c>
      <c r="AI40" s="126">
        <v>21.4</v>
      </c>
      <c r="AJ40" s="126">
        <v>12.6</v>
      </c>
      <c r="AK40" s="126">
        <v>11.4</v>
      </c>
      <c r="AL40" s="126">
        <v>76.8</v>
      </c>
      <c r="AM40" s="126">
        <v>4.8</v>
      </c>
      <c r="AN40" s="126">
        <v>1.1000000000000001</v>
      </c>
      <c r="AO40" s="120"/>
      <c r="AP40" s="92">
        <f t="shared" si="8"/>
        <v>511.90000000000003</v>
      </c>
      <c r="AQ40" s="93">
        <v>528.4133333333333</v>
      </c>
      <c r="AR40" s="94">
        <f>+AP40*100/AQ40</f>
        <v>96.874921147586491</v>
      </c>
      <c r="AS40" s="95">
        <f>IF(AND((AP40*$AT$1*100/(AQ40*AT40))&gt;100+3.33*AP40-AQ40*AT40/$AT$1,AQ40&lt;30),IF(100+3.33*AP40-AQ40*AT40/$AT$1&gt;200,200,100+3.33*AP40-AQ40*AT40/$AT$1),IF((AP40*$AT$1*100/(AQ40*AT40))&lt;100+AP40-3.33*AQ40*AT40/$AT$1,100+AP40-3.33*AQ40*AT40/$AT$1,IF((AP40*$AT$1*100/(AQ40*AT40))&gt;200,200,(AP40*$AT$1*100/(AQ40*AT40)))))</f>
        <v>96.874921147586505</v>
      </c>
      <c r="AT40" s="96">
        <f>COUNT(K40:AO40)</f>
        <v>30</v>
      </c>
      <c r="AU40" s="97">
        <f>COUNTIF(K40:AO40,"&gt;0")</f>
        <v>27</v>
      </c>
      <c r="AV40" s="98"/>
      <c r="AW40" s="58">
        <f>+LOOKUP(1000,K40:AO40)</f>
        <v>1.1000000000000001</v>
      </c>
      <c r="AX40" s="99"/>
      <c r="AY40" s="100">
        <f>MAX(K40:AO40)</f>
        <v>84.4</v>
      </c>
      <c r="AZ40" s="101">
        <v>208</v>
      </c>
      <c r="BA40" s="102">
        <f t="shared" si="14"/>
        <v>-123.6</v>
      </c>
      <c r="BB40" s="102" t="str">
        <f t="shared" si="15"/>
        <v/>
      </c>
      <c r="BC40" s="102" t="str">
        <f t="shared" si="16"/>
        <v/>
      </c>
      <c r="BD40" s="102">
        <v>20.966666666666669</v>
      </c>
      <c r="BE40" s="103">
        <f>AU40-BD40</f>
        <v>6.0333333333333314</v>
      </c>
      <c r="BF40" s="212" t="s">
        <v>1789</v>
      </c>
      <c r="BG40" s="105">
        <v>61.672413793103424</v>
      </c>
      <c r="BH40" s="105">
        <v>103.80357142857142</v>
      </c>
      <c r="BI40" s="105">
        <v>253.69333333333333</v>
      </c>
      <c r="BJ40" s="105">
        <v>528.4133333333333</v>
      </c>
      <c r="BK40" s="105">
        <v>657.70333333333326</v>
      </c>
      <c r="BL40" s="105">
        <v>545.93666666666684</v>
      </c>
      <c r="BM40" s="105">
        <v>482.97000000000008</v>
      </c>
      <c r="BN40" s="105">
        <v>391.51666666666659</v>
      </c>
      <c r="BO40" s="105">
        <v>404.09999999999997</v>
      </c>
      <c r="BP40" s="105">
        <v>465.80357142857144</v>
      </c>
      <c r="BQ40" s="105">
        <v>418.6</v>
      </c>
      <c r="BR40" s="106">
        <v>203.15999999999997</v>
      </c>
      <c r="BS40" s="107"/>
      <c r="BT40" s="108">
        <v>5.6377777777777753</v>
      </c>
      <c r="BU40" s="108">
        <v>6.8790809685206211</v>
      </c>
      <c r="BV40" s="108">
        <v>13.566666666666663</v>
      </c>
      <c r="BW40" s="108">
        <v>20.966666666666669</v>
      </c>
      <c r="BX40" s="108">
        <v>24.4</v>
      </c>
      <c r="BY40" s="109">
        <v>24.1</v>
      </c>
      <c r="BZ40" s="109">
        <v>24.199999999999996</v>
      </c>
      <c r="CA40" s="109">
        <v>21.2</v>
      </c>
      <c r="CB40" s="109">
        <v>18.016091954022983</v>
      </c>
      <c r="CC40" s="109">
        <v>20.011111111111113</v>
      </c>
      <c r="CD40" s="109">
        <v>19.066666666666659</v>
      </c>
      <c r="CE40" s="109">
        <v>12.266666666666667</v>
      </c>
      <c r="CF40" s="110"/>
      <c r="CG40" s="111">
        <v>138.80000000000001</v>
      </c>
      <c r="CH40" s="111">
        <v>206.8</v>
      </c>
      <c r="CI40" s="111">
        <v>187</v>
      </c>
      <c r="CJ40" s="111">
        <v>208</v>
      </c>
      <c r="CK40" s="111">
        <v>230</v>
      </c>
      <c r="CL40" s="111">
        <v>222.2</v>
      </c>
      <c r="CM40" s="111">
        <v>138.80000000000001</v>
      </c>
      <c r="CN40" s="111">
        <v>158</v>
      </c>
      <c r="CO40" s="111">
        <v>148.69999999999999</v>
      </c>
      <c r="CP40" s="111">
        <v>157.9</v>
      </c>
      <c r="CQ40" s="111">
        <v>200</v>
      </c>
      <c r="CR40" s="111">
        <v>201.5</v>
      </c>
      <c r="CS40" s="112"/>
      <c r="CT40" s="213" t="s">
        <v>1789</v>
      </c>
      <c r="CU40" s="114">
        <f>SUM(K40:T40)</f>
        <v>236.4</v>
      </c>
      <c r="CV40" s="114"/>
      <c r="CW40" s="114"/>
      <c r="CX40" s="114">
        <f>SUM(U40:AD40)</f>
        <v>121.1</v>
      </c>
      <c r="CY40" s="114"/>
      <c r="CZ40" s="114"/>
      <c r="DA40" s="114">
        <f>SUM(AE40:AO40)</f>
        <v>154.4</v>
      </c>
      <c r="DB40" s="115">
        <f>+SUM(CU40:DA40)</f>
        <v>511.9</v>
      </c>
      <c r="DC40" s="116">
        <f>COUNT(K40:T40)</f>
        <v>10</v>
      </c>
      <c r="DD40" s="116">
        <f>COUNT(U40:AD40)</f>
        <v>10</v>
      </c>
      <c r="DE40" s="116">
        <f>COUNT(AE40:AO40)</f>
        <v>10</v>
      </c>
      <c r="DF40" s="117">
        <f>COUNT(K40:AO40)</f>
        <v>30</v>
      </c>
      <c r="DH40" s="119">
        <v>23.104707740916272</v>
      </c>
      <c r="DI40" s="119">
        <v>22.009225908372827</v>
      </c>
      <c r="DJ40" s="120">
        <v>17.926066350710901</v>
      </c>
      <c r="DK40" s="121"/>
      <c r="DL40" s="119">
        <v>41.546009244992305</v>
      </c>
      <c r="DM40" s="119">
        <v>37.167385721623013</v>
      </c>
      <c r="DN40" s="120">
        <v>53.459938366718042</v>
      </c>
      <c r="DO40" s="121"/>
      <c r="DP40" s="119">
        <v>62.432886002886001</v>
      </c>
      <c r="DQ40" s="119">
        <v>66.721406926406928</v>
      </c>
      <c r="DR40" s="120">
        <v>101.2290404040404</v>
      </c>
      <c r="DS40" s="121"/>
      <c r="DT40" s="119">
        <v>148.59047802127387</v>
      </c>
      <c r="DU40" s="119">
        <v>157.68989491221325</v>
      </c>
      <c r="DV40" s="120">
        <v>213.88629373317957</v>
      </c>
      <c r="DW40" s="121"/>
      <c r="DX40" s="119">
        <v>208.77965837282778</v>
      </c>
      <c r="DY40" s="119">
        <v>213.07101846366507</v>
      </c>
      <c r="DZ40" s="120">
        <v>251.99265649684045</v>
      </c>
      <c r="EA40" s="121"/>
      <c r="EB40" s="119">
        <v>190.52697137580796</v>
      </c>
      <c r="EC40" s="119">
        <v>170.72416805170823</v>
      </c>
      <c r="ED40" s="120">
        <v>180.32552723915055</v>
      </c>
      <c r="EE40" s="121"/>
      <c r="EF40" s="119">
        <v>166.25908979089795</v>
      </c>
      <c r="EG40" s="119">
        <v>147.86361623616236</v>
      </c>
      <c r="EH40" s="120">
        <v>146.46396063960643</v>
      </c>
      <c r="EI40" s="121"/>
      <c r="EJ40" s="119">
        <v>129.65781586189638</v>
      </c>
      <c r="EK40" s="119">
        <v>132.35693770327745</v>
      </c>
      <c r="EL40" s="120">
        <v>137.5552464348261</v>
      </c>
      <c r="EM40" s="121"/>
      <c r="EN40" s="119">
        <v>114.20442044989775</v>
      </c>
      <c r="EO40" s="119">
        <v>136.96544130879346</v>
      </c>
      <c r="EP40" s="120">
        <v>155.63347157464213</v>
      </c>
      <c r="EQ40" s="121"/>
      <c r="ER40" s="119">
        <v>173.20810048773967</v>
      </c>
      <c r="ES40" s="119">
        <v>148.00692189483527</v>
      </c>
      <c r="ET40" s="120">
        <v>177.70831095075832</v>
      </c>
      <c r="EU40" s="121"/>
      <c r="EV40" s="119">
        <v>147.1884413034943</v>
      </c>
      <c r="EW40" s="119">
        <v>147.28843345111898</v>
      </c>
      <c r="EX40" s="120">
        <v>129.98979191205339</v>
      </c>
      <c r="EY40" s="121"/>
      <c r="EZ40" s="119">
        <v>85.958499464094331</v>
      </c>
      <c r="FA40" s="119">
        <v>63.195969989281899</v>
      </c>
      <c r="FB40" s="120">
        <v>37.138863879957142</v>
      </c>
    </row>
    <row r="41" spans="1:158" s="118" customFormat="1" ht="15" customHeight="1" x14ac:dyDescent="0.25">
      <c r="A41" s="208">
        <v>34015010</v>
      </c>
      <c r="B41" s="215">
        <v>-70.930111109999999</v>
      </c>
      <c r="C41" s="215">
        <v>4.5539444400000004</v>
      </c>
      <c r="D41" s="87">
        <v>171</v>
      </c>
      <c r="E41" s="209" t="s">
        <v>81</v>
      </c>
      <c r="F41" s="210" t="s">
        <v>79</v>
      </c>
      <c r="G41" s="210" t="s">
        <v>1524</v>
      </c>
      <c r="H41" s="210" t="s">
        <v>1525</v>
      </c>
      <c r="I41" s="210" t="s">
        <v>1563</v>
      </c>
      <c r="J41" s="211" t="s">
        <v>780</v>
      </c>
      <c r="K41" s="91">
        <v>0</v>
      </c>
      <c r="L41" s="91">
        <v>0</v>
      </c>
      <c r="M41" s="126">
        <v>1</v>
      </c>
      <c r="N41" s="126">
        <v>38</v>
      </c>
      <c r="O41" s="126">
        <v>37</v>
      </c>
      <c r="P41" s="126">
        <v>43</v>
      </c>
      <c r="Q41" s="126">
        <v>15</v>
      </c>
      <c r="R41" s="126">
        <v>0</v>
      </c>
      <c r="S41" s="126">
        <v>0</v>
      </c>
      <c r="T41" s="126">
        <v>5</v>
      </c>
      <c r="U41" s="126">
        <v>0</v>
      </c>
      <c r="V41" s="661">
        <v>16</v>
      </c>
      <c r="W41" s="661">
        <v>5</v>
      </c>
      <c r="X41" s="126">
        <v>0.5</v>
      </c>
      <c r="Y41" s="126">
        <v>0</v>
      </c>
      <c r="Z41" s="126">
        <v>76</v>
      </c>
      <c r="AA41" s="126">
        <v>2</v>
      </c>
      <c r="AB41" s="126">
        <v>0</v>
      </c>
      <c r="AC41" s="126">
        <v>0</v>
      </c>
      <c r="AD41" s="91">
        <v>0</v>
      </c>
      <c r="AE41" s="91">
        <v>0</v>
      </c>
      <c r="AF41" s="126">
        <v>56</v>
      </c>
      <c r="AG41" s="126">
        <v>0</v>
      </c>
      <c r="AH41" s="126">
        <v>37</v>
      </c>
      <c r="AI41" s="126">
        <v>0</v>
      </c>
      <c r="AJ41" s="126">
        <v>0</v>
      </c>
      <c r="AK41" s="126">
        <v>0</v>
      </c>
      <c r="AL41" s="126">
        <v>4</v>
      </c>
      <c r="AM41" s="126">
        <v>22</v>
      </c>
      <c r="AN41" s="126">
        <v>0</v>
      </c>
      <c r="AO41" s="120"/>
      <c r="AP41" s="92">
        <f t="shared" si="8"/>
        <v>357.5</v>
      </c>
      <c r="AQ41" s="93">
        <v>334.41785714285714</v>
      </c>
      <c r="AR41" s="94">
        <f>+AP41*100/AQ41</f>
        <v>106.90218610164786</v>
      </c>
      <c r="AS41" s="95">
        <f>IF(AND((AP41*$AT$1*100/(AQ41*AT41))&gt;100+3.33*AP41-AQ41*AT41/$AT$1,AQ41&lt;30),IF(100+3.33*AP41-AQ41*AT41/$AT$1&gt;200,200,100+3.33*AP41-AQ41*AT41/$AT$1),IF((AP41*$AT$1*100/(AQ41*AT41))&lt;100+AP41-3.33*AQ41*AT41/$AT$1,100+AP41-3.33*AQ41*AT41/$AT$1,IF((AP41*$AT$1*100/(AQ41*AT41))&gt;200,200,(AP41*$AT$1*100/(AQ41*AT41)))))</f>
        <v>106.90218610164786</v>
      </c>
      <c r="AT41" s="96">
        <f>COUNT(K41:AO41)</f>
        <v>30</v>
      </c>
      <c r="AU41" s="97">
        <f>COUNTIF(K41:AO41,"&gt;0")</f>
        <v>15</v>
      </c>
      <c r="AV41" s="98"/>
      <c r="AW41" s="58">
        <f>+LOOKUP(1000,K41:AO41)</f>
        <v>0</v>
      </c>
      <c r="AX41" s="99"/>
      <c r="AY41" s="100">
        <f>MAX(K41:AO41)</f>
        <v>76</v>
      </c>
      <c r="AZ41" s="101">
        <v>195.7</v>
      </c>
      <c r="BA41" s="102">
        <f t="shared" si="14"/>
        <v>-119.69999999999999</v>
      </c>
      <c r="BB41" s="102" t="str">
        <f t="shared" si="15"/>
        <v/>
      </c>
      <c r="BC41" s="102" t="str">
        <f t="shared" si="16"/>
        <v/>
      </c>
      <c r="BD41" s="102">
        <v>16.502972651605234</v>
      </c>
      <c r="BE41" s="103">
        <f>AU41-BD41</f>
        <v>-1.5029726516052335</v>
      </c>
      <c r="BF41" s="212" t="s">
        <v>81</v>
      </c>
      <c r="BG41" s="105">
        <v>30.648275862068964</v>
      </c>
      <c r="BH41" s="105">
        <v>48.800000000000011</v>
      </c>
      <c r="BI41" s="105">
        <v>129.93214285714288</v>
      </c>
      <c r="BJ41" s="105">
        <v>334.41785714285714</v>
      </c>
      <c r="BK41" s="105">
        <v>393.57586206896553</v>
      </c>
      <c r="BL41" s="105">
        <v>410.74285714285713</v>
      </c>
      <c r="BM41" s="105">
        <v>392.43</v>
      </c>
      <c r="BN41" s="105">
        <v>274.93571428571425</v>
      </c>
      <c r="BO41" s="105">
        <v>279.89999999999998</v>
      </c>
      <c r="BP41" s="105">
        <v>256.35000000000002</v>
      </c>
      <c r="BQ41" s="105">
        <v>240.81851851851854</v>
      </c>
      <c r="BR41" s="106">
        <v>112.47777777777776</v>
      </c>
      <c r="BS41" s="107"/>
      <c r="BT41" s="142">
        <v>2.2413793103448274</v>
      </c>
      <c r="BU41" s="143">
        <v>3.4935155361879495</v>
      </c>
      <c r="BV41" s="143">
        <v>8.0927467300832312</v>
      </c>
      <c r="BW41" s="143">
        <v>16.502972651605234</v>
      </c>
      <c r="BX41" s="143">
        <v>20.983333333333334</v>
      </c>
      <c r="BY41" s="143">
        <v>21.536266349583826</v>
      </c>
      <c r="BZ41" s="143">
        <v>21.666666666666664</v>
      </c>
      <c r="CA41" s="143">
        <v>18.668965517241382</v>
      </c>
      <c r="CB41" s="143">
        <v>16.287274220032838</v>
      </c>
      <c r="CC41" s="143">
        <v>15.874444444444441</v>
      </c>
      <c r="CD41" s="143">
        <v>13.37432950191571</v>
      </c>
      <c r="CE41" s="144">
        <v>7.1268472906403915</v>
      </c>
      <c r="CF41" s="110"/>
      <c r="CG41" s="111">
        <v>140</v>
      </c>
      <c r="CH41" s="111">
        <v>78.8</v>
      </c>
      <c r="CI41" s="111">
        <v>184.2</v>
      </c>
      <c r="CJ41" s="111">
        <v>195.7</v>
      </c>
      <c r="CK41" s="111">
        <v>147.6</v>
      </c>
      <c r="CL41" s="111">
        <v>231.3</v>
      </c>
      <c r="CM41" s="111">
        <v>136.1</v>
      </c>
      <c r="CN41" s="111">
        <v>112</v>
      </c>
      <c r="CO41" s="111">
        <v>118</v>
      </c>
      <c r="CP41" s="111">
        <v>125.4</v>
      </c>
      <c r="CQ41" s="111">
        <v>134</v>
      </c>
      <c r="CR41" s="111">
        <v>102.1</v>
      </c>
      <c r="CS41" s="112"/>
      <c r="CT41" s="213" t="s">
        <v>81</v>
      </c>
      <c r="CU41" s="114">
        <f>SUM(K41:T41)</f>
        <v>139</v>
      </c>
      <c r="CV41" s="114"/>
      <c r="CW41" s="114"/>
      <c r="CX41" s="114">
        <f>SUM(U41:AD41)</f>
        <v>99.5</v>
      </c>
      <c r="CY41" s="114"/>
      <c r="CZ41" s="114"/>
      <c r="DA41" s="114">
        <f>SUM(AE41:AO41)</f>
        <v>119</v>
      </c>
      <c r="DB41" s="115">
        <f>+SUM(CU41:DA41)</f>
        <v>357.5</v>
      </c>
      <c r="DC41" s="116">
        <f>COUNT(K41:T41)</f>
        <v>10</v>
      </c>
      <c r="DD41" s="116">
        <f>COUNT(U41:AD41)</f>
        <v>10</v>
      </c>
      <c r="DE41" s="116">
        <f>COUNT(AE41:AO41)</f>
        <v>10</v>
      </c>
      <c r="DF41" s="117">
        <f>COUNT(K41:AO41)</f>
        <v>30</v>
      </c>
      <c r="DH41" s="119">
        <v>10.348869223205508</v>
      </c>
      <c r="DI41" s="119">
        <v>7.4631268436578173</v>
      </c>
      <c r="DJ41" s="120">
        <v>15.921337266470012</v>
      </c>
      <c r="DK41" s="121"/>
      <c r="DL41" s="119">
        <v>19.683129013426733</v>
      </c>
      <c r="DM41" s="119">
        <v>19.074372446001163</v>
      </c>
      <c r="DN41" s="120">
        <v>19.175831873905427</v>
      </c>
      <c r="DO41" s="121"/>
      <c r="DP41" s="119">
        <v>33.082984307359311</v>
      </c>
      <c r="DQ41" s="119">
        <v>31.983549783549787</v>
      </c>
      <c r="DR41" s="120">
        <v>58.07013257575759</v>
      </c>
      <c r="DS41" s="121"/>
      <c r="DT41" s="119">
        <v>90.60105820105818</v>
      </c>
      <c r="DU41" s="119">
        <v>84.62736205593346</v>
      </c>
      <c r="DV41" s="120">
        <v>132.11824640967495</v>
      </c>
      <c r="DW41" s="121"/>
      <c r="DX41" s="119">
        <v>129.27373343932169</v>
      </c>
      <c r="DY41" s="119">
        <v>117.17619148560327</v>
      </c>
      <c r="DZ41" s="120">
        <v>130.87340840840841</v>
      </c>
      <c r="EA41" s="121"/>
      <c r="EB41" s="119">
        <v>128.59856541195049</v>
      </c>
      <c r="EC41" s="119">
        <v>154.63877336141087</v>
      </c>
      <c r="ED41" s="120">
        <v>136.61093708870752</v>
      </c>
      <c r="EE41" s="121"/>
      <c r="EF41" s="119">
        <v>119.181539582764</v>
      </c>
      <c r="EG41" s="119">
        <v>113.58240685068783</v>
      </c>
      <c r="EH41" s="120">
        <v>133.0793868998816</v>
      </c>
      <c r="EI41" s="121"/>
      <c r="EJ41" s="119">
        <v>98.754157303370775</v>
      </c>
      <c r="EK41" s="119">
        <v>100.44651685393256</v>
      </c>
      <c r="EL41" s="120">
        <v>93.179325842696599</v>
      </c>
      <c r="EM41" s="121"/>
      <c r="EN41" s="119">
        <v>100.59288921071686</v>
      </c>
      <c r="EO41" s="119">
        <v>91.850050687907313</v>
      </c>
      <c r="EP41" s="120">
        <v>85.117060101375827</v>
      </c>
      <c r="EQ41" s="121"/>
      <c r="ER41" s="119">
        <v>83.487974683544309</v>
      </c>
      <c r="ES41" s="119">
        <v>81.085443037974684</v>
      </c>
      <c r="ET41" s="120">
        <v>88.493248945147684</v>
      </c>
      <c r="EU41" s="121"/>
      <c r="EV41" s="119">
        <v>94.843929467315903</v>
      </c>
      <c r="EW41" s="119">
        <v>75.214140475136475</v>
      </c>
      <c r="EX41" s="120">
        <v>56.185263390880905</v>
      </c>
      <c r="EY41" s="121"/>
      <c r="EZ41" s="119">
        <v>44.122095002837384</v>
      </c>
      <c r="FA41" s="119">
        <v>34.031391661381299</v>
      </c>
      <c r="FB41" s="120">
        <v>24.039616784057142</v>
      </c>
    </row>
    <row r="42" spans="1:158" s="118" customFormat="1" ht="15" customHeight="1" x14ac:dyDescent="0.25">
      <c r="A42" s="208">
        <v>48015050</v>
      </c>
      <c r="B42" s="86">
        <v>-69.940916669999993</v>
      </c>
      <c r="C42" s="86">
        <v>-4.1938611100000003</v>
      </c>
      <c r="D42" s="87">
        <v>84</v>
      </c>
      <c r="E42" s="209" t="s">
        <v>83</v>
      </c>
      <c r="F42" s="210" t="s">
        <v>85</v>
      </c>
      <c r="G42" s="210" t="s">
        <v>1526</v>
      </c>
      <c r="H42" s="210" t="s">
        <v>1527</v>
      </c>
      <c r="I42" s="210" t="s">
        <v>1564</v>
      </c>
      <c r="J42" s="211" t="s">
        <v>781</v>
      </c>
      <c r="K42" s="91">
        <v>0.4</v>
      </c>
      <c r="L42" s="91">
        <v>32.4</v>
      </c>
      <c r="M42" s="126">
        <v>8.5</v>
      </c>
      <c r="N42" s="126">
        <v>0</v>
      </c>
      <c r="O42" s="126">
        <v>3.8</v>
      </c>
      <c r="P42" s="126">
        <v>0.6</v>
      </c>
      <c r="Q42" s="126">
        <v>0</v>
      </c>
      <c r="R42" s="126">
        <v>0.5</v>
      </c>
      <c r="S42" s="126">
        <v>2.6</v>
      </c>
      <c r="T42" s="126">
        <v>2.5</v>
      </c>
      <c r="U42" s="126">
        <v>18.7</v>
      </c>
      <c r="V42" s="661">
        <v>31.5</v>
      </c>
      <c r="W42" s="661">
        <v>1.5</v>
      </c>
      <c r="X42" s="126">
        <v>0.6</v>
      </c>
      <c r="Y42" s="126">
        <v>0</v>
      </c>
      <c r="Z42" s="126">
        <v>0</v>
      </c>
      <c r="AA42" s="126">
        <v>9.8000000000000007</v>
      </c>
      <c r="AB42" s="126">
        <v>2.1</v>
      </c>
      <c r="AC42" s="126">
        <v>0</v>
      </c>
      <c r="AD42" s="91">
        <v>10.6</v>
      </c>
      <c r="AE42" s="91">
        <v>0.4</v>
      </c>
      <c r="AF42" s="126">
        <v>0</v>
      </c>
      <c r="AG42" s="126">
        <v>118.3</v>
      </c>
      <c r="AH42" s="126">
        <v>0.3</v>
      </c>
      <c r="AI42" s="126">
        <v>0</v>
      </c>
      <c r="AJ42" s="126">
        <v>12.3</v>
      </c>
      <c r="AK42" s="126">
        <v>11.1</v>
      </c>
      <c r="AL42" s="126">
        <v>13.6</v>
      </c>
      <c r="AM42" s="126">
        <v>0</v>
      </c>
      <c r="AN42" s="126">
        <v>6.7</v>
      </c>
      <c r="AO42" s="120"/>
      <c r="AP42" s="92">
        <f t="shared" si="8"/>
        <v>288.8</v>
      </c>
      <c r="AQ42" s="93">
        <v>348.42500000000007</v>
      </c>
      <c r="AR42" s="94">
        <f>+AP42*100/AQ42</f>
        <v>82.887278467388953</v>
      </c>
      <c r="AS42" s="95">
        <f>IF(AND((AP42*$AT$1*100/(AQ42*AT42))&gt;100+3.33*AP42-AQ42*AT42/$AT$1,AQ42&lt;30),IF(100+3.33*AP42-AQ42*AT42/$AT$1&gt;200,200,100+3.33*AP42-AQ42*AT42/$AT$1),IF((AP42*$AT$1*100/(AQ42*AT42))&lt;100+AP42-3.33*AQ42*AT42/$AT$1,100+AP42-3.33*AQ42*AT42/$AT$1,IF((AP42*$AT$1*100/(AQ42*AT42))&gt;200,200,(AP42*$AT$1*100/(AQ42*AT42)))))</f>
        <v>82.887278467388953</v>
      </c>
      <c r="AT42" s="96">
        <f>COUNT(K42:AO42)</f>
        <v>30</v>
      </c>
      <c r="AU42" s="97">
        <f>COUNTIF(K42:AO42,"&gt;0")</f>
        <v>22</v>
      </c>
      <c r="AV42" s="98"/>
      <c r="AW42" s="58">
        <f>+LOOKUP(1000,K42:AO42)</f>
        <v>6.7</v>
      </c>
      <c r="AX42" s="99"/>
      <c r="AY42" s="100">
        <f>MAX(K42:AO42)</f>
        <v>118.3</v>
      </c>
      <c r="AZ42" s="101">
        <v>164.8</v>
      </c>
      <c r="BA42" s="102">
        <f t="shared" si="14"/>
        <v>-46.500000000000014</v>
      </c>
      <c r="BB42" s="102" t="str">
        <f t="shared" si="15"/>
        <v/>
      </c>
      <c r="BC42" s="102" t="str">
        <f t="shared" si="16"/>
        <v/>
      </c>
      <c r="BD42" s="102">
        <v>19.357142857142851</v>
      </c>
      <c r="BE42" s="103">
        <f>AU42-BD42</f>
        <v>2.6428571428571495</v>
      </c>
      <c r="BF42" s="212" t="s">
        <v>83</v>
      </c>
      <c r="BG42" s="105">
        <v>385.68888888888881</v>
      </c>
      <c r="BH42" s="105">
        <v>336.42857142857144</v>
      </c>
      <c r="BI42" s="105">
        <v>386.2892857142856</v>
      </c>
      <c r="BJ42" s="105">
        <v>348.42500000000007</v>
      </c>
      <c r="BK42" s="105">
        <v>298.27857142857141</v>
      </c>
      <c r="BL42" s="105">
        <v>211.48928571428573</v>
      </c>
      <c r="BM42" s="105">
        <v>162.76206896551724</v>
      </c>
      <c r="BN42" s="105">
        <v>139.89285714285717</v>
      </c>
      <c r="BO42" s="105">
        <v>207.77037037037042</v>
      </c>
      <c r="BP42" s="105">
        <v>245.78846153846155</v>
      </c>
      <c r="BQ42" s="105">
        <v>299.68148148148151</v>
      </c>
      <c r="BR42" s="106">
        <v>336.33999999999992</v>
      </c>
      <c r="BS42" s="107"/>
      <c r="BT42" s="108">
        <v>21.673809523809521</v>
      </c>
      <c r="BU42" s="108">
        <v>19.039177955665025</v>
      </c>
      <c r="BV42" s="108">
        <v>20.642857142857142</v>
      </c>
      <c r="BW42" s="108">
        <v>19.357142857142851</v>
      </c>
      <c r="BX42" s="108">
        <v>18.857142857142861</v>
      </c>
      <c r="BY42" s="109">
        <v>15.428571428571431</v>
      </c>
      <c r="BZ42" s="109">
        <v>12.586206896551726</v>
      </c>
      <c r="CA42" s="109">
        <v>11.750000000000002</v>
      </c>
      <c r="CB42" s="109">
        <v>13.513546798029559</v>
      </c>
      <c r="CC42" s="109">
        <v>16.120977011494254</v>
      </c>
      <c r="CD42" s="109">
        <v>16.63095238095238</v>
      </c>
      <c r="CE42" s="109">
        <v>20.77272727272727</v>
      </c>
      <c r="CF42" s="110"/>
      <c r="CG42" s="111">
        <v>144.19999999999999</v>
      </c>
      <c r="CH42" s="111">
        <v>139.1</v>
      </c>
      <c r="CI42" s="111">
        <v>138.69999999999999</v>
      </c>
      <c r="CJ42" s="111">
        <v>164.8</v>
      </c>
      <c r="CK42" s="111">
        <v>135</v>
      </c>
      <c r="CL42" s="111">
        <v>105</v>
      </c>
      <c r="CM42" s="111">
        <v>87.7</v>
      </c>
      <c r="CN42" s="111">
        <v>90</v>
      </c>
      <c r="CO42" s="111">
        <v>112.9</v>
      </c>
      <c r="CP42" s="111">
        <v>170</v>
      </c>
      <c r="CQ42" s="111">
        <v>122</v>
      </c>
      <c r="CR42" s="111">
        <v>196.1</v>
      </c>
      <c r="CS42" s="112"/>
      <c r="CT42" s="213" t="s">
        <v>83</v>
      </c>
      <c r="CU42" s="114">
        <f>SUM(K42:T42)</f>
        <v>51.3</v>
      </c>
      <c r="CV42" s="114"/>
      <c r="CW42" s="114"/>
      <c r="CX42" s="114">
        <f>SUM(U42:AD42)</f>
        <v>74.8</v>
      </c>
      <c r="CY42" s="114"/>
      <c r="CZ42" s="114"/>
      <c r="DA42" s="114">
        <f>SUM(AE42:AO42)</f>
        <v>162.69999999999999</v>
      </c>
      <c r="DB42" s="115">
        <f>+SUM(CU42:DA42)</f>
        <v>288.79999999999995</v>
      </c>
      <c r="DC42" s="116">
        <f>COUNT(K42:T42)</f>
        <v>10</v>
      </c>
      <c r="DD42" s="116">
        <f>COUNT(U42:AD42)</f>
        <v>10</v>
      </c>
      <c r="DE42" s="116">
        <f>COUNT(AE42:AO42)</f>
        <v>10</v>
      </c>
      <c r="DF42" s="117">
        <f>COUNT(K42:AO42)</f>
        <v>30</v>
      </c>
      <c r="DH42" s="119">
        <v>113.19097857661585</v>
      </c>
      <c r="DI42" s="119">
        <v>117.18712962962964</v>
      </c>
      <c r="DJ42" s="120">
        <v>136.46855846042121</v>
      </c>
      <c r="DK42" s="121"/>
      <c r="DL42" s="119">
        <v>137.99297103500328</v>
      </c>
      <c r="DM42" s="119">
        <v>123.13990942541749</v>
      </c>
      <c r="DN42" s="120">
        <v>93.43378620624587</v>
      </c>
      <c r="DO42" s="121"/>
      <c r="DP42" s="119">
        <v>117.88704013377928</v>
      </c>
      <c r="DQ42" s="119">
        <v>120.67962653288744</v>
      </c>
      <c r="DR42" s="120">
        <v>119.28333333333335</v>
      </c>
      <c r="DS42" s="121"/>
      <c r="DT42" s="119">
        <v>130.30194695760156</v>
      </c>
      <c r="DU42" s="119">
        <v>120.1862692921767</v>
      </c>
      <c r="DV42" s="120">
        <v>125.89511708355511</v>
      </c>
      <c r="DW42" s="121"/>
      <c r="DX42" s="119">
        <v>113.14976744186045</v>
      </c>
      <c r="DY42" s="119">
        <v>84.862325581395325</v>
      </c>
      <c r="DZ42" s="120">
        <v>103.92124031007749</v>
      </c>
      <c r="EA42" s="121"/>
      <c r="EB42" s="119">
        <v>65.363413163029975</v>
      </c>
      <c r="EC42" s="119">
        <v>61.322398438885926</v>
      </c>
      <c r="ED42" s="120">
        <v>63.140855064750745</v>
      </c>
      <c r="EE42" s="121"/>
      <c r="EF42" s="119">
        <v>55.019811912225705</v>
      </c>
      <c r="EG42" s="119">
        <v>50.063072100313484</v>
      </c>
      <c r="EH42" s="120">
        <v>53.037115987460815</v>
      </c>
      <c r="EI42" s="121"/>
      <c r="EJ42" s="119">
        <v>43.661278481012666</v>
      </c>
      <c r="EK42" s="119">
        <v>47.657734177215197</v>
      </c>
      <c r="EL42" s="120">
        <v>66.540987341772151</v>
      </c>
      <c r="EM42" s="121"/>
      <c r="EN42" s="119">
        <v>72.264334085778785</v>
      </c>
      <c r="EO42" s="119">
        <v>68.975060948081264</v>
      </c>
      <c r="EP42" s="120">
        <v>79.540604966139952</v>
      </c>
      <c r="EQ42" s="121"/>
      <c r="ER42" s="119">
        <v>64.627534883720926</v>
      </c>
      <c r="ES42" s="119">
        <v>90.857537467700254</v>
      </c>
      <c r="ET42" s="120">
        <v>101.82826098191214</v>
      </c>
      <c r="EU42" s="121"/>
      <c r="EV42" s="119">
        <v>117.17504044542494</v>
      </c>
      <c r="EW42" s="119">
        <v>98.162864796722346</v>
      </c>
      <c r="EX42" s="120">
        <v>102.16542809118606</v>
      </c>
      <c r="EY42" s="121"/>
      <c r="EZ42" s="119">
        <v>116.10279064801965</v>
      </c>
      <c r="FA42" s="119">
        <v>94.662205615458532</v>
      </c>
      <c r="FB42" s="120">
        <v>115.90052097790115</v>
      </c>
    </row>
    <row r="43" spans="1:158" s="118" customFormat="1" ht="15" customHeight="1" x14ac:dyDescent="0.25">
      <c r="A43" s="145"/>
      <c r="B43" s="146"/>
      <c r="C43" s="146"/>
      <c r="D43" s="147"/>
      <c r="E43" s="216" t="s">
        <v>86</v>
      </c>
      <c r="F43" s="206"/>
      <c r="G43" s="207"/>
      <c r="H43" s="207"/>
      <c r="I43" s="207"/>
      <c r="J43" s="217"/>
      <c r="K43" s="151"/>
      <c r="L43" s="151"/>
      <c r="M43" s="151"/>
      <c r="N43" s="151"/>
      <c r="O43" s="151"/>
      <c r="P43" s="151"/>
      <c r="Q43" s="151"/>
      <c r="R43" s="151"/>
      <c r="S43" s="151"/>
      <c r="T43" s="151"/>
      <c r="U43" s="151"/>
      <c r="V43" s="662"/>
      <c r="W43" s="662"/>
      <c r="X43" s="151"/>
      <c r="Y43" s="151"/>
      <c r="Z43" s="151"/>
      <c r="AA43" s="151"/>
      <c r="AB43" s="151"/>
      <c r="AC43" s="151"/>
      <c r="AD43" s="151"/>
      <c r="AE43" s="151"/>
      <c r="AF43" s="151"/>
      <c r="AG43" s="151"/>
      <c r="AH43" s="151"/>
      <c r="AI43" s="151"/>
      <c r="AJ43" s="151"/>
      <c r="AK43" s="151"/>
      <c r="AL43" s="151"/>
      <c r="AM43" s="151"/>
      <c r="AN43" s="151"/>
      <c r="AO43" s="151"/>
      <c r="AP43" s="676"/>
      <c r="AQ43" s="152"/>
      <c r="AR43" s="152"/>
      <c r="AS43" s="152"/>
      <c r="AT43" s="152"/>
      <c r="AU43" s="152"/>
      <c r="AV43" s="98"/>
      <c r="AW43" s="218"/>
      <c r="AX43" s="99"/>
      <c r="AY43" s="152"/>
      <c r="AZ43" s="152"/>
      <c r="BA43" s="201" t="str">
        <f t="shared" si="14"/>
        <v/>
      </c>
      <c r="BB43" s="201" t="str">
        <f t="shared" si="15"/>
        <v/>
      </c>
      <c r="BC43" s="201" t="str">
        <f t="shared" si="16"/>
        <v/>
      </c>
      <c r="BD43" s="201"/>
      <c r="BE43" s="154"/>
      <c r="BF43" s="148" t="s">
        <v>86</v>
      </c>
      <c r="BG43" s="219"/>
      <c r="BH43" s="219"/>
      <c r="BI43" s="219"/>
      <c r="BJ43" s="219"/>
      <c r="BK43" s="219"/>
      <c r="BL43" s="219"/>
      <c r="BM43" s="219"/>
      <c r="BN43" s="219"/>
      <c r="BO43" s="219"/>
      <c r="BP43" s="219"/>
      <c r="BQ43" s="219"/>
      <c r="BR43" s="220"/>
      <c r="BS43" s="107"/>
      <c r="BT43" s="158"/>
      <c r="BU43" s="158"/>
      <c r="BV43" s="158"/>
      <c r="BW43" s="158"/>
      <c r="BX43" s="158"/>
      <c r="BY43" s="158"/>
      <c r="BZ43" s="158"/>
      <c r="CA43" s="158"/>
      <c r="CB43" s="158"/>
      <c r="CC43" s="158"/>
      <c r="CD43" s="158"/>
      <c r="CE43" s="158"/>
      <c r="CF43" s="158"/>
      <c r="CG43" s="111"/>
      <c r="CH43" s="111"/>
      <c r="CI43" s="111"/>
      <c r="CJ43" s="111"/>
      <c r="CK43" s="111"/>
      <c r="CL43" s="111"/>
      <c r="CM43" s="111"/>
      <c r="CN43" s="111"/>
      <c r="CO43" s="111"/>
      <c r="CP43" s="111"/>
      <c r="CQ43" s="111"/>
      <c r="CR43" s="111"/>
      <c r="CS43" s="158"/>
      <c r="CT43" s="221" t="s">
        <v>86</v>
      </c>
      <c r="CU43" s="160"/>
      <c r="CV43" s="160"/>
      <c r="CW43" s="160"/>
      <c r="CX43" s="160"/>
      <c r="CY43" s="160"/>
      <c r="CZ43" s="160"/>
      <c r="DA43" s="160"/>
      <c r="DB43" s="160"/>
      <c r="DC43" s="161"/>
      <c r="DD43" s="161"/>
      <c r="DE43" s="161"/>
      <c r="DF43" s="162"/>
      <c r="DH43" s="163"/>
      <c r="DI43" s="163"/>
      <c r="DJ43" s="163"/>
      <c r="DK43" s="121"/>
      <c r="DL43" s="163"/>
      <c r="DM43" s="163"/>
      <c r="DN43" s="163"/>
      <c r="DO43" s="121"/>
      <c r="DP43" s="163"/>
      <c r="DQ43" s="163"/>
      <c r="DR43" s="163"/>
      <c r="DS43" s="121"/>
      <c r="DT43" s="163"/>
      <c r="DU43" s="163"/>
      <c r="DV43" s="163"/>
      <c r="DW43" s="121"/>
      <c r="DX43" s="163"/>
      <c r="DY43" s="163"/>
      <c r="DZ43" s="163"/>
      <c r="EA43" s="121"/>
      <c r="EB43" s="163"/>
      <c r="EC43" s="163"/>
      <c r="ED43" s="163"/>
      <c r="EE43" s="121"/>
      <c r="EF43" s="163"/>
      <c r="EG43" s="163"/>
      <c r="EH43" s="163"/>
      <c r="EI43" s="121"/>
      <c r="EJ43" s="163"/>
      <c r="EK43" s="163"/>
      <c r="EL43" s="163"/>
      <c r="EM43" s="121"/>
      <c r="EN43" s="163"/>
      <c r="EO43" s="163"/>
      <c r="EP43" s="163"/>
      <c r="EQ43" s="121"/>
      <c r="ER43" s="163"/>
      <c r="ES43" s="163"/>
      <c r="ET43" s="163"/>
      <c r="EU43" s="121"/>
      <c r="EV43" s="163"/>
      <c r="EW43" s="163"/>
      <c r="EX43" s="163"/>
      <c r="EY43" s="121"/>
      <c r="EZ43" s="163"/>
      <c r="FA43" s="163"/>
      <c r="FB43" s="163"/>
    </row>
    <row r="44" spans="1:158" s="118" customFormat="1" ht="15" customHeight="1" x14ac:dyDescent="0.25">
      <c r="A44" s="222">
        <v>27011060</v>
      </c>
      <c r="B44" s="86">
        <v>-75.537502000000003</v>
      </c>
      <c r="C44" s="86">
        <v>6.3177180000000002</v>
      </c>
      <c r="D44" s="87"/>
      <c r="E44" s="122" t="s">
        <v>87</v>
      </c>
      <c r="F44" s="223" t="s">
        <v>49</v>
      </c>
      <c r="G44" s="223"/>
      <c r="H44" s="223"/>
      <c r="I44" s="223"/>
      <c r="J44" s="171"/>
      <c r="K44" s="224"/>
      <c r="L44" s="224"/>
      <c r="M44" s="224"/>
      <c r="N44" s="224"/>
      <c r="O44" s="224"/>
      <c r="P44" s="224"/>
      <c r="Q44" s="224"/>
      <c r="R44" s="224"/>
      <c r="S44" s="224"/>
      <c r="T44" s="224"/>
      <c r="U44" s="224"/>
      <c r="V44" s="664"/>
      <c r="W44" s="664"/>
      <c r="X44" s="224"/>
      <c r="Y44" s="224"/>
      <c r="Z44" s="224"/>
      <c r="AA44" s="224"/>
      <c r="AB44" s="224"/>
      <c r="AC44" s="224"/>
      <c r="AD44" s="224"/>
      <c r="AE44" s="224"/>
      <c r="AF44" s="224"/>
      <c r="AG44" s="224"/>
      <c r="AH44" s="224"/>
      <c r="AI44" s="224"/>
      <c r="AJ44" s="224"/>
      <c r="AK44" s="224" t="s">
        <v>1301</v>
      </c>
      <c r="AL44" s="224"/>
      <c r="AM44" s="224"/>
      <c r="AN44" s="224"/>
      <c r="AO44" s="69"/>
      <c r="AP44" s="92" t="str">
        <f t="shared" si="8"/>
        <v/>
      </c>
      <c r="AQ44" s="225" t="s">
        <v>1301</v>
      </c>
      <c r="AR44" s="226"/>
      <c r="AS44" s="227"/>
      <c r="AT44" s="96"/>
      <c r="AU44" s="199"/>
      <c r="AV44" s="98"/>
      <c r="AW44" s="227"/>
      <c r="AX44" s="99"/>
      <c r="AY44" s="100"/>
      <c r="AZ44" s="101"/>
      <c r="BA44" s="102" t="str">
        <f t="shared" si="14"/>
        <v/>
      </c>
      <c r="BB44" s="102" t="str">
        <f t="shared" si="15"/>
        <v/>
      </c>
      <c r="BC44" s="102" t="str">
        <f t="shared" si="16"/>
        <v/>
      </c>
      <c r="BD44" s="102" t="s">
        <v>1301</v>
      </c>
      <c r="BE44" s="103"/>
      <c r="BF44" s="124" t="s">
        <v>87</v>
      </c>
      <c r="BG44" s="105" t="s">
        <v>1301</v>
      </c>
      <c r="BH44" s="105" t="s">
        <v>1301</v>
      </c>
      <c r="BI44" s="105" t="s">
        <v>1301</v>
      </c>
      <c r="BJ44" s="105" t="s">
        <v>1301</v>
      </c>
      <c r="BK44" s="105" t="s">
        <v>1301</v>
      </c>
      <c r="BL44" s="105" t="s">
        <v>1301</v>
      </c>
      <c r="BM44" s="105" t="s">
        <v>1301</v>
      </c>
      <c r="BN44" s="105" t="s">
        <v>1301</v>
      </c>
      <c r="BO44" s="105" t="s">
        <v>1301</v>
      </c>
      <c r="BP44" s="105" t="s">
        <v>1301</v>
      </c>
      <c r="BQ44" s="105" t="s">
        <v>1301</v>
      </c>
      <c r="BR44" s="106" t="s">
        <v>1301</v>
      </c>
      <c r="BS44" s="107"/>
      <c r="BT44" s="228" t="s">
        <v>1301</v>
      </c>
      <c r="BU44" s="228" t="s">
        <v>1301</v>
      </c>
      <c r="BV44" s="228" t="s">
        <v>1301</v>
      </c>
      <c r="BW44" s="228" t="s">
        <v>1301</v>
      </c>
      <c r="BX44" s="228" t="s">
        <v>1301</v>
      </c>
      <c r="BY44" s="109" t="s">
        <v>1301</v>
      </c>
      <c r="BZ44" s="109" t="s">
        <v>1301</v>
      </c>
      <c r="CA44" s="109" t="s">
        <v>1301</v>
      </c>
      <c r="CB44" s="109" t="s">
        <v>1301</v>
      </c>
      <c r="CC44" s="109" t="s">
        <v>1301</v>
      </c>
      <c r="CD44" s="109" t="s">
        <v>1301</v>
      </c>
      <c r="CE44" s="109" t="s">
        <v>1301</v>
      </c>
      <c r="CF44" s="110"/>
      <c r="CG44" s="111"/>
      <c r="CH44" s="111"/>
      <c r="CI44" s="111"/>
      <c r="CJ44" s="111"/>
      <c r="CK44" s="111"/>
      <c r="CL44" s="111"/>
      <c r="CM44" s="111"/>
      <c r="CN44" s="111"/>
      <c r="CO44" s="111"/>
      <c r="CP44" s="111"/>
      <c r="CQ44" s="111"/>
      <c r="CR44" s="111"/>
      <c r="CS44" s="112"/>
      <c r="CT44" s="125" t="s">
        <v>87</v>
      </c>
      <c r="CU44" s="114"/>
      <c r="CV44" s="114"/>
      <c r="CW44" s="114"/>
      <c r="CX44" s="114"/>
      <c r="CY44" s="114"/>
      <c r="CZ44" s="114"/>
      <c r="DA44" s="114"/>
      <c r="DB44" s="115"/>
      <c r="DC44" s="116"/>
      <c r="DD44" s="116"/>
      <c r="DE44" s="116"/>
      <c r="DF44" s="117"/>
      <c r="DH44" s="119"/>
      <c r="DI44" s="119"/>
      <c r="DJ44" s="120"/>
      <c r="DK44" s="121"/>
      <c r="DL44" s="119"/>
      <c r="DM44" s="119"/>
      <c r="DN44" s="120"/>
      <c r="DO44" s="121"/>
      <c r="DP44" s="119"/>
      <c r="DQ44" s="119"/>
      <c r="DR44" s="120"/>
      <c r="DS44" s="121"/>
      <c r="DT44" s="119"/>
      <c r="DU44" s="119"/>
      <c r="DV44" s="120"/>
      <c r="DW44" s="121"/>
      <c r="DX44" s="119"/>
      <c r="DY44" s="119"/>
      <c r="DZ44" s="120"/>
      <c r="EA44" s="121"/>
      <c r="EB44" s="119"/>
      <c r="EC44" s="119"/>
      <c r="ED44" s="120"/>
      <c r="EE44" s="121"/>
      <c r="EF44" s="119"/>
      <c r="EG44" s="119"/>
      <c r="EH44" s="120"/>
      <c r="EI44" s="121"/>
      <c r="EJ44" s="119"/>
      <c r="EK44" s="119"/>
      <c r="EL44" s="120"/>
      <c r="EM44" s="121"/>
      <c r="EN44" s="119"/>
      <c r="EO44" s="119"/>
      <c r="EP44" s="120"/>
      <c r="EQ44" s="121"/>
      <c r="ER44" s="119"/>
      <c r="ES44" s="119"/>
      <c r="ET44" s="120"/>
      <c r="EU44" s="121"/>
      <c r="EV44" s="119"/>
      <c r="EW44" s="119"/>
      <c r="EX44" s="120"/>
      <c r="EY44" s="121"/>
      <c r="EZ44" s="119"/>
      <c r="FA44" s="119"/>
      <c r="FB44" s="120"/>
    </row>
    <row r="45" spans="1:158" s="118" customFormat="1" ht="15" customHeight="1" x14ac:dyDescent="0.25">
      <c r="A45" s="222">
        <v>27010450</v>
      </c>
      <c r="B45" s="215">
        <v>-75.547235999999998</v>
      </c>
      <c r="C45" s="215">
        <v>6.2579469999999997</v>
      </c>
      <c r="D45" s="87"/>
      <c r="E45" s="122" t="s">
        <v>88</v>
      </c>
      <c r="F45" s="223" t="s">
        <v>49</v>
      </c>
      <c r="G45" s="223"/>
      <c r="H45" s="223"/>
      <c r="I45" s="223"/>
      <c r="J45" s="171"/>
      <c r="K45" s="91"/>
      <c r="L45" s="91"/>
      <c r="M45" s="126"/>
      <c r="N45" s="126"/>
      <c r="O45" s="126"/>
      <c r="P45" s="126"/>
      <c r="Q45" s="126"/>
      <c r="R45" s="126"/>
      <c r="S45" s="126"/>
      <c r="T45" s="126"/>
      <c r="U45" s="126"/>
      <c r="V45" s="661"/>
      <c r="W45" s="661"/>
      <c r="X45" s="126"/>
      <c r="Y45" s="126"/>
      <c r="Z45" s="126"/>
      <c r="AA45" s="126"/>
      <c r="AB45" s="126"/>
      <c r="AC45" s="126"/>
      <c r="AD45" s="91"/>
      <c r="AE45" s="91"/>
      <c r="AF45" s="126"/>
      <c r="AG45" s="126"/>
      <c r="AH45" s="126"/>
      <c r="AI45" s="126"/>
      <c r="AJ45" s="126"/>
      <c r="AK45" s="126" t="s">
        <v>1301</v>
      </c>
      <c r="AL45" s="126"/>
      <c r="AM45" s="126"/>
      <c r="AN45" s="126"/>
      <c r="AO45" s="69"/>
      <c r="AP45" s="92" t="str">
        <f t="shared" si="8"/>
        <v/>
      </c>
      <c r="AQ45" s="225" t="s">
        <v>1301</v>
      </c>
      <c r="AR45" s="226"/>
      <c r="AS45" s="227"/>
      <c r="AT45" s="96"/>
      <c r="AU45" s="199"/>
      <c r="AV45" s="98"/>
      <c r="AW45" s="227"/>
      <c r="AX45" s="99"/>
      <c r="AY45" s="100"/>
      <c r="AZ45" s="101"/>
      <c r="BA45" s="102" t="str">
        <f t="shared" si="14"/>
        <v/>
      </c>
      <c r="BB45" s="102" t="str">
        <f t="shared" si="15"/>
        <v/>
      </c>
      <c r="BC45" s="102" t="str">
        <f t="shared" si="16"/>
        <v/>
      </c>
      <c r="BD45" s="102" t="s">
        <v>1301</v>
      </c>
      <c r="BE45" s="103"/>
      <c r="BF45" s="124" t="s">
        <v>88</v>
      </c>
      <c r="BG45" s="105" t="s">
        <v>1301</v>
      </c>
      <c r="BH45" s="105" t="s">
        <v>1301</v>
      </c>
      <c r="BI45" s="105" t="s">
        <v>1301</v>
      </c>
      <c r="BJ45" s="105" t="s">
        <v>1301</v>
      </c>
      <c r="BK45" s="105" t="s">
        <v>1301</v>
      </c>
      <c r="BL45" s="105" t="s">
        <v>1301</v>
      </c>
      <c r="BM45" s="105" t="s">
        <v>1301</v>
      </c>
      <c r="BN45" s="105" t="s">
        <v>1301</v>
      </c>
      <c r="BO45" s="105" t="s">
        <v>1301</v>
      </c>
      <c r="BP45" s="105" t="s">
        <v>1301</v>
      </c>
      <c r="BQ45" s="105" t="s">
        <v>1301</v>
      </c>
      <c r="BR45" s="106" t="s">
        <v>1301</v>
      </c>
      <c r="BS45" s="107"/>
      <c r="BT45" s="228" t="s">
        <v>1301</v>
      </c>
      <c r="BU45" s="228" t="s">
        <v>1301</v>
      </c>
      <c r="BV45" s="228" t="s">
        <v>1301</v>
      </c>
      <c r="BW45" s="228" t="s">
        <v>1301</v>
      </c>
      <c r="BX45" s="228" t="s">
        <v>1301</v>
      </c>
      <c r="BY45" s="109" t="s">
        <v>1301</v>
      </c>
      <c r="BZ45" s="109" t="s">
        <v>1301</v>
      </c>
      <c r="CA45" s="109" t="s">
        <v>1301</v>
      </c>
      <c r="CB45" s="109" t="s">
        <v>1301</v>
      </c>
      <c r="CC45" s="109" t="s">
        <v>1301</v>
      </c>
      <c r="CD45" s="109" t="s">
        <v>1301</v>
      </c>
      <c r="CE45" s="109" t="s">
        <v>1301</v>
      </c>
      <c r="CF45" s="110"/>
      <c r="CG45" s="111"/>
      <c r="CH45" s="111"/>
      <c r="CI45" s="111"/>
      <c r="CJ45" s="111"/>
      <c r="CK45" s="111"/>
      <c r="CL45" s="111"/>
      <c r="CM45" s="111"/>
      <c r="CN45" s="111"/>
      <c r="CO45" s="111"/>
      <c r="CP45" s="111"/>
      <c r="CQ45" s="111"/>
      <c r="CR45" s="111"/>
      <c r="CS45" s="112"/>
      <c r="CT45" s="125" t="s">
        <v>88</v>
      </c>
      <c r="CU45" s="114"/>
      <c r="CV45" s="114"/>
      <c r="CW45" s="114"/>
      <c r="CX45" s="114"/>
      <c r="CY45" s="114"/>
      <c r="CZ45" s="114"/>
      <c r="DA45" s="114"/>
      <c r="DB45" s="115"/>
      <c r="DC45" s="116"/>
      <c r="DD45" s="116"/>
      <c r="DE45" s="116"/>
      <c r="DF45" s="117"/>
      <c r="DH45" s="119"/>
      <c r="DI45" s="119"/>
      <c r="DJ45" s="120"/>
      <c r="DK45" s="121"/>
      <c r="DL45" s="119"/>
      <c r="DM45" s="119"/>
      <c r="DN45" s="120"/>
      <c r="DO45" s="121"/>
      <c r="DP45" s="119"/>
      <c r="DQ45" s="119"/>
      <c r="DR45" s="120"/>
      <c r="DS45" s="121"/>
      <c r="DT45" s="119"/>
      <c r="DU45" s="119"/>
      <c r="DV45" s="120"/>
      <c r="DW45" s="121"/>
      <c r="DX45" s="119"/>
      <c r="DY45" s="119"/>
      <c r="DZ45" s="120"/>
      <c r="EA45" s="121"/>
      <c r="EB45" s="119"/>
      <c r="EC45" s="119"/>
      <c r="ED45" s="120"/>
      <c r="EE45" s="121"/>
      <c r="EF45" s="119"/>
      <c r="EG45" s="119"/>
      <c r="EH45" s="120"/>
      <c r="EI45" s="121"/>
      <c r="EJ45" s="119"/>
      <c r="EK45" s="119"/>
      <c r="EL45" s="120"/>
      <c r="EM45" s="121"/>
      <c r="EN45" s="119"/>
      <c r="EO45" s="119"/>
      <c r="EP45" s="120"/>
      <c r="EQ45" s="121"/>
      <c r="ER45" s="119"/>
      <c r="ES45" s="119"/>
      <c r="ET45" s="120"/>
      <c r="EU45" s="121"/>
      <c r="EV45" s="119"/>
      <c r="EW45" s="119"/>
      <c r="EX45" s="120"/>
      <c r="EY45" s="121"/>
      <c r="EZ45" s="119"/>
      <c r="FA45" s="119"/>
      <c r="FB45" s="120"/>
    </row>
    <row r="46" spans="1:158" s="118" customFormat="1" ht="15" customHeight="1" x14ac:dyDescent="0.25">
      <c r="A46" s="85">
        <v>27010350</v>
      </c>
      <c r="B46" s="215">
        <v>-75.5</v>
      </c>
      <c r="C46" s="215">
        <v>6.3</v>
      </c>
      <c r="D46" s="87"/>
      <c r="E46" s="229" t="s">
        <v>89</v>
      </c>
      <c r="F46" s="89" t="s">
        <v>49</v>
      </c>
      <c r="G46" s="89"/>
      <c r="H46" s="89"/>
      <c r="I46" s="89"/>
      <c r="J46" s="171" t="s">
        <v>734</v>
      </c>
      <c r="K46" s="91"/>
      <c r="L46" s="91"/>
      <c r="M46" s="126"/>
      <c r="N46" s="126"/>
      <c r="O46" s="126"/>
      <c r="P46" s="126"/>
      <c r="Q46" s="126"/>
      <c r="R46" s="126"/>
      <c r="S46" s="126"/>
      <c r="T46" s="126"/>
      <c r="U46" s="126"/>
      <c r="V46" s="661"/>
      <c r="W46" s="661"/>
      <c r="X46" s="126"/>
      <c r="Y46" s="126"/>
      <c r="Z46" s="126"/>
      <c r="AA46" s="126"/>
      <c r="AB46" s="126"/>
      <c r="AC46" s="126"/>
      <c r="AD46" s="91"/>
      <c r="AE46" s="91"/>
      <c r="AF46" s="126"/>
      <c r="AG46" s="126"/>
      <c r="AH46" s="126"/>
      <c r="AI46" s="126"/>
      <c r="AJ46" s="126"/>
      <c r="AK46" s="126" t="s">
        <v>1301</v>
      </c>
      <c r="AL46" s="126"/>
      <c r="AM46" s="126"/>
      <c r="AN46" s="126"/>
      <c r="AO46" s="69"/>
      <c r="AP46" s="92" t="str">
        <f t="shared" si="8"/>
        <v/>
      </c>
      <c r="AQ46" s="93" t="s">
        <v>1301</v>
      </c>
      <c r="AR46" s="226"/>
      <c r="AS46" s="227"/>
      <c r="AT46" s="96"/>
      <c r="AU46" s="199"/>
      <c r="AV46" s="98"/>
      <c r="AW46" s="227"/>
      <c r="AX46" s="99"/>
      <c r="AY46" s="100"/>
      <c r="AZ46" s="101"/>
      <c r="BA46" s="102" t="str">
        <f t="shared" si="14"/>
        <v/>
      </c>
      <c r="BB46" s="102" t="str">
        <f t="shared" si="15"/>
        <v/>
      </c>
      <c r="BC46" s="102" t="str">
        <f t="shared" si="16"/>
        <v/>
      </c>
      <c r="BD46" s="102" t="s">
        <v>1301</v>
      </c>
      <c r="BE46" s="103"/>
      <c r="BF46" s="230" t="s">
        <v>89</v>
      </c>
      <c r="BG46" s="105" t="s">
        <v>1301</v>
      </c>
      <c r="BH46" s="105" t="s">
        <v>1301</v>
      </c>
      <c r="BI46" s="105" t="s">
        <v>1301</v>
      </c>
      <c r="BJ46" s="105" t="s">
        <v>1301</v>
      </c>
      <c r="BK46" s="105" t="s">
        <v>1301</v>
      </c>
      <c r="BL46" s="105" t="s">
        <v>1301</v>
      </c>
      <c r="BM46" s="105" t="s">
        <v>1301</v>
      </c>
      <c r="BN46" s="105" t="s">
        <v>1301</v>
      </c>
      <c r="BO46" s="105" t="s">
        <v>1301</v>
      </c>
      <c r="BP46" s="105" t="s">
        <v>1301</v>
      </c>
      <c r="BQ46" s="105" t="s">
        <v>1301</v>
      </c>
      <c r="BR46" s="106" t="s">
        <v>1301</v>
      </c>
      <c r="BS46" s="107"/>
      <c r="BT46" s="142" t="s">
        <v>1301</v>
      </c>
      <c r="BU46" s="143" t="s">
        <v>1301</v>
      </c>
      <c r="BV46" s="143" t="s">
        <v>1301</v>
      </c>
      <c r="BW46" s="143" t="s">
        <v>1301</v>
      </c>
      <c r="BX46" s="143" t="s">
        <v>1301</v>
      </c>
      <c r="BY46" s="143" t="s">
        <v>1301</v>
      </c>
      <c r="BZ46" s="143" t="s">
        <v>1301</v>
      </c>
      <c r="CA46" s="143" t="s">
        <v>1301</v>
      </c>
      <c r="CB46" s="143" t="s">
        <v>1301</v>
      </c>
      <c r="CC46" s="143" t="s">
        <v>1301</v>
      </c>
      <c r="CD46" s="143" t="s">
        <v>1301</v>
      </c>
      <c r="CE46" s="144" t="s">
        <v>1301</v>
      </c>
      <c r="CF46" s="110"/>
      <c r="CG46" s="111"/>
      <c r="CH46" s="111"/>
      <c r="CI46" s="111"/>
      <c r="CJ46" s="111"/>
      <c r="CK46" s="111"/>
      <c r="CL46" s="111"/>
      <c r="CM46" s="111"/>
      <c r="CN46" s="111"/>
      <c r="CO46" s="111"/>
      <c r="CP46" s="111"/>
      <c r="CQ46" s="111"/>
      <c r="CR46" s="111"/>
      <c r="CS46" s="112"/>
      <c r="CT46" s="231" t="s">
        <v>89</v>
      </c>
      <c r="CU46" s="114"/>
      <c r="CV46" s="114"/>
      <c r="CW46" s="114"/>
      <c r="CX46" s="114"/>
      <c r="CY46" s="114"/>
      <c r="CZ46" s="114"/>
      <c r="DA46" s="114"/>
      <c r="DB46" s="115"/>
      <c r="DC46" s="116"/>
      <c r="DD46" s="116"/>
      <c r="DE46" s="116"/>
      <c r="DF46" s="117"/>
      <c r="DH46" s="119"/>
      <c r="DI46" s="119"/>
      <c r="DJ46" s="120"/>
      <c r="DK46" s="121"/>
      <c r="DL46" s="119"/>
      <c r="DM46" s="119"/>
      <c r="DN46" s="120"/>
      <c r="DO46" s="121"/>
      <c r="DP46" s="119"/>
      <c r="DQ46" s="119"/>
      <c r="DR46" s="120"/>
      <c r="DS46" s="121"/>
      <c r="DT46" s="119"/>
      <c r="DU46" s="119"/>
      <c r="DV46" s="120"/>
      <c r="DW46" s="121"/>
      <c r="DX46" s="119"/>
      <c r="DY46" s="119"/>
      <c r="DZ46" s="120"/>
      <c r="EA46" s="121"/>
      <c r="EB46" s="119"/>
      <c r="EC46" s="119"/>
      <c r="ED46" s="120"/>
      <c r="EE46" s="121"/>
      <c r="EF46" s="119"/>
      <c r="EG46" s="119"/>
      <c r="EH46" s="120"/>
      <c r="EI46" s="121"/>
      <c r="EJ46" s="119"/>
      <c r="EK46" s="119"/>
      <c r="EL46" s="120"/>
      <c r="EM46" s="121"/>
      <c r="EN46" s="119"/>
      <c r="EO46" s="119"/>
      <c r="EP46" s="120"/>
      <c r="EQ46" s="121"/>
      <c r="ER46" s="119"/>
      <c r="ES46" s="119"/>
      <c r="ET46" s="120"/>
      <c r="EU46" s="121"/>
      <c r="EV46" s="119"/>
      <c r="EW46" s="119"/>
      <c r="EX46" s="120"/>
      <c r="EY46" s="121"/>
      <c r="EZ46" s="119"/>
      <c r="FA46" s="119"/>
      <c r="FB46" s="120"/>
    </row>
    <row r="47" spans="1:158" s="118" customFormat="1" ht="15" customHeight="1" x14ac:dyDescent="0.25">
      <c r="A47" s="85">
        <v>27011260</v>
      </c>
      <c r="B47" s="215">
        <v>-75.554930999999996</v>
      </c>
      <c r="C47" s="215">
        <v>6.2313489999999998</v>
      </c>
      <c r="D47" s="87"/>
      <c r="E47" s="122" t="s">
        <v>90</v>
      </c>
      <c r="F47" s="89" t="s">
        <v>49</v>
      </c>
      <c r="G47" s="89"/>
      <c r="H47" s="89"/>
      <c r="I47" s="89"/>
      <c r="J47" s="171"/>
      <c r="K47" s="91"/>
      <c r="L47" s="91"/>
      <c r="M47" s="126"/>
      <c r="N47" s="126"/>
      <c r="O47" s="126"/>
      <c r="P47" s="126"/>
      <c r="Q47" s="126"/>
      <c r="R47" s="126"/>
      <c r="S47" s="126"/>
      <c r="T47" s="126"/>
      <c r="U47" s="126"/>
      <c r="V47" s="661"/>
      <c r="W47" s="661"/>
      <c r="X47" s="126"/>
      <c r="Y47" s="126"/>
      <c r="Z47" s="126"/>
      <c r="AA47" s="126"/>
      <c r="AB47" s="126"/>
      <c r="AC47" s="126"/>
      <c r="AD47" s="91"/>
      <c r="AE47" s="91"/>
      <c r="AF47" s="126"/>
      <c r="AG47" s="126"/>
      <c r="AH47" s="126"/>
      <c r="AI47" s="126"/>
      <c r="AJ47" s="126"/>
      <c r="AK47" s="126" t="s">
        <v>1301</v>
      </c>
      <c r="AL47" s="126"/>
      <c r="AM47" s="126"/>
      <c r="AN47" s="126"/>
      <c r="AO47" s="69"/>
      <c r="AP47" s="92" t="str">
        <f t="shared" si="8"/>
        <v/>
      </c>
      <c r="AQ47" s="93" t="s">
        <v>1301</v>
      </c>
      <c r="AR47" s="226"/>
      <c r="AS47" s="227"/>
      <c r="AT47" s="96"/>
      <c r="AU47" s="199"/>
      <c r="AV47" s="98"/>
      <c r="AW47" s="227"/>
      <c r="AX47" s="99"/>
      <c r="AY47" s="100"/>
      <c r="AZ47" s="101"/>
      <c r="BA47" s="102" t="str">
        <f t="shared" si="14"/>
        <v/>
      </c>
      <c r="BB47" s="102" t="str">
        <f t="shared" si="15"/>
        <v/>
      </c>
      <c r="BC47" s="102" t="str">
        <f t="shared" si="16"/>
        <v/>
      </c>
      <c r="BD47" s="102" t="s">
        <v>1301</v>
      </c>
      <c r="BE47" s="103"/>
      <c r="BF47" s="124" t="s">
        <v>90</v>
      </c>
      <c r="BG47" s="105" t="s">
        <v>1301</v>
      </c>
      <c r="BH47" s="105" t="s">
        <v>1301</v>
      </c>
      <c r="BI47" s="105" t="s">
        <v>1301</v>
      </c>
      <c r="BJ47" s="105" t="s">
        <v>1301</v>
      </c>
      <c r="BK47" s="105" t="s">
        <v>1301</v>
      </c>
      <c r="BL47" s="105" t="s">
        <v>1301</v>
      </c>
      <c r="BM47" s="105" t="s">
        <v>1301</v>
      </c>
      <c r="BN47" s="105" t="s">
        <v>1301</v>
      </c>
      <c r="BO47" s="105" t="s">
        <v>1301</v>
      </c>
      <c r="BP47" s="105" t="s">
        <v>1301</v>
      </c>
      <c r="BQ47" s="105" t="s">
        <v>1301</v>
      </c>
      <c r="BR47" s="106" t="s">
        <v>1301</v>
      </c>
      <c r="BS47" s="107"/>
      <c r="BT47" s="142" t="s">
        <v>1301</v>
      </c>
      <c r="BU47" s="143" t="s">
        <v>1301</v>
      </c>
      <c r="BV47" s="143" t="s">
        <v>1301</v>
      </c>
      <c r="BW47" s="143" t="s">
        <v>1301</v>
      </c>
      <c r="BX47" s="143" t="s">
        <v>1301</v>
      </c>
      <c r="BY47" s="143" t="s">
        <v>1301</v>
      </c>
      <c r="BZ47" s="143" t="s">
        <v>1301</v>
      </c>
      <c r="CA47" s="143" t="s">
        <v>1301</v>
      </c>
      <c r="CB47" s="143" t="s">
        <v>1301</v>
      </c>
      <c r="CC47" s="143" t="s">
        <v>1301</v>
      </c>
      <c r="CD47" s="143" t="s">
        <v>1301</v>
      </c>
      <c r="CE47" s="144" t="s">
        <v>1301</v>
      </c>
      <c r="CF47" s="110"/>
      <c r="CG47" s="111"/>
      <c r="CH47" s="111"/>
      <c r="CI47" s="111"/>
      <c r="CJ47" s="111"/>
      <c r="CK47" s="111"/>
      <c r="CL47" s="111"/>
      <c r="CM47" s="111"/>
      <c r="CN47" s="111"/>
      <c r="CO47" s="111"/>
      <c r="CP47" s="111"/>
      <c r="CQ47" s="111"/>
      <c r="CR47" s="111"/>
      <c r="CS47" s="112"/>
      <c r="CT47" s="125" t="s">
        <v>90</v>
      </c>
      <c r="CU47" s="114"/>
      <c r="CV47" s="114"/>
      <c r="CW47" s="114"/>
      <c r="CX47" s="114"/>
      <c r="CY47" s="114"/>
      <c r="CZ47" s="114"/>
      <c r="DA47" s="114"/>
      <c r="DB47" s="115"/>
      <c r="DC47" s="116"/>
      <c r="DD47" s="116"/>
      <c r="DE47" s="116"/>
      <c r="DF47" s="117"/>
      <c r="DH47" s="119"/>
      <c r="DI47" s="119"/>
      <c r="DJ47" s="120"/>
      <c r="DK47" s="121"/>
      <c r="DL47" s="119"/>
      <c r="DM47" s="119"/>
      <c r="DN47" s="120"/>
      <c r="DO47" s="121"/>
      <c r="DP47" s="119"/>
      <c r="DQ47" s="119"/>
      <c r="DR47" s="120"/>
      <c r="DS47" s="121"/>
      <c r="DT47" s="119"/>
      <c r="DU47" s="119"/>
      <c r="DV47" s="120"/>
      <c r="DW47" s="121"/>
      <c r="DX47" s="119"/>
      <c r="DY47" s="119"/>
      <c r="DZ47" s="120"/>
      <c r="EA47" s="121"/>
      <c r="EB47" s="119"/>
      <c r="EC47" s="119"/>
      <c r="ED47" s="120"/>
      <c r="EE47" s="121"/>
      <c r="EF47" s="119"/>
      <c r="EG47" s="119"/>
      <c r="EH47" s="120"/>
      <c r="EI47" s="121"/>
      <c r="EJ47" s="119"/>
      <c r="EK47" s="119"/>
      <c r="EL47" s="120"/>
      <c r="EM47" s="121"/>
      <c r="EN47" s="119"/>
      <c r="EO47" s="119"/>
      <c r="EP47" s="120"/>
      <c r="EQ47" s="121"/>
      <c r="ER47" s="119"/>
      <c r="ES47" s="119"/>
      <c r="ET47" s="120"/>
      <c r="EU47" s="121"/>
      <c r="EV47" s="119"/>
      <c r="EW47" s="119"/>
      <c r="EX47" s="120"/>
      <c r="EY47" s="121"/>
      <c r="EZ47" s="119"/>
      <c r="FA47" s="119"/>
      <c r="FB47" s="120"/>
    </row>
    <row r="48" spans="1:158" s="118" customFormat="1" ht="15" customHeight="1" x14ac:dyDescent="0.25">
      <c r="A48" s="85">
        <v>27010930</v>
      </c>
      <c r="B48" s="86">
        <v>-75.63333333333334</v>
      </c>
      <c r="C48" s="86">
        <v>6.166666666666667</v>
      </c>
      <c r="D48" s="87"/>
      <c r="E48" s="232" t="s">
        <v>91</v>
      </c>
      <c r="F48" s="89" t="s">
        <v>49</v>
      </c>
      <c r="G48" s="89"/>
      <c r="H48" s="89"/>
      <c r="I48" s="89"/>
      <c r="J48" s="233" t="s">
        <v>782</v>
      </c>
      <c r="K48" s="91"/>
      <c r="L48" s="91"/>
      <c r="M48" s="126"/>
      <c r="N48" s="126"/>
      <c r="O48" s="126"/>
      <c r="P48" s="126"/>
      <c r="Q48" s="126"/>
      <c r="R48" s="126"/>
      <c r="S48" s="126"/>
      <c r="T48" s="126"/>
      <c r="U48" s="126"/>
      <c r="V48" s="661"/>
      <c r="W48" s="661"/>
      <c r="X48" s="126"/>
      <c r="Y48" s="126"/>
      <c r="Z48" s="126"/>
      <c r="AA48" s="126"/>
      <c r="AB48" s="126"/>
      <c r="AC48" s="126"/>
      <c r="AD48" s="91"/>
      <c r="AE48" s="91"/>
      <c r="AF48" s="126"/>
      <c r="AG48" s="126"/>
      <c r="AH48" s="126"/>
      <c r="AI48" s="126"/>
      <c r="AJ48" s="126"/>
      <c r="AK48" s="126" t="s">
        <v>1301</v>
      </c>
      <c r="AL48" s="126"/>
      <c r="AM48" s="126"/>
      <c r="AN48" s="126"/>
      <c r="AO48" s="69"/>
      <c r="AP48" s="92" t="str">
        <f t="shared" si="8"/>
        <v/>
      </c>
      <c r="AQ48" s="93" t="s">
        <v>1301</v>
      </c>
      <c r="AR48" s="226"/>
      <c r="AS48" s="227"/>
      <c r="AT48" s="96"/>
      <c r="AU48" s="199"/>
      <c r="AV48" s="98"/>
      <c r="AW48" s="227"/>
      <c r="AX48" s="99"/>
      <c r="AY48" s="100"/>
      <c r="AZ48" s="101"/>
      <c r="BA48" s="102" t="str">
        <f t="shared" si="14"/>
        <v/>
      </c>
      <c r="BB48" s="102" t="str">
        <f t="shared" si="15"/>
        <v/>
      </c>
      <c r="BC48" s="102" t="str">
        <f t="shared" si="16"/>
        <v/>
      </c>
      <c r="BD48" s="102" t="s">
        <v>1301</v>
      </c>
      <c r="BE48" s="103"/>
      <c r="BF48" s="234" t="s">
        <v>91</v>
      </c>
      <c r="BG48" s="105" t="s">
        <v>1301</v>
      </c>
      <c r="BH48" s="105" t="s">
        <v>1301</v>
      </c>
      <c r="BI48" s="105" t="s">
        <v>1301</v>
      </c>
      <c r="BJ48" s="105" t="s">
        <v>1301</v>
      </c>
      <c r="BK48" s="105" t="s">
        <v>1301</v>
      </c>
      <c r="BL48" s="105" t="s">
        <v>1301</v>
      </c>
      <c r="BM48" s="105" t="s">
        <v>1301</v>
      </c>
      <c r="BN48" s="105" t="s">
        <v>1301</v>
      </c>
      <c r="BO48" s="105" t="s">
        <v>1301</v>
      </c>
      <c r="BP48" s="105" t="s">
        <v>1301</v>
      </c>
      <c r="BQ48" s="105" t="s">
        <v>1301</v>
      </c>
      <c r="BR48" s="106" t="s">
        <v>1301</v>
      </c>
      <c r="BS48" s="107"/>
      <c r="BT48" s="142" t="s">
        <v>1301</v>
      </c>
      <c r="BU48" s="143" t="s">
        <v>1301</v>
      </c>
      <c r="BV48" s="143" t="s">
        <v>1301</v>
      </c>
      <c r="BW48" s="143" t="s">
        <v>1301</v>
      </c>
      <c r="BX48" s="143" t="s">
        <v>1301</v>
      </c>
      <c r="BY48" s="143" t="s">
        <v>1301</v>
      </c>
      <c r="BZ48" s="143" t="s">
        <v>1301</v>
      </c>
      <c r="CA48" s="143" t="s">
        <v>1301</v>
      </c>
      <c r="CB48" s="143" t="s">
        <v>1301</v>
      </c>
      <c r="CC48" s="143" t="s">
        <v>1301</v>
      </c>
      <c r="CD48" s="143" t="s">
        <v>1301</v>
      </c>
      <c r="CE48" s="144" t="s">
        <v>1301</v>
      </c>
      <c r="CF48" s="110"/>
      <c r="CG48" s="111"/>
      <c r="CH48" s="111"/>
      <c r="CI48" s="111"/>
      <c r="CJ48" s="111"/>
      <c r="CK48" s="111"/>
      <c r="CL48" s="111"/>
      <c r="CM48" s="111"/>
      <c r="CN48" s="111"/>
      <c r="CO48" s="111"/>
      <c r="CP48" s="111"/>
      <c r="CQ48" s="111"/>
      <c r="CR48" s="111"/>
      <c r="CS48" s="112"/>
      <c r="CT48" s="235" t="s">
        <v>91</v>
      </c>
      <c r="CU48" s="114"/>
      <c r="CV48" s="114"/>
      <c r="CW48" s="114"/>
      <c r="CX48" s="114"/>
      <c r="CY48" s="114"/>
      <c r="CZ48" s="114"/>
      <c r="DA48" s="114"/>
      <c r="DB48" s="115"/>
      <c r="DC48" s="116"/>
      <c r="DD48" s="116"/>
      <c r="DE48" s="116"/>
      <c r="DF48" s="117"/>
      <c r="DH48" s="119"/>
      <c r="DI48" s="119"/>
      <c r="DJ48" s="120"/>
      <c r="DK48" s="121"/>
      <c r="DL48" s="119"/>
      <c r="DM48" s="119"/>
      <c r="DN48" s="120"/>
      <c r="DO48" s="121"/>
      <c r="DP48" s="119"/>
      <c r="DQ48" s="119"/>
      <c r="DR48" s="120"/>
      <c r="DS48" s="121"/>
      <c r="DT48" s="119"/>
      <c r="DU48" s="119"/>
      <c r="DV48" s="120"/>
      <c r="DW48" s="121"/>
      <c r="DX48" s="119"/>
      <c r="DY48" s="119"/>
      <c r="DZ48" s="120"/>
      <c r="EA48" s="121"/>
      <c r="EB48" s="119"/>
      <c r="EC48" s="119"/>
      <c r="ED48" s="120"/>
      <c r="EE48" s="121"/>
      <c r="EF48" s="119"/>
      <c r="EG48" s="119"/>
      <c r="EH48" s="120"/>
      <c r="EI48" s="121"/>
      <c r="EJ48" s="119"/>
      <c r="EK48" s="119"/>
      <c r="EL48" s="120"/>
      <c r="EM48" s="121"/>
      <c r="EN48" s="119"/>
      <c r="EO48" s="119"/>
      <c r="EP48" s="120"/>
      <c r="EQ48" s="121"/>
      <c r="ER48" s="119"/>
      <c r="ES48" s="119"/>
      <c r="ET48" s="120"/>
      <c r="EU48" s="121"/>
      <c r="EV48" s="119"/>
      <c r="EW48" s="119"/>
      <c r="EX48" s="120"/>
      <c r="EY48" s="121"/>
      <c r="EZ48" s="119"/>
      <c r="FA48" s="119"/>
      <c r="FB48" s="120"/>
    </row>
    <row r="49" spans="1:158" s="118" customFormat="1" ht="15" customHeight="1" x14ac:dyDescent="0.25">
      <c r="A49" s="85">
        <v>27011250</v>
      </c>
      <c r="B49" s="86">
        <v>-75.574290000000005</v>
      </c>
      <c r="C49" s="86">
        <v>6.3046059999999997</v>
      </c>
      <c r="D49" s="87"/>
      <c r="E49" s="232" t="s">
        <v>92</v>
      </c>
      <c r="F49" s="89" t="s">
        <v>49</v>
      </c>
      <c r="G49" s="89"/>
      <c r="H49" s="89"/>
      <c r="I49" s="89"/>
      <c r="J49" s="233"/>
      <c r="K49" s="91"/>
      <c r="L49" s="91"/>
      <c r="M49" s="126"/>
      <c r="N49" s="126"/>
      <c r="O49" s="126"/>
      <c r="P49" s="126"/>
      <c r="Q49" s="126"/>
      <c r="R49" s="126"/>
      <c r="S49" s="126"/>
      <c r="T49" s="126"/>
      <c r="U49" s="126"/>
      <c r="V49" s="661"/>
      <c r="W49" s="661"/>
      <c r="X49" s="126"/>
      <c r="Y49" s="126"/>
      <c r="Z49" s="126"/>
      <c r="AA49" s="126"/>
      <c r="AB49" s="126"/>
      <c r="AC49" s="126"/>
      <c r="AD49" s="91"/>
      <c r="AE49" s="91"/>
      <c r="AF49" s="126"/>
      <c r="AG49" s="126"/>
      <c r="AH49" s="126"/>
      <c r="AI49" s="126"/>
      <c r="AJ49" s="126"/>
      <c r="AK49" s="126" t="s">
        <v>1301</v>
      </c>
      <c r="AL49" s="126"/>
      <c r="AM49" s="126"/>
      <c r="AN49" s="126"/>
      <c r="AO49" s="69"/>
      <c r="AP49" s="92" t="str">
        <f t="shared" si="8"/>
        <v/>
      </c>
      <c r="AQ49" s="93" t="s">
        <v>1301</v>
      </c>
      <c r="AR49" s="226"/>
      <c r="AS49" s="227"/>
      <c r="AT49" s="96"/>
      <c r="AU49" s="199"/>
      <c r="AV49" s="98"/>
      <c r="AW49" s="227"/>
      <c r="AX49" s="99"/>
      <c r="AY49" s="100"/>
      <c r="AZ49" s="101"/>
      <c r="BA49" s="102" t="str">
        <f t="shared" si="14"/>
        <v/>
      </c>
      <c r="BB49" s="102" t="str">
        <f t="shared" si="15"/>
        <v/>
      </c>
      <c r="BC49" s="102" t="str">
        <f t="shared" si="16"/>
        <v/>
      </c>
      <c r="BD49" s="102" t="s">
        <v>1301</v>
      </c>
      <c r="BE49" s="103"/>
      <c r="BF49" s="234" t="s">
        <v>92</v>
      </c>
      <c r="BG49" s="105" t="s">
        <v>1301</v>
      </c>
      <c r="BH49" s="105" t="s">
        <v>1301</v>
      </c>
      <c r="BI49" s="105" t="s">
        <v>1301</v>
      </c>
      <c r="BJ49" s="105" t="s">
        <v>1301</v>
      </c>
      <c r="BK49" s="105" t="s">
        <v>1301</v>
      </c>
      <c r="BL49" s="105" t="s">
        <v>1301</v>
      </c>
      <c r="BM49" s="105" t="s">
        <v>1301</v>
      </c>
      <c r="BN49" s="105" t="s">
        <v>1301</v>
      </c>
      <c r="BO49" s="105" t="s">
        <v>1301</v>
      </c>
      <c r="BP49" s="105" t="s">
        <v>1301</v>
      </c>
      <c r="BQ49" s="105" t="s">
        <v>1301</v>
      </c>
      <c r="BR49" s="106" t="s">
        <v>1301</v>
      </c>
      <c r="BS49" s="107"/>
      <c r="BT49" s="142" t="s">
        <v>1301</v>
      </c>
      <c r="BU49" s="143" t="s">
        <v>1301</v>
      </c>
      <c r="BV49" s="143" t="s">
        <v>1301</v>
      </c>
      <c r="BW49" s="143" t="s">
        <v>1301</v>
      </c>
      <c r="BX49" s="143" t="s">
        <v>1301</v>
      </c>
      <c r="BY49" s="143" t="s">
        <v>1301</v>
      </c>
      <c r="BZ49" s="143" t="s">
        <v>1301</v>
      </c>
      <c r="CA49" s="143" t="s">
        <v>1301</v>
      </c>
      <c r="CB49" s="143" t="s">
        <v>1301</v>
      </c>
      <c r="CC49" s="143" t="s">
        <v>1301</v>
      </c>
      <c r="CD49" s="143" t="s">
        <v>1301</v>
      </c>
      <c r="CE49" s="144" t="s">
        <v>1301</v>
      </c>
      <c r="CF49" s="110"/>
      <c r="CG49" s="111"/>
      <c r="CH49" s="111"/>
      <c r="CI49" s="111"/>
      <c r="CJ49" s="111"/>
      <c r="CK49" s="111"/>
      <c r="CL49" s="111"/>
      <c r="CM49" s="111"/>
      <c r="CN49" s="111"/>
      <c r="CO49" s="111"/>
      <c r="CP49" s="111"/>
      <c r="CQ49" s="111"/>
      <c r="CR49" s="111"/>
      <c r="CS49" s="112"/>
      <c r="CT49" s="235" t="s">
        <v>92</v>
      </c>
      <c r="CU49" s="114"/>
      <c r="CV49" s="114"/>
      <c r="CW49" s="114"/>
      <c r="CX49" s="114"/>
      <c r="CY49" s="114"/>
      <c r="CZ49" s="114"/>
      <c r="DA49" s="114"/>
      <c r="DB49" s="115"/>
      <c r="DC49" s="116"/>
      <c r="DD49" s="116"/>
      <c r="DE49" s="116"/>
      <c r="DF49" s="117"/>
      <c r="DH49" s="119"/>
      <c r="DI49" s="119"/>
      <c r="DJ49" s="120"/>
      <c r="DK49" s="121"/>
      <c r="DL49" s="119"/>
      <c r="DM49" s="119"/>
      <c r="DN49" s="120"/>
      <c r="DO49" s="121"/>
      <c r="DP49" s="119"/>
      <c r="DQ49" s="119"/>
      <c r="DR49" s="120"/>
      <c r="DS49" s="121"/>
      <c r="DT49" s="119"/>
      <c r="DU49" s="119"/>
      <c r="DV49" s="120"/>
      <c r="DW49" s="121"/>
      <c r="DX49" s="119"/>
      <c r="DY49" s="119"/>
      <c r="DZ49" s="120"/>
      <c r="EA49" s="121"/>
      <c r="EB49" s="119"/>
      <c r="EC49" s="119"/>
      <c r="ED49" s="120"/>
      <c r="EE49" s="121"/>
      <c r="EF49" s="119"/>
      <c r="EG49" s="119"/>
      <c r="EH49" s="120"/>
      <c r="EI49" s="121"/>
      <c r="EJ49" s="119"/>
      <c r="EK49" s="119"/>
      <c r="EL49" s="120"/>
      <c r="EM49" s="121"/>
      <c r="EN49" s="119"/>
      <c r="EO49" s="119"/>
      <c r="EP49" s="120"/>
      <c r="EQ49" s="121"/>
      <c r="ER49" s="119"/>
      <c r="ES49" s="119"/>
      <c r="ET49" s="120"/>
      <c r="EU49" s="121"/>
      <c r="EV49" s="119"/>
      <c r="EW49" s="119"/>
      <c r="EX49" s="120"/>
      <c r="EY49" s="121"/>
      <c r="EZ49" s="119"/>
      <c r="FA49" s="119"/>
      <c r="FB49" s="120"/>
    </row>
    <row r="50" spans="1:158" s="118" customFormat="1" ht="15" customHeight="1" x14ac:dyDescent="0.25">
      <c r="A50" s="85">
        <v>27011140</v>
      </c>
      <c r="B50" s="215">
        <v>-75.583333333333329</v>
      </c>
      <c r="C50" s="215">
        <v>6.2833333333333332</v>
      </c>
      <c r="D50" s="87"/>
      <c r="E50" s="232" t="s">
        <v>93</v>
      </c>
      <c r="F50" s="89" t="s">
        <v>49</v>
      </c>
      <c r="G50" s="89"/>
      <c r="H50" s="89"/>
      <c r="I50" s="89"/>
      <c r="J50" s="233" t="s">
        <v>734</v>
      </c>
      <c r="K50" s="91"/>
      <c r="L50" s="91"/>
      <c r="M50" s="126"/>
      <c r="N50" s="126"/>
      <c r="O50" s="126"/>
      <c r="P50" s="126"/>
      <c r="Q50" s="126"/>
      <c r="R50" s="126"/>
      <c r="S50" s="126"/>
      <c r="T50" s="126"/>
      <c r="U50" s="126"/>
      <c r="V50" s="661"/>
      <c r="W50" s="661"/>
      <c r="X50" s="126"/>
      <c r="Y50" s="126"/>
      <c r="Z50" s="126"/>
      <c r="AA50" s="126"/>
      <c r="AB50" s="126"/>
      <c r="AC50" s="126"/>
      <c r="AD50" s="91"/>
      <c r="AE50" s="91"/>
      <c r="AF50" s="126"/>
      <c r="AG50" s="126"/>
      <c r="AH50" s="126"/>
      <c r="AI50" s="126"/>
      <c r="AJ50" s="126"/>
      <c r="AK50" s="126" t="s">
        <v>1301</v>
      </c>
      <c r="AL50" s="126"/>
      <c r="AM50" s="126"/>
      <c r="AN50" s="126"/>
      <c r="AO50" s="69"/>
      <c r="AP50" s="92" t="str">
        <f t="shared" si="8"/>
        <v/>
      </c>
      <c r="AQ50" s="93" t="s">
        <v>1301</v>
      </c>
      <c r="AR50" s="226"/>
      <c r="AS50" s="227"/>
      <c r="AT50" s="96"/>
      <c r="AU50" s="199"/>
      <c r="AV50" s="98"/>
      <c r="AW50" s="227"/>
      <c r="AX50" s="99"/>
      <c r="AY50" s="100"/>
      <c r="AZ50" s="101"/>
      <c r="BA50" s="102" t="str">
        <f t="shared" si="14"/>
        <v/>
      </c>
      <c r="BB50" s="102" t="str">
        <f t="shared" si="15"/>
        <v/>
      </c>
      <c r="BC50" s="102" t="str">
        <f t="shared" si="16"/>
        <v/>
      </c>
      <c r="BD50" s="102" t="s">
        <v>1301</v>
      </c>
      <c r="BE50" s="103"/>
      <c r="BF50" s="234" t="s">
        <v>93</v>
      </c>
      <c r="BG50" s="105" t="s">
        <v>1301</v>
      </c>
      <c r="BH50" s="105" t="s">
        <v>1301</v>
      </c>
      <c r="BI50" s="105" t="s">
        <v>1301</v>
      </c>
      <c r="BJ50" s="105" t="s">
        <v>1301</v>
      </c>
      <c r="BK50" s="105" t="s">
        <v>1301</v>
      </c>
      <c r="BL50" s="105" t="s">
        <v>1301</v>
      </c>
      <c r="BM50" s="105" t="s">
        <v>1301</v>
      </c>
      <c r="BN50" s="105" t="s">
        <v>1301</v>
      </c>
      <c r="BO50" s="105" t="s">
        <v>1301</v>
      </c>
      <c r="BP50" s="105" t="s">
        <v>1301</v>
      </c>
      <c r="BQ50" s="105" t="s">
        <v>1301</v>
      </c>
      <c r="BR50" s="106" t="s">
        <v>1301</v>
      </c>
      <c r="BS50" s="107"/>
      <c r="BT50" s="142" t="s">
        <v>1301</v>
      </c>
      <c r="BU50" s="143" t="s">
        <v>1301</v>
      </c>
      <c r="BV50" s="143" t="s">
        <v>1301</v>
      </c>
      <c r="BW50" s="143" t="s">
        <v>1301</v>
      </c>
      <c r="BX50" s="143" t="s">
        <v>1301</v>
      </c>
      <c r="BY50" s="143" t="s">
        <v>1301</v>
      </c>
      <c r="BZ50" s="143" t="s">
        <v>1301</v>
      </c>
      <c r="CA50" s="143" t="s">
        <v>1301</v>
      </c>
      <c r="CB50" s="143" t="s">
        <v>1301</v>
      </c>
      <c r="CC50" s="143" t="s">
        <v>1301</v>
      </c>
      <c r="CD50" s="143" t="s">
        <v>1301</v>
      </c>
      <c r="CE50" s="144" t="s">
        <v>1301</v>
      </c>
      <c r="CF50" s="110"/>
      <c r="CG50" s="111"/>
      <c r="CH50" s="111"/>
      <c r="CI50" s="111"/>
      <c r="CJ50" s="111"/>
      <c r="CK50" s="111"/>
      <c r="CL50" s="111"/>
      <c r="CM50" s="111"/>
      <c r="CN50" s="111"/>
      <c r="CO50" s="111"/>
      <c r="CP50" s="111"/>
      <c r="CQ50" s="111"/>
      <c r="CR50" s="111"/>
      <c r="CS50" s="112"/>
      <c r="CT50" s="235" t="s">
        <v>93</v>
      </c>
      <c r="CU50" s="114"/>
      <c r="CV50" s="114"/>
      <c r="CW50" s="114"/>
      <c r="CX50" s="114"/>
      <c r="CY50" s="114"/>
      <c r="CZ50" s="114"/>
      <c r="DA50" s="114"/>
      <c r="DB50" s="115"/>
      <c r="DC50" s="116"/>
      <c r="DD50" s="116"/>
      <c r="DE50" s="116"/>
      <c r="DF50" s="117"/>
      <c r="DH50" s="119"/>
      <c r="DI50" s="119"/>
      <c r="DJ50" s="120"/>
      <c r="DK50" s="121"/>
      <c r="DL50" s="119"/>
      <c r="DM50" s="119"/>
      <c r="DN50" s="120"/>
      <c r="DO50" s="121"/>
      <c r="DP50" s="119"/>
      <c r="DQ50" s="119"/>
      <c r="DR50" s="120"/>
      <c r="DS50" s="121"/>
      <c r="DT50" s="119"/>
      <c r="DU50" s="119"/>
      <c r="DV50" s="120"/>
      <c r="DW50" s="121"/>
      <c r="DX50" s="119"/>
      <c r="DY50" s="119"/>
      <c r="DZ50" s="120"/>
      <c r="EA50" s="121"/>
      <c r="EB50" s="119"/>
      <c r="EC50" s="119"/>
      <c r="ED50" s="120"/>
      <c r="EE50" s="121"/>
      <c r="EF50" s="119"/>
      <c r="EG50" s="119"/>
      <c r="EH50" s="120"/>
      <c r="EI50" s="121"/>
      <c r="EJ50" s="119"/>
      <c r="EK50" s="119"/>
      <c r="EL50" s="120"/>
      <c r="EM50" s="121"/>
      <c r="EN50" s="119"/>
      <c r="EO50" s="119"/>
      <c r="EP50" s="120"/>
      <c r="EQ50" s="121"/>
      <c r="ER50" s="119"/>
      <c r="ES50" s="119"/>
      <c r="ET50" s="120"/>
      <c r="EU50" s="121"/>
      <c r="EV50" s="119"/>
      <c r="EW50" s="119"/>
      <c r="EX50" s="120"/>
      <c r="EY50" s="121"/>
      <c r="EZ50" s="119"/>
      <c r="FA50" s="119"/>
      <c r="FB50" s="120"/>
    </row>
    <row r="51" spans="1:158" s="118" customFormat="1" ht="15" customHeight="1" x14ac:dyDescent="0.25">
      <c r="A51" s="85">
        <v>27010380</v>
      </c>
      <c r="B51" s="86">
        <v>-75.666666666666671</v>
      </c>
      <c r="C51" s="86">
        <v>6.1833333333333336</v>
      </c>
      <c r="D51" s="87"/>
      <c r="E51" s="232" t="s">
        <v>94</v>
      </c>
      <c r="F51" s="89" t="s">
        <v>49</v>
      </c>
      <c r="G51" s="89"/>
      <c r="H51" s="89"/>
      <c r="I51" s="89"/>
      <c r="J51" s="233" t="s">
        <v>734</v>
      </c>
      <c r="K51" s="91"/>
      <c r="L51" s="91"/>
      <c r="M51" s="126"/>
      <c r="N51" s="126"/>
      <c r="O51" s="126"/>
      <c r="P51" s="126"/>
      <c r="Q51" s="126"/>
      <c r="R51" s="126"/>
      <c r="S51" s="126"/>
      <c r="T51" s="126"/>
      <c r="U51" s="126"/>
      <c r="V51" s="661"/>
      <c r="W51" s="661"/>
      <c r="X51" s="126"/>
      <c r="Y51" s="126"/>
      <c r="Z51" s="126"/>
      <c r="AA51" s="126"/>
      <c r="AB51" s="126"/>
      <c r="AC51" s="126"/>
      <c r="AD51" s="91"/>
      <c r="AE51" s="91"/>
      <c r="AF51" s="126"/>
      <c r="AG51" s="126"/>
      <c r="AH51" s="126"/>
      <c r="AI51" s="126"/>
      <c r="AJ51" s="126"/>
      <c r="AK51" s="126" t="s">
        <v>1301</v>
      </c>
      <c r="AL51" s="126"/>
      <c r="AM51" s="126"/>
      <c r="AN51" s="126"/>
      <c r="AO51" s="69"/>
      <c r="AP51" s="92" t="str">
        <f t="shared" si="8"/>
        <v/>
      </c>
      <c r="AQ51" s="93" t="s">
        <v>1301</v>
      </c>
      <c r="AR51" s="226"/>
      <c r="AS51" s="227"/>
      <c r="AT51" s="96"/>
      <c r="AU51" s="199"/>
      <c r="AV51" s="98"/>
      <c r="AW51" s="227"/>
      <c r="AX51" s="99"/>
      <c r="AY51" s="100"/>
      <c r="AZ51" s="101"/>
      <c r="BA51" s="102" t="str">
        <f t="shared" si="14"/>
        <v/>
      </c>
      <c r="BB51" s="102" t="str">
        <f t="shared" si="15"/>
        <v/>
      </c>
      <c r="BC51" s="102" t="str">
        <f t="shared" si="16"/>
        <v/>
      </c>
      <c r="BD51" s="102" t="s">
        <v>1301</v>
      </c>
      <c r="BE51" s="103"/>
      <c r="BF51" s="234" t="s">
        <v>94</v>
      </c>
      <c r="BG51" s="105" t="s">
        <v>1301</v>
      </c>
      <c r="BH51" s="105" t="s">
        <v>1301</v>
      </c>
      <c r="BI51" s="105" t="s">
        <v>1301</v>
      </c>
      <c r="BJ51" s="105" t="s">
        <v>1301</v>
      </c>
      <c r="BK51" s="105" t="s">
        <v>1301</v>
      </c>
      <c r="BL51" s="105" t="s">
        <v>1301</v>
      </c>
      <c r="BM51" s="105" t="s">
        <v>1301</v>
      </c>
      <c r="BN51" s="105" t="s">
        <v>1301</v>
      </c>
      <c r="BO51" s="105" t="s">
        <v>1301</v>
      </c>
      <c r="BP51" s="105" t="s">
        <v>1301</v>
      </c>
      <c r="BQ51" s="105" t="s">
        <v>1301</v>
      </c>
      <c r="BR51" s="106" t="s">
        <v>1301</v>
      </c>
      <c r="BS51" s="107"/>
      <c r="BT51" s="142" t="s">
        <v>1301</v>
      </c>
      <c r="BU51" s="143" t="s">
        <v>1301</v>
      </c>
      <c r="BV51" s="143" t="s">
        <v>1301</v>
      </c>
      <c r="BW51" s="143" t="s">
        <v>1301</v>
      </c>
      <c r="BX51" s="143" t="s">
        <v>1301</v>
      </c>
      <c r="BY51" s="143" t="s">
        <v>1301</v>
      </c>
      <c r="BZ51" s="143" t="s">
        <v>1301</v>
      </c>
      <c r="CA51" s="143" t="s">
        <v>1301</v>
      </c>
      <c r="CB51" s="143" t="s">
        <v>1301</v>
      </c>
      <c r="CC51" s="143" t="s">
        <v>1301</v>
      </c>
      <c r="CD51" s="143" t="s">
        <v>1301</v>
      </c>
      <c r="CE51" s="144" t="s">
        <v>1301</v>
      </c>
      <c r="CF51" s="110"/>
      <c r="CG51" s="111"/>
      <c r="CH51" s="111"/>
      <c r="CI51" s="111"/>
      <c r="CJ51" s="111"/>
      <c r="CK51" s="111"/>
      <c r="CL51" s="111"/>
      <c r="CM51" s="111"/>
      <c r="CN51" s="111"/>
      <c r="CO51" s="111"/>
      <c r="CP51" s="111"/>
      <c r="CQ51" s="111"/>
      <c r="CR51" s="111"/>
      <c r="CS51" s="112"/>
      <c r="CT51" s="235" t="s">
        <v>94</v>
      </c>
      <c r="CU51" s="114"/>
      <c r="CV51" s="114"/>
      <c r="CW51" s="114"/>
      <c r="CX51" s="114"/>
      <c r="CY51" s="114"/>
      <c r="CZ51" s="114"/>
      <c r="DA51" s="114"/>
      <c r="DB51" s="115"/>
      <c r="DC51" s="116"/>
      <c r="DD51" s="116"/>
      <c r="DE51" s="116"/>
      <c r="DF51" s="117"/>
      <c r="DH51" s="119"/>
      <c r="DI51" s="119"/>
      <c r="DJ51" s="120"/>
      <c r="DK51" s="121"/>
      <c r="DL51" s="119"/>
      <c r="DM51" s="119"/>
      <c r="DN51" s="120"/>
      <c r="DO51" s="121"/>
      <c r="DP51" s="119"/>
      <c r="DQ51" s="119"/>
      <c r="DR51" s="120"/>
      <c r="DS51" s="121"/>
      <c r="DT51" s="119"/>
      <c r="DU51" s="119"/>
      <c r="DV51" s="120"/>
      <c r="DW51" s="121"/>
      <c r="DX51" s="119"/>
      <c r="DY51" s="119"/>
      <c r="DZ51" s="120"/>
      <c r="EA51" s="121"/>
      <c r="EB51" s="119"/>
      <c r="EC51" s="119"/>
      <c r="ED51" s="120"/>
      <c r="EE51" s="121"/>
      <c r="EF51" s="119"/>
      <c r="EG51" s="119"/>
      <c r="EH51" s="120"/>
      <c r="EI51" s="121"/>
      <c r="EJ51" s="119"/>
      <c r="EK51" s="119"/>
      <c r="EL51" s="120"/>
      <c r="EM51" s="121"/>
      <c r="EN51" s="119"/>
      <c r="EO51" s="119"/>
      <c r="EP51" s="120"/>
      <c r="EQ51" s="121"/>
      <c r="ER51" s="119"/>
      <c r="ES51" s="119"/>
      <c r="ET51" s="120"/>
      <c r="EU51" s="121"/>
      <c r="EV51" s="119"/>
      <c r="EW51" s="119"/>
      <c r="EX51" s="120"/>
      <c r="EY51" s="121"/>
      <c r="EZ51" s="119"/>
      <c r="FA51" s="119"/>
      <c r="FB51" s="120"/>
    </row>
    <row r="52" spans="1:158" s="118" customFormat="1" ht="15" customHeight="1" x14ac:dyDescent="0.25">
      <c r="A52" s="85"/>
      <c r="B52" s="215">
        <v>-75.591849999999994</v>
      </c>
      <c r="C52" s="215">
        <v>6.2616399999999999</v>
      </c>
      <c r="D52" s="87"/>
      <c r="E52" s="232" t="s">
        <v>95</v>
      </c>
      <c r="F52" s="89" t="s">
        <v>49</v>
      </c>
      <c r="G52" s="89"/>
      <c r="H52" s="89"/>
      <c r="I52" s="89"/>
      <c r="J52" s="233"/>
      <c r="K52" s="91"/>
      <c r="L52" s="91"/>
      <c r="M52" s="126"/>
      <c r="N52" s="126"/>
      <c r="O52" s="126"/>
      <c r="P52" s="126"/>
      <c r="Q52" s="126"/>
      <c r="R52" s="126"/>
      <c r="S52" s="126"/>
      <c r="T52" s="126"/>
      <c r="U52" s="126"/>
      <c r="V52" s="661"/>
      <c r="W52" s="661"/>
      <c r="X52" s="126"/>
      <c r="Y52" s="126"/>
      <c r="Z52" s="126"/>
      <c r="AA52" s="126"/>
      <c r="AB52" s="126"/>
      <c r="AC52" s="126"/>
      <c r="AD52" s="91"/>
      <c r="AE52" s="91"/>
      <c r="AF52" s="126"/>
      <c r="AG52" s="126"/>
      <c r="AH52" s="126"/>
      <c r="AI52" s="126"/>
      <c r="AJ52" s="126"/>
      <c r="AK52" s="126" t="s">
        <v>1301</v>
      </c>
      <c r="AL52" s="126"/>
      <c r="AM52" s="126"/>
      <c r="AN52" s="126"/>
      <c r="AO52" s="69"/>
      <c r="AP52" s="92" t="str">
        <f t="shared" si="8"/>
        <v/>
      </c>
      <c r="AQ52" s="93" t="s">
        <v>1301</v>
      </c>
      <c r="AR52" s="226"/>
      <c r="AS52" s="227"/>
      <c r="AT52" s="96"/>
      <c r="AU52" s="199"/>
      <c r="AV52" s="98"/>
      <c r="AW52" s="227"/>
      <c r="AX52" s="99"/>
      <c r="AY52" s="100"/>
      <c r="AZ52" s="101"/>
      <c r="BA52" s="102" t="str">
        <f t="shared" si="14"/>
        <v/>
      </c>
      <c r="BB52" s="102" t="str">
        <f t="shared" si="15"/>
        <v/>
      </c>
      <c r="BC52" s="102" t="str">
        <f t="shared" si="16"/>
        <v/>
      </c>
      <c r="BD52" s="102" t="s">
        <v>1301</v>
      </c>
      <c r="BE52" s="103"/>
      <c r="BF52" s="234" t="s">
        <v>95</v>
      </c>
      <c r="BG52" s="105" t="s">
        <v>1301</v>
      </c>
      <c r="BH52" s="105" t="s">
        <v>1301</v>
      </c>
      <c r="BI52" s="105" t="s">
        <v>1301</v>
      </c>
      <c r="BJ52" s="105" t="s">
        <v>1301</v>
      </c>
      <c r="BK52" s="105" t="s">
        <v>1301</v>
      </c>
      <c r="BL52" s="105" t="s">
        <v>1301</v>
      </c>
      <c r="BM52" s="105" t="s">
        <v>1301</v>
      </c>
      <c r="BN52" s="105" t="s">
        <v>1301</v>
      </c>
      <c r="BO52" s="105" t="s">
        <v>1301</v>
      </c>
      <c r="BP52" s="105" t="s">
        <v>1301</v>
      </c>
      <c r="BQ52" s="105" t="s">
        <v>1301</v>
      </c>
      <c r="BR52" s="106" t="s">
        <v>1301</v>
      </c>
      <c r="BS52" s="107"/>
      <c r="BT52" s="142" t="s">
        <v>1301</v>
      </c>
      <c r="BU52" s="143" t="s">
        <v>1301</v>
      </c>
      <c r="BV52" s="143" t="s">
        <v>1301</v>
      </c>
      <c r="BW52" s="143" t="s">
        <v>1301</v>
      </c>
      <c r="BX52" s="143" t="s">
        <v>1301</v>
      </c>
      <c r="BY52" s="143" t="s">
        <v>1301</v>
      </c>
      <c r="BZ52" s="143" t="s">
        <v>1301</v>
      </c>
      <c r="CA52" s="143" t="s">
        <v>1301</v>
      </c>
      <c r="CB52" s="143" t="s">
        <v>1301</v>
      </c>
      <c r="CC52" s="143" t="s">
        <v>1301</v>
      </c>
      <c r="CD52" s="143" t="s">
        <v>1301</v>
      </c>
      <c r="CE52" s="144" t="s">
        <v>1301</v>
      </c>
      <c r="CF52" s="110"/>
      <c r="CG52" s="111"/>
      <c r="CH52" s="111"/>
      <c r="CI52" s="111"/>
      <c r="CJ52" s="111"/>
      <c r="CK52" s="111"/>
      <c r="CL52" s="111"/>
      <c r="CM52" s="111"/>
      <c r="CN52" s="111"/>
      <c r="CO52" s="111"/>
      <c r="CP52" s="111"/>
      <c r="CQ52" s="111"/>
      <c r="CR52" s="111"/>
      <c r="CS52" s="112"/>
      <c r="CT52" s="235" t="s">
        <v>95</v>
      </c>
      <c r="CU52" s="114"/>
      <c r="CV52" s="114"/>
      <c r="CW52" s="114"/>
      <c r="CX52" s="114"/>
      <c r="CY52" s="114"/>
      <c r="CZ52" s="114"/>
      <c r="DA52" s="114"/>
      <c r="DB52" s="115"/>
      <c r="DC52" s="116"/>
      <c r="DD52" s="116"/>
      <c r="DE52" s="116"/>
      <c r="DF52" s="117"/>
      <c r="DH52" s="119"/>
      <c r="DI52" s="119"/>
      <c r="DJ52" s="120"/>
      <c r="DK52" s="121"/>
      <c r="DL52" s="119"/>
      <c r="DM52" s="119"/>
      <c r="DN52" s="120"/>
      <c r="DO52" s="121"/>
      <c r="DP52" s="119"/>
      <c r="DQ52" s="119"/>
      <c r="DR52" s="120"/>
      <c r="DS52" s="121"/>
      <c r="DT52" s="119"/>
      <c r="DU52" s="119"/>
      <c r="DV52" s="120"/>
      <c r="DW52" s="121"/>
      <c r="DX52" s="119"/>
      <c r="DY52" s="119"/>
      <c r="DZ52" s="120"/>
      <c r="EA52" s="121"/>
      <c r="EB52" s="119"/>
      <c r="EC52" s="119"/>
      <c r="ED52" s="120"/>
      <c r="EE52" s="121"/>
      <c r="EF52" s="119"/>
      <c r="EG52" s="119"/>
      <c r="EH52" s="120"/>
      <c r="EI52" s="121"/>
      <c r="EJ52" s="119"/>
      <c r="EK52" s="119"/>
      <c r="EL52" s="120"/>
      <c r="EM52" s="121"/>
      <c r="EN52" s="119"/>
      <c r="EO52" s="119"/>
      <c r="EP52" s="120"/>
      <c r="EQ52" s="121"/>
      <c r="ER52" s="119"/>
      <c r="ES52" s="119"/>
      <c r="ET52" s="120"/>
      <c r="EU52" s="121"/>
      <c r="EV52" s="119"/>
      <c r="EW52" s="119"/>
      <c r="EX52" s="120"/>
      <c r="EY52" s="121"/>
      <c r="EZ52" s="119"/>
      <c r="FA52" s="119"/>
      <c r="FB52" s="120"/>
    </row>
    <row r="53" spans="1:158" s="118" customFormat="1" ht="15" customHeight="1" x14ac:dyDescent="0.25">
      <c r="A53" s="85">
        <v>27010460</v>
      </c>
      <c r="B53" s="86">
        <v>-75.63333333333334</v>
      </c>
      <c r="C53" s="86">
        <v>6.2833333333333332</v>
      </c>
      <c r="D53" s="87"/>
      <c r="E53" s="232" t="s">
        <v>96</v>
      </c>
      <c r="F53" s="89" t="s">
        <v>49</v>
      </c>
      <c r="G53" s="89"/>
      <c r="H53" s="89"/>
      <c r="I53" s="89"/>
      <c r="J53" s="233" t="s">
        <v>734</v>
      </c>
      <c r="K53" s="91"/>
      <c r="L53" s="91"/>
      <c r="M53" s="126"/>
      <c r="N53" s="126"/>
      <c r="O53" s="126"/>
      <c r="P53" s="126"/>
      <c r="Q53" s="126"/>
      <c r="R53" s="126"/>
      <c r="S53" s="126"/>
      <c r="T53" s="126"/>
      <c r="U53" s="126"/>
      <c r="V53" s="661"/>
      <c r="W53" s="661"/>
      <c r="X53" s="126"/>
      <c r="Y53" s="126"/>
      <c r="Z53" s="126"/>
      <c r="AA53" s="126"/>
      <c r="AB53" s="126"/>
      <c r="AC53" s="126"/>
      <c r="AD53" s="91"/>
      <c r="AE53" s="91"/>
      <c r="AF53" s="126"/>
      <c r="AG53" s="126"/>
      <c r="AH53" s="126"/>
      <c r="AI53" s="126"/>
      <c r="AJ53" s="126"/>
      <c r="AK53" s="126" t="s">
        <v>1301</v>
      </c>
      <c r="AL53" s="126"/>
      <c r="AM53" s="126"/>
      <c r="AN53" s="126"/>
      <c r="AO53" s="69"/>
      <c r="AP53" s="92" t="str">
        <f t="shared" si="8"/>
        <v/>
      </c>
      <c r="AQ53" s="93" t="s">
        <v>1301</v>
      </c>
      <c r="AR53" s="226"/>
      <c r="AS53" s="227"/>
      <c r="AT53" s="96"/>
      <c r="AU53" s="199"/>
      <c r="AV53" s="98"/>
      <c r="AW53" s="227"/>
      <c r="AX53" s="99"/>
      <c r="AY53" s="100"/>
      <c r="AZ53" s="101"/>
      <c r="BA53" s="102" t="str">
        <f t="shared" si="14"/>
        <v/>
      </c>
      <c r="BB53" s="102" t="str">
        <f t="shared" si="15"/>
        <v/>
      </c>
      <c r="BC53" s="102" t="str">
        <f t="shared" si="16"/>
        <v/>
      </c>
      <c r="BD53" s="102" t="s">
        <v>1301</v>
      </c>
      <c r="BE53" s="103"/>
      <c r="BF53" s="234" t="s">
        <v>96</v>
      </c>
      <c r="BG53" s="105" t="s">
        <v>1301</v>
      </c>
      <c r="BH53" s="105" t="s">
        <v>1301</v>
      </c>
      <c r="BI53" s="105" t="s">
        <v>1301</v>
      </c>
      <c r="BJ53" s="105" t="s">
        <v>1301</v>
      </c>
      <c r="BK53" s="105" t="s">
        <v>1301</v>
      </c>
      <c r="BL53" s="105" t="s">
        <v>1301</v>
      </c>
      <c r="BM53" s="105" t="s">
        <v>1301</v>
      </c>
      <c r="BN53" s="105" t="s">
        <v>1301</v>
      </c>
      <c r="BO53" s="105" t="s">
        <v>1301</v>
      </c>
      <c r="BP53" s="105" t="s">
        <v>1301</v>
      </c>
      <c r="BQ53" s="105" t="s">
        <v>1301</v>
      </c>
      <c r="BR53" s="106" t="s">
        <v>1301</v>
      </c>
      <c r="BS53" s="107"/>
      <c r="BT53" s="191" t="s">
        <v>1301</v>
      </c>
      <c r="BU53" s="192" t="s">
        <v>1301</v>
      </c>
      <c r="BV53" s="192" t="s">
        <v>1301</v>
      </c>
      <c r="BW53" s="192" t="s">
        <v>1301</v>
      </c>
      <c r="BX53" s="192" t="s">
        <v>1301</v>
      </c>
      <c r="BY53" s="193" t="s">
        <v>1301</v>
      </c>
      <c r="BZ53" s="192" t="s">
        <v>1301</v>
      </c>
      <c r="CA53" s="192" t="s">
        <v>1301</v>
      </c>
      <c r="CB53" s="193" t="s">
        <v>1301</v>
      </c>
      <c r="CC53" s="193" t="s">
        <v>1301</v>
      </c>
      <c r="CD53" s="193" t="s">
        <v>1301</v>
      </c>
      <c r="CE53" s="193" t="s">
        <v>1301</v>
      </c>
      <c r="CF53" s="110"/>
      <c r="CG53" s="111"/>
      <c r="CH53" s="111"/>
      <c r="CI53" s="111"/>
      <c r="CJ53" s="111"/>
      <c r="CK53" s="111"/>
      <c r="CL53" s="111"/>
      <c r="CM53" s="111"/>
      <c r="CN53" s="111"/>
      <c r="CO53" s="111"/>
      <c r="CP53" s="111"/>
      <c r="CQ53" s="111"/>
      <c r="CR53" s="111"/>
      <c r="CS53" s="112"/>
      <c r="CT53" s="235" t="s">
        <v>96</v>
      </c>
      <c r="CU53" s="114"/>
      <c r="CV53" s="114"/>
      <c r="CW53" s="114"/>
      <c r="CX53" s="114"/>
      <c r="CY53" s="114"/>
      <c r="CZ53" s="114"/>
      <c r="DA53" s="114"/>
      <c r="DB53" s="115"/>
      <c r="DC53" s="116"/>
      <c r="DD53" s="116"/>
      <c r="DE53" s="116"/>
      <c r="DF53" s="117"/>
      <c r="DH53" s="119"/>
      <c r="DI53" s="119"/>
      <c r="DJ53" s="120"/>
      <c r="DK53" s="121"/>
      <c r="DL53" s="119"/>
      <c r="DM53" s="119"/>
      <c r="DN53" s="120"/>
      <c r="DO53" s="121"/>
      <c r="DP53" s="119"/>
      <c r="DQ53" s="119"/>
      <c r="DR53" s="120"/>
      <c r="DS53" s="121"/>
      <c r="DT53" s="119"/>
      <c r="DU53" s="119"/>
      <c r="DV53" s="120"/>
      <c r="DW53" s="121"/>
      <c r="DX53" s="119"/>
      <c r="DY53" s="119"/>
      <c r="DZ53" s="120"/>
      <c r="EA53" s="121"/>
      <c r="EB53" s="119"/>
      <c r="EC53" s="119"/>
      <c r="ED53" s="120"/>
      <c r="EE53" s="121"/>
      <c r="EF53" s="119"/>
      <c r="EG53" s="119"/>
      <c r="EH53" s="120"/>
      <c r="EI53" s="121"/>
      <c r="EJ53" s="119"/>
      <c r="EK53" s="119"/>
      <c r="EL53" s="120"/>
      <c r="EM53" s="121"/>
      <c r="EN53" s="119"/>
      <c r="EO53" s="119"/>
      <c r="EP53" s="120"/>
      <c r="EQ53" s="121"/>
      <c r="ER53" s="119"/>
      <c r="ES53" s="119"/>
      <c r="ET53" s="120"/>
      <c r="EU53" s="121"/>
      <c r="EV53" s="119"/>
      <c r="EW53" s="119"/>
      <c r="EX53" s="120"/>
      <c r="EY53" s="121"/>
      <c r="EZ53" s="119"/>
      <c r="FA53" s="119"/>
      <c r="FB53" s="120"/>
    </row>
    <row r="54" spans="1:158" s="118" customFormat="1" ht="15" customHeight="1" x14ac:dyDescent="0.25">
      <c r="A54" s="85">
        <v>27010560</v>
      </c>
      <c r="B54" s="86">
        <v>-75.45</v>
      </c>
      <c r="C54" s="86">
        <v>6.3833333333333337</v>
      </c>
      <c r="D54" s="87"/>
      <c r="E54" s="232" t="s">
        <v>97</v>
      </c>
      <c r="F54" s="89" t="s">
        <v>49</v>
      </c>
      <c r="G54" s="89"/>
      <c r="H54" s="89"/>
      <c r="I54" s="89"/>
      <c r="J54" s="233" t="s">
        <v>97</v>
      </c>
      <c r="K54" s="91"/>
      <c r="L54" s="91"/>
      <c r="M54" s="126"/>
      <c r="N54" s="126"/>
      <c r="O54" s="126"/>
      <c r="P54" s="126"/>
      <c r="Q54" s="126"/>
      <c r="R54" s="126"/>
      <c r="S54" s="126"/>
      <c r="T54" s="126"/>
      <c r="U54" s="126"/>
      <c r="V54" s="661"/>
      <c r="W54" s="661"/>
      <c r="X54" s="126"/>
      <c r="Y54" s="126"/>
      <c r="Z54" s="126"/>
      <c r="AA54" s="126"/>
      <c r="AB54" s="126"/>
      <c r="AC54" s="126"/>
      <c r="AD54" s="91"/>
      <c r="AE54" s="91"/>
      <c r="AF54" s="126"/>
      <c r="AG54" s="126"/>
      <c r="AH54" s="126"/>
      <c r="AI54" s="126"/>
      <c r="AJ54" s="126"/>
      <c r="AK54" s="126" t="s">
        <v>1301</v>
      </c>
      <c r="AL54" s="126"/>
      <c r="AM54" s="126"/>
      <c r="AN54" s="126"/>
      <c r="AO54" s="69"/>
      <c r="AP54" s="92" t="str">
        <f t="shared" si="8"/>
        <v/>
      </c>
      <c r="AQ54" s="93" t="s">
        <v>1301</v>
      </c>
      <c r="AR54" s="226"/>
      <c r="AS54" s="227"/>
      <c r="AT54" s="96"/>
      <c r="AU54" s="199"/>
      <c r="AV54" s="98"/>
      <c r="AW54" s="227"/>
      <c r="AX54" s="99"/>
      <c r="AY54" s="100"/>
      <c r="AZ54" s="101"/>
      <c r="BA54" s="102" t="str">
        <f t="shared" si="14"/>
        <v/>
      </c>
      <c r="BB54" s="102" t="str">
        <f t="shared" si="15"/>
        <v/>
      </c>
      <c r="BC54" s="102" t="str">
        <f t="shared" si="16"/>
        <v/>
      </c>
      <c r="BD54" s="102" t="s">
        <v>1301</v>
      </c>
      <c r="BE54" s="103"/>
      <c r="BF54" s="234" t="s">
        <v>97</v>
      </c>
      <c r="BG54" s="105" t="s">
        <v>1301</v>
      </c>
      <c r="BH54" s="105" t="s">
        <v>1301</v>
      </c>
      <c r="BI54" s="105" t="s">
        <v>1301</v>
      </c>
      <c r="BJ54" s="105" t="s">
        <v>1301</v>
      </c>
      <c r="BK54" s="105" t="s">
        <v>1301</v>
      </c>
      <c r="BL54" s="105" t="s">
        <v>1301</v>
      </c>
      <c r="BM54" s="105" t="s">
        <v>1301</v>
      </c>
      <c r="BN54" s="105" t="s">
        <v>1301</v>
      </c>
      <c r="BO54" s="105" t="s">
        <v>1301</v>
      </c>
      <c r="BP54" s="105" t="s">
        <v>1301</v>
      </c>
      <c r="BQ54" s="105" t="s">
        <v>1301</v>
      </c>
      <c r="BR54" s="106" t="s">
        <v>1301</v>
      </c>
      <c r="BS54" s="107"/>
      <c r="BT54" s="142" t="s">
        <v>1301</v>
      </c>
      <c r="BU54" s="143" t="s">
        <v>1301</v>
      </c>
      <c r="BV54" s="143" t="s">
        <v>1301</v>
      </c>
      <c r="BW54" s="143" t="s">
        <v>1301</v>
      </c>
      <c r="BX54" s="143" t="s">
        <v>1301</v>
      </c>
      <c r="BY54" s="143" t="s">
        <v>1301</v>
      </c>
      <c r="BZ54" s="143" t="s">
        <v>1301</v>
      </c>
      <c r="CA54" s="143" t="s">
        <v>1301</v>
      </c>
      <c r="CB54" s="143" t="s">
        <v>1301</v>
      </c>
      <c r="CC54" s="143" t="s">
        <v>1301</v>
      </c>
      <c r="CD54" s="143" t="s">
        <v>1301</v>
      </c>
      <c r="CE54" s="144" t="s">
        <v>1301</v>
      </c>
      <c r="CF54" s="110"/>
      <c r="CG54" s="111"/>
      <c r="CH54" s="111"/>
      <c r="CI54" s="111"/>
      <c r="CJ54" s="111"/>
      <c r="CK54" s="111"/>
      <c r="CL54" s="111"/>
      <c r="CM54" s="111"/>
      <c r="CN54" s="111"/>
      <c r="CO54" s="111"/>
      <c r="CP54" s="111"/>
      <c r="CQ54" s="111"/>
      <c r="CR54" s="111"/>
      <c r="CS54" s="112"/>
      <c r="CT54" s="235" t="s">
        <v>97</v>
      </c>
      <c r="CU54" s="114"/>
      <c r="CV54" s="114"/>
      <c r="CW54" s="114"/>
      <c r="CX54" s="114"/>
      <c r="CY54" s="114"/>
      <c r="CZ54" s="114"/>
      <c r="DA54" s="114"/>
      <c r="DB54" s="115"/>
      <c r="DC54" s="116"/>
      <c r="DD54" s="116"/>
      <c r="DE54" s="116"/>
      <c r="DF54" s="117"/>
      <c r="DH54" s="119"/>
      <c r="DI54" s="119"/>
      <c r="DJ54" s="120"/>
      <c r="DK54" s="121"/>
      <c r="DL54" s="119"/>
      <c r="DM54" s="119"/>
      <c r="DN54" s="120"/>
      <c r="DO54" s="121"/>
      <c r="DP54" s="119"/>
      <c r="DQ54" s="119"/>
      <c r="DR54" s="120"/>
      <c r="DS54" s="121"/>
      <c r="DT54" s="119"/>
      <c r="DU54" s="119"/>
      <c r="DV54" s="120"/>
      <c r="DW54" s="121"/>
      <c r="DX54" s="119"/>
      <c r="DY54" s="119"/>
      <c r="DZ54" s="120"/>
      <c r="EA54" s="121"/>
      <c r="EB54" s="119"/>
      <c r="EC54" s="119"/>
      <c r="ED54" s="120"/>
      <c r="EE54" s="121"/>
      <c r="EF54" s="119"/>
      <c r="EG54" s="119"/>
      <c r="EH54" s="120"/>
      <c r="EI54" s="121"/>
      <c r="EJ54" s="119"/>
      <c r="EK54" s="119"/>
      <c r="EL54" s="120"/>
      <c r="EM54" s="121"/>
      <c r="EN54" s="119"/>
      <c r="EO54" s="119"/>
      <c r="EP54" s="120"/>
      <c r="EQ54" s="121"/>
      <c r="ER54" s="119"/>
      <c r="ES54" s="119"/>
      <c r="ET54" s="120"/>
      <c r="EU54" s="121"/>
      <c r="EV54" s="119"/>
      <c r="EW54" s="119"/>
      <c r="EX54" s="120"/>
      <c r="EY54" s="121"/>
      <c r="EZ54" s="119"/>
      <c r="FA54" s="119"/>
      <c r="FB54" s="120"/>
    </row>
    <row r="55" spans="1:158" s="118" customFormat="1" ht="15" customHeight="1" x14ac:dyDescent="0.25">
      <c r="A55" s="85">
        <v>27011220</v>
      </c>
      <c r="B55" s="86">
        <v>-75.5</v>
      </c>
      <c r="C55" s="86">
        <v>6.333333333333333</v>
      </c>
      <c r="D55" s="87"/>
      <c r="E55" s="232" t="s">
        <v>98</v>
      </c>
      <c r="F55" s="89" t="s">
        <v>49</v>
      </c>
      <c r="G55" s="89"/>
      <c r="H55" s="89"/>
      <c r="I55" s="89"/>
      <c r="J55" s="233" t="s">
        <v>783</v>
      </c>
      <c r="K55" s="91"/>
      <c r="L55" s="91"/>
      <c r="M55" s="126"/>
      <c r="N55" s="126"/>
      <c r="O55" s="126"/>
      <c r="P55" s="126"/>
      <c r="Q55" s="126"/>
      <c r="R55" s="126"/>
      <c r="S55" s="126"/>
      <c r="T55" s="126"/>
      <c r="U55" s="126"/>
      <c r="V55" s="661"/>
      <c r="W55" s="661"/>
      <c r="X55" s="126"/>
      <c r="Y55" s="126"/>
      <c r="Z55" s="126"/>
      <c r="AA55" s="126"/>
      <c r="AB55" s="126"/>
      <c r="AC55" s="126"/>
      <c r="AD55" s="91"/>
      <c r="AE55" s="91"/>
      <c r="AF55" s="126"/>
      <c r="AG55" s="126"/>
      <c r="AH55" s="126"/>
      <c r="AI55" s="126"/>
      <c r="AJ55" s="126"/>
      <c r="AK55" s="126" t="s">
        <v>1301</v>
      </c>
      <c r="AL55" s="126"/>
      <c r="AM55" s="126"/>
      <c r="AN55" s="126"/>
      <c r="AO55" s="69"/>
      <c r="AP55" s="92" t="str">
        <f t="shared" si="8"/>
        <v/>
      </c>
      <c r="AQ55" s="93" t="s">
        <v>1301</v>
      </c>
      <c r="AR55" s="226"/>
      <c r="AS55" s="227"/>
      <c r="AT55" s="96"/>
      <c r="AU55" s="199"/>
      <c r="AV55" s="98"/>
      <c r="AW55" s="227"/>
      <c r="AX55" s="99"/>
      <c r="AY55" s="100"/>
      <c r="AZ55" s="101"/>
      <c r="BA55" s="102" t="str">
        <f t="shared" si="14"/>
        <v/>
      </c>
      <c r="BB55" s="102" t="str">
        <f t="shared" si="15"/>
        <v/>
      </c>
      <c r="BC55" s="102" t="str">
        <f t="shared" si="16"/>
        <v/>
      </c>
      <c r="BD55" s="102" t="s">
        <v>1301</v>
      </c>
      <c r="BE55" s="103"/>
      <c r="BF55" s="234" t="s">
        <v>98</v>
      </c>
      <c r="BG55" s="105" t="s">
        <v>1301</v>
      </c>
      <c r="BH55" s="105" t="s">
        <v>1301</v>
      </c>
      <c r="BI55" s="105" t="s">
        <v>1301</v>
      </c>
      <c r="BJ55" s="105" t="s">
        <v>1301</v>
      </c>
      <c r="BK55" s="105" t="s">
        <v>1301</v>
      </c>
      <c r="BL55" s="105" t="s">
        <v>1301</v>
      </c>
      <c r="BM55" s="105" t="s">
        <v>1301</v>
      </c>
      <c r="BN55" s="105" t="s">
        <v>1301</v>
      </c>
      <c r="BO55" s="105" t="s">
        <v>1301</v>
      </c>
      <c r="BP55" s="105" t="s">
        <v>1301</v>
      </c>
      <c r="BQ55" s="105" t="s">
        <v>1301</v>
      </c>
      <c r="BR55" s="106" t="s">
        <v>1301</v>
      </c>
      <c r="BS55" s="107"/>
      <c r="BT55" s="142" t="s">
        <v>1301</v>
      </c>
      <c r="BU55" s="143" t="s">
        <v>1301</v>
      </c>
      <c r="BV55" s="143" t="s">
        <v>1301</v>
      </c>
      <c r="BW55" s="143" t="s">
        <v>1301</v>
      </c>
      <c r="BX55" s="143" t="s">
        <v>1301</v>
      </c>
      <c r="BY55" s="143" t="s">
        <v>1301</v>
      </c>
      <c r="BZ55" s="143" t="s">
        <v>1301</v>
      </c>
      <c r="CA55" s="143" t="s">
        <v>1301</v>
      </c>
      <c r="CB55" s="143" t="s">
        <v>1301</v>
      </c>
      <c r="CC55" s="143" t="s">
        <v>1301</v>
      </c>
      <c r="CD55" s="143" t="s">
        <v>1301</v>
      </c>
      <c r="CE55" s="144" t="s">
        <v>1301</v>
      </c>
      <c r="CF55" s="110"/>
      <c r="CG55" s="111"/>
      <c r="CH55" s="111"/>
      <c r="CI55" s="111"/>
      <c r="CJ55" s="111"/>
      <c r="CK55" s="111"/>
      <c r="CL55" s="111"/>
      <c r="CM55" s="111"/>
      <c r="CN55" s="111"/>
      <c r="CO55" s="111"/>
      <c r="CP55" s="111"/>
      <c r="CQ55" s="111"/>
      <c r="CR55" s="111"/>
      <c r="CS55" s="112"/>
      <c r="CT55" s="235" t="s">
        <v>98</v>
      </c>
      <c r="CU55" s="114"/>
      <c r="CV55" s="114"/>
      <c r="CW55" s="114"/>
      <c r="CX55" s="114"/>
      <c r="CY55" s="114"/>
      <c r="CZ55" s="114"/>
      <c r="DA55" s="114"/>
      <c r="DB55" s="115"/>
      <c r="DC55" s="116"/>
      <c r="DD55" s="116"/>
      <c r="DE55" s="116"/>
      <c r="DF55" s="117"/>
      <c r="DH55" s="119"/>
      <c r="DI55" s="119"/>
      <c r="DJ55" s="120"/>
      <c r="DK55" s="121"/>
      <c r="DL55" s="119"/>
      <c r="DM55" s="119"/>
      <c r="DN55" s="120"/>
      <c r="DO55" s="121"/>
      <c r="DP55" s="119"/>
      <c r="DQ55" s="119"/>
      <c r="DR55" s="120"/>
      <c r="DS55" s="121"/>
      <c r="DT55" s="119"/>
      <c r="DU55" s="119"/>
      <c r="DV55" s="120"/>
      <c r="DW55" s="121"/>
      <c r="DX55" s="119"/>
      <c r="DY55" s="119"/>
      <c r="DZ55" s="120"/>
      <c r="EA55" s="121"/>
      <c r="EB55" s="119"/>
      <c r="EC55" s="119"/>
      <c r="ED55" s="120"/>
      <c r="EE55" s="121"/>
      <c r="EF55" s="119"/>
      <c r="EG55" s="119"/>
      <c r="EH55" s="120"/>
      <c r="EI55" s="121"/>
      <c r="EJ55" s="119"/>
      <c r="EK55" s="119"/>
      <c r="EL55" s="120"/>
      <c r="EM55" s="121"/>
      <c r="EN55" s="119"/>
      <c r="EO55" s="119"/>
      <c r="EP55" s="120"/>
      <c r="EQ55" s="121"/>
      <c r="ER55" s="119"/>
      <c r="ES55" s="119"/>
      <c r="ET55" s="120"/>
      <c r="EU55" s="121"/>
      <c r="EV55" s="119"/>
      <c r="EW55" s="119"/>
      <c r="EX55" s="120"/>
      <c r="EY55" s="121"/>
      <c r="EZ55" s="119"/>
      <c r="FA55" s="119"/>
      <c r="FB55" s="120"/>
    </row>
    <row r="56" spans="1:158" s="118" customFormat="1" ht="15" customHeight="1" x14ac:dyDescent="0.25">
      <c r="A56" s="85">
        <v>27010470</v>
      </c>
      <c r="B56" s="86">
        <v>-75.568567999999999</v>
      </c>
      <c r="C56" s="86">
        <v>6.2622260000000001</v>
      </c>
      <c r="D56" s="87"/>
      <c r="E56" s="232" t="s">
        <v>99</v>
      </c>
      <c r="F56" s="89" t="s">
        <v>49</v>
      </c>
      <c r="G56" s="89"/>
      <c r="H56" s="89"/>
      <c r="I56" s="89"/>
      <c r="J56" s="233"/>
      <c r="K56" s="91"/>
      <c r="L56" s="91"/>
      <c r="M56" s="126"/>
      <c r="N56" s="126"/>
      <c r="O56" s="126"/>
      <c r="P56" s="126"/>
      <c r="Q56" s="126"/>
      <c r="R56" s="126"/>
      <c r="S56" s="126"/>
      <c r="T56" s="126"/>
      <c r="U56" s="126"/>
      <c r="V56" s="661"/>
      <c r="W56" s="661"/>
      <c r="X56" s="126"/>
      <c r="Y56" s="126"/>
      <c r="Z56" s="126"/>
      <c r="AA56" s="126"/>
      <c r="AB56" s="126"/>
      <c r="AC56" s="126"/>
      <c r="AD56" s="91"/>
      <c r="AE56" s="91"/>
      <c r="AF56" s="126"/>
      <c r="AG56" s="126"/>
      <c r="AH56" s="126"/>
      <c r="AI56" s="126"/>
      <c r="AJ56" s="126"/>
      <c r="AK56" s="126" t="s">
        <v>1301</v>
      </c>
      <c r="AL56" s="126"/>
      <c r="AM56" s="126"/>
      <c r="AN56" s="126"/>
      <c r="AO56" s="69"/>
      <c r="AP56" s="92" t="str">
        <f t="shared" si="8"/>
        <v/>
      </c>
      <c r="AQ56" s="93" t="s">
        <v>1301</v>
      </c>
      <c r="AR56" s="226"/>
      <c r="AS56" s="227"/>
      <c r="AT56" s="96"/>
      <c r="AU56" s="199"/>
      <c r="AV56" s="98"/>
      <c r="AW56" s="227"/>
      <c r="AX56" s="99"/>
      <c r="AY56" s="100"/>
      <c r="AZ56" s="101"/>
      <c r="BA56" s="102" t="str">
        <f t="shared" si="14"/>
        <v/>
      </c>
      <c r="BB56" s="102" t="str">
        <f t="shared" si="15"/>
        <v/>
      </c>
      <c r="BC56" s="102" t="str">
        <f t="shared" si="16"/>
        <v/>
      </c>
      <c r="BD56" s="102" t="s">
        <v>1301</v>
      </c>
      <c r="BE56" s="103"/>
      <c r="BF56" s="234" t="s">
        <v>99</v>
      </c>
      <c r="BG56" s="105" t="s">
        <v>1301</v>
      </c>
      <c r="BH56" s="105" t="s">
        <v>1301</v>
      </c>
      <c r="BI56" s="105" t="s">
        <v>1301</v>
      </c>
      <c r="BJ56" s="105" t="s">
        <v>1301</v>
      </c>
      <c r="BK56" s="105" t="s">
        <v>1301</v>
      </c>
      <c r="BL56" s="105" t="s">
        <v>1301</v>
      </c>
      <c r="BM56" s="105" t="s">
        <v>1301</v>
      </c>
      <c r="BN56" s="105" t="s">
        <v>1301</v>
      </c>
      <c r="BO56" s="105" t="s">
        <v>1301</v>
      </c>
      <c r="BP56" s="105" t="s">
        <v>1301</v>
      </c>
      <c r="BQ56" s="105" t="s">
        <v>1301</v>
      </c>
      <c r="BR56" s="106" t="s">
        <v>1301</v>
      </c>
      <c r="BS56" s="107"/>
      <c r="BT56" s="142" t="s">
        <v>1301</v>
      </c>
      <c r="BU56" s="143" t="s">
        <v>1301</v>
      </c>
      <c r="BV56" s="143" t="s">
        <v>1301</v>
      </c>
      <c r="BW56" s="143" t="s">
        <v>1301</v>
      </c>
      <c r="BX56" s="143" t="s">
        <v>1301</v>
      </c>
      <c r="BY56" s="143" t="s">
        <v>1301</v>
      </c>
      <c r="BZ56" s="143" t="s">
        <v>1301</v>
      </c>
      <c r="CA56" s="143" t="s">
        <v>1301</v>
      </c>
      <c r="CB56" s="143" t="s">
        <v>1301</v>
      </c>
      <c r="CC56" s="143" t="s">
        <v>1301</v>
      </c>
      <c r="CD56" s="143" t="s">
        <v>1301</v>
      </c>
      <c r="CE56" s="144" t="s">
        <v>1301</v>
      </c>
      <c r="CF56" s="110"/>
      <c r="CG56" s="111"/>
      <c r="CH56" s="111"/>
      <c r="CI56" s="111"/>
      <c r="CJ56" s="111"/>
      <c r="CK56" s="111"/>
      <c r="CL56" s="111"/>
      <c r="CM56" s="111"/>
      <c r="CN56" s="111"/>
      <c r="CO56" s="111"/>
      <c r="CP56" s="111"/>
      <c r="CQ56" s="111"/>
      <c r="CR56" s="111"/>
      <c r="CS56" s="112"/>
      <c r="CT56" s="235" t="s">
        <v>99</v>
      </c>
      <c r="CU56" s="114"/>
      <c r="CV56" s="114"/>
      <c r="CW56" s="114"/>
      <c r="CX56" s="114"/>
      <c r="CY56" s="114"/>
      <c r="CZ56" s="114"/>
      <c r="DA56" s="114"/>
      <c r="DB56" s="115"/>
      <c r="DC56" s="116"/>
      <c r="DD56" s="116"/>
      <c r="DE56" s="116"/>
      <c r="DF56" s="117"/>
      <c r="DH56" s="119"/>
      <c r="DI56" s="119"/>
      <c r="DJ56" s="120"/>
      <c r="DK56" s="121"/>
      <c r="DL56" s="119"/>
      <c r="DM56" s="119"/>
      <c r="DN56" s="120"/>
      <c r="DO56" s="121"/>
      <c r="DP56" s="119"/>
      <c r="DQ56" s="119"/>
      <c r="DR56" s="120"/>
      <c r="DS56" s="121"/>
      <c r="DT56" s="119"/>
      <c r="DU56" s="119"/>
      <c r="DV56" s="120"/>
      <c r="DW56" s="121"/>
      <c r="DX56" s="119"/>
      <c r="DY56" s="119"/>
      <c r="DZ56" s="120"/>
      <c r="EA56" s="121"/>
      <c r="EB56" s="119"/>
      <c r="EC56" s="119"/>
      <c r="ED56" s="120"/>
      <c r="EE56" s="121"/>
      <c r="EF56" s="119"/>
      <c r="EG56" s="119"/>
      <c r="EH56" s="120"/>
      <c r="EI56" s="121"/>
      <c r="EJ56" s="119"/>
      <c r="EK56" s="119"/>
      <c r="EL56" s="120"/>
      <c r="EM56" s="121"/>
      <c r="EN56" s="119"/>
      <c r="EO56" s="119"/>
      <c r="EP56" s="120"/>
      <c r="EQ56" s="121"/>
      <c r="ER56" s="119"/>
      <c r="ES56" s="119"/>
      <c r="ET56" s="120"/>
      <c r="EU56" s="121"/>
      <c r="EV56" s="119"/>
      <c r="EW56" s="119"/>
      <c r="EX56" s="120"/>
      <c r="EY56" s="121"/>
      <c r="EZ56" s="119"/>
      <c r="FA56" s="119"/>
      <c r="FB56" s="120"/>
    </row>
    <row r="57" spans="1:158" s="118" customFormat="1" ht="15" customHeight="1" x14ac:dyDescent="0.25">
      <c r="A57" s="85">
        <v>23080230</v>
      </c>
      <c r="B57" s="86">
        <v>-75.533333333333331</v>
      </c>
      <c r="C57" s="86">
        <v>6.15</v>
      </c>
      <c r="D57" s="87"/>
      <c r="E57" s="232" t="s">
        <v>100</v>
      </c>
      <c r="F57" s="89" t="s">
        <v>49</v>
      </c>
      <c r="G57" s="89"/>
      <c r="H57" s="89"/>
      <c r="I57" s="89"/>
      <c r="J57" s="233" t="s">
        <v>784</v>
      </c>
      <c r="K57" s="91"/>
      <c r="L57" s="91"/>
      <c r="M57" s="126"/>
      <c r="N57" s="126"/>
      <c r="O57" s="126"/>
      <c r="P57" s="126"/>
      <c r="Q57" s="126"/>
      <c r="R57" s="126"/>
      <c r="S57" s="126"/>
      <c r="T57" s="126"/>
      <c r="U57" s="126"/>
      <c r="V57" s="661"/>
      <c r="W57" s="661"/>
      <c r="X57" s="126"/>
      <c r="Y57" s="126"/>
      <c r="Z57" s="126"/>
      <c r="AA57" s="126"/>
      <c r="AB57" s="126"/>
      <c r="AC57" s="126"/>
      <c r="AD57" s="91"/>
      <c r="AE57" s="91"/>
      <c r="AF57" s="126"/>
      <c r="AG57" s="126"/>
      <c r="AH57" s="126"/>
      <c r="AI57" s="126"/>
      <c r="AJ57" s="126"/>
      <c r="AK57" s="126" t="s">
        <v>1301</v>
      </c>
      <c r="AL57" s="126"/>
      <c r="AM57" s="126"/>
      <c r="AN57" s="126"/>
      <c r="AO57" s="69"/>
      <c r="AP57" s="92" t="str">
        <f t="shared" si="8"/>
        <v/>
      </c>
      <c r="AQ57" s="93" t="s">
        <v>1301</v>
      </c>
      <c r="AR57" s="226"/>
      <c r="AS57" s="227"/>
      <c r="AT57" s="96"/>
      <c r="AU57" s="199"/>
      <c r="AV57" s="98"/>
      <c r="AW57" s="227"/>
      <c r="AX57" s="99"/>
      <c r="AY57" s="100"/>
      <c r="AZ57" s="101"/>
      <c r="BA57" s="102" t="str">
        <f t="shared" si="14"/>
        <v/>
      </c>
      <c r="BB57" s="102" t="str">
        <f t="shared" si="15"/>
        <v/>
      </c>
      <c r="BC57" s="102" t="str">
        <f t="shared" si="16"/>
        <v/>
      </c>
      <c r="BD57" s="102" t="s">
        <v>1301</v>
      </c>
      <c r="BE57" s="103"/>
      <c r="BF57" s="234" t="s">
        <v>100</v>
      </c>
      <c r="BG57" s="105" t="s">
        <v>1301</v>
      </c>
      <c r="BH57" s="105" t="s">
        <v>1301</v>
      </c>
      <c r="BI57" s="105" t="s">
        <v>1301</v>
      </c>
      <c r="BJ57" s="105" t="s">
        <v>1301</v>
      </c>
      <c r="BK57" s="105" t="s">
        <v>1301</v>
      </c>
      <c r="BL57" s="105" t="s">
        <v>1301</v>
      </c>
      <c r="BM57" s="105" t="s">
        <v>1301</v>
      </c>
      <c r="BN57" s="105" t="s">
        <v>1301</v>
      </c>
      <c r="BO57" s="105" t="s">
        <v>1301</v>
      </c>
      <c r="BP57" s="105" t="s">
        <v>1301</v>
      </c>
      <c r="BQ57" s="105" t="s">
        <v>1301</v>
      </c>
      <c r="BR57" s="106" t="s">
        <v>1301</v>
      </c>
      <c r="BS57" s="107"/>
      <c r="BT57" s="142" t="s">
        <v>1301</v>
      </c>
      <c r="BU57" s="143" t="s">
        <v>1301</v>
      </c>
      <c r="BV57" s="143" t="s">
        <v>1301</v>
      </c>
      <c r="BW57" s="143" t="s">
        <v>1301</v>
      </c>
      <c r="BX57" s="143" t="s">
        <v>1301</v>
      </c>
      <c r="BY57" s="143" t="s">
        <v>1301</v>
      </c>
      <c r="BZ57" s="143" t="s">
        <v>1301</v>
      </c>
      <c r="CA57" s="143" t="s">
        <v>1301</v>
      </c>
      <c r="CB57" s="143" t="s">
        <v>1301</v>
      </c>
      <c r="CC57" s="143" t="s">
        <v>1301</v>
      </c>
      <c r="CD57" s="143" t="s">
        <v>1301</v>
      </c>
      <c r="CE57" s="144" t="s">
        <v>1301</v>
      </c>
      <c r="CF57" s="110"/>
      <c r="CG57" s="111"/>
      <c r="CH57" s="111"/>
      <c r="CI57" s="111"/>
      <c r="CJ57" s="111"/>
      <c r="CK57" s="111"/>
      <c r="CL57" s="111"/>
      <c r="CM57" s="111"/>
      <c r="CN57" s="111"/>
      <c r="CO57" s="111"/>
      <c r="CP57" s="111"/>
      <c r="CQ57" s="111"/>
      <c r="CR57" s="111"/>
      <c r="CS57" s="112"/>
      <c r="CT57" s="235" t="s">
        <v>100</v>
      </c>
      <c r="CU57" s="114"/>
      <c r="CV57" s="114"/>
      <c r="CW57" s="114"/>
      <c r="CX57" s="114"/>
      <c r="CY57" s="114"/>
      <c r="CZ57" s="114"/>
      <c r="DA57" s="114"/>
      <c r="DB57" s="115"/>
      <c r="DC57" s="116"/>
      <c r="DD57" s="116"/>
      <c r="DE57" s="116"/>
      <c r="DF57" s="117"/>
      <c r="DH57" s="119"/>
      <c r="DI57" s="119"/>
      <c r="DJ57" s="120"/>
      <c r="DK57" s="121"/>
      <c r="DL57" s="119"/>
      <c r="DM57" s="119"/>
      <c r="DN57" s="120"/>
      <c r="DO57" s="121"/>
      <c r="DP57" s="119"/>
      <c r="DQ57" s="119"/>
      <c r="DR57" s="120"/>
      <c r="DS57" s="121"/>
      <c r="DT57" s="119"/>
      <c r="DU57" s="119"/>
      <c r="DV57" s="120"/>
      <c r="DW57" s="121"/>
      <c r="DX57" s="119"/>
      <c r="DY57" s="119"/>
      <c r="DZ57" s="120"/>
      <c r="EA57" s="121"/>
      <c r="EB57" s="119"/>
      <c r="EC57" s="119"/>
      <c r="ED57" s="120"/>
      <c r="EE57" s="121"/>
      <c r="EF57" s="119"/>
      <c r="EG57" s="119"/>
      <c r="EH57" s="120"/>
      <c r="EI57" s="121"/>
      <c r="EJ57" s="119"/>
      <c r="EK57" s="119"/>
      <c r="EL57" s="120"/>
      <c r="EM57" s="121"/>
      <c r="EN57" s="119"/>
      <c r="EO57" s="119"/>
      <c r="EP57" s="120"/>
      <c r="EQ57" s="121"/>
      <c r="ER57" s="119"/>
      <c r="ES57" s="119"/>
      <c r="ET57" s="120"/>
      <c r="EU57" s="121"/>
      <c r="EV57" s="119"/>
      <c r="EW57" s="119"/>
      <c r="EX57" s="120"/>
      <c r="EY57" s="121"/>
      <c r="EZ57" s="119"/>
      <c r="FA57" s="119"/>
      <c r="FB57" s="120"/>
    </row>
    <row r="58" spans="1:158" s="118" customFormat="1" ht="15" customHeight="1" x14ac:dyDescent="0.25">
      <c r="A58" s="85">
        <v>27010360</v>
      </c>
      <c r="B58" s="215">
        <v>-75.63333333333334</v>
      </c>
      <c r="C58" s="215">
        <v>6.0666666666666664</v>
      </c>
      <c r="D58" s="87"/>
      <c r="E58" s="122" t="s">
        <v>101</v>
      </c>
      <c r="F58" s="89" t="s">
        <v>49</v>
      </c>
      <c r="G58" s="89"/>
      <c r="H58" s="89"/>
      <c r="I58" s="89"/>
      <c r="J58" s="171" t="s">
        <v>101</v>
      </c>
      <c r="K58" s="91"/>
      <c r="L58" s="91"/>
      <c r="M58" s="126"/>
      <c r="N58" s="126"/>
      <c r="O58" s="126"/>
      <c r="P58" s="126"/>
      <c r="Q58" s="126"/>
      <c r="R58" s="126"/>
      <c r="S58" s="126"/>
      <c r="T58" s="126"/>
      <c r="U58" s="126"/>
      <c r="V58" s="661"/>
      <c r="W58" s="661"/>
      <c r="X58" s="126"/>
      <c r="Y58" s="126"/>
      <c r="Z58" s="126"/>
      <c r="AA58" s="126"/>
      <c r="AB58" s="126"/>
      <c r="AC58" s="126"/>
      <c r="AD58" s="91"/>
      <c r="AE58" s="91"/>
      <c r="AF58" s="126"/>
      <c r="AG58" s="126"/>
      <c r="AH58" s="126"/>
      <c r="AI58" s="126"/>
      <c r="AJ58" s="126"/>
      <c r="AK58" s="126" t="s">
        <v>1301</v>
      </c>
      <c r="AL58" s="126"/>
      <c r="AM58" s="126"/>
      <c r="AN58" s="126"/>
      <c r="AO58" s="69"/>
      <c r="AP58" s="92" t="str">
        <f t="shared" si="8"/>
        <v/>
      </c>
      <c r="AQ58" s="93" t="s">
        <v>1301</v>
      </c>
      <c r="AR58" s="226"/>
      <c r="AS58" s="227"/>
      <c r="AT58" s="96"/>
      <c r="AU58" s="199"/>
      <c r="AV58" s="98"/>
      <c r="AW58" s="227"/>
      <c r="AX58" s="99"/>
      <c r="AY58" s="100"/>
      <c r="AZ58" s="101"/>
      <c r="BA58" s="102" t="str">
        <f t="shared" si="14"/>
        <v/>
      </c>
      <c r="BB58" s="102" t="str">
        <f t="shared" si="15"/>
        <v/>
      </c>
      <c r="BC58" s="102" t="str">
        <f t="shared" si="16"/>
        <v/>
      </c>
      <c r="BD58" s="102" t="s">
        <v>1301</v>
      </c>
      <c r="BE58" s="103"/>
      <c r="BF58" s="124" t="s">
        <v>101</v>
      </c>
      <c r="BG58" s="105" t="s">
        <v>1301</v>
      </c>
      <c r="BH58" s="105" t="s">
        <v>1301</v>
      </c>
      <c r="BI58" s="105" t="s">
        <v>1301</v>
      </c>
      <c r="BJ58" s="105" t="s">
        <v>1301</v>
      </c>
      <c r="BK58" s="105" t="s">
        <v>1301</v>
      </c>
      <c r="BL58" s="105" t="s">
        <v>1301</v>
      </c>
      <c r="BM58" s="105" t="s">
        <v>1301</v>
      </c>
      <c r="BN58" s="105" t="s">
        <v>1301</v>
      </c>
      <c r="BO58" s="105" t="s">
        <v>1301</v>
      </c>
      <c r="BP58" s="105" t="s">
        <v>1301</v>
      </c>
      <c r="BQ58" s="105" t="s">
        <v>1301</v>
      </c>
      <c r="BR58" s="106" t="s">
        <v>1301</v>
      </c>
      <c r="BS58" s="107"/>
      <c r="BT58" s="142" t="s">
        <v>1301</v>
      </c>
      <c r="BU58" s="143" t="s">
        <v>1301</v>
      </c>
      <c r="BV58" s="143" t="s">
        <v>1301</v>
      </c>
      <c r="BW58" s="143" t="s">
        <v>1301</v>
      </c>
      <c r="BX58" s="143" t="s">
        <v>1301</v>
      </c>
      <c r="BY58" s="143" t="s">
        <v>1301</v>
      </c>
      <c r="BZ58" s="143" t="s">
        <v>1301</v>
      </c>
      <c r="CA58" s="143" t="s">
        <v>1301</v>
      </c>
      <c r="CB58" s="143" t="s">
        <v>1301</v>
      </c>
      <c r="CC58" s="143" t="s">
        <v>1301</v>
      </c>
      <c r="CD58" s="143" t="s">
        <v>1301</v>
      </c>
      <c r="CE58" s="144" t="s">
        <v>1301</v>
      </c>
      <c r="CF58" s="110"/>
      <c r="CG58" s="111"/>
      <c r="CH58" s="111"/>
      <c r="CI58" s="111"/>
      <c r="CJ58" s="111"/>
      <c r="CK58" s="111"/>
      <c r="CL58" s="111"/>
      <c r="CM58" s="111"/>
      <c r="CN58" s="111"/>
      <c r="CO58" s="111"/>
      <c r="CP58" s="111"/>
      <c r="CQ58" s="111"/>
      <c r="CR58" s="111"/>
      <c r="CS58" s="112"/>
      <c r="CT58" s="125" t="s">
        <v>101</v>
      </c>
      <c r="CU58" s="114"/>
      <c r="CV58" s="114"/>
      <c r="CW58" s="114"/>
      <c r="CX58" s="114"/>
      <c r="CY58" s="114"/>
      <c r="CZ58" s="114"/>
      <c r="DA58" s="114"/>
      <c r="DB58" s="115"/>
      <c r="DC58" s="116"/>
      <c r="DD58" s="116"/>
      <c r="DE58" s="116"/>
      <c r="DF58" s="117"/>
      <c r="DH58" s="119"/>
      <c r="DI58" s="119"/>
      <c r="DJ58" s="120"/>
      <c r="DK58" s="121"/>
      <c r="DL58" s="119"/>
      <c r="DM58" s="119"/>
      <c r="DN58" s="120"/>
      <c r="DO58" s="121"/>
      <c r="DP58" s="119"/>
      <c r="DQ58" s="119"/>
      <c r="DR58" s="120"/>
      <c r="DS58" s="121"/>
      <c r="DT58" s="119"/>
      <c r="DU58" s="119"/>
      <c r="DV58" s="120"/>
      <c r="DW58" s="121"/>
      <c r="DX58" s="119"/>
      <c r="DY58" s="119"/>
      <c r="DZ58" s="120"/>
      <c r="EA58" s="121"/>
      <c r="EB58" s="119"/>
      <c r="EC58" s="119"/>
      <c r="ED58" s="120"/>
      <c r="EE58" s="121"/>
      <c r="EF58" s="119"/>
      <c r="EG58" s="119"/>
      <c r="EH58" s="120"/>
      <c r="EI58" s="121"/>
      <c r="EJ58" s="119"/>
      <c r="EK58" s="119"/>
      <c r="EL58" s="120"/>
      <c r="EM58" s="121"/>
      <c r="EN58" s="119"/>
      <c r="EO58" s="119"/>
      <c r="EP58" s="120"/>
      <c r="EQ58" s="121"/>
      <c r="ER58" s="119"/>
      <c r="ES58" s="119"/>
      <c r="ET58" s="120"/>
      <c r="EU58" s="121"/>
      <c r="EV58" s="119"/>
      <c r="EW58" s="119"/>
      <c r="EX58" s="120"/>
      <c r="EY58" s="121"/>
      <c r="EZ58" s="119"/>
      <c r="FA58" s="119"/>
      <c r="FB58" s="120"/>
    </row>
    <row r="59" spans="1:158" s="118" customFormat="1" ht="15" customHeight="1" x14ac:dyDescent="0.25">
      <c r="A59" s="85">
        <v>27010570</v>
      </c>
      <c r="B59" s="215">
        <v>-75.333333333333329</v>
      </c>
      <c r="C59" s="215">
        <v>6.4333333333333336</v>
      </c>
      <c r="D59" s="87"/>
      <c r="E59" s="122" t="s">
        <v>102</v>
      </c>
      <c r="F59" s="89" t="s">
        <v>49</v>
      </c>
      <c r="G59" s="89"/>
      <c r="H59" s="89"/>
      <c r="I59" s="89"/>
      <c r="J59" s="171" t="s">
        <v>102</v>
      </c>
      <c r="K59" s="91"/>
      <c r="L59" s="91"/>
      <c r="M59" s="126"/>
      <c r="N59" s="126"/>
      <c r="O59" s="126"/>
      <c r="P59" s="126"/>
      <c r="Q59" s="126"/>
      <c r="R59" s="126"/>
      <c r="S59" s="126"/>
      <c r="T59" s="126"/>
      <c r="U59" s="126"/>
      <c r="V59" s="661"/>
      <c r="W59" s="661"/>
      <c r="X59" s="126"/>
      <c r="Y59" s="126"/>
      <c r="Z59" s="126"/>
      <c r="AA59" s="126"/>
      <c r="AB59" s="126"/>
      <c r="AC59" s="126"/>
      <c r="AD59" s="91"/>
      <c r="AE59" s="91"/>
      <c r="AF59" s="126"/>
      <c r="AG59" s="126"/>
      <c r="AH59" s="126"/>
      <c r="AI59" s="126"/>
      <c r="AJ59" s="126"/>
      <c r="AK59" s="126" t="s">
        <v>1301</v>
      </c>
      <c r="AL59" s="126"/>
      <c r="AM59" s="126"/>
      <c r="AN59" s="126"/>
      <c r="AO59" s="69"/>
      <c r="AP59" s="92" t="str">
        <f t="shared" si="8"/>
        <v/>
      </c>
      <c r="AQ59" s="236" t="s">
        <v>1301</v>
      </c>
      <c r="AR59" s="226"/>
      <c r="AS59" s="227"/>
      <c r="AT59" s="96"/>
      <c r="AU59" s="199"/>
      <c r="AV59" s="98"/>
      <c r="AW59" s="227"/>
      <c r="AX59" s="99"/>
      <c r="AY59" s="100"/>
      <c r="AZ59" s="101"/>
      <c r="BA59" s="102" t="str">
        <f t="shared" si="14"/>
        <v/>
      </c>
      <c r="BB59" s="102" t="str">
        <f t="shared" si="15"/>
        <v/>
      </c>
      <c r="BC59" s="102" t="str">
        <f t="shared" si="16"/>
        <v/>
      </c>
      <c r="BD59" s="102" t="s">
        <v>1301</v>
      </c>
      <c r="BE59" s="103"/>
      <c r="BF59" s="124" t="s">
        <v>102</v>
      </c>
      <c r="BG59" s="105" t="s">
        <v>1301</v>
      </c>
      <c r="BH59" s="105" t="s">
        <v>1301</v>
      </c>
      <c r="BI59" s="105" t="s">
        <v>1301</v>
      </c>
      <c r="BJ59" s="105" t="s">
        <v>1301</v>
      </c>
      <c r="BK59" s="105" t="s">
        <v>1301</v>
      </c>
      <c r="BL59" s="105" t="s">
        <v>1301</v>
      </c>
      <c r="BM59" s="105" t="s">
        <v>1301</v>
      </c>
      <c r="BN59" s="105" t="s">
        <v>1301</v>
      </c>
      <c r="BO59" s="105" t="s">
        <v>1301</v>
      </c>
      <c r="BP59" s="105" t="s">
        <v>1301</v>
      </c>
      <c r="BQ59" s="105" t="s">
        <v>1301</v>
      </c>
      <c r="BR59" s="106" t="s">
        <v>1301</v>
      </c>
      <c r="BS59" s="107"/>
      <c r="BT59" s="142" t="s">
        <v>1301</v>
      </c>
      <c r="BU59" s="143" t="s">
        <v>1301</v>
      </c>
      <c r="BV59" s="143" t="s">
        <v>1301</v>
      </c>
      <c r="BW59" s="143" t="s">
        <v>1301</v>
      </c>
      <c r="BX59" s="143" t="s">
        <v>1301</v>
      </c>
      <c r="BY59" s="143" t="s">
        <v>1301</v>
      </c>
      <c r="BZ59" s="143" t="s">
        <v>1301</v>
      </c>
      <c r="CA59" s="143" t="s">
        <v>1301</v>
      </c>
      <c r="CB59" s="143" t="s">
        <v>1301</v>
      </c>
      <c r="CC59" s="143" t="s">
        <v>1301</v>
      </c>
      <c r="CD59" s="143" t="s">
        <v>1301</v>
      </c>
      <c r="CE59" s="144" t="s">
        <v>1301</v>
      </c>
      <c r="CF59" s="110"/>
      <c r="CG59" s="111"/>
      <c r="CH59" s="111"/>
      <c r="CI59" s="111"/>
      <c r="CJ59" s="111"/>
      <c r="CK59" s="111"/>
      <c r="CL59" s="111"/>
      <c r="CM59" s="111"/>
      <c r="CN59" s="111"/>
      <c r="CO59" s="111"/>
      <c r="CP59" s="111"/>
      <c r="CQ59" s="111"/>
      <c r="CR59" s="111"/>
      <c r="CS59" s="112"/>
      <c r="CT59" s="125" t="s">
        <v>102</v>
      </c>
      <c r="CU59" s="114"/>
      <c r="CV59" s="114"/>
      <c r="CW59" s="114"/>
      <c r="CX59" s="114"/>
      <c r="CY59" s="114"/>
      <c r="CZ59" s="114"/>
      <c r="DA59" s="114"/>
      <c r="DB59" s="115"/>
      <c r="DC59" s="116"/>
      <c r="DD59" s="116"/>
      <c r="DE59" s="116"/>
      <c r="DF59" s="117"/>
      <c r="DH59" s="119"/>
      <c r="DI59" s="119"/>
      <c r="DJ59" s="120"/>
      <c r="DK59" s="121"/>
      <c r="DL59" s="119"/>
      <c r="DM59" s="119"/>
      <c r="DN59" s="120"/>
      <c r="DO59" s="121"/>
      <c r="DP59" s="119"/>
      <c r="DQ59" s="119"/>
      <c r="DR59" s="120"/>
      <c r="DS59" s="121"/>
      <c r="DT59" s="119"/>
      <c r="DU59" s="119"/>
      <c r="DV59" s="120"/>
      <c r="DW59" s="121"/>
      <c r="DX59" s="119"/>
      <c r="DY59" s="119"/>
      <c r="DZ59" s="120"/>
      <c r="EA59" s="121"/>
      <c r="EB59" s="119"/>
      <c r="EC59" s="119"/>
      <c r="ED59" s="120"/>
      <c r="EE59" s="121"/>
      <c r="EF59" s="119"/>
      <c r="EG59" s="119"/>
      <c r="EH59" s="120"/>
      <c r="EI59" s="121"/>
      <c r="EJ59" s="119"/>
      <c r="EK59" s="119"/>
      <c r="EL59" s="120"/>
      <c r="EM59" s="121"/>
      <c r="EN59" s="119"/>
      <c r="EO59" s="119"/>
      <c r="EP59" s="120"/>
      <c r="EQ59" s="121"/>
      <c r="ER59" s="119"/>
      <c r="ES59" s="119"/>
      <c r="ET59" s="120"/>
      <c r="EU59" s="121"/>
      <c r="EV59" s="119"/>
      <c r="EW59" s="119"/>
      <c r="EX59" s="120"/>
      <c r="EY59" s="121"/>
      <c r="EZ59" s="119"/>
      <c r="FA59" s="119"/>
      <c r="FB59" s="120"/>
    </row>
    <row r="60" spans="1:158" s="118" customFormat="1" ht="15" customHeight="1" x14ac:dyDescent="0.25">
      <c r="A60" s="85">
        <v>27011150</v>
      </c>
      <c r="B60" s="86">
        <v>-75.650000000000006</v>
      </c>
      <c r="C60" s="86">
        <v>6.25</v>
      </c>
      <c r="D60" s="87"/>
      <c r="E60" s="232" t="s">
        <v>104</v>
      </c>
      <c r="F60" s="89" t="s">
        <v>49</v>
      </c>
      <c r="G60" s="89"/>
      <c r="H60" s="89"/>
      <c r="I60" s="89"/>
      <c r="J60" s="233" t="s">
        <v>785</v>
      </c>
      <c r="K60" s="91"/>
      <c r="L60" s="91"/>
      <c r="M60" s="126"/>
      <c r="N60" s="126"/>
      <c r="O60" s="126"/>
      <c r="P60" s="126"/>
      <c r="Q60" s="126"/>
      <c r="R60" s="126"/>
      <c r="S60" s="126"/>
      <c r="T60" s="126"/>
      <c r="U60" s="126"/>
      <c r="V60" s="661"/>
      <c r="W60" s="661"/>
      <c r="X60" s="126"/>
      <c r="Y60" s="126"/>
      <c r="Z60" s="126"/>
      <c r="AA60" s="126"/>
      <c r="AB60" s="126"/>
      <c r="AC60" s="126"/>
      <c r="AD60" s="91"/>
      <c r="AE60" s="91"/>
      <c r="AF60" s="126"/>
      <c r="AG60" s="126"/>
      <c r="AH60" s="126"/>
      <c r="AI60" s="126"/>
      <c r="AJ60" s="126"/>
      <c r="AK60" s="126" t="s">
        <v>1301</v>
      </c>
      <c r="AL60" s="126"/>
      <c r="AM60" s="126"/>
      <c r="AN60" s="126"/>
      <c r="AO60" s="69"/>
      <c r="AP60" s="92" t="str">
        <f t="shared" si="8"/>
        <v/>
      </c>
      <c r="AQ60" s="93" t="s">
        <v>1301</v>
      </c>
      <c r="AR60" s="226"/>
      <c r="AS60" s="227"/>
      <c r="AT60" s="96"/>
      <c r="AU60" s="199"/>
      <c r="AV60" s="98"/>
      <c r="AW60" s="227"/>
      <c r="AX60" s="99"/>
      <c r="AY60" s="100"/>
      <c r="AZ60" s="101"/>
      <c r="BA60" s="102" t="str">
        <f t="shared" si="14"/>
        <v/>
      </c>
      <c r="BB60" s="102" t="str">
        <f t="shared" si="15"/>
        <v/>
      </c>
      <c r="BC60" s="102" t="str">
        <f t="shared" si="16"/>
        <v/>
      </c>
      <c r="BD60" s="102" t="s">
        <v>1301</v>
      </c>
      <c r="BE60" s="103"/>
      <c r="BF60" s="234" t="s">
        <v>104</v>
      </c>
      <c r="BG60" s="105" t="s">
        <v>1301</v>
      </c>
      <c r="BH60" s="105" t="s">
        <v>1301</v>
      </c>
      <c r="BI60" s="105" t="s">
        <v>1301</v>
      </c>
      <c r="BJ60" s="105" t="s">
        <v>1301</v>
      </c>
      <c r="BK60" s="105" t="s">
        <v>1301</v>
      </c>
      <c r="BL60" s="105" t="s">
        <v>1301</v>
      </c>
      <c r="BM60" s="105" t="s">
        <v>1301</v>
      </c>
      <c r="BN60" s="105" t="s">
        <v>1301</v>
      </c>
      <c r="BO60" s="105" t="s">
        <v>1301</v>
      </c>
      <c r="BP60" s="105" t="s">
        <v>1301</v>
      </c>
      <c r="BQ60" s="105" t="s">
        <v>1301</v>
      </c>
      <c r="BR60" s="106" t="s">
        <v>1301</v>
      </c>
      <c r="BS60" s="107"/>
      <c r="BT60" s="108" t="s">
        <v>1301</v>
      </c>
      <c r="BU60" s="108" t="s">
        <v>1301</v>
      </c>
      <c r="BV60" s="108" t="s">
        <v>1301</v>
      </c>
      <c r="BW60" s="108" t="s">
        <v>1301</v>
      </c>
      <c r="BX60" s="108" t="s">
        <v>1301</v>
      </c>
      <c r="BY60" s="109" t="s">
        <v>1301</v>
      </c>
      <c r="BZ60" s="109" t="s">
        <v>1301</v>
      </c>
      <c r="CA60" s="109" t="s">
        <v>1301</v>
      </c>
      <c r="CB60" s="109" t="s">
        <v>1301</v>
      </c>
      <c r="CC60" s="109" t="s">
        <v>1301</v>
      </c>
      <c r="CD60" s="109" t="s">
        <v>1301</v>
      </c>
      <c r="CE60" s="109" t="s">
        <v>1301</v>
      </c>
      <c r="CF60" s="110"/>
      <c r="CG60" s="111"/>
      <c r="CH60" s="111"/>
      <c r="CI60" s="111"/>
      <c r="CJ60" s="111"/>
      <c r="CK60" s="111"/>
      <c r="CL60" s="111"/>
      <c r="CM60" s="111"/>
      <c r="CN60" s="111"/>
      <c r="CO60" s="111"/>
      <c r="CP60" s="111"/>
      <c r="CQ60" s="111"/>
      <c r="CR60" s="111"/>
      <c r="CS60" s="112"/>
      <c r="CT60" s="235" t="s">
        <v>104</v>
      </c>
      <c r="CU60" s="114"/>
      <c r="CV60" s="114"/>
      <c r="CW60" s="114"/>
      <c r="CX60" s="114"/>
      <c r="CY60" s="114"/>
      <c r="CZ60" s="114"/>
      <c r="DA60" s="114"/>
      <c r="DB60" s="115"/>
      <c r="DC60" s="116"/>
      <c r="DD60" s="116"/>
      <c r="DE60" s="116"/>
      <c r="DF60" s="117"/>
      <c r="DH60" s="119"/>
      <c r="DI60" s="119"/>
      <c r="DJ60" s="120"/>
      <c r="DK60" s="121"/>
      <c r="DL60" s="119"/>
      <c r="DM60" s="119"/>
      <c r="DN60" s="120"/>
      <c r="DO60" s="121"/>
      <c r="DP60" s="119"/>
      <c r="DQ60" s="119"/>
      <c r="DR60" s="120"/>
      <c r="DS60" s="121"/>
      <c r="DT60" s="119"/>
      <c r="DU60" s="119"/>
      <c r="DV60" s="120"/>
      <c r="DW60" s="121"/>
      <c r="DX60" s="119"/>
      <c r="DY60" s="119"/>
      <c r="DZ60" s="120"/>
      <c r="EA60" s="121"/>
      <c r="EB60" s="119"/>
      <c r="EC60" s="119"/>
      <c r="ED60" s="120"/>
      <c r="EE60" s="121"/>
      <c r="EF60" s="119"/>
      <c r="EG60" s="119"/>
      <c r="EH60" s="120"/>
      <c r="EI60" s="121"/>
      <c r="EJ60" s="119"/>
      <c r="EK60" s="119"/>
      <c r="EL60" s="120"/>
      <c r="EM60" s="121"/>
      <c r="EN60" s="119"/>
      <c r="EO60" s="119"/>
      <c r="EP60" s="120"/>
      <c r="EQ60" s="121"/>
      <c r="ER60" s="119"/>
      <c r="ES60" s="119"/>
      <c r="ET60" s="120"/>
      <c r="EU60" s="121"/>
      <c r="EV60" s="119"/>
      <c r="EW60" s="119"/>
      <c r="EX60" s="120"/>
      <c r="EY60" s="121"/>
      <c r="EZ60" s="119"/>
      <c r="FA60" s="119"/>
      <c r="FB60" s="120"/>
    </row>
    <row r="61" spans="1:158" s="118" customFormat="1" ht="15" customHeight="1" x14ac:dyDescent="0.25">
      <c r="A61" s="85">
        <v>27015330</v>
      </c>
      <c r="B61" s="86">
        <v>-75.612888888888889</v>
      </c>
      <c r="C61" s="86">
        <v>6.2530555555555551</v>
      </c>
      <c r="D61" s="87"/>
      <c r="E61" s="122" t="s">
        <v>105</v>
      </c>
      <c r="F61" s="89" t="s">
        <v>49</v>
      </c>
      <c r="G61" s="89"/>
      <c r="H61" s="89"/>
      <c r="I61" s="89"/>
      <c r="J61" s="171"/>
      <c r="K61" s="91"/>
      <c r="L61" s="91"/>
      <c r="M61" s="126"/>
      <c r="N61" s="126"/>
      <c r="O61" s="126"/>
      <c r="P61" s="126"/>
      <c r="Q61" s="126"/>
      <c r="R61" s="126"/>
      <c r="S61" s="126"/>
      <c r="T61" s="126"/>
      <c r="U61" s="126"/>
      <c r="V61" s="661"/>
      <c r="W61" s="661"/>
      <c r="X61" s="126"/>
      <c r="Y61" s="126"/>
      <c r="Z61" s="126"/>
      <c r="AA61" s="126"/>
      <c r="AB61" s="126"/>
      <c r="AC61" s="126"/>
      <c r="AD61" s="91"/>
      <c r="AE61" s="91"/>
      <c r="AF61" s="126"/>
      <c r="AG61" s="126"/>
      <c r="AH61" s="126"/>
      <c r="AI61" s="126"/>
      <c r="AJ61" s="126"/>
      <c r="AK61" s="126" t="s">
        <v>1301</v>
      </c>
      <c r="AL61" s="126"/>
      <c r="AM61" s="126"/>
      <c r="AN61" s="126"/>
      <c r="AO61" s="69"/>
      <c r="AP61" s="92" t="str">
        <f t="shared" si="8"/>
        <v/>
      </c>
      <c r="AQ61" s="93">
        <v>181.17333333333332</v>
      </c>
      <c r="AR61" s="226"/>
      <c r="AS61" s="227"/>
      <c r="AT61" s="96"/>
      <c r="AU61" s="199"/>
      <c r="AV61" s="98"/>
      <c r="AW61" s="227"/>
      <c r="AX61" s="99"/>
      <c r="AY61" s="100"/>
      <c r="AZ61" s="101">
        <v>85.4</v>
      </c>
      <c r="BA61" s="102" t="str">
        <f t="shared" si="14"/>
        <v/>
      </c>
      <c r="BB61" s="102" t="str">
        <f t="shared" si="15"/>
        <v/>
      </c>
      <c r="BC61" s="102" t="str">
        <f t="shared" si="16"/>
        <v/>
      </c>
      <c r="BD61" s="102">
        <v>17.699999999999996</v>
      </c>
      <c r="BE61" s="103"/>
      <c r="BF61" s="124" t="s">
        <v>105</v>
      </c>
      <c r="BG61" s="105">
        <v>71.503333333333345</v>
      </c>
      <c r="BH61" s="105">
        <v>80.659259259259272</v>
      </c>
      <c r="BI61" s="105">
        <v>132.28</v>
      </c>
      <c r="BJ61" s="105">
        <v>181.17333333333332</v>
      </c>
      <c r="BK61" s="105">
        <v>218.86000000000004</v>
      </c>
      <c r="BL61" s="105">
        <v>144.96</v>
      </c>
      <c r="BM61" s="105">
        <v>133.98965517241376</v>
      </c>
      <c r="BN61" s="105">
        <v>126.05333333333336</v>
      </c>
      <c r="BO61" s="105">
        <v>170.74137931034485</v>
      </c>
      <c r="BP61" s="105">
        <v>211.49000000000004</v>
      </c>
      <c r="BQ61" s="105">
        <v>171.33333333333334</v>
      </c>
      <c r="BR61" s="106">
        <v>115.35862068965521</v>
      </c>
      <c r="BS61" s="107"/>
      <c r="BT61" s="108">
        <v>7.9666666666666641</v>
      </c>
      <c r="BU61" s="108">
        <v>9.3133255792738527</v>
      </c>
      <c r="BV61" s="108">
        <v>13.633333333333333</v>
      </c>
      <c r="BW61" s="108">
        <v>17.699999999999996</v>
      </c>
      <c r="BX61" s="108">
        <v>18.566666666666666</v>
      </c>
      <c r="BY61" s="109">
        <v>14.166666666666666</v>
      </c>
      <c r="BZ61" s="109">
        <v>13.506666666666668</v>
      </c>
      <c r="CA61" s="109">
        <v>14.399999999999997</v>
      </c>
      <c r="CB61" s="109">
        <v>16.402380952380948</v>
      </c>
      <c r="CC61" s="109">
        <v>19.533333333333335</v>
      </c>
      <c r="CD61" s="109">
        <v>16.899999999999999</v>
      </c>
      <c r="CE61" s="109">
        <v>11.343333333333334</v>
      </c>
      <c r="CF61" s="110"/>
      <c r="CG61" s="111">
        <v>58.1</v>
      </c>
      <c r="CH61" s="111">
        <v>58</v>
      </c>
      <c r="CI61" s="111">
        <v>67.099999999999994</v>
      </c>
      <c r="CJ61" s="111">
        <v>85.4</v>
      </c>
      <c r="CK61" s="111">
        <v>110.1</v>
      </c>
      <c r="CL61" s="111">
        <v>69.3</v>
      </c>
      <c r="CM61" s="111">
        <v>64.400000000000006</v>
      </c>
      <c r="CN61" s="111">
        <v>77.7</v>
      </c>
      <c r="CO61" s="111">
        <v>64.400000000000006</v>
      </c>
      <c r="CP61" s="111">
        <v>78.900000000000006</v>
      </c>
      <c r="CQ61" s="111">
        <v>85.2</v>
      </c>
      <c r="CR61" s="111">
        <v>67.599999999999994</v>
      </c>
      <c r="CS61" s="112"/>
      <c r="CT61" s="125" t="s">
        <v>105</v>
      </c>
      <c r="CU61" s="114"/>
      <c r="CV61" s="114"/>
      <c r="CW61" s="114"/>
      <c r="CX61" s="114"/>
      <c r="CY61" s="114"/>
      <c r="CZ61" s="114"/>
      <c r="DA61" s="114"/>
      <c r="DB61" s="115"/>
      <c r="DC61" s="116"/>
      <c r="DD61" s="116"/>
      <c r="DE61" s="116"/>
      <c r="DF61" s="117"/>
      <c r="DH61" s="119"/>
      <c r="DI61" s="119"/>
      <c r="DJ61" s="120"/>
      <c r="DK61" s="121"/>
      <c r="DL61" s="119"/>
      <c r="DM61" s="119"/>
      <c r="DN61" s="120"/>
      <c r="DO61" s="121"/>
      <c r="DP61" s="119"/>
      <c r="DQ61" s="119"/>
      <c r="DR61" s="120"/>
      <c r="DS61" s="121"/>
      <c r="DT61" s="119"/>
      <c r="DU61" s="119"/>
      <c r="DV61" s="120"/>
      <c r="DW61" s="121"/>
      <c r="DX61" s="119"/>
      <c r="DY61" s="119"/>
      <c r="DZ61" s="120"/>
      <c r="EA61" s="121"/>
      <c r="EB61" s="119"/>
      <c r="EC61" s="119"/>
      <c r="ED61" s="120"/>
      <c r="EE61" s="121"/>
      <c r="EF61" s="119"/>
      <c r="EG61" s="119"/>
      <c r="EH61" s="120"/>
      <c r="EI61" s="121"/>
      <c r="EJ61" s="119"/>
      <c r="EK61" s="119"/>
      <c r="EL61" s="120"/>
      <c r="EM61" s="121"/>
      <c r="EN61" s="119"/>
      <c r="EO61" s="119"/>
      <c r="EP61" s="120"/>
      <c r="EQ61" s="121"/>
      <c r="ER61" s="119"/>
      <c r="ES61" s="119"/>
      <c r="ET61" s="120"/>
      <c r="EU61" s="121"/>
      <c r="EV61" s="119"/>
      <c r="EW61" s="119"/>
      <c r="EX61" s="120"/>
      <c r="EY61" s="121"/>
      <c r="EZ61" s="119"/>
      <c r="FA61" s="119"/>
      <c r="FB61" s="120"/>
    </row>
    <row r="62" spans="1:158" s="118" customFormat="1" ht="15" customHeight="1" x14ac:dyDescent="0.25">
      <c r="A62" s="85"/>
      <c r="B62" s="215">
        <v>-75.599999999999994</v>
      </c>
      <c r="C62" s="215">
        <v>6.2833333333333297</v>
      </c>
      <c r="D62" s="87"/>
      <c r="E62" s="122" t="s">
        <v>106</v>
      </c>
      <c r="F62" s="89" t="s">
        <v>49</v>
      </c>
      <c r="G62" s="89"/>
      <c r="H62" s="89"/>
      <c r="I62" s="89"/>
      <c r="J62" s="171"/>
      <c r="K62" s="91"/>
      <c r="L62" s="91"/>
      <c r="M62" s="126"/>
      <c r="N62" s="126"/>
      <c r="O62" s="126"/>
      <c r="P62" s="126"/>
      <c r="Q62" s="126"/>
      <c r="R62" s="126"/>
      <c r="S62" s="126"/>
      <c r="T62" s="126"/>
      <c r="U62" s="126"/>
      <c r="V62" s="661"/>
      <c r="W62" s="661"/>
      <c r="X62" s="126"/>
      <c r="Y62" s="126"/>
      <c r="Z62" s="126"/>
      <c r="AA62" s="126"/>
      <c r="AB62" s="126"/>
      <c r="AC62" s="126"/>
      <c r="AD62" s="91"/>
      <c r="AE62" s="91"/>
      <c r="AF62" s="126"/>
      <c r="AG62" s="126"/>
      <c r="AH62" s="126"/>
      <c r="AI62" s="126"/>
      <c r="AJ62" s="126"/>
      <c r="AK62" s="126" t="s">
        <v>1301</v>
      </c>
      <c r="AL62" s="126"/>
      <c r="AM62" s="126"/>
      <c r="AN62" s="126"/>
      <c r="AO62" s="69"/>
      <c r="AP62" s="92" t="str">
        <f t="shared" si="8"/>
        <v/>
      </c>
      <c r="AQ62" s="93" t="s">
        <v>1301</v>
      </c>
      <c r="AR62" s="226"/>
      <c r="AS62" s="227"/>
      <c r="AT62" s="96"/>
      <c r="AU62" s="199"/>
      <c r="AV62" s="98"/>
      <c r="AW62" s="227"/>
      <c r="AX62" s="99"/>
      <c r="AY62" s="100"/>
      <c r="AZ62" s="101"/>
      <c r="BA62" s="102" t="str">
        <f t="shared" si="14"/>
        <v/>
      </c>
      <c r="BB62" s="102" t="str">
        <f t="shared" si="15"/>
        <v/>
      </c>
      <c r="BC62" s="102" t="str">
        <f t="shared" si="16"/>
        <v/>
      </c>
      <c r="BD62" s="102" t="s">
        <v>1301</v>
      </c>
      <c r="BE62" s="103"/>
      <c r="BF62" s="124" t="s">
        <v>106</v>
      </c>
      <c r="BG62" s="105" t="s">
        <v>1301</v>
      </c>
      <c r="BH62" s="105" t="s">
        <v>1301</v>
      </c>
      <c r="BI62" s="105" t="s">
        <v>1301</v>
      </c>
      <c r="BJ62" s="105" t="s">
        <v>1301</v>
      </c>
      <c r="BK62" s="105" t="s">
        <v>1301</v>
      </c>
      <c r="BL62" s="105" t="s">
        <v>1301</v>
      </c>
      <c r="BM62" s="105" t="s">
        <v>1301</v>
      </c>
      <c r="BN62" s="105" t="s">
        <v>1301</v>
      </c>
      <c r="BO62" s="105" t="s">
        <v>1301</v>
      </c>
      <c r="BP62" s="105" t="s">
        <v>1301</v>
      </c>
      <c r="BQ62" s="105" t="s">
        <v>1301</v>
      </c>
      <c r="BR62" s="106" t="s">
        <v>1301</v>
      </c>
      <c r="BS62" s="107"/>
      <c r="BT62" s="108" t="s">
        <v>1301</v>
      </c>
      <c r="BU62" s="108" t="s">
        <v>1301</v>
      </c>
      <c r="BV62" s="108" t="s">
        <v>1301</v>
      </c>
      <c r="BW62" s="108" t="s">
        <v>1301</v>
      </c>
      <c r="BX62" s="108" t="s">
        <v>1301</v>
      </c>
      <c r="BY62" s="109" t="s">
        <v>1301</v>
      </c>
      <c r="BZ62" s="109" t="s">
        <v>1301</v>
      </c>
      <c r="CA62" s="109" t="s">
        <v>1301</v>
      </c>
      <c r="CB62" s="109" t="s">
        <v>1301</v>
      </c>
      <c r="CC62" s="109" t="s">
        <v>1301</v>
      </c>
      <c r="CD62" s="109" t="s">
        <v>1301</v>
      </c>
      <c r="CE62" s="109" t="s">
        <v>1301</v>
      </c>
      <c r="CF62" s="110"/>
      <c r="CG62" s="111"/>
      <c r="CH62" s="111"/>
      <c r="CI62" s="111"/>
      <c r="CJ62" s="111"/>
      <c r="CK62" s="111"/>
      <c r="CL62" s="111"/>
      <c r="CM62" s="111"/>
      <c r="CN62" s="111"/>
      <c r="CO62" s="111"/>
      <c r="CP62" s="111"/>
      <c r="CQ62" s="111"/>
      <c r="CR62" s="111"/>
      <c r="CS62" s="112"/>
      <c r="CT62" s="125" t="s">
        <v>106</v>
      </c>
      <c r="CU62" s="114"/>
      <c r="CV62" s="114"/>
      <c r="CW62" s="114"/>
      <c r="CX62" s="114"/>
      <c r="CY62" s="114"/>
      <c r="CZ62" s="114"/>
      <c r="DA62" s="114"/>
      <c r="DB62" s="115"/>
      <c r="DC62" s="116"/>
      <c r="DD62" s="116"/>
      <c r="DE62" s="116"/>
      <c r="DF62" s="117"/>
      <c r="DH62" s="119"/>
      <c r="DI62" s="119"/>
      <c r="DJ62" s="120"/>
      <c r="DK62" s="121"/>
      <c r="DL62" s="119"/>
      <c r="DM62" s="119"/>
      <c r="DN62" s="120"/>
      <c r="DO62" s="121"/>
      <c r="DP62" s="119"/>
      <c r="DQ62" s="119"/>
      <c r="DR62" s="120"/>
      <c r="DS62" s="121"/>
      <c r="DT62" s="119"/>
      <c r="DU62" s="119"/>
      <c r="DV62" s="120"/>
      <c r="DW62" s="121"/>
      <c r="DX62" s="119"/>
      <c r="DY62" s="119"/>
      <c r="DZ62" s="120"/>
      <c r="EA62" s="121"/>
      <c r="EB62" s="119"/>
      <c r="EC62" s="119"/>
      <c r="ED62" s="120"/>
      <c r="EE62" s="121"/>
      <c r="EF62" s="119"/>
      <c r="EG62" s="119"/>
      <c r="EH62" s="120"/>
      <c r="EI62" s="121"/>
      <c r="EJ62" s="119"/>
      <c r="EK62" s="119"/>
      <c r="EL62" s="120"/>
      <c r="EM62" s="121"/>
      <c r="EN62" s="119"/>
      <c r="EO62" s="119"/>
      <c r="EP62" s="120"/>
      <c r="EQ62" s="121"/>
      <c r="ER62" s="119"/>
      <c r="ES62" s="119"/>
      <c r="ET62" s="120"/>
      <c r="EU62" s="121"/>
      <c r="EV62" s="119"/>
      <c r="EW62" s="119"/>
      <c r="EX62" s="120"/>
      <c r="EY62" s="121"/>
      <c r="EZ62" s="119"/>
      <c r="FA62" s="119"/>
      <c r="FB62" s="120"/>
    </row>
    <row r="63" spans="1:158" s="118" customFormat="1" ht="15" customHeight="1" x14ac:dyDescent="0.25">
      <c r="A63" s="85">
        <v>27015310</v>
      </c>
      <c r="B63" s="215">
        <v>-75.55</v>
      </c>
      <c r="C63" s="215">
        <v>6.3166666666666664</v>
      </c>
      <c r="D63" s="87"/>
      <c r="E63" s="122" t="s">
        <v>107</v>
      </c>
      <c r="F63" s="89" t="s">
        <v>49</v>
      </c>
      <c r="G63" s="89"/>
      <c r="H63" s="89"/>
      <c r="I63" s="89"/>
      <c r="J63" s="171" t="s">
        <v>734</v>
      </c>
      <c r="K63" s="91"/>
      <c r="L63" s="91"/>
      <c r="M63" s="126"/>
      <c r="N63" s="126"/>
      <c r="O63" s="126"/>
      <c r="P63" s="126"/>
      <c r="Q63" s="126"/>
      <c r="R63" s="126"/>
      <c r="S63" s="126"/>
      <c r="T63" s="126"/>
      <c r="U63" s="126"/>
      <c r="V63" s="661"/>
      <c r="W63" s="661"/>
      <c r="X63" s="126"/>
      <c r="Y63" s="126"/>
      <c r="Z63" s="126"/>
      <c r="AA63" s="126"/>
      <c r="AB63" s="126"/>
      <c r="AC63" s="126"/>
      <c r="AD63" s="91"/>
      <c r="AE63" s="91"/>
      <c r="AF63" s="126"/>
      <c r="AG63" s="126"/>
      <c r="AH63" s="126"/>
      <c r="AI63" s="126"/>
      <c r="AJ63" s="126"/>
      <c r="AK63" s="126" t="s">
        <v>1301</v>
      </c>
      <c r="AL63" s="126"/>
      <c r="AM63" s="126"/>
      <c r="AN63" s="126"/>
      <c r="AO63" s="69"/>
      <c r="AP63" s="92" t="str">
        <f t="shared" si="8"/>
        <v/>
      </c>
      <c r="AQ63" s="93" t="s">
        <v>1301</v>
      </c>
      <c r="AR63" s="226"/>
      <c r="AS63" s="227"/>
      <c r="AT63" s="96"/>
      <c r="AU63" s="199"/>
      <c r="AV63" s="98"/>
      <c r="AW63" s="227"/>
      <c r="AX63" s="99"/>
      <c r="AY63" s="100"/>
      <c r="AZ63" s="101"/>
      <c r="BA63" s="102" t="str">
        <f t="shared" si="14"/>
        <v/>
      </c>
      <c r="BB63" s="102" t="str">
        <f t="shared" si="15"/>
        <v/>
      </c>
      <c r="BC63" s="102" t="str">
        <f t="shared" si="16"/>
        <v/>
      </c>
      <c r="BD63" s="102" t="s">
        <v>1301</v>
      </c>
      <c r="BE63" s="103"/>
      <c r="BF63" s="124" t="s">
        <v>107</v>
      </c>
      <c r="BG63" s="105" t="s">
        <v>1301</v>
      </c>
      <c r="BH63" s="105" t="s">
        <v>1301</v>
      </c>
      <c r="BI63" s="105" t="s">
        <v>1301</v>
      </c>
      <c r="BJ63" s="105" t="s">
        <v>1301</v>
      </c>
      <c r="BK63" s="105" t="s">
        <v>1301</v>
      </c>
      <c r="BL63" s="105" t="s">
        <v>1301</v>
      </c>
      <c r="BM63" s="105" t="s">
        <v>1301</v>
      </c>
      <c r="BN63" s="105" t="s">
        <v>1301</v>
      </c>
      <c r="BO63" s="105" t="s">
        <v>1301</v>
      </c>
      <c r="BP63" s="105" t="s">
        <v>1301</v>
      </c>
      <c r="BQ63" s="105" t="s">
        <v>1301</v>
      </c>
      <c r="BR63" s="106" t="s">
        <v>1301</v>
      </c>
      <c r="BS63" s="107"/>
      <c r="BT63" s="237" t="s">
        <v>1301</v>
      </c>
      <c r="BU63" s="237" t="s">
        <v>1301</v>
      </c>
      <c r="BV63" s="237" t="s">
        <v>1301</v>
      </c>
      <c r="BW63" s="237" t="s">
        <v>1301</v>
      </c>
      <c r="BX63" s="237" t="s">
        <v>1301</v>
      </c>
      <c r="BY63" s="109" t="s">
        <v>1301</v>
      </c>
      <c r="BZ63" s="109" t="s">
        <v>1301</v>
      </c>
      <c r="CA63" s="109" t="s">
        <v>1301</v>
      </c>
      <c r="CB63" s="109" t="s">
        <v>1301</v>
      </c>
      <c r="CC63" s="109" t="s">
        <v>1301</v>
      </c>
      <c r="CD63" s="109" t="s">
        <v>1301</v>
      </c>
      <c r="CE63" s="109" t="s">
        <v>1301</v>
      </c>
      <c r="CF63" s="110"/>
      <c r="CG63" s="111"/>
      <c r="CH63" s="111"/>
      <c r="CI63" s="111"/>
      <c r="CJ63" s="111"/>
      <c r="CK63" s="111"/>
      <c r="CL63" s="111"/>
      <c r="CM63" s="111"/>
      <c r="CN63" s="111"/>
      <c r="CO63" s="111"/>
      <c r="CP63" s="111"/>
      <c r="CQ63" s="111"/>
      <c r="CR63" s="111"/>
      <c r="CS63" s="112"/>
      <c r="CT63" s="125" t="s">
        <v>107</v>
      </c>
      <c r="CU63" s="114"/>
      <c r="CV63" s="114"/>
      <c r="CW63" s="114"/>
      <c r="CX63" s="114"/>
      <c r="CY63" s="114"/>
      <c r="CZ63" s="114"/>
      <c r="DA63" s="114"/>
      <c r="DB63" s="115"/>
      <c r="DC63" s="116"/>
      <c r="DD63" s="116"/>
      <c r="DE63" s="116"/>
      <c r="DF63" s="117"/>
      <c r="DH63" s="119"/>
      <c r="DI63" s="119"/>
      <c r="DJ63" s="120"/>
      <c r="DK63" s="121"/>
      <c r="DL63" s="119"/>
      <c r="DM63" s="119"/>
      <c r="DN63" s="120"/>
      <c r="DO63" s="121"/>
      <c r="DP63" s="119"/>
      <c r="DQ63" s="119"/>
      <c r="DR63" s="120"/>
      <c r="DS63" s="121"/>
      <c r="DT63" s="119"/>
      <c r="DU63" s="119"/>
      <c r="DV63" s="120"/>
      <c r="DW63" s="121"/>
      <c r="DX63" s="119"/>
      <c r="DY63" s="119"/>
      <c r="DZ63" s="120"/>
      <c r="EA63" s="121"/>
      <c r="EB63" s="119"/>
      <c r="EC63" s="119"/>
      <c r="ED63" s="120"/>
      <c r="EE63" s="121"/>
      <c r="EF63" s="119"/>
      <c r="EG63" s="119"/>
      <c r="EH63" s="120"/>
      <c r="EI63" s="121"/>
      <c r="EJ63" s="119"/>
      <c r="EK63" s="119"/>
      <c r="EL63" s="120"/>
      <c r="EM63" s="121"/>
      <c r="EN63" s="119"/>
      <c r="EO63" s="119"/>
      <c r="EP63" s="120"/>
      <c r="EQ63" s="121"/>
      <c r="ER63" s="119"/>
      <c r="ES63" s="119"/>
      <c r="ET63" s="120"/>
      <c r="EU63" s="121"/>
      <c r="EV63" s="119"/>
      <c r="EW63" s="119"/>
      <c r="EX63" s="120"/>
      <c r="EY63" s="121"/>
      <c r="EZ63" s="119"/>
      <c r="FA63" s="119"/>
      <c r="FB63" s="120"/>
    </row>
    <row r="64" spans="1:158" s="118" customFormat="1" ht="15" customHeight="1" x14ac:dyDescent="0.25">
      <c r="A64" s="85"/>
      <c r="B64" s="215"/>
      <c r="C64" s="215"/>
      <c r="D64" s="87"/>
      <c r="E64" s="122"/>
      <c r="F64" s="89"/>
      <c r="G64" s="89"/>
      <c r="H64" s="89"/>
      <c r="I64" s="89"/>
      <c r="J64" s="171"/>
      <c r="K64" s="91"/>
      <c r="L64" s="91"/>
      <c r="M64" s="126"/>
      <c r="N64" s="126"/>
      <c r="O64" s="126"/>
      <c r="P64" s="126"/>
      <c r="Q64" s="126"/>
      <c r="R64" s="126"/>
      <c r="S64" s="126"/>
      <c r="T64" s="126"/>
      <c r="U64" s="126"/>
      <c r="V64" s="661"/>
      <c r="W64" s="661"/>
      <c r="X64" s="126"/>
      <c r="Y64" s="126"/>
      <c r="Z64" s="126"/>
      <c r="AA64" s="126"/>
      <c r="AB64" s="126"/>
      <c r="AC64" s="126"/>
      <c r="AD64" s="91"/>
      <c r="AE64" s="91"/>
      <c r="AF64" s="126"/>
      <c r="AG64" s="126"/>
      <c r="AH64" s="126"/>
      <c r="AI64" s="126"/>
      <c r="AJ64" s="126"/>
      <c r="AK64" s="126" t="s">
        <v>1301</v>
      </c>
      <c r="AL64" s="126"/>
      <c r="AM64" s="126"/>
      <c r="AN64" s="126"/>
      <c r="AO64" s="69"/>
      <c r="AP64" s="92" t="str">
        <f t="shared" si="8"/>
        <v/>
      </c>
      <c r="AQ64" s="93" t="s">
        <v>1301</v>
      </c>
      <c r="AR64" s="226"/>
      <c r="AS64" s="227"/>
      <c r="AT64" s="96"/>
      <c r="AU64" s="199"/>
      <c r="AV64" s="98"/>
      <c r="AW64" s="227"/>
      <c r="AX64" s="99"/>
      <c r="AY64" s="100"/>
      <c r="AZ64" s="101"/>
      <c r="BA64" s="102" t="str">
        <f t="shared" si="14"/>
        <v/>
      </c>
      <c r="BB64" s="102" t="str">
        <f t="shared" si="15"/>
        <v/>
      </c>
      <c r="BC64" s="102" t="str">
        <f t="shared" si="16"/>
        <v/>
      </c>
      <c r="BD64" s="102" t="s">
        <v>1301</v>
      </c>
      <c r="BE64" s="103"/>
      <c r="BF64" s="124"/>
      <c r="BG64" s="105" t="s">
        <v>1301</v>
      </c>
      <c r="BH64" s="105" t="s">
        <v>1301</v>
      </c>
      <c r="BI64" s="105" t="s">
        <v>1301</v>
      </c>
      <c r="BJ64" s="105" t="s">
        <v>1301</v>
      </c>
      <c r="BK64" s="105" t="s">
        <v>1301</v>
      </c>
      <c r="BL64" s="105" t="s">
        <v>1301</v>
      </c>
      <c r="BM64" s="105" t="s">
        <v>1301</v>
      </c>
      <c r="BN64" s="105" t="s">
        <v>1301</v>
      </c>
      <c r="BO64" s="105" t="s">
        <v>1301</v>
      </c>
      <c r="BP64" s="105" t="s">
        <v>1301</v>
      </c>
      <c r="BQ64" s="105" t="s">
        <v>1301</v>
      </c>
      <c r="BR64" s="106" t="s">
        <v>1301</v>
      </c>
      <c r="BS64" s="107"/>
      <c r="BT64" s="142" t="s">
        <v>1301</v>
      </c>
      <c r="BU64" s="143" t="s">
        <v>1301</v>
      </c>
      <c r="BV64" s="143" t="s">
        <v>1301</v>
      </c>
      <c r="BW64" s="143" t="s">
        <v>1301</v>
      </c>
      <c r="BX64" s="143" t="s">
        <v>1301</v>
      </c>
      <c r="BY64" s="143" t="s">
        <v>1301</v>
      </c>
      <c r="BZ64" s="143" t="s">
        <v>1301</v>
      </c>
      <c r="CA64" s="143" t="s">
        <v>1301</v>
      </c>
      <c r="CB64" s="143" t="s">
        <v>1301</v>
      </c>
      <c r="CC64" s="143" t="s">
        <v>1301</v>
      </c>
      <c r="CD64" s="143" t="s">
        <v>1301</v>
      </c>
      <c r="CE64" s="144" t="s">
        <v>1301</v>
      </c>
      <c r="CF64" s="110"/>
      <c r="CG64" s="111"/>
      <c r="CH64" s="111"/>
      <c r="CI64" s="111"/>
      <c r="CJ64" s="111"/>
      <c r="CK64" s="111"/>
      <c r="CL64" s="111"/>
      <c r="CM64" s="111"/>
      <c r="CN64" s="111"/>
      <c r="CO64" s="111"/>
      <c r="CP64" s="111"/>
      <c r="CQ64" s="111"/>
      <c r="CR64" s="111"/>
      <c r="CS64" s="112"/>
      <c r="CT64" s="125"/>
      <c r="CU64" s="114"/>
      <c r="CV64" s="114"/>
      <c r="CW64" s="114"/>
      <c r="CX64" s="114"/>
      <c r="CY64" s="114"/>
      <c r="CZ64" s="114"/>
      <c r="DA64" s="114"/>
      <c r="DB64" s="115"/>
      <c r="DC64" s="116"/>
      <c r="DD64" s="116"/>
      <c r="DE64" s="116"/>
      <c r="DF64" s="117"/>
      <c r="DH64" s="119"/>
      <c r="DI64" s="119"/>
      <c r="DJ64" s="120"/>
      <c r="DK64" s="121"/>
      <c r="DL64" s="119"/>
      <c r="DM64" s="119"/>
      <c r="DN64" s="120"/>
      <c r="DO64" s="121"/>
      <c r="DP64" s="119"/>
      <c r="DQ64" s="119"/>
      <c r="DR64" s="120"/>
      <c r="DS64" s="121"/>
      <c r="DT64" s="119"/>
      <c r="DU64" s="119"/>
      <c r="DV64" s="120"/>
      <c r="DW64" s="121"/>
      <c r="DX64" s="119"/>
      <c r="DY64" s="119"/>
      <c r="DZ64" s="120"/>
      <c r="EA64" s="121"/>
      <c r="EB64" s="119"/>
      <c r="EC64" s="119"/>
      <c r="ED64" s="120"/>
      <c r="EE64" s="121"/>
      <c r="EF64" s="119"/>
      <c r="EG64" s="119"/>
      <c r="EH64" s="120"/>
      <c r="EI64" s="121"/>
      <c r="EJ64" s="119"/>
      <c r="EK64" s="119"/>
      <c r="EL64" s="120"/>
      <c r="EM64" s="121"/>
      <c r="EN64" s="119"/>
      <c r="EO64" s="119"/>
      <c r="EP64" s="120"/>
      <c r="EQ64" s="121"/>
      <c r="ER64" s="119"/>
      <c r="ES64" s="119"/>
      <c r="ET64" s="120"/>
      <c r="EU64" s="121"/>
      <c r="EV64" s="119"/>
      <c r="EW64" s="119"/>
      <c r="EX64" s="120"/>
      <c r="EY64" s="121"/>
      <c r="EZ64" s="119"/>
      <c r="FA64" s="119"/>
      <c r="FB64" s="120"/>
    </row>
    <row r="65" spans="1:158" s="118" customFormat="1" ht="15" customHeight="1" x14ac:dyDescent="0.25">
      <c r="A65" s="85"/>
      <c r="B65" s="86"/>
      <c r="C65" s="86"/>
      <c r="D65" s="87"/>
      <c r="E65" s="122"/>
      <c r="F65" s="89"/>
      <c r="G65" s="89"/>
      <c r="H65" s="89"/>
      <c r="I65" s="89"/>
      <c r="J65" s="171"/>
      <c r="K65" s="91"/>
      <c r="L65" s="91"/>
      <c r="M65" s="126"/>
      <c r="N65" s="126"/>
      <c r="O65" s="126"/>
      <c r="P65" s="126"/>
      <c r="Q65" s="126"/>
      <c r="R65" s="126"/>
      <c r="S65" s="126"/>
      <c r="T65" s="126"/>
      <c r="U65" s="126"/>
      <c r="V65" s="661"/>
      <c r="W65" s="661"/>
      <c r="X65" s="126"/>
      <c r="Y65" s="126"/>
      <c r="Z65" s="126"/>
      <c r="AA65" s="126"/>
      <c r="AB65" s="126"/>
      <c r="AC65" s="126"/>
      <c r="AD65" s="91"/>
      <c r="AE65" s="91"/>
      <c r="AF65" s="126"/>
      <c r="AG65" s="126"/>
      <c r="AH65" s="126"/>
      <c r="AI65" s="126"/>
      <c r="AJ65" s="126"/>
      <c r="AK65" s="126" t="s">
        <v>1301</v>
      </c>
      <c r="AL65" s="126"/>
      <c r="AM65" s="126"/>
      <c r="AN65" s="126"/>
      <c r="AO65" s="69"/>
      <c r="AP65" s="92" t="str">
        <f t="shared" si="8"/>
        <v/>
      </c>
      <c r="AQ65" s="93" t="s">
        <v>1301</v>
      </c>
      <c r="AR65" s="226"/>
      <c r="AS65" s="227"/>
      <c r="AT65" s="96"/>
      <c r="AU65" s="199"/>
      <c r="AV65" s="98"/>
      <c r="AW65" s="227"/>
      <c r="AX65" s="99"/>
      <c r="AY65" s="100"/>
      <c r="AZ65" s="101"/>
      <c r="BA65" s="102" t="str">
        <f t="shared" si="14"/>
        <v/>
      </c>
      <c r="BB65" s="102" t="str">
        <f t="shared" si="15"/>
        <v/>
      </c>
      <c r="BC65" s="102" t="str">
        <f t="shared" si="16"/>
        <v/>
      </c>
      <c r="BD65" s="102" t="s">
        <v>1301</v>
      </c>
      <c r="BE65" s="103"/>
      <c r="BF65" s="124"/>
      <c r="BG65" s="105" t="s">
        <v>1301</v>
      </c>
      <c r="BH65" s="105" t="s">
        <v>1301</v>
      </c>
      <c r="BI65" s="105" t="s">
        <v>1301</v>
      </c>
      <c r="BJ65" s="105" t="s">
        <v>1301</v>
      </c>
      <c r="BK65" s="105" t="s">
        <v>1301</v>
      </c>
      <c r="BL65" s="105" t="s">
        <v>1301</v>
      </c>
      <c r="BM65" s="105" t="s">
        <v>1301</v>
      </c>
      <c r="BN65" s="105" t="s">
        <v>1301</v>
      </c>
      <c r="BO65" s="105" t="s">
        <v>1301</v>
      </c>
      <c r="BP65" s="105" t="s">
        <v>1301</v>
      </c>
      <c r="BQ65" s="105" t="s">
        <v>1301</v>
      </c>
      <c r="BR65" s="106" t="s">
        <v>1301</v>
      </c>
      <c r="BS65" s="107"/>
      <c r="BT65" s="191" t="s">
        <v>1301</v>
      </c>
      <c r="BU65" s="192" t="s">
        <v>1301</v>
      </c>
      <c r="BV65" s="192" t="s">
        <v>1301</v>
      </c>
      <c r="BW65" s="192" t="s">
        <v>1301</v>
      </c>
      <c r="BX65" s="192" t="s">
        <v>1301</v>
      </c>
      <c r="BY65" s="193" t="s">
        <v>1301</v>
      </c>
      <c r="BZ65" s="192" t="s">
        <v>1301</v>
      </c>
      <c r="CA65" s="192" t="s">
        <v>1301</v>
      </c>
      <c r="CB65" s="193" t="s">
        <v>1301</v>
      </c>
      <c r="CC65" s="193" t="s">
        <v>1301</v>
      </c>
      <c r="CD65" s="193" t="s">
        <v>1301</v>
      </c>
      <c r="CE65" s="193" t="s">
        <v>1301</v>
      </c>
      <c r="CF65" s="110"/>
      <c r="CG65" s="111"/>
      <c r="CH65" s="111"/>
      <c r="CI65" s="111"/>
      <c r="CJ65" s="111"/>
      <c r="CK65" s="111"/>
      <c r="CL65" s="111"/>
      <c r="CM65" s="111"/>
      <c r="CN65" s="111"/>
      <c r="CO65" s="111"/>
      <c r="CP65" s="111"/>
      <c r="CQ65" s="111"/>
      <c r="CR65" s="111"/>
      <c r="CS65" s="112"/>
      <c r="CT65" s="125"/>
      <c r="CU65" s="114"/>
      <c r="CV65" s="114"/>
      <c r="CW65" s="114"/>
      <c r="CX65" s="114"/>
      <c r="CY65" s="114"/>
      <c r="CZ65" s="114"/>
      <c r="DA65" s="114"/>
      <c r="DB65" s="115"/>
      <c r="DC65" s="116"/>
      <c r="DD65" s="116"/>
      <c r="DE65" s="116"/>
      <c r="DF65" s="117"/>
      <c r="DH65" s="119"/>
      <c r="DI65" s="119"/>
      <c r="DJ65" s="120"/>
      <c r="DK65" s="121"/>
      <c r="DL65" s="119"/>
      <c r="DM65" s="119"/>
      <c r="DN65" s="120"/>
      <c r="DO65" s="121"/>
      <c r="DP65" s="119"/>
      <c r="DQ65" s="119"/>
      <c r="DR65" s="120"/>
      <c r="DS65" s="121"/>
      <c r="DT65" s="119"/>
      <c r="DU65" s="119"/>
      <c r="DV65" s="120"/>
      <c r="DW65" s="121"/>
      <c r="DX65" s="119"/>
      <c r="DY65" s="119"/>
      <c r="DZ65" s="120"/>
      <c r="EA65" s="121"/>
      <c r="EB65" s="119"/>
      <c r="EC65" s="119"/>
      <c r="ED65" s="120"/>
      <c r="EE65" s="121"/>
      <c r="EF65" s="119"/>
      <c r="EG65" s="119"/>
      <c r="EH65" s="120"/>
      <c r="EI65" s="121"/>
      <c r="EJ65" s="119"/>
      <c r="EK65" s="119"/>
      <c r="EL65" s="120"/>
      <c r="EM65" s="121"/>
      <c r="EN65" s="119"/>
      <c r="EO65" s="119"/>
      <c r="EP65" s="120"/>
      <c r="EQ65" s="121"/>
      <c r="ER65" s="119"/>
      <c r="ES65" s="119"/>
      <c r="ET65" s="120"/>
      <c r="EU65" s="121"/>
      <c r="EV65" s="119"/>
      <c r="EW65" s="119"/>
      <c r="EX65" s="120"/>
      <c r="EY65" s="121"/>
      <c r="EZ65" s="119"/>
      <c r="FA65" s="119"/>
      <c r="FB65" s="120"/>
    </row>
    <row r="66" spans="1:158" s="118" customFormat="1" ht="15" customHeight="1" x14ac:dyDescent="0.25">
      <c r="A66" s="85"/>
      <c r="B66" s="86"/>
      <c r="C66" s="86"/>
      <c r="D66" s="87"/>
      <c r="E66" s="122"/>
      <c r="F66" s="89"/>
      <c r="G66" s="89"/>
      <c r="H66" s="89"/>
      <c r="I66" s="89"/>
      <c r="J66" s="171"/>
      <c r="K66" s="91"/>
      <c r="L66" s="91"/>
      <c r="M66" s="126"/>
      <c r="N66" s="126"/>
      <c r="O66" s="126"/>
      <c r="P66" s="126"/>
      <c r="Q66" s="126"/>
      <c r="R66" s="126"/>
      <c r="S66" s="126"/>
      <c r="T66" s="126"/>
      <c r="U66" s="126"/>
      <c r="V66" s="661"/>
      <c r="W66" s="661"/>
      <c r="X66" s="126"/>
      <c r="Y66" s="126"/>
      <c r="Z66" s="126"/>
      <c r="AA66" s="126"/>
      <c r="AB66" s="126"/>
      <c r="AC66" s="126"/>
      <c r="AD66" s="91"/>
      <c r="AE66" s="91"/>
      <c r="AF66" s="126"/>
      <c r="AG66" s="126"/>
      <c r="AH66" s="126"/>
      <c r="AI66" s="126"/>
      <c r="AJ66" s="126"/>
      <c r="AK66" s="126" t="s">
        <v>1301</v>
      </c>
      <c r="AL66" s="126"/>
      <c r="AM66" s="126"/>
      <c r="AN66" s="126"/>
      <c r="AO66" s="69"/>
      <c r="AP66" s="92" t="str">
        <f t="shared" si="8"/>
        <v/>
      </c>
      <c r="AQ66" s="93" t="s">
        <v>1301</v>
      </c>
      <c r="AR66" s="226"/>
      <c r="AS66" s="227"/>
      <c r="AT66" s="96"/>
      <c r="AU66" s="199"/>
      <c r="AV66" s="98"/>
      <c r="AW66" s="227"/>
      <c r="AX66" s="99"/>
      <c r="AY66" s="100"/>
      <c r="AZ66" s="101"/>
      <c r="BA66" s="102" t="str">
        <f t="shared" si="14"/>
        <v/>
      </c>
      <c r="BB66" s="102" t="str">
        <f t="shared" si="15"/>
        <v/>
      </c>
      <c r="BC66" s="102" t="str">
        <f t="shared" si="16"/>
        <v/>
      </c>
      <c r="BD66" s="102" t="s">
        <v>1301</v>
      </c>
      <c r="BE66" s="103"/>
      <c r="BF66" s="124"/>
      <c r="BG66" s="105" t="s">
        <v>1301</v>
      </c>
      <c r="BH66" s="105" t="s">
        <v>1301</v>
      </c>
      <c r="BI66" s="105" t="s">
        <v>1301</v>
      </c>
      <c r="BJ66" s="105" t="s">
        <v>1301</v>
      </c>
      <c r="BK66" s="105" t="s">
        <v>1301</v>
      </c>
      <c r="BL66" s="105" t="s">
        <v>1301</v>
      </c>
      <c r="BM66" s="105" t="s">
        <v>1301</v>
      </c>
      <c r="BN66" s="105" t="s">
        <v>1301</v>
      </c>
      <c r="BO66" s="105" t="s">
        <v>1301</v>
      </c>
      <c r="BP66" s="105" t="s">
        <v>1301</v>
      </c>
      <c r="BQ66" s="105" t="s">
        <v>1301</v>
      </c>
      <c r="BR66" s="106" t="s">
        <v>1301</v>
      </c>
      <c r="BS66" s="107"/>
      <c r="BT66" s="237" t="s">
        <v>1301</v>
      </c>
      <c r="BU66" s="237" t="s">
        <v>1301</v>
      </c>
      <c r="BV66" s="237" t="s">
        <v>1301</v>
      </c>
      <c r="BW66" s="237" t="s">
        <v>1301</v>
      </c>
      <c r="BX66" s="237" t="s">
        <v>1301</v>
      </c>
      <c r="BY66" s="109" t="s">
        <v>1301</v>
      </c>
      <c r="BZ66" s="109" t="s">
        <v>1301</v>
      </c>
      <c r="CA66" s="109" t="s">
        <v>1301</v>
      </c>
      <c r="CB66" s="109" t="s">
        <v>1301</v>
      </c>
      <c r="CC66" s="109" t="s">
        <v>1301</v>
      </c>
      <c r="CD66" s="109" t="s">
        <v>1301</v>
      </c>
      <c r="CE66" s="109" t="s">
        <v>1301</v>
      </c>
      <c r="CF66" s="110"/>
      <c r="CG66" s="111"/>
      <c r="CH66" s="111"/>
      <c r="CI66" s="111"/>
      <c r="CJ66" s="111"/>
      <c r="CK66" s="111"/>
      <c r="CL66" s="111"/>
      <c r="CM66" s="111"/>
      <c r="CN66" s="111"/>
      <c r="CO66" s="111"/>
      <c r="CP66" s="111"/>
      <c r="CQ66" s="111"/>
      <c r="CR66" s="111"/>
      <c r="CS66" s="112"/>
      <c r="CT66" s="125"/>
      <c r="CU66" s="114"/>
      <c r="CV66" s="114"/>
      <c r="CW66" s="114"/>
      <c r="CX66" s="114"/>
      <c r="CY66" s="114"/>
      <c r="CZ66" s="114"/>
      <c r="DA66" s="114"/>
      <c r="DB66" s="115"/>
      <c r="DC66" s="116"/>
      <c r="DD66" s="116"/>
      <c r="DE66" s="116"/>
      <c r="DF66" s="117"/>
      <c r="DH66" s="119"/>
      <c r="DI66" s="119"/>
      <c r="DJ66" s="120"/>
      <c r="DK66" s="121"/>
      <c r="DL66" s="119"/>
      <c r="DM66" s="119"/>
      <c r="DN66" s="120"/>
      <c r="DO66" s="121"/>
      <c r="DP66" s="119"/>
      <c r="DQ66" s="119"/>
      <c r="DR66" s="120"/>
      <c r="DS66" s="121"/>
      <c r="DT66" s="119"/>
      <c r="DU66" s="119"/>
      <c r="DV66" s="120"/>
      <c r="DW66" s="121"/>
      <c r="DX66" s="119"/>
      <c r="DY66" s="119"/>
      <c r="DZ66" s="120"/>
      <c r="EA66" s="121"/>
      <c r="EB66" s="119"/>
      <c r="EC66" s="119"/>
      <c r="ED66" s="120"/>
      <c r="EE66" s="121"/>
      <c r="EF66" s="119"/>
      <c r="EG66" s="119"/>
      <c r="EH66" s="120"/>
      <c r="EI66" s="121"/>
      <c r="EJ66" s="119"/>
      <c r="EK66" s="119"/>
      <c r="EL66" s="120"/>
      <c r="EM66" s="121"/>
      <c r="EN66" s="119"/>
      <c r="EO66" s="119"/>
      <c r="EP66" s="120"/>
      <c r="EQ66" s="121"/>
      <c r="ER66" s="119"/>
      <c r="ES66" s="119"/>
      <c r="ET66" s="120"/>
      <c r="EU66" s="121"/>
      <c r="EV66" s="119"/>
      <c r="EW66" s="119"/>
      <c r="EX66" s="120"/>
      <c r="EY66" s="121"/>
      <c r="EZ66" s="119"/>
      <c r="FA66" s="119"/>
      <c r="FB66" s="120"/>
    </row>
    <row r="67" spans="1:158" s="118" customFormat="1" ht="15" customHeight="1" x14ac:dyDescent="0.25">
      <c r="A67" s="85"/>
      <c r="B67" s="215"/>
      <c r="C67" s="215"/>
      <c r="D67" s="87"/>
      <c r="E67" s="122"/>
      <c r="F67" s="89"/>
      <c r="G67" s="238"/>
      <c r="H67" s="238"/>
      <c r="I67" s="238"/>
      <c r="J67" s="171"/>
      <c r="K67" s="239"/>
      <c r="L67" s="239"/>
      <c r="M67" s="240"/>
      <c r="N67" s="240"/>
      <c r="O67" s="240"/>
      <c r="P67" s="240"/>
      <c r="Q67" s="240"/>
      <c r="R67" s="240"/>
      <c r="S67" s="240"/>
      <c r="T67" s="240"/>
      <c r="U67" s="240"/>
      <c r="V67" s="665"/>
      <c r="W67" s="665"/>
      <c r="X67" s="240"/>
      <c r="Y67" s="240"/>
      <c r="Z67" s="240"/>
      <c r="AA67" s="240"/>
      <c r="AB67" s="240"/>
      <c r="AC67" s="240"/>
      <c r="AD67" s="239"/>
      <c r="AE67" s="239"/>
      <c r="AF67" s="240"/>
      <c r="AG67" s="240"/>
      <c r="AH67" s="240"/>
      <c r="AI67" s="240"/>
      <c r="AJ67" s="240"/>
      <c r="AK67" s="240" t="s">
        <v>1301</v>
      </c>
      <c r="AL67" s="240"/>
      <c r="AM67" s="240"/>
      <c r="AN67" s="240"/>
      <c r="AO67" s="69"/>
      <c r="AP67" s="92" t="str">
        <f t="shared" si="8"/>
        <v/>
      </c>
      <c r="AQ67" s="93" t="s">
        <v>1301</v>
      </c>
      <c r="AR67" s="226"/>
      <c r="AS67" s="227"/>
      <c r="AT67" s="96"/>
      <c r="AU67" s="199"/>
      <c r="AV67" s="98"/>
      <c r="AW67" s="241"/>
      <c r="AX67" s="99"/>
      <c r="AY67" s="173"/>
      <c r="AZ67" s="101"/>
      <c r="BA67" s="102" t="str">
        <f t="shared" si="14"/>
        <v/>
      </c>
      <c r="BB67" s="102" t="str">
        <f t="shared" si="15"/>
        <v/>
      </c>
      <c r="BC67" s="102" t="str">
        <f t="shared" si="16"/>
        <v/>
      </c>
      <c r="BD67" s="102" t="s">
        <v>1301</v>
      </c>
      <c r="BE67" s="103"/>
      <c r="BF67" s="124"/>
      <c r="BG67" s="105" t="s">
        <v>1301</v>
      </c>
      <c r="BH67" s="105" t="s">
        <v>1301</v>
      </c>
      <c r="BI67" s="105" t="s">
        <v>1301</v>
      </c>
      <c r="BJ67" s="105" t="s">
        <v>1301</v>
      </c>
      <c r="BK67" s="105" t="s">
        <v>1301</v>
      </c>
      <c r="BL67" s="105" t="s">
        <v>1301</v>
      </c>
      <c r="BM67" s="105" t="s">
        <v>1301</v>
      </c>
      <c r="BN67" s="105" t="s">
        <v>1301</v>
      </c>
      <c r="BO67" s="105" t="s">
        <v>1301</v>
      </c>
      <c r="BP67" s="105" t="s">
        <v>1301</v>
      </c>
      <c r="BQ67" s="105" t="s">
        <v>1301</v>
      </c>
      <c r="BR67" s="106" t="s">
        <v>1301</v>
      </c>
      <c r="BS67" s="107"/>
      <c r="BT67" s="242" t="s">
        <v>1301</v>
      </c>
      <c r="BU67" s="243" t="s">
        <v>1301</v>
      </c>
      <c r="BV67" s="243" t="s">
        <v>1301</v>
      </c>
      <c r="BW67" s="243" t="s">
        <v>1301</v>
      </c>
      <c r="BX67" s="244" t="s">
        <v>1301</v>
      </c>
      <c r="BY67" s="245" t="s">
        <v>1301</v>
      </c>
      <c r="BZ67" s="243" t="s">
        <v>1301</v>
      </c>
      <c r="CA67" s="243" t="s">
        <v>1301</v>
      </c>
      <c r="CB67" s="245" t="s">
        <v>1301</v>
      </c>
      <c r="CC67" s="245" t="s">
        <v>1301</v>
      </c>
      <c r="CD67" s="245" t="s">
        <v>1301</v>
      </c>
      <c r="CE67" s="245" t="s">
        <v>1301</v>
      </c>
      <c r="CF67" s="110"/>
      <c r="CG67" s="111"/>
      <c r="CH67" s="111"/>
      <c r="CI67" s="111"/>
      <c r="CJ67" s="111"/>
      <c r="CK67" s="111"/>
      <c r="CL67" s="111"/>
      <c r="CM67" s="111"/>
      <c r="CN67" s="111"/>
      <c r="CO67" s="111"/>
      <c r="CP67" s="111"/>
      <c r="CQ67" s="111"/>
      <c r="CR67" s="111"/>
      <c r="CS67" s="112"/>
      <c r="CT67" s="125"/>
      <c r="CU67" s="114"/>
      <c r="CV67" s="114"/>
      <c r="CW67" s="114"/>
      <c r="CX67" s="114"/>
      <c r="CY67" s="114"/>
      <c r="CZ67" s="114"/>
      <c r="DA67" s="114"/>
      <c r="DB67" s="115"/>
      <c r="DC67" s="116"/>
      <c r="DD67" s="116"/>
      <c r="DE67" s="116"/>
      <c r="DF67" s="117"/>
      <c r="DH67" s="119"/>
      <c r="DI67" s="119"/>
      <c r="DJ67" s="120"/>
      <c r="DK67" s="121"/>
      <c r="DL67" s="119"/>
      <c r="DM67" s="119"/>
      <c r="DN67" s="120"/>
      <c r="DO67" s="121"/>
      <c r="DP67" s="119"/>
      <c r="DQ67" s="119"/>
      <c r="DR67" s="120"/>
      <c r="DS67" s="121"/>
      <c r="DT67" s="119"/>
      <c r="DU67" s="119"/>
      <c r="DV67" s="120"/>
      <c r="DW67" s="121"/>
      <c r="DX67" s="119"/>
      <c r="DY67" s="119"/>
      <c r="DZ67" s="120"/>
      <c r="EA67" s="121"/>
      <c r="EB67" s="119"/>
      <c r="EC67" s="119"/>
      <c r="ED67" s="120"/>
      <c r="EE67" s="121"/>
      <c r="EF67" s="119"/>
      <c r="EG67" s="119"/>
      <c r="EH67" s="120"/>
      <c r="EI67" s="121"/>
      <c r="EJ67" s="119"/>
      <c r="EK67" s="119"/>
      <c r="EL67" s="120"/>
      <c r="EM67" s="121"/>
      <c r="EN67" s="119"/>
      <c r="EO67" s="119"/>
      <c r="EP67" s="120"/>
      <c r="EQ67" s="121"/>
      <c r="ER67" s="119"/>
      <c r="ES67" s="119"/>
      <c r="ET67" s="120"/>
      <c r="EU67" s="121"/>
      <c r="EV67" s="119"/>
      <c r="EW67" s="119"/>
      <c r="EX67" s="120"/>
      <c r="EY67" s="121"/>
      <c r="EZ67" s="119"/>
      <c r="FA67" s="119"/>
      <c r="FB67" s="120"/>
    </row>
    <row r="68" spans="1:158" s="118" customFormat="1" ht="15" customHeight="1" x14ac:dyDescent="0.25">
      <c r="A68" s="85"/>
      <c r="B68" s="86"/>
      <c r="C68" s="86"/>
      <c r="D68" s="87"/>
      <c r="E68" s="122"/>
      <c r="F68" s="89"/>
      <c r="G68" s="89"/>
      <c r="H68" s="89"/>
      <c r="I68" s="89"/>
      <c r="J68" s="171"/>
      <c r="K68" s="246"/>
      <c r="L68" s="246"/>
      <c r="M68" s="126"/>
      <c r="N68" s="126"/>
      <c r="O68" s="126"/>
      <c r="P68" s="126"/>
      <c r="Q68" s="126"/>
      <c r="R68" s="126"/>
      <c r="S68" s="126"/>
      <c r="T68" s="126"/>
      <c r="U68" s="126"/>
      <c r="V68" s="661"/>
      <c r="W68" s="661"/>
      <c r="X68" s="126"/>
      <c r="Y68" s="126"/>
      <c r="Z68" s="126"/>
      <c r="AA68" s="126"/>
      <c r="AB68" s="126"/>
      <c r="AC68" s="126"/>
      <c r="AD68" s="246"/>
      <c r="AE68" s="246"/>
      <c r="AF68" s="126"/>
      <c r="AG68" s="126"/>
      <c r="AH68" s="126"/>
      <c r="AI68" s="126"/>
      <c r="AJ68" s="126"/>
      <c r="AK68" s="126" t="s">
        <v>1301</v>
      </c>
      <c r="AL68" s="126"/>
      <c r="AM68" s="126"/>
      <c r="AN68" s="126"/>
      <c r="AO68" s="69"/>
      <c r="AP68" s="92" t="str">
        <f t="shared" si="8"/>
        <v/>
      </c>
      <c r="AQ68" s="93" t="s">
        <v>1301</v>
      </c>
      <c r="AR68" s="226"/>
      <c r="AS68" s="227"/>
      <c r="AT68" s="96"/>
      <c r="AU68" s="199"/>
      <c r="AV68" s="98"/>
      <c r="AW68" s="227"/>
      <c r="AX68" s="99"/>
      <c r="AY68" s="100"/>
      <c r="AZ68" s="101"/>
      <c r="BA68" s="102" t="str">
        <f t="shared" si="14"/>
        <v/>
      </c>
      <c r="BB68" s="102" t="str">
        <f t="shared" si="15"/>
        <v/>
      </c>
      <c r="BC68" s="102" t="str">
        <f t="shared" si="16"/>
        <v/>
      </c>
      <c r="BD68" s="102" t="s">
        <v>1301</v>
      </c>
      <c r="BE68" s="103"/>
      <c r="BF68" s="124"/>
      <c r="BG68" s="105" t="s">
        <v>1301</v>
      </c>
      <c r="BH68" s="105" t="s">
        <v>1301</v>
      </c>
      <c r="BI68" s="105" t="s">
        <v>1301</v>
      </c>
      <c r="BJ68" s="105" t="s">
        <v>1301</v>
      </c>
      <c r="BK68" s="105" t="s">
        <v>1301</v>
      </c>
      <c r="BL68" s="105" t="s">
        <v>1301</v>
      </c>
      <c r="BM68" s="105" t="s">
        <v>1301</v>
      </c>
      <c r="BN68" s="105" t="s">
        <v>1301</v>
      </c>
      <c r="BO68" s="105" t="s">
        <v>1301</v>
      </c>
      <c r="BP68" s="105" t="s">
        <v>1301</v>
      </c>
      <c r="BQ68" s="105" t="s">
        <v>1301</v>
      </c>
      <c r="BR68" s="106" t="s">
        <v>1301</v>
      </c>
      <c r="BS68" s="107"/>
      <c r="BT68" s="191" t="s">
        <v>1301</v>
      </c>
      <c r="BU68" s="192" t="s">
        <v>1301</v>
      </c>
      <c r="BV68" s="192" t="s">
        <v>1301</v>
      </c>
      <c r="BW68" s="192" t="s">
        <v>1301</v>
      </c>
      <c r="BX68" s="192" t="s">
        <v>1301</v>
      </c>
      <c r="BY68" s="193" t="s">
        <v>1301</v>
      </c>
      <c r="BZ68" s="192" t="s">
        <v>1301</v>
      </c>
      <c r="CA68" s="192" t="s">
        <v>1301</v>
      </c>
      <c r="CB68" s="193" t="s">
        <v>1301</v>
      </c>
      <c r="CC68" s="193" t="s">
        <v>1301</v>
      </c>
      <c r="CD68" s="193" t="s">
        <v>1301</v>
      </c>
      <c r="CE68" s="193" t="s">
        <v>1301</v>
      </c>
      <c r="CF68" s="110"/>
      <c r="CG68" s="111"/>
      <c r="CH68" s="111"/>
      <c r="CI68" s="111"/>
      <c r="CJ68" s="111"/>
      <c r="CK68" s="111"/>
      <c r="CL68" s="111"/>
      <c r="CM68" s="111"/>
      <c r="CN68" s="111"/>
      <c r="CO68" s="111"/>
      <c r="CP68" s="111"/>
      <c r="CQ68" s="111"/>
      <c r="CR68" s="111"/>
      <c r="CS68" s="112"/>
      <c r="CT68" s="125"/>
      <c r="CU68" s="114"/>
      <c r="CV68" s="114"/>
      <c r="CW68" s="114"/>
      <c r="CX68" s="114"/>
      <c r="CY68" s="114"/>
      <c r="CZ68" s="114"/>
      <c r="DA68" s="114"/>
      <c r="DB68" s="115"/>
      <c r="DC68" s="116"/>
      <c r="DD68" s="116"/>
      <c r="DE68" s="116"/>
      <c r="DF68" s="117"/>
      <c r="DH68" s="119"/>
      <c r="DI68" s="119"/>
      <c r="DJ68" s="120"/>
      <c r="DK68" s="121"/>
      <c r="DL68" s="119"/>
      <c r="DM68" s="119"/>
      <c r="DN68" s="120"/>
      <c r="DO68" s="121"/>
      <c r="DP68" s="119"/>
      <c r="DQ68" s="119"/>
      <c r="DR68" s="120"/>
      <c r="DS68" s="121"/>
      <c r="DT68" s="119"/>
      <c r="DU68" s="119"/>
      <c r="DV68" s="120"/>
      <c r="DW68" s="121"/>
      <c r="DX68" s="119"/>
      <c r="DY68" s="119"/>
      <c r="DZ68" s="120"/>
      <c r="EA68" s="121"/>
      <c r="EB68" s="119"/>
      <c r="EC68" s="119"/>
      <c r="ED68" s="120"/>
      <c r="EE68" s="121"/>
      <c r="EF68" s="119"/>
      <c r="EG68" s="119"/>
      <c r="EH68" s="120"/>
      <c r="EI68" s="121"/>
      <c r="EJ68" s="119"/>
      <c r="EK68" s="119"/>
      <c r="EL68" s="120"/>
      <c r="EM68" s="121"/>
      <c r="EN68" s="119"/>
      <c r="EO68" s="119"/>
      <c r="EP68" s="120"/>
      <c r="EQ68" s="121"/>
      <c r="ER68" s="119"/>
      <c r="ES68" s="119"/>
      <c r="ET68" s="120"/>
      <c r="EU68" s="121"/>
      <c r="EV68" s="119"/>
      <c r="EW68" s="119"/>
      <c r="EX68" s="120"/>
      <c r="EY68" s="121"/>
      <c r="EZ68" s="119"/>
      <c r="FA68" s="119"/>
      <c r="FB68" s="120"/>
    </row>
    <row r="69" spans="1:158" s="118" customFormat="1" ht="15" customHeight="1" x14ac:dyDescent="0.25">
      <c r="A69" s="85"/>
      <c r="B69" s="86"/>
      <c r="C69" s="86"/>
      <c r="D69" s="87"/>
      <c r="E69" s="122"/>
      <c r="F69" s="89"/>
      <c r="G69" s="89"/>
      <c r="H69" s="89"/>
      <c r="I69" s="89"/>
      <c r="J69" s="171"/>
      <c r="K69" s="246"/>
      <c r="L69" s="246"/>
      <c r="M69" s="126"/>
      <c r="N69" s="126"/>
      <c r="O69" s="126"/>
      <c r="P69" s="126"/>
      <c r="Q69" s="126"/>
      <c r="R69" s="126"/>
      <c r="S69" s="126"/>
      <c r="T69" s="126"/>
      <c r="U69" s="126"/>
      <c r="V69" s="661"/>
      <c r="W69" s="661"/>
      <c r="X69" s="126"/>
      <c r="Y69" s="126"/>
      <c r="Z69" s="126"/>
      <c r="AA69" s="126"/>
      <c r="AB69" s="126"/>
      <c r="AC69" s="126"/>
      <c r="AD69" s="246"/>
      <c r="AE69" s="246"/>
      <c r="AF69" s="126"/>
      <c r="AG69" s="126"/>
      <c r="AH69" s="126"/>
      <c r="AI69" s="126"/>
      <c r="AJ69" s="126"/>
      <c r="AK69" s="126" t="s">
        <v>1301</v>
      </c>
      <c r="AL69" s="126"/>
      <c r="AM69" s="126"/>
      <c r="AN69" s="126"/>
      <c r="AO69" s="69"/>
      <c r="AP69" s="92" t="str">
        <f t="shared" ref="AP69:AP132" si="33">IF(AT69&gt;1,SUM(K69:AO69),"")</f>
        <v/>
      </c>
      <c r="AQ69" s="93" t="s">
        <v>1301</v>
      </c>
      <c r="AR69" s="226"/>
      <c r="AS69" s="227"/>
      <c r="AT69" s="96"/>
      <c r="AU69" s="199"/>
      <c r="AV69" s="98"/>
      <c r="AW69" s="227"/>
      <c r="AX69" s="99"/>
      <c r="AY69" s="100"/>
      <c r="AZ69" s="101"/>
      <c r="BA69" s="102" t="str">
        <f t="shared" ref="BA69:BA132" si="34">IF(AND(AZ69&gt;0,AY69&gt;0),AY69-AZ69,"")</f>
        <v/>
      </c>
      <c r="BB69" s="102" t="str">
        <f t="shared" ref="BB69:BB132" si="35">IF(AND(ISNUMBER(BA69),BA69&gt;0),"Si","")</f>
        <v/>
      </c>
      <c r="BC69" s="102" t="str">
        <f t="shared" ref="BC69:BC132" si="36">IF(AND(BB69="Si",AY69=AW69),"Si","")</f>
        <v/>
      </c>
      <c r="BD69" s="102" t="s">
        <v>1301</v>
      </c>
      <c r="BE69" s="103"/>
      <c r="BF69" s="124"/>
      <c r="BG69" s="105" t="s">
        <v>1301</v>
      </c>
      <c r="BH69" s="105" t="s">
        <v>1301</v>
      </c>
      <c r="BI69" s="105" t="s">
        <v>1301</v>
      </c>
      <c r="BJ69" s="105" t="s">
        <v>1301</v>
      </c>
      <c r="BK69" s="105" t="s">
        <v>1301</v>
      </c>
      <c r="BL69" s="105" t="s">
        <v>1301</v>
      </c>
      <c r="BM69" s="105" t="s">
        <v>1301</v>
      </c>
      <c r="BN69" s="105" t="s">
        <v>1301</v>
      </c>
      <c r="BO69" s="105" t="s">
        <v>1301</v>
      </c>
      <c r="BP69" s="105" t="s">
        <v>1301</v>
      </c>
      <c r="BQ69" s="105" t="s">
        <v>1301</v>
      </c>
      <c r="BR69" s="106" t="s">
        <v>1301</v>
      </c>
      <c r="BS69" s="107"/>
      <c r="BT69" s="191" t="s">
        <v>1301</v>
      </c>
      <c r="BU69" s="192" t="s">
        <v>1301</v>
      </c>
      <c r="BV69" s="192" t="s">
        <v>1301</v>
      </c>
      <c r="BW69" s="192" t="s">
        <v>1301</v>
      </c>
      <c r="BX69" s="192" t="s">
        <v>1301</v>
      </c>
      <c r="BY69" s="193" t="s">
        <v>1301</v>
      </c>
      <c r="BZ69" s="192" t="s">
        <v>1301</v>
      </c>
      <c r="CA69" s="192" t="s">
        <v>1301</v>
      </c>
      <c r="CB69" s="193" t="s">
        <v>1301</v>
      </c>
      <c r="CC69" s="193" t="s">
        <v>1301</v>
      </c>
      <c r="CD69" s="193" t="s">
        <v>1301</v>
      </c>
      <c r="CE69" s="193" t="s">
        <v>1301</v>
      </c>
      <c r="CF69" s="110"/>
      <c r="CG69" s="111"/>
      <c r="CH69" s="111"/>
      <c r="CI69" s="111"/>
      <c r="CJ69" s="111"/>
      <c r="CK69" s="111"/>
      <c r="CL69" s="111"/>
      <c r="CM69" s="111"/>
      <c r="CN69" s="111"/>
      <c r="CO69" s="111"/>
      <c r="CP69" s="111"/>
      <c r="CQ69" s="111"/>
      <c r="CR69" s="111"/>
      <c r="CS69" s="112"/>
      <c r="CT69" s="125"/>
      <c r="CU69" s="114"/>
      <c r="CV69" s="114"/>
      <c r="CW69" s="114"/>
      <c r="CX69" s="114"/>
      <c r="CY69" s="114"/>
      <c r="CZ69" s="114"/>
      <c r="DA69" s="114"/>
      <c r="DB69" s="115"/>
      <c r="DC69" s="116"/>
      <c r="DD69" s="116"/>
      <c r="DE69" s="116"/>
      <c r="DF69" s="117"/>
      <c r="DH69" s="119"/>
      <c r="DI69" s="119"/>
      <c r="DJ69" s="120"/>
      <c r="DK69" s="121"/>
      <c r="DL69" s="119"/>
      <c r="DM69" s="119"/>
      <c r="DN69" s="120"/>
      <c r="DO69" s="121"/>
      <c r="DP69" s="119"/>
      <c r="DQ69" s="119"/>
      <c r="DR69" s="120"/>
      <c r="DS69" s="121"/>
      <c r="DT69" s="119"/>
      <c r="DU69" s="119"/>
      <c r="DV69" s="120"/>
      <c r="DW69" s="121"/>
      <c r="DX69" s="119"/>
      <c r="DY69" s="119"/>
      <c r="DZ69" s="120"/>
      <c r="EA69" s="121"/>
      <c r="EB69" s="119"/>
      <c r="EC69" s="119"/>
      <c r="ED69" s="120"/>
      <c r="EE69" s="121"/>
      <c r="EF69" s="119"/>
      <c r="EG69" s="119"/>
      <c r="EH69" s="120"/>
      <c r="EI69" s="121"/>
      <c r="EJ69" s="119"/>
      <c r="EK69" s="119"/>
      <c r="EL69" s="120"/>
      <c r="EM69" s="121"/>
      <c r="EN69" s="119"/>
      <c r="EO69" s="119"/>
      <c r="EP69" s="120"/>
      <c r="EQ69" s="121"/>
      <c r="ER69" s="119"/>
      <c r="ES69" s="119"/>
      <c r="ET69" s="120"/>
      <c r="EU69" s="121"/>
      <c r="EV69" s="119"/>
      <c r="EW69" s="119"/>
      <c r="EX69" s="120"/>
      <c r="EY69" s="121"/>
      <c r="EZ69" s="119"/>
      <c r="FA69" s="119"/>
      <c r="FB69" s="120"/>
    </row>
    <row r="70" spans="1:158" s="118" customFormat="1" ht="15" customHeight="1" x14ac:dyDescent="0.25">
      <c r="A70" s="85"/>
      <c r="B70" s="86"/>
      <c r="C70" s="86"/>
      <c r="D70" s="87"/>
      <c r="E70" s="122"/>
      <c r="F70" s="89"/>
      <c r="G70" s="89"/>
      <c r="H70" s="89"/>
      <c r="I70" s="89"/>
      <c r="J70" s="171"/>
      <c r="K70" s="246"/>
      <c r="L70" s="246"/>
      <c r="M70" s="126"/>
      <c r="N70" s="126"/>
      <c r="O70" s="126"/>
      <c r="P70" s="126"/>
      <c r="Q70" s="126"/>
      <c r="R70" s="126"/>
      <c r="S70" s="126"/>
      <c r="T70" s="126"/>
      <c r="U70" s="126"/>
      <c r="V70" s="661"/>
      <c r="W70" s="661"/>
      <c r="X70" s="126"/>
      <c r="Y70" s="126"/>
      <c r="Z70" s="126"/>
      <c r="AA70" s="126"/>
      <c r="AB70" s="126"/>
      <c r="AC70" s="126"/>
      <c r="AD70" s="246"/>
      <c r="AE70" s="246"/>
      <c r="AF70" s="126"/>
      <c r="AG70" s="126"/>
      <c r="AH70" s="126"/>
      <c r="AI70" s="126"/>
      <c r="AJ70" s="126"/>
      <c r="AK70" s="126" t="s">
        <v>1301</v>
      </c>
      <c r="AL70" s="126"/>
      <c r="AM70" s="126"/>
      <c r="AN70" s="126"/>
      <c r="AO70" s="69"/>
      <c r="AP70" s="92" t="str">
        <f t="shared" si="33"/>
        <v/>
      </c>
      <c r="AQ70" s="93" t="s">
        <v>1301</v>
      </c>
      <c r="AR70" s="226"/>
      <c r="AS70" s="227"/>
      <c r="AT70" s="96"/>
      <c r="AU70" s="199"/>
      <c r="AV70" s="98"/>
      <c r="AW70" s="227"/>
      <c r="AX70" s="99"/>
      <c r="AY70" s="100"/>
      <c r="AZ70" s="101"/>
      <c r="BA70" s="102" t="str">
        <f t="shared" si="34"/>
        <v/>
      </c>
      <c r="BB70" s="102" t="str">
        <f t="shared" si="35"/>
        <v/>
      </c>
      <c r="BC70" s="102" t="str">
        <f t="shared" si="36"/>
        <v/>
      </c>
      <c r="BD70" s="102" t="s">
        <v>1301</v>
      </c>
      <c r="BE70" s="103"/>
      <c r="BF70" s="124"/>
      <c r="BG70" s="105" t="s">
        <v>1301</v>
      </c>
      <c r="BH70" s="105" t="s">
        <v>1301</v>
      </c>
      <c r="BI70" s="105" t="s">
        <v>1301</v>
      </c>
      <c r="BJ70" s="105" t="s">
        <v>1301</v>
      </c>
      <c r="BK70" s="105" t="s">
        <v>1301</v>
      </c>
      <c r="BL70" s="105" t="s">
        <v>1301</v>
      </c>
      <c r="BM70" s="105" t="s">
        <v>1301</v>
      </c>
      <c r="BN70" s="105" t="s">
        <v>1301</v>
      </c>
      <c r="BO70" s="105" t="s">
        <v>1301</v>
      </c>
      <c r="BP70" s="105" t="s">
        <v>1301</v>
      </c>
      <c r="BQ70" s="105" t="s">
        <v>1301</v>
      </c>
      <c r="BR70" s="106" t="s">
        <v>1301</v>
      </c>
      <c r="BS70" s="107"/>
      <c r="BT70" s="191" t="s">
        <v>1301</v>
      </c>
      <c r="BU70" s="192" t="s">
        <v>1301</v>
      </c>
      <c r="BV70" s="192" t="s">
        <v>1301</v>
      </c>
      <c r="BW70" s="192" t="s">
        <v>1301</v>
      </c>
      <c r="BX70" s="192" t="s">
        <v>1301</v>
      </c>
      <c r="BY70" s="193" t="s">
        <v>1301</v>
      </c>
      <c r="BZ70" s="192" t="s">
        <v>1301</v>
      </c>
      <c r="CA70" s="192" t="s">
        <v>1301</v>
      </c>
      <c r="CB70" s="193" t="s">
        <v>1301</v>
      </c>
      <c r="CC70" s="193" t="s">
        <v>1301</v>
      </c>
      <c r="CD70" s="193" t="s">
        <v>1301</v>
      </c>
      <c r="CE70" s="193" t="s">
        <v>1301</v>
      </c>
      <c r="CF70" s="110"/>
      <c r="CG70" s="111"/>
      <c r="CH70" s="111"/>
      <c r="CI70" s="111"/>
      <c r="CJ70" s="111"/>
      <c r="CK70" s="111"/>
      <c r="CL70" s="111"/>
      <c r="CM70" s="111"/>
      <c r="CN70" s="111"/>
      <c r="CO70" s="111"/>
      <c r="CP70" s="111"/>
      <c r="CQ70" s="111"/>
      <c r="CR70" s="111"/>
      <c r="CS70" s="112"/>
      <c r="CT70" s="125"/>
      <c r="CU70" s="114"/>
      <c r="CV70" s="114"/>
      <c r="CW70" s="114"/>
      <c r="CX70" s="114"/>
      <c r="CY70" s="114"/>
      <c r="CZ70" s="114"/>
      <c r="DA70" s="114"/>
      <c r="DB70" s="115"/>
      <c r="DC70" s="116"/>
      <c r="DD70" s="116"/>
      <c r="DE70" s="116"/>
      <c r="DF70" s="117"/>
      <c r="DH70" s="119"/>
      <c r="DI70" s="119"/>
      <c r="DJ70" s="120"/>
      <c r="DK70" s="121"/>
      <c r="DL70" s="119"/>
      <c r="DM70" s="119"/>
      <c r="DN70" s="120"/>
      <c r="DO70" s="121"/>
      <c r="DP70" s="119"/>
      <c r="DQ70" s="119"/>
      <c r="DR70" s="120"/>
      <c r="DS70" s="121"/>
      <c r="DT70" s="119"/>
      <c r="DU70" s="119"/>
      <c r="DV70" s="120"/>
      <c r="DW70" s="121"/>
      <c r="DX70" s="119"/>
      <c r="DY70" s="119"/>
      <c r="DZ70" s="120"/>
      <c r="EA70" s="121"/>
      <c r="EB70" s="119"/>
      <c r="EC70" s="119"/>
      <c r="ED70" s="120"/>
      <c r="EE70" s="121"/>
      <c r="EF70" s="119"/>
      <c r="EG70" s="119"/>
      <c r="EH70" s="120"/>
      <c r="EI70" s="121"/>
      <c r="EJ70" s="119"/>
      <c r="EK70" s="119"/>
      <c r="EL70" s="120"/>
      <c r="EM70" s="121"/>
      <c r="EN70" s="119"/>
      <c r="EO70" s="119"/>
      <c r="EP70" s="120"/>
      <c r="EQ70" s="121"/>
      <c r="ER70" s="119"/>
      <c r="ES70" s="119"/>
      <c r="ET70" s="120"/>
      <c r="EU70" s="121"/>
      <c r="EV70" s="119"/>
      <c r="EW70" s="119"/>
      <c r="EX70" s="120"/>
      <c r="EY70" s="121"/>
      <c r="EZ70" s="119"/>
      <c r="FA70" s="119"/>
      <c r="FB70" s="120"/>
    </row>
    <row r="71" spans="1:158" s="118" customFormat="1" ht="15" customHeight="1" x14ac:dyDescent="0.25">
      <c r="A71" s="145"/>
      <c r="B71" s="204"/>
      <c r="C71" s="204"/>
      <c r="D71" s="205"/>
      <c r="E71" s="148" t="s">
        <v>1337</v>
      </c>
      <c r="F71" s="247"/>
      <c r="G71" s="207"/>
      <c r="H71" s="207"/>
      <c r="I71" s="207"/>
      <c r="J71" s="217"/>
      <c r="K71" s="151"/>
      <c r="L71" s="151"/>
      <c r="M71" s="151"/>
      <c r="N71" s="151"/>
      <c r="O71" s="151"/>
      <c r="P71" s="151"/>
      <c r="Q71" s="151"/>
      <c r="R71" s="151"/>
      <c r="S71" s="151"/>
      <c r="T71" s="151"/>
      <c r="U71" s="151"/>
      <c r="V71" s="662"/>
      <c r="W71" s="662"/>
      <c r="X71" s="151"/>
      <c r="Y71" s="151"/>
      <c r="Z71" s="151"/>
      <c r="AA71" s="151"/>
      <c r="AB71" s="151"/>
      <c r="AC71" s="151"/>
      <c r="AD71" s="151"/>
      <c r="AE71" s="151"/>
      <c r="AF71" s="151"/>
      <c r="AG71" s="151"/>
      <c r="AH71" s="151"/>
      <c r="AI71" s="151"/>
      <c r="AJ71" s="151"/>
      <c r="AK71" s="151"/>
      <c r="AL71" s="151"/>
      <c r="AM71" s="151"/>
      <c r="AN71" s="151"/>
      <c r="AO71" s="151"/>
      <c r="AP71" s="676"/>
      <c r="AQ71" s="152"/>
      <c r="AR71" s="152"/>
      <c r="AS71" s="152"/>
      <c r="AT71" s="152"/>
      <c r="AU71" s="152"/>
      <c r="AV71" s="98"/>
      <c r="AW71" s="218"/>
      <c r="AX71" s="99"/>
      <c r="AY71" s="152"/>
      <c r="AZ71" s="152"/>
      <c r="BA71" s="248" t="str">
        <f t="shared" si="34"/>
        <v/>
      </c>
      <c r="BB71" s="248" t="str">
        <f t="shared" si="35"/>
        <v/>
      </c>
      <c r="BC71" s="248" t="str">
        <f t="shared" si="36"/>
        <v/>
      </c>
      <c r="BD71" s="248"/>
      <c r="BE71" s="249"/>
      <c r="BF71" s="155" t="s">
        <v>1337</v>
      </c>
      <c r="BG71" s="156"/>
      <c r="BH71" s="156"/>
      <c r="BI71" s="156"/>
      <c r="BJ71" s="156"/>
      <c r="BK71" s="156"/>
      <c r="BL71" s="156"/>
      <c r="BM71" s="156"/>
      <c r="BN71" s="156"/>
      <c r="BO71" s="156"/>
      <c r="BP71" s="156"/>
      <c r="BQ71" s="156"/>
      <c r="BR71" s="157"/>
      <c r="BS71" s="107"/>
      <c r="BT71" s="158"/>
      <c r="BU71" s="158"/>
      <c r="BV71" s="158"/>
      <c r="BW71" s="158"/>
      <c r="BX71" s="158"/>
      <c r="BY71" s="158"/>
      <c r="BZ71" s="158"/>
      <c r="CA71" s="158"/>
      <c r="CB71" s="158"/>
      <c r="CC71" s="158"/>
      <c r="CD71" s="158"/>
      <c r="CE71" s="158"/>
      <c r="CF71" s="158"/>
      <c r="CG71" s="111"/>
      <c r="CH71" s="111"/>
      <c r="CI71" s="111"/>
      <c r="CJ71" s="111"/>
      <c r="CK71" s="111"/>
      <c r="CL71" s="111"/>
      <c r="CM71" s="111"/>
      <c r="CN71" s="111"/>
      <c r="CO71" s="111"/>
      <c r="CP71" s="111"/>
      <c r="CQ71" s="111"/>
      <c r="CR71" s="111"/>
      <c r="CS71" s="158"/>
      <c r="CT71" s="159" t="s">
        <v>1337</v>
      </c>
      <c r="CU71" s="160"/>
      <c r="CV71" s="160"/>
      <c r="CW71" s="160"/>
      <c r="CX71" s="160"/>
      <c r="CY71" s="160"/>
      <c r="CZ71" s="160"/>
      <c r="DA71" s="160"/>
      <c r="DB71" s="160"/>
      <c r="DC71" s="161"/>
      <c r="DD71" s="161"/>
      <c r="DE71" s="161"/>
      <c r="DF71" s="162"/>
      <c r="DH71" s="163"/>
      <c r="DI71" s="163"/>
      <c r="DJ71" s="163"/>
      <c r="DK71" s="121"/>
      <c r="DL71" s="163"/>
      <c r="DM71" s="163"/>
      <c r="DN71" s="163"/>
      <c r="DO71" s="121"/>
      <c r="DP71" s="163"/>
      <c r="DQ71" s="163"/>
      <c r="DR71" s="163"/>
      <c r="DS71" s="121"/>
      <c r="DT71" s="163"/>
      <c r="DU71" s="163"/>
      <c r="DV71" s="163"/>
      <c r="DW71" s="121"/>
      <c r="DX71" s="163"/>
      <c r="DY71" s="163"/>
      <c r="DZ71" s="163"/>
      <c r="EA71" s="121"/>
      <c r="EB71" s="163"/>
      <c r="EC71" s="163"/>
      <c r="ED71" s="163"/>
      <c r="EE71" s="121"/>
      <c r="EF71" s="163"/>
      <c r="EG71" s="163"/>
      <c r="EH71" s="163"/>
      <c r="EI71" s="121"/>
      <c r="EJ71" s="163"/>
      <c r="EK71" s="163"/>
      <c r="EL71" s="163"/>
      <c r="EM71" s="121"/>
      <c r="EN71" s="163"/>
      <c r="EO71" s="163"/>
      <c r="EP71" s="163"/>
      <c r="EQ71" s="121"/>
      <c r="ER71" s="163"/>
      <c r="ES71" s="163"/>
      <c r="ET71" s="163"/>
      <c r="EU71" s="121"/>
      <c r="EV71" s="163"/>
      <c r="EW71" s="163"/>
      <c r="EX71" s="163"/>
      <c r="EY71" s="121"/>
      <c r="EZ71" s="163"/>
      <c r="FA71" s="163"/>
      <c r="FB71" s="163"/>
    </row>
    <row r="72" spans="1:158" s="118" customFormat="1" ht="15" customHeight="1" x14ac:dyDescent="0.25">
      <c r="A72" s="250">
        <v>26125120</v>
      </c>
      <c r="B72" s="86">
        <v>-75.650000000000006</v>
      </c>
      <c r="C72" s="86">
        <v>4.55</v>
      </c>
      <c r="D72" s="87">
        <v>1550</v>
      </c>
      <c r="E72" s="251" t="s">
        <v>1277</v>
      </c>
      <c r="F72" s="89" t="s">
        <v>61</v>
      </c>
      <c r="G72" s="89"/>
      <c r="H72" s="89"/>
      <c r="I72" s="89"/>
      <c r="J72" s="171" t="s">
        <v>714</v>
      </c>
      <c r="K72" s="126">
        <v>4.2</v>
      </c>
      <c r="L72" s="126">
        <v>0</v>
      </c>
      <c r="M72" s="246">
        <v>0</v>
      </c>
      <c r="N72" s="246">
        <v>9</v>
      </c>
      <c r="O72" s="246">
        <v>0</v>
      </c>
      <c r="P72" s="246">
        <v>0</v>
      </c>
      <c r="Q72" s="246">
        <v>11.8</v>
      </c>
      <c r="R72" s="126">
        <v>0</v>
      </c>
      <c r="S72" s="126">
        <v>0</v>
      </c>
      <c r="T72" s="126">
        <v>0.4</v>
      </c>
      <c r="U72" s="126">
        <v>0</v>
      </c>
      <c r="V72" s="661">
        <v>35.1</v>
      </c>
      <c r="W72" s="661">
        <v>0</v>
      </c>
      <c r="X72" s="126">
        <v>50</v>
      </c>
      <c r="Y72" s="246">
        <v>10.1</v>
      </c>
      <c r="Z72" s="126">
        <v>14</v>
      </c>
      <c r="AA72" s="126">
        <v>15.7</v>
      </c>
      <c r="AB72" s="126">
        <v>0</v>
      </c>
      <c r="AC72" s="246">
        <v>27.6</v>
      </c>
      <c r="AD72" s="246">
        <v>0</v>
      </c>
      <c r="AE72" s="246">
        <v>2.1</v>
      </c>
      <c r="AF72" s="246">
        <v>0</v>
      </c>
      <c r="AG72" s="246">
        <v>0</v>
      </c>
      <c r="AH72" s="246">
        <v>0</v>
      </c>
      <c r="AI72" s="126">
        <v>1.1000000000000001</v>
      </c>
      <c r="AJ72" s="126">
        <v>12.2</v>
      </c>
      <c r="AK72" s="126">
        <v>18.2</v>
      </c>
      <c r="AL72" s="126"/>
      <c r="AM72" s="126"/>
      <c r="AN72" s="126"/>
      <c r="AO72" s="120"/>
      <c r="AP72" s="92">
        <f t="shared" si="33"/>
        <v>211.49999999999994</v>
      </c>
      <c r="AQ72" s="93" t="s">
        <v>1301</v>
      </c>
      <c r="AR72" s="226"/>
      <c r="AS72" s="227"/>
      <c r="AT72" s="96">
        <f>COUNT(K72:AO72)</f>
        <v>27</v>
      </c>
      <c r="AU72" s="97">
        <f>COUNTIF(K72:AO72,"&gt;0")</f>
        <v>14</v>
      </c>
      <c r="AV72" s="98"/>
      <c r="AW72" s="58">
        <f>+LOOKUP(1000,K72:AO72)</f>
        <v>18.2</v>
      </c>
      <c r="AX72" s="99"/>
      <c r="AY72" s="100">
        <f>MAX(K72:AO72)</f>
        <v>50</v>
      </c>
      <c r="AZ72" s="101"/>
      <c r="BA72" s="102" t="str">
        <f t="shared" si="34"/>
        <v/>
      </c>
      <c r="BB72" s="102" t="str">
        <f t="shared" si="35"/>
        <v/>
      </c>
      <c r="BC72" s="102" t="str">
        <f t="shared" si="36"/>
        <v/>
      </c>
      <c r="BD72" s="102" t="s">
        <v>1301</v>
      </c>
      <c r="BE72" s="103"/>
      <c r="BF72" s="252" t="s">
        <v>1277</v>
      </c>
      <c r="BG72" s="105" t="s">
        <v>1301</v>
      </c>
      <c r="BH72" s="105" t="s">
        <v>1301</v>
      </c>
      <c r="BI72" s="105" t="s">
        <v>1301</v>
      </c>
      <c r="BJ72" s="105" t="s">
        <v>1301</v>
      </c>
      <c r="BK72" s="105" t="s">
        <v>1301</v>
      </c>
      <c r="BL72" s="105" t="s">
        <v>1301</v>
      </c>
      <c r="BM72" s="105" t="s">
        <v>1301</v>
      </c>
      <c r="BN72" s="105" t="s">
        <v>1301</v>
      </c>
      <c r="BO72" s="105" t="s">
        <v>1301</v>
      </c>
      <c r="BP72" s="105" t="s">
        <v>1301</v>
      </c>
      <c r="BQ72" s="105" t="s">
        <v>1301</v>
      </c>
      <c r="BR72" s="106" t="s">
        <v>1301</v>
      </c>
      <c r="BS72" s="107"/>
      <c r="BT72" s="142" t="s">
        <v>1301</v>
      </c>
      <c r="BU72" s="143" t="s">
        <v>1301</v>
      </c>
      <c r="BV72" s="143" t="s">
        <v>1301</v>
      </c>
      <c r="BW72" s="143" t="s">
        <v>1301</v>
      </c>
      <c r="BX72" s="143" t="s">
        <v>1301</v>
      </c>
      <c r="BY72" s="143" t="s">
        <v>1301</v>
      </c>
      <c r="BZ72" s="143" t="s">
        <v>1301</v>
      </c>
      <c r="CA72" s="143" t="s">
        <v>1301</v>
      </c>
      <c r="CB72" s="143" t="s">
        <v>1301</v>
      </c>
      <c r="CC72" s="143" t="s">
        <v>1301</v>
      </c>
      <c r="CD72" s="143" t="s">
        <v>1301</v>
      </c>
      <c r="CE72" s="144" t="s">
        <v>1301</v>
      </c>
      <c r="CF72" s="110"/>
      <c r="CG72" s="111"/>
      <c r="CH72" s="111"/>
      <c r="CI72" s="111"/>
      <c r="CJ72" s="111"/>
      <c r="CK72" s="111"/>
      <c r="CL72" s="111"/>
      <c r="CM72" s="111"/>
      <c r="CN72" s="111"/>
      <c r="CO72" s="111"/>
      <c r="CP72" s="111"/>
      <c r="CQ72" s="111"/>
      <c r="CR72" s="111"/>
      <c r="CS72" s="112"/>
      <c r="CT72" s="253" t="s">
        <v>1277</v>
      </c>
      <c r="CU72" s="114">
        <f>SUM(K72:T72)</f>
        <v>25.4</v>
      </c>
      <c r="CV72" s="114"/>
      <c r="CW72" s="114"/>
      <c r="CX72" s="114">
        <f>SUM(U72:AD72)</f>
        <v>152.5</v>
      </c>
      <c r="CY72" s="114"/>
      <c r="CZ72" s="114"/>
      <c r="DA72" s="114">
        <f>SUM(AE72:AO72)</f>
        <v>33.599999999999994</v>
      </c>
      <c r="DB72" s="115">
        <f>+SUM(CU72:DA72)</f>
        <v>211.5</v>
      </c>
      <c r="DC72" s="116">
        <f>COUNT(K72:T72)</f>
        <v>10</v>
      </c>
      <c r="DD72" s="116">
        <f>COUNT(U72:AD72)</f>
        <v>10</v>
      </c>
      <c r="DE72" s="116">
        <f>COUNT(AE72:AO72)</f>
        <v>7</v>
      </c>
      <c r="DF72" s="117">
        <f>COUNT(K72:AO72)</f>
        <v>27</v>
      </c>
      <c r="DH72" s="119"/>
      <c r="DI72" s="119"/>
      <c r="DJ72" s="120"/>
      <c r="DK72" s="121"/>
      <c r="DL72" s="119"/>
      <c r="DM72" s="119"/>
      <c r="DN72" s="120"/>
      <c r="DO72" s="121"/>
      <c r="DP72" s="119"/>
      <c r="DQ72" s="119"/>
      <c r="DR72" s="120"/>
      <c r="DS72" s="121"/>
      <c r="DT72" s="119"/>
      <c r="DU72" s="119"/>
      <c r="DV72" s="120"/>
      <c r="DW72" s="121"/>
      <c r="DX72" s="119"/>
      <c r="DY72" s="119"/>
      <c r="DZ72" s="120"/>
      <c r="EA72" s="121"/>
      <c r="EB72" s="119"/>
      <c r="EC72" s="119"/>
      <c r="ED72" s="120"/>
      <c r="EE72" s="121"/>
      <c r="EF72" s="119"/>
      <c r="EG72" s="119"/>
      <c r="EH72" s="120"/>
      <c r="EI72" s="121"/>
      <c r="EJ72" s="119"/>
      <c r="EK72" s="119"/>
      <c r="EL72" s="120"/>
      <c r="EM72" s="121"/>
      <c r="EN72" s="119"/>
      <c r="EO72" s="119"/>
      <c r="EP72" s="120"/>
      <c r="EQ72" s="121"/>
      <c r="ER72" s="119"/>
      <c r="ES72" s="119"/>
      <c r="ET72" s="120"/>
      <c r="EU72" s="121"/>
      <c r="EV72" s="119"/>
      <c r="EW72" s="119"/>
      <c r="EX72" s="120"/>
      <c r="EY72" s="121"/>
      <c r="EZ72" s="119"/>
      <c r="FA72" s="119"/>
      <c r="FB72" s="120"/>
    </row>
    <row r="73" spans="1:158" s="118" customFormat="1" ht="15" customHeight="1" x14ac:dyDescent="0.25">
      <c r="A73" s="85"/>
      <c r="B73" s="86">
        <v>-75.63333333333334</v>
      </c>
      <c r="C73" s="86">
        <v>4.4666666666666668</v>
      </c>
      <c r="D73" s="87">
        <v>1926</v>
      </c>
      <c r="E73" s="254" t="s">
        <v>1278</v>
      </c>
      <c r="F73" s="255" t="s">
        <v>61</v>
      </c>
      <c r="G73" s="255"/>
      <c r="H73" s="255"/>
      <c r="I73" s="255"/>
      <c r="J73" s="256" t="s">
        <v>787</v>
      </c>
      <c r="K73" s="126"/>
      <c r="L73" s="126"/>
      <c r="M73" s="246"/>
      <c r="N73" s="246"/>
      <c r="O73" s="246"/>
      <c r="P73" s="246"/>
      <c r="Q73" s="246"/>
      <c r="R73" s="126"/>
      <c r="S73" s="126"/>
      <c r="T73" s="126"/>
      <c r="U73" s="126"/>
      <c r="V73" s="661"/>
      <c r="W73" s="661"/>
      <c r="X73" s="126"/>
      <c r="Y73" s="246"/>
      <c r="Z73" s="126"/>
      <c r="AA73" s="126"/>
      <c r="AB73" s="126"/>
      <c r="AC73" s="246"/>
      <c r="AD73" s="246"/>
      <c r="AE73" s="246"/>
      <c r="AF73" s="246"/>
      <c r="AG73" s="246"/>
      <c r="AH73" s="246"/>
      <c r="AI73" s="126"/>
      <c r="AJ73" s="126"/>
      <c r="AK73" s="126"/>
      <c r="AL73" s="126"/>
      <c r="AM73" s="126"/>
      <c r="AN73" s="126"/>
      <c r="AO73" s="120"/>
      <c r="AP73" s="92" t="str">
        <f t="shared" si="33"/>
        <v/>
      </c>
      <c r="AQ73" s="93" t="s">
        <v>1301</v>
      </c>
      <c r="AR73" s="226"/>
      <c r="AS73" s="227"/>
      <c r="AT73" s="96"/>
      <c r="AU73" s="97"/>
      <c r="AV73" s="98"/>
      <c r="AW73" s="58"/>
      <c r="AX73" s="99"/>
      <c r="AY73" s="100"/>
      <c r="AZ73" s="101"/>
      <c r="BA73" s="102" t="str">
        <f t="shared" si="34"/>
        <v/>
      </c>
      <c r="BB73" s="102" t="str">
        <f t="shared" si="35"/>
        <v/>
      </c>
      <c r="BC73" s="102" t="str">
        <f t="shared" si="36"/>
        <v/>
      </c>
      <c r="BD73" s="102" t="s">
        <v>1301</v>
      </c>
      <c r="BE73" s="103"/>
      <c r="BF73" s="178" t="s">
        <v>1278</v>
      </c>
      <c r="BG73" s="105" t="s">
        <v>1301</v>
      </c>
      <c r="BH73" s="105" t="s">
        <v>1301</v>
      </c>
      <c r="BI73" s="105" t="s">
        <v>1301</v>
      </c>
      <c r="BJ73" s="105" t="s">
        <v>1301</v>
      </c>
      <c r="BK73" s="105" t="s">
        <v>1301</v>
      </c>
      <c r="BL73" s="105" t="s">
        <v>1301</v>
      </c>
      <c r="BM73" s="105" t="s">
        <v>1301</v>
      </c>
      <c r="BN73" s="105" t="s">
        <v>1301</v>
      </c>
      <c r="BO73" s="105" t="s">
        <v>1301</v>
      </c>
      <c r="BP73" s="105" t="s">
        <v>1301</v>
      </c>
      <c r="BQ73" s="105" t="s">
        <v>1301</v>
      </c>
      <c r="BR73" s="106" t="s">
        <v>1301</v>
      </c>
      <c r="BS73" s="107"/>
      <c r="BT73" s="142" t="s">
        <v>1301</v>
      </c>
      <c r="BU73" s="143" t="s">
        <v>1301</v>
      </c>
      <c r="BV73" s="143" t="s">
        <v>1301</v>
      </c>
      <c r="BW73" s="143" t="s">
        <v>1301</v>
      </c>
      <c r="BX73" s="143" t="s">
        <v>1301</v>
      </c>
      <c r="BY73" s="143" t="s">
        <v>1301</v>
      </c>
      <c r="BZ73" s="143" t="s">
        <v>1301</v>
      </c>
      <c r="CA73" s="143" t="s">
        <v>1301</v>
      </c>
      <c r="CB73" s="143" t="s">
        <v>1301</v>
      </c>
      <c r="CC73" s="143" t="s">
        <v>1301</v>
      </c>
      <c r="CD73" s="143" t="s">
        <v>1301</v>
      </c>
      <c r="CE73" s="144" t="s">
        <v>1301</v>
      </c>
      <c r="CF73" s="110"/>
      <c r="CG73" s="111"/>
      <c r="CH73" s="111"/>
      <c r="CI73" s="111"/>
      <c r="CJ73" s="111"/>
      <c r="CK73" s="111"/>
      <c r="CL73" s="111"/>
      <c r="CM73" s="111"/>
      <c r="CN73" s="111"/>
      <c r="CO73" s="111"/>
      <c r="CP73" s="111"/>
      <c r="CQ73" s="111"/>
      <c r="CR73" s="111"/>
      <c r="CS73" s="112"/>
      <c r="CT73" s="182" t="s">
        <v>1278</v>
      </c>
      <c r="CU73" s="114"/>
      <c r="CV73" s="114"/>
      <c r="CW73" s="114"/>
      <c r="CX73" s="114"/>
      <c r="CY73" s="114"/>
      <c r="CZ73" s="114"/>
      <c r="DA73" s="114"/>
      <c r="DB73" s="115"/>
      <c r="DC73" s="116"/>
      <c r="DD73" s="116"/>
      <c r="DE73" s="116"/>
      <c r="DF73" s="117"/>
      <c r="DH73" s="119"/>
      <c r="DI73" s="119"/>
      <c r="DJ73" s="120"/>
      <c r="DK73" s="121"/>
      <c r="DL73" s="119"/>
      <c r="DM73" s="119"/>
      <c r="DN73" s="120"/>
      <c r="DO73" s="121"/>
      <c r="DP73" s="119"/>
      <c r="DQ73" s="119"/>
      <c r="DR73" s="120"/>
      <c r="DS73" s="121"/>
      <c r="DT73" s="119"/>
      <c r="DU73" s="119"/>
      <c r="DV73" s="120"/>
      <c r="DW73" s="121"/>
      <c r="DX73" s="119"/>
      <c r="DY73" s="119"/>
      <c r="DZ73" s="120"/>
      <c r="EA73" s="121"/>
      <c r="EB73" s="119"/>
      <c r="EC73" s="119"/>
      <c r="ED73" s="120"/>
      <c r="EE73" s="121"/>
      <c r="EF73" s="119"/>
      <c r="EG73" s="119"/>
      <c r="EH73" s="120"/>
      <c r="EI73" s="121"/>
      <c r="EJ73" s="119"/>
      <c r="EK73" s="119"/>
      <c r="EL73" s="120"/>
      <c r="EM73" s="121"/>
      <c r="EN73" s="119"/>
      <c r="EO73" s="119"/>
      <c r="EP73" s="120"/>
      <c r="EQ73" s="121"/>
      <c r="ER73" s="119"/>
      <c r="ES73" s="119"/>
      <c r="ET73" s="120"/>
      <c r="EU73" s="121"/>
      <c r="EV73" s="119"/>
      <c r="EW73" s="119"/>
      <c r="EX73" s="120"/>
      <c r="EY73" s="121"/>
      <c r="EZ73" s="119"/>
      <c r="FA73" s="119"/>
      <c r="FB73" s="120"/>
    </row>
    <row r="74" spans="1:158" s="118" customFormat="1" ht="15" customHeight="1" x14ac:dyDescent="0.25">
      <c r="A74" s="85"/>
      <c r="B74" s="86">
        <v>-75.7</v>
      </c>
      <c r="C74" s="86">
        <v>4.4000000000000004</v>
      </c>
      <c r="D74" s="87">
        <v>1212</v>
      </c>
      <c r="E74" s="254" t="s">
        <v>1279</v>
      </c>
      <c r="F74" s="89" t="s">
        <v>61</v>
      </c>
      <c r="G74" s="89"/>
      <c r="H74" s="89"/>
      <c r="I74" s="89"/>
      <c r="J74" s="256" t="s">
        <v>1280</v>
      </c>
      <c r="K74" s="126">
        <v>0</v>
      </c>
      <c r="L74" s="126">
        <v>0</v>
      </c>
      <c r="M74" s="246">
        <v>0</v>
      </c>
      <c r="N74" s="246">
        <v>10</v>
      </c>
      <c r="O74" s="246">
        <v>0</v>
      </c>
      <c r="P74" s="246">
        <v>30.1</v>
      </c>
      <c r="Q74" s="246">
        <v>0</v>
      </c>
      <c r="R74" s="126">
        <v>0</v>
      </c>
      <c r="S74" s="126">
        <v>0</v>
      </c>
      <c r="T74" s="126">
        <v>0</v>
      </c>
      <c r="U74" s="126">
        <v>0</v>
      </c>
      <c r="V74" s="661">
        <v>46.2</v>
      </c>
      <c r="W74" s="661">
        <v>0</v>
      </c>
      <c r="X74" s="126">
        <v>68</v>
      </c>
      <c r="Y74" s="246">
        <v>0</v>
      </c>
      <c r="Z74" s="126">
        <v>14.7</v>
      </c>
      <c r="AA74" s="126">
        <v>3.5</v>
      </c>
      <c r="AB74" s="126">
        <v>2.1</v>
      </c>
      <c r="AC74" s="246">
        <v>0</v>
      </c>
      <c r="AD74" s="246">
        <v>0</v>
      </c>
      <c r="AE74" s="246">
        <v>4.5999999999999996</v>
      </c>
      <c r="AF74" s="246">
        <v>0</v>
      </c>
      <c r="AG74" s="246">
        <v>1</v>
      </c>
      <c r="AH74" s="246">
        <v>0</v>
      </c>
      <c r="AI74" s="126">
        <v>0</v>
      </c>
      <c r="AJ74" s="126">
        <v>15.7</v>
      </c>
      <c r="AK74" s="126">
        <v>0.7</v>
      </c>
      <c r="AL74" s="126"/>
      <c r="AM74" s="126"/>
      <c r="AN74" s="126"/>
      <c r="AO74" s="120"/>
      <c r="AP74" s="92">
        <f t="shared" si="33"/>
        <v>196.59999999999997</v>
      </c>
      <c r="AQ74" s="93" t="s">
        <v>1301</v>
      </c>
      <c r="AR74" s="226"/>
      <c r="AS74" s="227"/>
      <c r="AT74" s="96">
        <f>COUNT(K74:AO74)</f>
        <v>27</v>
      </c>
      <c r="AU74" s="97">
        <f>COUNTIF(K74:AO74,"&gt;0")</f>
        <v>11</v>
      </c>
      <c r="AV74" s="98"/>
      <c r="AW74" s="58">
        <f>+LOOKUP(1000,K74:AO74)</f>
        <v>0.7</v>
      </c>
      <c r="AX74" s="99"/>
      <c r="AY74" s="100">
        <f>MAX(K74:AO74)</f>
        <v>68</v>
      </c>
      <c r="AZ74" s="101"/>
      <c r="BA74" s="102" t="str">
        <f t="shared" si="34"/>
        <v/>
      </c>
      <c r="BB74" s="102" t="str">
        <f t="shared" si="35"/>
        <v/>
      </c>
      <c r="BC74" s="102" t="str">
        <f t="shared" si="36"/>
        <v/>
      </c>
      <c r="BD74" s="102" t="s">
        <v>1301</v>
      </c>
      <c r="BE74" s="103"/>
      <c r="BF74" s="178" t="s">
        <v>1279</v>
      </c>
      <c r="BG74" s="105" t="s">
        <v>1301</v>
      </c>
      <c r="BH74" s="105" t="s">
        <v>1301</v>
      </c>
      <c r="BI74" s="105" t="s">
        <v>1301</v>
      </c>
      <c r="BJ74" s="105" t="s">
        <v>1301</v>
      </c>
      <c r="BK74" s="105" t="s">
        <v>1301</v>
      </c>
      <c r="BL74" s="105" t="s">
        <v>1301</v>
      </c>
      <c r="BM74" s="105" t="s">
        <v>1301</v>
      </c>
      <c r="BN74" s="105" t="s">
        <v>1301</v>
      </c>
      <c r="BO74" s="105" t="s">
        <v>1301</v>
      </c>
      <c r="BP74" s="105" t="s">
        <v>1301</v>
      </c>
      <c r="BQ74" s="105" t="s">
        <v>1301</v>
      </c>
      <c r="BR74" s="106" t="s">
        <v>1301</v>
      </c>
      <c r="BS74" s="107"/>
      <c r="BT74" s="257" t="s">
        <v>1301</v>
      </c>
      <c r="BU74" s="192" t="s">
        <v>1301</v>
      </c>
      <c r="BV74" s="192" t="s">
        <v>1301</v>
      </c>
      <c r="BW74" s="192" t="s">
        <v>1301</v>
      </c>
      <c r="BX74" s="192" t="s">
        <v>1301</v>
      </c>
      <c r="BY74" s="193" t="s">
        <v>1301</v>
      </c>
      <c r="BZ74" s="192" t="s">
        <v>1301</v>
      </c>
      <c r="CA74" s="192" t="s">
        <v>1301</v>
      </c>
      <c r="CB74" s="193" t="s">
        <v>1301</v>
      </c>
      <c r="CC74" s="193" t="s">
        <v>1301</v>
      </c>
      <c r="CD74" s="193" t="s">
        <v>1301</v>
      </c>
      <c r="CE74" s="193" t="s">
        <v>1301</v>
      </c>
      <c r="CF74" s="110"/>
      <c r="CG74" s="111"/>
      <c r="CH74" s="111"/>
      <c r="CI74" s="111"/>
      <c r="CJ74" s="111"/>
      <c r="CK74" s="111"/>
      <c r="CL74" s="111"/>
      <c r="CM74" s="111"/>
      <c r="CN74" s="111"/>
      <c r="CO74" s="111"/>
      <c r="CP74" s="111"/>
      <c r="CQ74" s="111"/>
      <c r="CR74" s="111"/>
      <c r="CS74" s="112"/>
      <c r="CT74" s="182" t="s">
        <v>1279</v>
      </c>
      <c r="CU74" s="114">
        <f>SUM(K74:T74)</f>
        <v>40.1</v>
      </c>
      <c r="CV74" s="114"/>
      <c r="CW74" s="114"/>
      <c r="CX74" s="114">
        <f>SUM(U74:AD74)</f>
        <v>134.5</v>
      </c>
      <c r="CY74" s="114"/>
      <c r="CZ74" s="114"/>
      <c r="DA74" s="114">
        <f>SUM(AE74:AO74)</f>
        <v>21.999999999999996</v>
      </c>
      <c r="DB74" s="115">
        <f>+SUM(CU74:DA74)</f>
        <v>196.6</v>
      </c>
      <c r="DC74" s="116">
        <f>COUNT(K74:T74)</f>
        <v>10</v>
      </c>
      <c r="DD74" s="116">
        <f>COUNT(U74:AD74)</f>
        <v>10</v>
      </c>
      <c r="DE74" s="116">
        <f>COUNT(AE74:AO74)</f>
        <v>7</v>
      </c>
      <c r="DF74" s="117">
        <f>COUNT(K74:AO74)</f>
        <v>27</v>
      </c>
      <c r="DH74" s="119"/>
      <c r="DI74" s="119"/>
      <c r="DJ74" s="120"/>
      <c r="DK74" s="121"/>
      <c r="DL74" s="119"/>
      <c r="DM74" s="119"/>
      <c r="DN74" s="120"/>
      <c r="DO74" s="121"/>
      <c r="DP74" s="119"/>
      <c r="DQ74" s="119"/>
      <c r="DR74" s="120"/>
      <c r="DS74" s="121"/>
      <c r="DT74" s="119"/>
      <c r="DU74" s="119"/>
      <c r="DV74" s="120"/>
      <c r="DW74" s="121"/>
      <c r="DX74" s="119"/>
      <c r="DY74" s="119"/>
      <c r="DZ74" s="120"/>
      <c r="EA74" s="121"/>
      <c r="EB74" s="119"/>
      <c r="EC74" s="119"/>
      <c r="ED74" s="120"/>
      <c r="EE74" s="121"/>
      <c r="EF74" s="119"/>
      <c r="EG74" s="119"/>
      <c r="EH74" s="120"/>
      <c r="EI74" s="121"/>
      <c r="EJ74" s="119"/>
      <c r="EK74" s="119"/>
      <c r="EL74" s="120"/>
      <c r="EM74" s="121"/>
      <c r="EN74" s="119"/>
      <c r="EO74" s="119"/>
      <c r="EP74" s="120"/>
      <c r="EQ74" s="121"/>
      <c r="ER74" s="119"/>
      <c r="ES74" s="119"/>
      <c r="ET74" s="120"/>
      <c r="EU74" s="121"/>
      <c r="EV74" s="119"/>
      <c r="EW74" s="119"/>
      <c r="EX74" s="120"/>
      <c r="EY74" s="121"/>
      <c r="EZ74" s="119"/>
      <c r="FA74" s="119"/>
      <c r="FB74" s="120"/>
    </row>
    <row r="75" spans="1:158" s="118" customFormat="1" ht="15" customHeight="1" x14ac:dyDescent="0.25">
      <c r="A75" s="85"/>
      <c r="B75" s="86">
        <v>-75.599999999999994</v>
      </c>
      <c r="C75" s="86">
        <v>4.666666666666667</v>
      </c>
      <c r="D75" s="87">
        <v>2040</v>
      </c>
      <c r="E75" s="254" t="s">
        <v>111</v>
      </c>
      <c r="F75" s="89" t="s">
        <v>61</v>
      </c>
      <c r="G75" s="89"/>
      <c r="H75" s="89"/>
      <c r="I75" s="89"/>
      <c r="J75" s="256" t="s">
        <v>788</v>
      </c>
      <c r="K75" s="126"/>
      <c r="L75" s="126"/>
      <c r="M75" s="246"/>
      <c r="N75" s="246"/>
      <c r="O75" s="246">
        <v>32</v>
      </c>
      <c r="P75" s="246">
        <v>3.6</v>
      </c>
      <c r="Q75" s="246">
        <v>13.7</v>
      </c>
      <c r="R75" s="126">
        <v>20.8</v>
      </c>
      <c r="S75" s="126">
        <v>0</v>
      </c>
      <c r="T75" s="126"/>
      <c r="U75" s="126"/>
      <c r="V75" s="661">
        <v>30.3</v>
      </c>
      <c r="W75" s="661">
        <v>0.5</v>
      </c>
      <c r="X75" s="126">
        <v>65.400000000000006</v>
      </c>
      <c r="Y75" s="246">
        <v>2.7</v>
      </c>
      <c r="Z75" s="126">
        <v>24.1</v>
      </c>
      <c r="AA75" s="126"/>
      <c r="AB75" s="126"/>
      <c r="AC75" s="246">
        <v>19.600000000000001</v>
      </c>
      <c r="AD75" s="246">
        <v>0</v>
      </c>
      <c r="AE75" s="246">
        <v>1</v>
      </c>
      <c r="AF75" s="246">
        <v>0</v>
      </c>
      <c r="AG75" s="246">
        <v>8.8000000000000007</v>
      </c>
      <c r="AH75" s="246"/>
      <c r="AI75" s="126"/>
      <c r="AJ75" s="126"/>
      <c r="AK75" s="126">
        <v>19.5</v>
      </c>
      <c r="AL75" s="126"/>
      <c r="AM75" s="126"/>
      <c r="AN75" s="126"/>
      <c r="AO75" s="120"/>
      <c r="AP75" s="92">
        <f t="shared" si="33"/>
        <v>242</v>
      </c>
      <c r="AQ75" s="93" t="s">
        <v>1301</v>
      </c>
      <c r="AR75" s="226"/>
      <c r="AS75" s="227"/>
      <c r="AT75" s="96">
        <f>COUNT(K75:AO75)</f>
        <v>16</v>
      </c>
      <c r="AU75" s="97">
        <f>COUNTIF(K75:AO75,"&gt;0")</f>
        <v>13</v>
      </c>
      <c r="AV75" s="98"/>
      <c r="AW75" s="58"/>
      <c r="AX75" s="99"/>
      <c r="AY75" s="100"/>
      <c r="AZ75" s="101"/>
      <c r="BA75" s="102" t="str">
        <f t="shared" si="34"/>
        <v/>
      </c>
      <c r="BB75" s="102" t="str">
        <f t="shared" si="35"/>
        <v/>
      </c>
      <c r="BC75" s="102" t="str">
        <f t="shared" si="36"/>
        <v/>
      </c>
      <c r="BD75" s="102" t="s">
        <v>1301</v>
      </c>
      <c r="BE75" s="103"/>
      <c r="BF75" s="178" t="s">
        <v>111</v>
      </c>
      <c r="BG75" s="105" t="s">
        <v>1301</v>
      </c>
      <c r="BH75" s="105" t="s">
        <v>1301</v>
      </c>
      <c r="BI75" s="105" t="s">
        <v>1301</v>
      </c>
      <c r="BJ75" s="105" t="s">
        <v>1301</v>
      </c>
      <c r="BK75" s="105" t="s">
        <v>1301</v>
      </c>
      <c r="BL75" s="105" t="s">
        <v>1301</v>
      </c>
      <c r="BM75" s="105" t="s">
        <v>1301</v>
      </c>
      <c r="BN75" s="105" t="s">
        <v>1301</v>
      </c>
      <c r="BO75" s="105" t="s">
        <v>1301</v>
      </c>
      <c r="BP75" s="105" t="s">
        <v>1301</v>
      </c>
      <c r="BQ75" s="105" t="s">
        <v>1301</v>
      </c>
      <c r="BR75" s="106" t="s">
        <v>1301</v>
      </c>
      <c r="BS75" s="107"/>
      <c r="BT75" s="257" t="s">
        <v>1301</v>
      </c>
      <c r="BU75" s="192" t="s">
        <v>1301</v>
      </c>
      <c r="BV75" s="192" t="s">
        <v>1301</v>
      </c>
      <c r="BW75" s="192" t="s">
        <v>1301</v>
      </c>
      <c r="BX75" s="192" t="s">
        <v>1301</v>
      </c>
      <c r="BY75" s="193" t="s">
        <v>1301</v>
      </c>
      <c r="BZ75" s="192" t="s">
        <v>1301</v>
      </c>
      <c r="CA75" s="192" t="s">
        <v>1301</v>
      </c>
      <c r="CB75" s="193" t="s">
        <v>1301</v>
      </c>
      <c r="CC75" s="193" t="s">
        <v>1301</v>
      </c>
      <c r="CD75" s="193" t="s">
        <v>1301</v>
      </c>
      <c r="CE75" s="193" t="s">
        <v>1301</v>
      </c>
      <c r="CF75" s="110"/>
      <c r="CG75" s="111"/>
      <c r="CH75" s="111"/>
      <c r="CI75" s="111"/>
      <c r="CJ75" s="111"/>
      <c r="CK75" s="111"/>
      <c r="CL75" s="111"/>
      <c r="CM75" s="111"/>
      <c r="CN75" s="111"/>
      <c r="CO75" s="111"/>
      <c r="CP75" s="111"/>
      <c r="CQ75" s="111"/>
      <c r="CR75" s="111"/>
      <c r="CS75" s="112"/>
      <c r="CT75" s="182" t="s">
        <v>111</v>
      </c>
      <c r="CU75" s="114">
        <f>SUM(K75:T75)</f>
        <v>70.099999999999994</v>
      </c>
      <c r="CV75" s="114"/>
      <c r="CW75" s="114"/>
      <c r="CX75" s="114">
        <f>SUM(U75:AD75)</f>
        <v>142.6</v>
      </c>
      <c r="CY75" s="114"/>
      <c r="CZ75" s="114"/>
      <c r="DA75" s="114">
        <f>SUM(AE75:AO75)</f>
        <v>29.3</v>
      </c>
      <c r="DB75" s="115">
        <f>+SUM(CU75:DA75)</f>
        <v>242</v>
      </c>
      <c r="DC75" s="116">
        <f>COUNT(K75:T75)</f>
        <v>5</v>
      </c>
      <c r="DD75" s="116">
        <f>COUNT(U75:AD75)</f>
        <v>7</v>
      </c>
      <c r="DE75" s="116">
        <f>COUNT(AE75:AO75)</f>
        <v>4</v>
      </c>
      <c r="DF75" s="117">
        <f>COUNT(K75:AO75)</f>
        <v>16</v>
      </c>
      <c r="DH75" s="119"/>
      <c r="DI75" s="119"/>
      <c r="DJ75" s="120"/>
      <c r="DK75" s="121"/>
      <c r="DL75" s="119"/>
      <c r="DM75" s="119"/>
      <c r="DN75" s="120"/>
      <c r="DO75" s="121"/>
      <c r="DP75" s="119"/>
      <c r="DQ75" s="119"/>
      <c r="DR75" s="120"/>
      <c r="DS75" s="121"/>
      <c r="DT75" s="119"/>
      <c r="DU75" s="119"/>
      <c r="DV75" s="120"/>
      <c r="DW75" s="121"/>
      <c r="DX75" s="119"/>
      <c r="DY75" s="119"/>
      <c r="DZ75" s="120"/>
      <c r="EA75" s="121"/>
      <c r="EB75" s="119"/>
      <c r="EC75" s="119"/>
      <c r="ED75" s="120"/>
      <c r="EE75" s="121"/>
      <c r="EF75" s="119"/>
      <c r="EG75" s="119"/>
      <c r="EH75" s="120"/>
      <c r="EI75" s="121"/>
      <c r="EJ75" s="119"/>
      <c r="EK75" s="119"/>
      <c r="EL75" s="120"/>
      <c r="EM75" s="121"/>
      <c r="EN75" s="119"/>
      <c r="EO75" s="119"/>
      <c r="EP75" s="120"/>
      <c r="EQ75" s="121"/>
      <c r="ER75" s="119"/>
      <c r="ES75" s="119"/>
      <c r="ET75" s="120"/>
      <c r="EU75" s="121"/>
      <c r="EV75" s="119"/>
      <c r="EW75" s="119"/>
      <c r="EX75" s="120"/>
      <c r="EY75" s="121"/>
      <c r="EZ75" s="119"/>
      <c r="FA75" s="119"/>
      <c r="FB75" s="120"/>
    </row>
    <row r="76" spans="1:158" s="118" customFormat="1" ht="15" customHeight="1" x14ac:dyDescent="0.25">
      <c r="A76" s="85"/>
      <c r="B76" s="86">
        <v>-75.8</v>
      </c>
      <c r="C76" s="86">
        <v>4.2</v>
      </c>
      <c r="D76" s="87">
        <v>1750</v>
      </c>
      <c r="E76" s="254" t="s">
        <v>1281</v>
      </c>
      <c r="F76" s="89" t="s">
        <v>61</v>
      </c>
      <c r="G76" s="89"/>
      <c r="H76" s="89"/>
      <c r="I76" s="89"/>
      <c r="J76" s="256" t="s">
        <v>1282</v>
      </c>
      <c r="K76" s="126"/>
      <c r="L76" s="126"/>
      <c r="M76" s="246"/>
      <c r="N76" s="246"/>
      <c r="O76" s="246"/>
      <c r="P76" s="246"/>
      <c r="Q76" s="246"/>
      <c r="R76" s="126"/>
      <c r="S76" s="126"/>
      <c r="T76" s="126"/>
      <c r="U76" s="126"/>
      <c r="V76" s="661"/>
      <c r="W76" s="661"/>
      <c r="X76" s="126"/>
      <c r="Y76" s="246"/>
      <c r="Z76" s="126"/>
      <c r="AA76" s="126"/>
      <c r="AB76" s="126"/>
      <c r="AC76" s="246"/>
      <c r="AD76" s="246"/>
      <c r="AE76" s="246"/>
      <c r="AF76" s="246"/>
      <c r="AG76" s="246"/>
      <c r="AH76" s="246"/>
      <c r="AI76" s="126"/>
      <c r="AJ76" s="126"/>
      <c r="AK76" s="126"/>
      <c r="AL76" s="126"/>
      <c r="AM76" s="126"/>
      <c r="AN76" s="126"/>
      <c r="AO76" s="120"/>
      <c r="AP76" s="92" t="str">
        <f t="shared" si="33"/>
        <v/>
      </c>
      <c r="AQ76" s="93" t="s">
        <v>1301</v>
      </c>
      <c r="AR76" s="226"/>
      <c r="AS76" s="227"/>
      <c r="AT76" s="96"/>
      <c r="AU76" s="97"/>
      <c r="AV76" s="98"/>
      <c r="AW76" s="58"/>
      <c r="AX76" s="99"/>
      <c r="AY76" s="100"/>
      <c r="AZ76" s="101"/>
      <c r="BA76" s="102" t="str">
        <f t="shared" si="34"/>
        <v/>
      </c>
      <c r="BB76" s="102" t="str">
        <f t="shared" si="35"/>
        <v/>
      </c>
      <c r="BC76" s="102" t="str">
        <f t="shared" si="36"/>
        <v/>
      </c>
      <c r="BD76" s="102" t="s">
        <v>1301</v>
      </c>
      <c r="BE76" s="103"/>
      <c r="BF76" s="178" t="s">
        <v>1281</v>
      </c>
      <c r="BG76" s="105" t="s">
        <v>1301</v>
      </c>
      <c r="BH76" s="105" t="s">
        <v>1301</v>
      </c>
      <c r="BI76" s="105" t="s">
        <v>1301</v>
      </c>
      <c r="BJ76" s="105" t="s">
        <v>1301</v>
      </c>
      <c r="BK76" s="105" t="s">
        <v>1301</v>
      </c>
      <c r="BL76" s="105" t="s">
        <v>1301</v>
      </c>
      <c r="BM76" s="105" t="s">
        <v>1301</v>
      </c>
      <c r="BN76" s="105" t="s">
        <v>1301</v>
      </c>
      <c r="BO76" s="105" t="s">
        <v>1301</v>
      </c>
      <c r="BP76" s="105" t="s">
        <v>1301</v>
      </c>
      <c r="BQ76" s="105" t="s">
        <v>1301</v>
      </c>
      <c r="BR76" s="106" t="s">
        <v>1301</v>
      </c>
      <c r="BS76" s="107"/>
      <c r="BT76" s="257" t="s">
        <v>1301</v>
      </c>
      <c r="BU76" s="192" t="s">
        <v>1301</v>
      </c>
      <c r="BV76" s="192" t="s">
        <v>1301</v>
      </c>
      <c r="BW76" s="192" t="s">
        <v>1301</v>
      </c>
      <c r="BX76" s="192" t="s">
        <v>1301</v>
      </c>
      <c r="BY76" s="193" t="s">
        <v>1301</v>
      </c>
      <c r="BZ76" s="192" t="s">
        <v>1301</v>
      </c>
      <c r="CA76" s="192" t="s">
        <v>1301</v>
      </c>
      <c r="CB76" s="193" t="s">
        <v>1301</v>
      </c>
      <c r="CC76" s="193" t="s">
        <v>1301</v>
      </c>
      <c r="CD76" s="193" t="s">
        <v>1301</v>
      </c>
      <c r="CE76" s="193" t="s">
        <v>1301</v>
      </c>
      <c r="CF76" s="110"/>
      <c r="CG76" s="111"/>
      <c r="CH76" s="111"/>
      <c r="CI76" s="111"/>
      <c r="CJ76" s="111"/>
      <c r="CK76" s="111"/>
      <c r="CL76" s="111"/>
      <c r="CM76" s="111"/>
      <c r="CN76" s="111"/>
      <c r="CO76" s="111"/>
      <c r="CP76" s="111"/>
      <c r="CQ76" s="111"/>
      <c r="CR76" s="111"/>
      <c r="CS76" s="112"/>
      <c r="CT76" s="182" t="s">
        <v>1281</v>
      </c>
      <c r="CU76" s="114"/>
      <c r="CV76" s="114"/>
      <c r="CW76" s="114"/>
      <c r="CX76" s="114"/>
      <c r="CY76" s="114"/>
      <c r="CZ76" s="114"/>
      <c r="DA76" s="114"/>
      <c r="DB76" s="115"/>
      <c r="DC76" s="116"/>
      <c r="DD76" s="116"/>
      <c r="DE76" s="116"/>
      <c r="DF76" s="117"/>
      <c r="DH76" s="119"/>
      <c r="DI76" s="119"/>
      <c r="DJ76" s="120"/>
      <c r="DK76" s="121"/>
      <c r="DL76" s="119"/>
      <c r="DM76" s="119"/>
      <c r="DN76" s="120"/>
      <c r="DO76" s="121"/>
      <c r="DP76" s="119"/>
      <c r="DQ76" s="119"/>
      <c r="DR76" s="120"/>
      <c r="DS76" s="121"/>
      <c r="DT76" s="119"/>
      <c r="DU76" s="119"/>
      <c r="DV76" s="120"/>
      <c r="DW76" s="121"/>
      <c r="DX76" s="119"/>
      <c r="DY76" s="119"/>
      <c r="DZ76" s="120"/>
      <c r="EA76" s="121"/>
      <c r="EB76" s="119"/>
      <c r="EC76" s="119"/>
      <c r="ED76" s="120"/>
      <c r="EE76" s="121"/>
      <c r="EF76" s="119"/>
      <c r="EG76" s="119"/>
      <c r="EH76" s="120"/>
      <c r="EI76" s="121"/>
      <c r="EJ76" s="119"/>
      <c r="EK76" s="119"/>
      <c r="EL76" s="120"/>
      <c r="EM76" s="121"/>
      <c r="EN76" s="119"/>
      <c r="EO76" s="119"/>
      <c r="EP76" s="120"/>
      <c r="EQ76" s="121"/>
      <c r="ER76" s="119"/>
      <c r="ES76" s="119"/>
      <c r="ET76" s="120"/>
      <c r="EU76" s="121"/>
      <c r="EV76" s="119"/>
      <c r="EW76" s="119"/>
      <c r="EX76" s="120"/>
      <c r="EY76" s="121"/>
      <c r="EZ76" s="119"/>
      <c r="FA76" s="119"/>
      <c r="FB76" s="120"/>
    </row>
    <row r="77" spans="1:158" s="118" customFormat="1" ht="15" customHeight="1" x14ac:dyDescent="0.25">
      <c r="A77" s="85"/>
      <c r="B77" s="86">
        <v>-75.55</v>
      </c>
      <c r="C77" s="86">
        <v>4.6333333333333329</v>
      </c>
      <c r="D77" s="87">
        <v>1880</v>
      </c>
      <c r="E77" s="254" t="s">
        <v>1283</v>
      </c>
      <c r="F77" s="89" t="s">
        <v>61</v>
      </c>
      <c r="G77" s="89"/>
      <c r="H77" s="89"/>
      <c r="I77" s="89"/>
      <c r="J77" s="256" t="s">
        <v>1284</v>
      </c>
      <c r="K77" s="126">
        <v>20.399999999999999</v>
      </c>
      <c r="L77" s="126">
        <v>21.8</v>
      </c>
      <c r="M77" s="246">
        <v>0.4</v>
      </c>
      <c r="N77" s="246">
        <v>10.1</v>
      </c>
      <c r="O77" s="246">
        <v>0.1</v>
      </c>
      <c r="P77" s="246">
        <v>0</v>
      </c>
      <c r="Q77" s="246">
        <v>1.2</v>
      </c>
      <c r="R77" s="126">
        <v>0.8</v>
      </c>
      <c r="S77" s="126">
        <v>0</v>
      </c>
      <c r="T77" s="126">
        <v>8.8000000000000007</v>
      </c>
      <c r="U77" s="126">
        <v>0</v>
      </c>
      <c r="V77" s="661">
        <v>8.1999999999999993</v>
      </c>
      <c r="W77" s="661">
        <v>3.2</v>
      </c>
      <c r="X77" s="126">
        <v>47.4</v>
      </c>
      <c r="Y77" s="246">
        <v>4.9000000000000004</v>
      </c>
      <c r="Z77" s="126">
        <v>25.3</v>
      </c>
      <c r="AA77" s="126">
        <v>16.2</v>
      </c>
      <c r="AB77" s="126">
        <v>0</v>
      </c>
      <c r="AC77" s="246">
        <v>44.5</v>
      </c>
      <c r="AD77" s="246">
        <v>0.1</v>
      </c>
      <c r="AE77" s="246">
        <v>1</v>
      </c>
      <c r="AF77" s="246">
        <v>5.8</v>
      </c>
      <c r="AG77" s="246">
        <v>13</v>
      </c>
      <c r="AH77" s="246">
        <v>11</v>
      </c>
      <c r="AI77" s="126">
        <v>0.2</v>
      </c>
      <c r="AJ77" s="126">
        <v>1.2</v>
      </c>
      <c r="AK77" s="126">
        <v>28.8</v>
      </c>
      <c r="AL77" s="126"/>
      <c r="AM77" s="126"/>
      <c r="AN77" s="126"/>
      <c r="AO77" s="120"/>
      <c r="AP77" s="92">
        <f t="shared" si="33"/>
        <v>274.39999999999998</v>
      </c>
      <c r="AQ77" s="93" t="s">
        <v>1301</v>
      </c>
      <c r="AR77" s="226"/>
      <c r="AS77" s="227"/>
      <c r="AT77" s="96">
        <f>COUNT(K77:AO77)</f>
        <v>27</v>
      </c>
      <c r="AU77" s="97">
        <f>COUNTIF(K77:AO77,"&gt;0")</f>
        <v>23</v>
      </c>
      <c r="AV77" s="98"/>
      <c r="AW77" s="58">
        <f t="shared" ref="AW77:AW126" si="37">+LOOKUP(1000,K77:AO77)</f>
        <v>28.8</v>
      </c>
      <c r="AX77" s="99"/>
      <c r="AY77" s="100">
        <f>MAX(K77:AO77)</f>
        <v>47.4</v>
      </c>
      <c r="AZ77" s="101"/>
      <c r="BA77" s="102" t="str">
        <f t="shared" si="34"/>
        <v/>
      </c>
      <c r="BB77" s="102" t="str">
        <f t="shared" si="35"/>
        <v/>
      </c>
      <c r="BC77" s="102" t="str">
        <f t="shared" si="36"/>
        <v/>
      </c>
      <c r="BD77" s="102" t="s">
        <v>1301</v>
      </c>
      <c r="BE77" s="103"/>
      <c r="BF77" s="178" t="s">
        <v>1283</v>
      </c>
      <c r="BG77" s="105" t="s">
        <v>1301</v>
      </c>
      <c r="BH77" s="105" t="s">
        <v>1301</v>
      </c>
      <c r="BI77" s="105" t="s">
        <v>1301</v>
      </c>
      <c r="BJ77" s="105" t="s">
        <v>1301</v>
      </c>
      <c r="BK77" s="105" t="s">
        <v>1301</v>
      </c>
      <c r="BL77" s="105" t="s">
        <v>1301</v>
      </c>
      <c r="BM77" s="105" t="s">
        <v>1301</v>
      </c>
      <c r="BN77" s="105" t="s">
        <v>1301</v>
      </c>
      <c r="BO77" s="105" t="s">
        <v>1301</v>
      </c>
      <c r="BP77" s="105" t="s">
        <v>1301</v>
      </c>
      <c r="BQ77" s="105" t="s">
        <v>1301</v>
      </c>
      <c r="BR77" s="106" t="s">
        <v>1301</v>
      </c>
      <c r="BS77" s="107"/>
      <c r="BT77" s="257" t="s">
        <v>1301</v>
      </c>
      <c r="BU77" s="192" t="s">
        <v>1301</v>
      </c>
      <c r="BV77" s="192" t="s">
        <v>1301</v>
      </c>
      <c r="BW77" s="192" t="s">
        <v>1301</v>
      </c>
      <c r="BX77" s="192" t="s">
        <v>1301</v>
      </c>
      <c r="BY77" s="193" t="s">
        <v>1301</v>
      </c>
      <c r="BZ77" s="192" t="s">
        <v>1301</v>
      </c>
      <c r="CA77" s="192" t="s">
        <v>1301</v>
      </c>
      <c r="CB77" s="193" t="s">
        <v>1301</v>
      </c>
      <c r="CC77" s="193" t="s">
        <v>1301</v>
      </c>
      <c r="CD77" s="193" t="s">
        <v>1301</v>
      </c>
      <c r="CE77" s="193" t="s">
        <v>1301</v>
      </c>
      <c r="CF77" s="110"/>
      <c r="CG77" s="111"/>
      <c r="CH77" s="111"/>
      <c r="CI77" s="111"/>
      <c r="CJ77" s="111"/>
      <c r="CK77" s="111"/>
      <c r="CL77" s="111"/>
      <c r="CM77" s="111"/>
      <c r="CN77" s="111"/>
      <c r="CO77" s="111"/>
      <c r="CP77" s="111"/>
      <c r="CQ77" s="111"/>
      <c r="CR77" s="111"/>
      <c r="CS77" s="112"/>
      <c r="CT77" s="182" t="s">
        <v>1283</v>
      </c>
      <c r="CU77" s="114">
        <f>SUM(K77:T77)</f>
        <v>63.600000000000009</v>
      </c>
      <c r="CV77" s="114"/>
      <c r="CW77" s="114"/>
      <c r="CX77" s="114">
        <f>SUM(U77:AD77)</f>
        <v>149.79999999999998</v>
      </c>
      <c r="CY77" s="114"/>
      <c r="CZ77" s="114"/>
      <c r="DA77" s="114">
        <f>SUM(AE77:AO77)</f>
        <v>61</v>
      </c>
      <c r="DB77" s="115">
        <f>+SUM(CU77:DA77)</f>
        <v>274.39999999999998</v>
      </c>
      <c r="DC77" s="116">
        <f>COUNT(K77:T77)</f>
        <v>10</v>
      </c>
      <c r="DD77" s="116">
        <f>COUNT(U77:AD77)</f>
        <v>10</v>
      </c>
      <c r="DE77" s="116">
        <f>COUNT(AE77:AO77)</f>
        <v>7</v>
      </c>
      <c r="DF77" s="117">
        <f>COUNT(K77:AO77)</f>
        <v>27</v>
      </c>
      <c r="DH77" s="119"/>
      <c r="DI77" s="119"/>
      <c r="DJ77" s="120"/>
      <c r="DK77" s="121"/>
      <c r="DL77" s="119"/>
      <c r="DM77" s="119"/>
      <c r="DN77" s="120"/>
      <c r="DO77" s="121"/>
      <c r="DP77" s="119"/>
      <c r="DQ77" s="119"/>
      <c r="DR77" s="120"/>
      <c r="DS77" s="121"/>
      <c r="DT77" s="119"/>
      <c r="DU77" s="119"/>
      <c r="DV77" s="120"/>
      <c r="DW77" s="121"/>
      <c r="DX77" s="119"/>
      <c r="DY77" s="119"/>
      <c r="DZ77" s="120"/>
      <c r="EA77" s="121"/>
      <c r="EB77" s="119"/>
      <c r="EC77" s="119"/>
      <c r="ED77" s="120"/>
      <c r="EE77" s="121"/>
      <c r="EF77" s="119"/>
      <c r="EG77" s="119"/>
      <c r="EH77" s="120"/>
      <c r="EI77" s="121"/>
      <c r="EJ77" s="119"/>
      <c r="EK77" s="119"/>
      <c r="EL77" s="120"/>
      <c r="EM77" s="121"/>
      <c r="EN77" s="119"/>
      <c r="EO77" s="119"/>
      <c r="EP77" s="120"/>
      <c r="EQ77" s="121"/>
      <c r="ER77" s="119"/>
      <c r="ES77" s="119"/>
      <c r="ET77" s="120"/>
      <c r="EU77" s="121"/>
      <c r="EV77" s="119"/>
      <c r="EW77" s="119"/>
      <c r="EX77" s="120"/>
      <c r="EY77" s="121"/>
      <c r="EZ77" s="119"/>
      <c r="FA77" s="119"/>
      <c r="FB77" s="120"/>
    </row>
    <row r="78" spans="1:158" s="118" customFormat="1" ht="15" customHeight="1" x14ac:dyDescent="0.25">
      <c r="A78" s="85"/>
      <c r="B78" s="86">
        <v>-75.45</v>
      </c>
      <c r="C78" s="86">
        <v>4.6166666666666671</v>
      </c>
      <c r="D78" s="87">
        <v>2860</v>
      </c>
      <c r="E78" s="254" t="s">
        <v>1285</v>
      </c>
      <c r="F78" s="89" t="s">
        <v>61</v>
      </c>
      <c r="G78" s="89"/>
      <c r="H78" s="89"/>
      <c r="I78" s="89"/>
      <c r="J78" s="256" t="s">
        <v>1286</v>
      </c>
      <c r="K78" s="126">
        <v>18.2</v>
      </c>
      <c r="L78" s="126">
        <v>5.9</v>
      </c>
      <c r="M78" s="246">
        <v>5.7</v>
      </c>
      <c r="N78" s="246">
        <v>0.1</v>
      </c>
      <c r="O78" s="246">
        <v>0.2</v>
      </c>
      <c r="P78" s="246">
        <v>0</v>
      </c>
      <c r="Q78" s="246">
        <v>0.8</v>
      </c>
      <c r="R78" s="126">
        <v>0.1</v>
      </c>
      <c r="S78" s="126">
        <v>0</v>
      </c>
      <c r="T78" s="126">
        <v>0.6</v>
      </c>
      <c r="U78" s="126">
        <v>0</v>
      </c>
      <c r="V78" s="661">
        <v>0.3</v>
      </c>
      <c r="W78" s="661">
        <v>9.5</v>
      </c>
      <c r="X78" s="126">
        <v>11.3</v>
      </c>
      <c r="Y78" s="246">
        <v>10.6</v>
      </c>
      <c r="Z78" s="126">
        <v>35.200000000000003</v>
      </c>
      <c r="AA78" s="126">
        <v>17.600000000000001</v>
      </c>
      <c r="AB78" s="126">
        <v>6.4</v>
      </c>
      <c r="AC78" s="246">
        <v>8.8000000000000007</v>
      </c>
      <c r="AD78" s="246">
        <v>0.4</v>
      </c>
      <c r="AE78" s="246">
        <v>35.5</v>
      </c>
      <c r="AF78" s="246">
        <v>0.6</v>
      </c>
      <c r="AG78" s="246">
        <v>4.4000000000000004</v>
      </c>
      <c r="AH78" s="246">
        <v>15.3</v>
      </c>
      <c r="AI78" s="126">
        <v>10.5</v>
      </c>
      <c r="AJ78" s="126">
        <v>23.9</v>
      </c>
      <c r="AK78" s="126">
        <v>26.5</v>
      </c>
      <c r="AL78" s="126"/>
      <c r="AM78" s="126"/>
      <c r="AN78" s="126"/>
      <c r="AO78" s="120"/>
      <c r="AP78" s="92" t="str">
        <f t="shared" si="33"/>
        <v/>
      </c>
      <c r="AQ78" s="93" t="s">
        <v>1301</v>
      </c>
      <c r="AR78" s="226"/>
      <c r="AS78" s="227"/>
      <c r="AT78" s="96"/>
      <c r="AU78" s="97"/>
      <c r="AV78" s="98"/>
      <c r="AW78" s="58">
        <f t="shared" si="37"/>
        <v>26.5</v>
      </c>
      <c r="AX78" s="99"/>
      <c r="AY78" s="100">
        <f>MAX(K78:AO78)</f>
        <v>35.5</v>
      </c>
      <c r="AZ78" s="101"/>
      <c r="BA78" s="258" t="str">
        <f t="shared" si="34"/>
        <v/>
      </c>
      <c r="BB78" s="258" t="str">
        <f t="shared" si="35"/>
        <v/>
      </c>
      <c r="BC78" s="258" t="str">
        <f t="shared" si="36"/>
        <v/>
      </c>
      <c r="BD78" s="258" t="s">
        <v>1301</v>
      </c>
      <c r="BE78" s="103"/>
      <c r="BF78" s="178" t="s">
        <v>1285</v>
      </c>
      <c r="BG78" s="105" t="s">
        <v>1301</v>
      </c>
      <c r="BH78" s="105" t="s">
        <v>1301</v>
      </c>
      <c r="BI78" s="105" t="s">
        <v>1301</v>
      </c>
      <c r="BJ78" s="105" t="s">
        <v>1301</v>
      </c>
      <c r="BK78" s="105" t="s">
        <v>1301</v>
      </c>
      <c r="BL78" s="105" t="s">
        <v>1301</v>
      </c>
      <c r="BM78" s="105" t="s">
        <v>1301</v>
      </c>
      <c r="BN78" s="105" t="s">
        <v>1301</v>
      </c>
      <c r="BO78" s="105" t="s">
        <v>1301</v>
      </c>
      <c r="BP78" s="105" t="s">
        <v>1301</v>
      </c>
      <c r="BQ78" s="105" t="s">
        <v>1301</v>
      </c>
      <c r="BR78" s="106" t="s">
        <v>1301</v>
      </c>
      <c r="BS78" s="107"/>
      <c r="BT78" s="257" t="s">
        <v>1301</v>
      </c>
      <c r="BU78" s="192" t="s">
        <v>1301</v>
      </c>
      <c r="BV78" s="192" t="s">
        <v>1301</v>
      </c>
      <c r="BW78" s="192" t="s">
        <v>1301</v>
      </c>
      <c r="BX78" s="192" t="s">
        <v>1301</v>
      </c>
      <c r="BY78" s="193" t="s">
        <v>1301</v>
      </c>
      <c r="BZ78" s="192" t="s">
        <v>1301</v>
      </c>
      <c r="CA78" s="192" t="s">
        <v>1301</v>
      </c>
      <c r="CB78" s="193" t="s">
        <v>1301</v>
      </c>
      <c r="CC78" s="193" t="s">
        <v>1301</v>
      </c>
      <c r="CD78" s="193" t="s">
        <v>1301</v>
      </c>
      <c r="CE78" s="193" t="s">
        <v>1301</v>
      </c>
      <c r="CF78" s="110"/>
      <c r="CG78" s="111"/>
      <c r="CH78" s="111"/>
      <c r="CI78" s="111"/>
      <c r="CJ78" s="111"/>
      <c r="CK78" s="111"/>
      <c r="CL78" s="111"/>
      <c r="CM78" s="111"/>
      <c r="CN78" s="111"/>
      <c r="CO78" s="111"/>
      <c r="CP78" s="111"/>
      <c r="CQ78" s="111"/>
      <c r="CR78" s="111"/>
      <c r="CS78" s="112"/>
      <c r="CT78" s="182" t="s">
        <v>1285</v>
      </c>
      <c r="CU78" s="114">
        <f>SUM(K78:T78)</f>
        <v>31.600000000000005</v>
      </c>
      <c r="CV78" s="114"/>
      <c r="CW78" s="114"/>
      <c r="CX78" s="114">
        <f>SUM(U78:AD78)</f>
        <v>100.10000000000001</v>
      </c>
      <c r="CY78" s="114"/>
      <c r="CZ78" s="114"/>
      <c r="DA78" s="114">
        <f>SUM(AE78:AO78)</f>
        <v>116.69999999999999</v>
      </c>
      <c r="DB78" s="115">
        <f>+SUM(CU78:DA78)</f>
        <v>248.4</v>
      </c>
      <c r="DC78" s="116">
        <f>COUNT(K78:T78)</f>
        <v>10</v>
      </c>
      <c r="DD78" s="116">
        <f>COUNT(U78:AD78)</f>
        <v>10</v>
      </c>
      <c r="DE78" s="116">
        <f>COUNT(AE78:AO78)</f>
        <v>7</v>
      </c>
      <c r="DF78" s="117">
        <f>COUNT(K78:AO78)</f>
        <v>27</v>
      </c>
      <c r="DH78" s="119"/>
      <c r="DI78" s="119"/>
      <c r="DJ78" s="120"/>
      <c r="DK78" s="121"/>
      <c r="DL78" s="119"/>
      <c r="DM78" s="119"/>
      <c r="DN78" s="120"/>
      <c r="DO78" s="121"/>
      <c r="DP78" s="119"/>
      <c r="DQ78" s="119"/>
      <c r="DR78" s="120"/>
      <c r="DS78" s="121"/>
      <c r="DT78" s="119"/>
      <c r="DU78" s="119"/>
      <c r="DV78" s="120"/>
      <c r="DW78" s="121"/>
      <c r="DX78" s="119"/>
      <c r="DY78" s="119"/>
      <c r="DZ78" s="120"/>
      <c r="EA78" s="121"/>
      <c r="EB78" s="119"/>
      <c r="EC78" s="119"/>
      <c r="ED78" s="120"/>
      <c r="EE78" s="121"/>
      <c r="EF78" s="119"/>
      <c r="EG78" s="119"/>
      <c r="EH78" s="120"/>
      <c r="EI78" s="121"/>
      <c r="EJ78" s="119"/>
      <c r="EK78" s="119"/>
      <c r="EL78" s="120"/>
      <c r="EM78" s="121"/>
      <c r="EN78" s="119"/>
      <c r="EO78" s="119"/>
      <c r="EP78" s="120"/>
      <c r="EQ78" s="121"/>
      <c r="ER78" s="119"/>
      <c r="ES78" s="119"/>
      <c r="ET78" s="120"/>
      <c r="EU78" s="121"/>
      <c r="EV78" s="119"/>
      <c r="EW78" s="119"/>
      <c r="EX78" s="120"/>
      <c r="EY78" s="121"/>
      <c r="EZ78" s="119"/>
      <c r="FA78" s="119"/>
      <c r="FB78" s="120"/>
    </row>
    <row r="79" spans="1:158" s="118" customFormat="1" ht="15" customHeight="1" x14ac:dyDescent="0.25">
      <c r="A79" s="85"/>
      <c r="B79" s="86">
        <v>-75.55</v>
      </c>
      <c r="C79" s="86">
        <v>4.4666666666666668</v>
      </c>
      <c r="D79" s="87">
        <v>2860</v>
      </c>
      <c r="E79" s="254" t="s">
        <v>1287</v>
      </c>
      <c r="F79" s="89" t="s">
        <v>61</v>
      </c>
      <c r="G79" s="89"/>
      <c r="H79" s="89"/>
      <c r="I79" s="89"/>
      <c r="J79" s="256" t="s">
        <v>1288</v>
      </c>
      <c r="K79" s="126">
        <v>44.7</v>
      </c>
      <c r="L79" s="126">
        <v>4.0999999999999996</v>
      </c>
      <c r="M79" s="246">
        <v>4</v>
      </c>
      <c r="N79" s="246">
        <v>0.6</v>
      </c>
      <c r="O79" s="246">
        <v>4.0999999999999996</v>
      </c>
      <c r="P79" s="246">
        <v>0</v>
      </c>
      <c r="Q79" s="246">
        <v>0.6</v>
      </c>
      <c r="R79" s="126">
        <v>0</v>
      </c>
      <c r="S79" s="126">
        <v>0.1</v>
      </c>
      <c r="T79" s="126">
        <v>0.5</v>
      </c>
      <c r="U79" s="126">
        <v>0</v>
      </c>
      <c r="V79" s="661">
        <v>3.2</v>
      </c>
      <c r="W79" s="661">
        <v>8.8000000000000007</v>
      </c>
      <c r="X79" s="126">
        <v>27.9</v>
      </c>
      <c r="Y79" s="246">
        <v>18.100000000000001</v>
      </c>
      <c r="Z79" s="126">
        <v>85.9</v>
      </c>
      <c r="AA79" s="126">
        <v>15.7</v>
      </c>
      <c r="AB79" s="126">
        <v>0.4</v>
      </c>
      <c r="AC79" s="246">
        <v>8.1</v>
      </c>
      <c r="AD79" s="246">
        <v>0</v>
      </c>
      <c r="AE79" s="246">
        <v>6.4</v>
      </c>
      <c r="AF79" s="246">
        <v>0.2</v>
      </c>
      <c r="AG79" s="246">
        <v>1.6</v>
      </c>
      <c r="AH79" s="246">
        <v>0</v>
      </c>
      <c r="AI79" s="91">
        <v>0</v>
      </c>
      <c r="AJ79" s="91">
        <v>9.9</v>
      </c>
      <c r="AK79" s="126">
        <v>1.9</v>
      </c>
      <c r="AL79" s="126"/>
      <c r="AM79" s="126"/>
      <c r="AN79" s="126"/>
      <c r="AO79" s="120"/>
      <c r="AP79" s="92" t="str">
        <f t="shared" si="33"/>
        <v/>
      </c>
      <c r="AQ79" s="93" t="s">
        <v>1301</v>
      </c>
      <c r="AR79" s="226"/>
      <c r="AS79" s="227"/>
      <c r="AT79" s="96"/>
      <c r="AU79" s="97"/>
      <c r="AV79" s="98"/>
      <c r="AW79" s="58"/>
      <c r="AX79" s="99"/>
      <c r="AY79" s="100"/>
      <c r="AZ79" s="101"/>
      <c r="BA79" s="102" t="str">
        <f t="shared" si="34"/>
        <v/>
      </c>
      <c r="BB79" s="102" t="str">
        <f t="shared" si="35"/>
        <v/>
      </c>
      <c r="BC79" s="102" t="str">
        <f t="shared" si="36"/>
        <v/>
      </c>
      <c r="BD79" s="102" t="s">
        <v>1301</v>
      </c>
      <c r="BE79" s="103"/>
      <c r="BF79" s="178" t="s">
        <v>1287</v>
      </c>
      <c r="BG79" s="105" t="s">
        <v>1301</v>
      </c>
      <c r="BH79" s="105" t="s">
        <v>1301</v>
      </c>
      <c r="BI79" s="105" t="s">
        <v>1301</v>
      </c>
      <c r="BJ79" s="105" t="s">
        <v>1301</v>
      </c>
      <c r="BK79" s="105" t="s">
        <v>1301</v>
      </c>
      <c r="BL79" s="105" t="s">
        <v>1301</v>
      </c>
      <c r="BM79" s="105" t="s">
        <v>1301</v>
      </c>
      <c r="BN79" s="105" t="s">
        <v>1301</v>
      </c>
      <c r="BO79" s="105" t="s">
        <v>1301</v>
      </c>
      <c r="BP79" s="105" t="s">
        <v>1301</v>
      </c>
      <c r="BQ79" s="105" t="s">
        <v>1301</v>
      </c>
      <c r="BR79" s="106" t="s">
        <v>1301</v>
      </c>
      <c r="BS79" s="107"/>
      <c r="BT79" s="257" t="s">
        <v>1301</v>
      </c>
      <c r="BU79" s="192" t="s">
        <v>1301</v>
      </c>
      <c r="BV79" s="192" t="s">
        <v>1301</v>
      </c>
      <c r="BW79" s="192" t="s">
        <v>1301</v>
      </c>
      <c r="BX79" s="192" t="s">
        <v>1301</v>
      </c>
      <c r="BY79" s="193" t="s">
        <v>1301</v>
      </c>
      <c r="BZ79" s="192" t="s">
        <v>1301</v>
      </c>
      <c r="CA79" s="192" t="s">
        <v>1301</v>
      </c>
      <c r="CB79" s="193" t="s">
        <v>1301</v>
      </c>
      <c r="CC79" s="193" t="s">
        <v>1301</v>
      </c>
      <c r="CD79" s="193" t="s">
        <v>1301</v>
      </c>
      <c r="CE79" s="193" t="s">
        <v>1301</v>
      </c>
      <c r="CF79" s="110"/>
      <c r="CG79" s="111"/>
      <c r="CH79" s="111"/>
      <c r="CI79" s="111"/>
      <c r="CJ79" s="111"/>
      <c r="CK79" s="111"/>
      <c r="CL79" s="111"/>
      <c r="CM79" s="111"/>
      <c r="CN79" s="111"/>
      <c r="CO79" s="111"/>
      <c r="CP79" s="111"/>
      <c r="CQ79" s="111"/>
      <c r="CR79" s="111"/>
      <c r="CS79" s="112"/>
      <c r="CT79" s="182" t="s">
        <v>1287</v>
      </c>
      <c r="CU79" s="114">
        <f>SUM(K79:T79)</f>
        <v>58.70000000000001</v>
      </c>
      <c r="CV79" s="114"/>
      <c r="CW79" s="114"/>
      <c r="CX79" s="114">
        <f>SUM(U79:AD79)</f>
        <v>168.1</v>
      </c>
      <c r="CY79" s="114"/>
      <c r="CZ79" s="114"/>
      <c r="DA79" s="114">
        <f>SUM(AE79:AO79)</f>
        <v>20</v>
      </c>
      <c r="DB79" s="115">
        <f>+SUM(CU79:DA79)</f>
        <v>246.8</v>
      </c>
      <c r="DC79" s="116">
        <f>COUNT(K79:T79)</f>
        <v>10</v>
      </c>
      <c r="DD79" s="116">
        <f>COUNT(U79:AD79)</f>
        <v>10</v>
      </c>
      <c r="DE79" s="116">
        <f>COUNT(AE79:AO79)</f>
        <v>7</v>
      </c>
      <c r="DF79" s="117">
        <f>COUNT(K79:AO79)</f>
        <v>27</v>
      </c>
      <c r="DH79" s="119"/>
      <c r="DI79" s="119"/>
      <c r="DJ79" s="120"/>
      <c r="DK79" s="121"/>
      <c r="DL79" s="119"/>
      <c r="DM79" s="119"/>
      <c r="DN79" s="120"/>
      <c r="DO79" s="121"/>
      <c r="DP79" s="119"/>
      <c r="DQ79" s="119"/>
      <c r="DR79" s="120"/>
      <c r="DS79" s="121"/>
      <c r="DT79" s="119"/>
      <c r="DU79" s="119"/>
      <c r="DV79" s="120"/>
      <c r="DW79" s="121"/>
      <c r="DX79" s="119"/>
      <c r="DY79" s="119"/>
      <c r="DZ79" s="120"/>
      <c r="EA79" s="121"/>
      <c r="EB79" s="119"/>
      <c r="EC79" s="119"/>
      <c r="ED79" s="120"/>
      <c r="EE79" s="121"/>
      <c r="EF79" s="119"/>
      <c r="EG79" s="119"/>
      <c r="EH79" s="120"/>
      <c r="EI79" s="121"/>
      <c r="EJ79" s="119"/>
      <c r="EK79" s="119"/>
      <c r="EL79" s="120"/>
      <c r="EM79" s="121"/>
      <c r="EN79" s="119"/>
      <c r="EO79" s="119"/>
      <c r="EP79" s="120"/>
      <c r="EQ79" s="121"/>
      <c r="ER79" s="119"/>
      <c r="ES79" s="119"/>
      <c r="ET79" s="120"/>
      <c r="EU79" s="121"/>
      <c r="EV79" s="119"/>
      <c r="EW79" s="119"/>
      <c r="EX79" s="120"/>
      <c r="EY79" s="121"/>
      <c r="EZ79" s="119"/>
      <c r="FA79" s="119"/>
      <c r="FB79" s="120"/>
    </row>
    <row r="80" spans="1:158" s="118" customFormat="1" ht="15" customHeight="1" x14ac:dyDescent="0.25">
      <c r="A80" s="85"/>
      <c r="B80" s="86">
        <v>-75.683333333333337</v>
      </c>
      <c r="C80" s="86">
        <v>4.333333333333333</v>
      </c>
      <c r="D80" s="87">
        <v>1900</v>
      </c>
      <c r="E80" s="254" t="s">
        <v>1289</v>
      </c>
      <c r="F80" s="89" t="s">
        <v>61</v>
      </c>
      <c r="G80" s="89"/>
      <c r="H80" s="89"/>
      <c r="I80" s="89"/>
      <c r="J80" s="256" t="s">
        <v>1290</v>
      </c>
      <c r="K80" s="126">
        <v>0</v>
      </c>
      <c r="L80" s="126">
        <v>0</v>
      </c>
      <c r="M80" s="246">
        <v>0</v>
      </c>
      <c r="N80" s="246">
        <v>6.6</v>
      </c>
      <c r="O80" s="246">
        <v>2.2000000000000002</v>
      </c>
      <c r="P80" s="246">
        <v>0</v>
      </c>
      <c r="Q80" s="246">
        <v>1.4</v>
      </c>
      <c r="R80" s="126">
        <v>0</v>
      </c>
      <c r="S80" s="126">
        <v>0</v>
      </c>
      <c r="T80" s="126">
        <v>0</v>
      </c>
      <c r="U80" s="126">
        <v>0</v>
      </c>
      <c r="V80" s="661">
        <v>7.8</v>
      </c>
      <c r="W80" s="661">
        <v>1</v>
      </c>
      <c r="X80" s="126">
        <v>45.8</v>
      </c>
      <c r="Y80" s="246">
        <v>27.4</v>
      </c>
      <c r="Z80" s="126">
        <v>38.799999999999997</v>
      </c>
      <c r="AA80" s="126">
        <v>12</v>
      </c>
      <c r="AB80" s="126">
        <v>0</v>
      </c>
      <c r="AC80" s="246">
        <v>2</v>
      </c>
      <c r="AD80" s="246">
        <v>0</v>
      </c>
      <c r="AE80" s="246">
        <v>14.8</v>
      </c>
      <c r="AF80" s="246">
        <v>0</v>
      </c>
      <c r="AG80" s="246">
        <v>2.4</v>
      </c>
      <c r="AH80" s="246">
        <v>0</v>
      </c>
      <c r="AI80" s="126">
        <v>0</v>
      </c>
      <c r="AJ80" s="126">
        <v>10</v>
      </c>
      <c r="AK80" s="126">
        <v>1.8</v>
      </c>
      <c r="AL80" s="126"/>
      <c r="AM80" s="126"/>
      <c r="AN80" s="126"/>
      <c r="AO80" s="120"/>
      <c r="AP80" s="92">
        <f t="shared" si="33"/>
        <v>174.00000000000003</v>
      </c>
      <c r="AQ80" s="93" t="s">
        <v>1301</v>
      </c>
      <c r="AR80" s="226"/>
      <c r="AS80" s="227"/>
      <c r="AT80" s="96">
        <f>COUNT(K80:AO80)</f>
        <v>27</v>
      </c>
      <c r="AU80" s="97">
        <f>COUNTIF(K80:AO80,"&gt;0")</f>
        <v>14</v>
      </c>
      <c r="AV80" s="98"/>
      <c r="AW80" s="58">
        <f t="shared" si="37"/>
        <v>1.8</v>
      </c>
      <c r="AX80" s="99"/>
      <c r="AY80" s="100">
        <f>MAX(K80:AO80)</f>
        <v>45.8</v>
      </c>
      <c r="AZ80" s="101"/>
      <c r="BA80" s="102" t="str">
        <f t="shared" si="34"/>
        <v/>
      </c>
      <c r="BB80" s="102" t="str">
        <f t="shared" si="35"/>
        <v/>
      </c>
      <c r="BC80" s="102" t="str">
        <f t="shared" si="36"/>
        <v/>
      </c>
      <c r="BD80" s="102" t="s">
        <v>1301</v>
      </c>
      <c r="BE80" s="103"/>
      <c r="BF80" s="178" t="s">
        <v>1289</v>
      </c>
      <c r="BG80" s="105" t="s">
        <v>1301</v>
      </c>
      <c r="BH80" s="105" t="s">
        <v>1301</v>
      </c>
      <c r="BI80" s="105" t="s">
        <v>1301</v>
      </c>
      <c r="BJ80" s="105" t="s">
        <v>1301</v>
      </c>
      <c r="BK80" s="105" t="s">
        <v>1301</v>
      </c>
      <c r="BL80" s="105" t="s">
        <v>1301</v>
      </c>
      <c r="BM80" s="105" t="s">
        <v>1301</v>
      </c>
      <c r="BN80" s="105" t="s">
        <v>1301</v>
      </c>
      <c r="BO80" s="105" t="s">
        <v>1301</v>
      </c>
      <c r="BP80" s="105" t="s">
        <v>1301</v>
      </c>
      <c r="BQ80" s="105" t="s">
        <v>1301</v>
      </c>
      <c r="BR80" s="106" t="s">
        <v>1301</v>
      </c>
      <c r="BS80" s="107"/>
      <c r="BT80" s="257" t="s">
        <v>1301</v>
      </c>
      <c r="BU80" s="192" t="s">
        <v>1301</v>
      </c>
      <c r="BV80" s="192" t="s">
        <v>1301</v>
      </c>
      <c r="BW80" s="192" t="s">
        <v>1301</v>
      </c>
      <c r="BX80" s="192" t="s">
        <v>1301</v>
      </c>
      <c r="BY80" s="193" t="s">
        <v>1301</v>
      </c>
      <c r="BZ80" s="192" t="s">
        <v>1301</v>
      </c>
      <c r="CA80" s="192" t="s">
        <v>1301</v>
      </c>
      <c r="CB80" s="193" t="s">
        <v>1301</v>
      </c>
      <c r="CC80" s="193" t="s">
        <v>1301</v>
      </c>
      <c r="CD80" s="193" t="s">
        <v>1301</v>
      </c>
      <c r="CE80" s="193" t="s">
        <v>1301</v>
      </c>
      <c r="CF80" s="110"/>
      <c r="CG80" s="111"/>
      <c r="CH80" s="111"/>
      <c r="CI80" s="111"/>
      <c r="CJ80" s="111"/>
      <c r="CK80" s="111"/>
      <c r="CL80" s="111"/>
      <c r="CM80" s="111"/>
      <c r="CN80" s="111"/>
      <c r="CO80" s="111"/>
      <c r="CP80" s="111"/>
      <c r="CQ80" s="111"/>
      <c r="CR80" s="111"/>
      <c r="CS80" s="112"/>
      <c r="CT80" s="182" t="s">
        <v>1289</v>
      </c>
      <c r="CU80" s="114">
        <f>SUM(K80:T80)</f>
        <v>10.200000000000001</v>
      </c>
      <c r="CV80" s="114"/>
      <c r="CW80" s="114"/>
      <c r="CX80" s="114">
        <f>SUM(U80:AD80)</f>
        <v>134.80000000000001</v>
      </c>
      <c r="CY80" s="114"/>
      <c r="CZ80" s="114"/>
      <c r="DA80" s="114">
        <f>SUM(AE80:AO80)</f>
        <v>29</v>
      </c>
      <c r="DB80" s="115">
        <f>+SUM(CU80:DA80)</f>
        <v>174</v>
      </c>
      <c r="DC80" s="116">
        <f>COUNT(K80:T80)</f>
        <v>10</v>
      </c>
      <c r="DD80" s="116">
        <f>COUNT(U80:AD80)</f>
        <v>10</v>
      </c>
      <c r="DE80" s="116">
        <f>COUNT(AE80:AO80)</f>
        <v>7</v>
      </c>
      <c r="DF80" s="117">
        <f>COUNT(K80:AO80)</f>
        <v>27</v>
      </c>
      <c r="DH80" s="119"/>
      <c r="DI80" s="119"/>
      <c r="DJ80" s="120"/>
      <c r="DK80" s="121"/>
      <c r="DL80" s="119"/>
      <c r="DM80" s="119"/>
      <c r="DN80" s="120"/>
      <c r="DO80" s="121"/>
      <c r="DP80" s="119"/>
      <c r="DQ80" s="119"/>
      <c r="DR80" s="120"/>
      <c r="DS80" s="121"/>
      <c r="DT80" s="119"/>
      <c r="DU80" s="119"/>
      <c r="DV80" s="120"/>
      <c r="DW80" s="121"/>
      <c r="DX80" s="119"/>
      <c r="DY80" s="119"/>
      <c r="DZ80" s="120"/>
      <c r="EA80" s="121"/>
      <c r="EB80" s="119"/>
      <c r="EC80" s="119"/>
      <c r="ED80" s="120"/>
      <c r="EE80" s="121"/>
      <c r="EF80" s="119"/>
      <c r="EG80" s="119"/>
      <c r="EH80" s="120"/>
      <c r="EI80" s="121"/>
      <c r="EJ80" s="119"/>
      <c r="EK80" s="119"/>
      <c r="EL80" s="120"/>
      <c r="EM80" s="121"/>
      <c r="EN80" s="119"/>
      <c r="EO80" s="119"/>
      <c r="EP80" s="120"/>
      <c r="EQ80" s="121"/>
      <c r="ER80" s="119"/>
      <c r="ES80" s="119"/>
      <c r="ET80" s="120"/>
      <c r="EU80" s="121"/>
      <c r="EV80" s="119"/>
      <c r="EW80" s="119"/>
      <c r="EX80" s="120"/>
      <c r="EY80" s="121"/>
      <c r="EZ80" s="119"/>
      <c r="FA80" s="119"/>
      <c r="FB80" s="120"/>
    </row>
    <row r="81" spans="1:158" s="118" customFormat="1" ht="15" customHeight="1" x14ac:dyDescent="0.25">
      <c r="A81" s="85"/>
      <c r="B81" s="86">
        <v>-75.466666666666669</v>
      </c>
      <c r="C81" s="86">
        <v>4.6500000000000004</v>
      </c>
      <c r="D81" s="87">
        <v>2750</v>
      </c>
      <c r="E81" s="254" t="s">
        <v>1291</v>
      </c>
      <c r="F81" s="89" t="s">
        <v>61</v>
      </c>
      <c r="G81" s="89"/>
      <c r="H81" s="89"/>
      <c r="I81" s="89"/>
      <c r="J81" s="256" t="s">
        <v>786</v>
      </c>
      <c r="K81" s="126"/>
      <c r="L81" s="126"/>
      <c r="M81" s="126"/>
      <c r="N81" s="126"/>
      <c r="O81" s="126"/>
      <c r="P81" s="126"/>
      <c r="Q81" s="126"/>
      <c r="R81" s="126"/>
      <c r="S81" s="126"/>
      <c r="T81" s="126"/>
      <c r="U81" s="126"/>
      <c r="V81" s="661"/>
      <c r="W81" s="661"/>
      <c r="X81" s="126"/>
      <c r="Y81" s="246"/>
      <c r="Z81" s="126"/>
      <c r="AA81" s="126"/>
      <c r="AB81" s="126"/>
      <c r="AC81" s="126"/>
      <c r="AD81" s="126"/>
      <c r="AE81" s="126"/>
      <c r="AF81" s="126"/>
      <c r="AG81" s="126"/>
      <c r="AH81" s="126"/>
      <c r="AI81" s="126"/>
      <c r="AJ81" s="126"/>
      <c r="AK81" s="126"/>
      <c r="AL81" s="126"/>
      <c r="AM81" s="126"/>
      <c r="AN81" s="126"/>
      <c r="AO81" s="120"/>
      <c r="AP81" s="92" t="str">
        <f t="shared" si="33"/>
        <v/>
      </c>
      <c r="AQ81" s="93" t="s">
        <v>1301</v>
      </c>
      <c r="AR81" s="226"/>
      <c r="AS81" s="227"/>
      <c r="AT81" s="96">
        <f>COUNT(K81:AO81)</f>
        <v>0</v>
      </c>
      <c r="AU81" s="97">
        <f>COUNTIF(K81:AO81,"&gt;0")</f>
        <v>0</v>
      </c>
      <c r="AV81" s="98"/>
      <c r="AW81" s="58"/>
      <c r="AX81" s="99"/>
      <c r="AY81" s="100"/>
      <c r="AZ81" s="101"/>
      <c r="BA81" s="102" t="str">
        <f t="shared" si="34"/>
        <v/>
      </c>
      <c r="BB81" s="102" t="str">
        <f t="shared" si="35"/>
        <v/>
      </c>
      <c r="BC81" s="102" t="str">
        <f t="shared" si="36"/>
        <v/>
      </c>
      <c r="BD81" s="102" t="s">
        <v>1301</v>
      </c>
      <c r="BE81" s="103"/>
      <c r="BF81" s="178" t="s">
        <v>1291</v>
      </c>
      <c r="BG81" s="105" t="s">
        <v>1301</v>
      </c>
      <c r="BH81" s="105" t="s">
        <v>1301</v>
      </c>
      <c r="BI81" s="105" t="s">
        <v>1301</v>
      </c>
      <c r="BJ81" s="105" t="s">
        <v>1301</v>
      </c>
      <c r="BK81" s="105" t="s">
        <v>1301</v>
      </c>
      <c r="BL81" s="105" t="s">
        <v>1301</v>
      </c>
      <c r="BM81" s="105" t="s">
        <v>1301</v>
      </c>
      <c r="BN81" s="105" t="s">
        <v>1301</v>
      </c>
      <c r="BO81" s="105" t="s">
        <v>1301</v>
      </c>
      <c r="BP81" s="105" t="s">
        <v>1301</v>
      </c>
      <c r="BQ81" s="105" t="s">
        <v>1301</v>
      </c>
      <c r="BR81" s="106" t="s">
        <v>1301</v>
      </c>
      <c r="BS81" s="107"/>
      <c r="BT81" s="257" t="s">
        <v>1301</v>
      </c>
      <c r="BU81" s="192" t="s">
        <v>1301</v>
      </c>
      <c r="BV81" s="192" t="s">
        <v>1301</v>
      </c>
      <c r="BW81" s="192" t="s">
        <v>1301</v>
      </c>
      <c r="BX81" s="192" t="s">
        <v>1301</v>
      </c>
      <c r="BY81" s="193" t="s">
        <v>1301</v>
      </c>
      <c r="BZ81" s="192" t="s">
        <v>1301</v>
      </c>
      <c r="CA81" s="192" t="s">
        <v>1301</v>
      </c>
      <c r="CB81" s="193" t="s">
        <v>1301</v>
      </c>
      <c r="CC81" s="193" t="s">
        <v>1301</v>
      </c>
      <c r="CD81" s="193" t="s">
        <v>1301</v>
      </c>
      <c r="CE81" s="193" t="s">
        <v>1301</v>
      </c>
      <c r="CF81" s="110"/>
      <c r="CG81" s="111"/>
      <c r="CH81" s="111"/>
      <c r="CI81" s="111"/>
      <c r="CJ81" s="111"/>
      <c r="CK81" s="111"/>
      <c r="CL81" s="111"/>
      <c r="CM81" s="111"/>
      <c r="CN81" s="111"/>
      <c r="CO81" s="111"/>
      <c r="CP81" s="111"/>
      <c r="CQ81" s="111"/>
      <c r="CR81" s="111"/>
      <c r="CS81" s="112"/>
      <c r="CT81" s="182" t="s">
        <v>1291</v>
      </c>
      <c r="CU81" s="114"/>
      <c r="CV81" s="114"/>
      <c r="CW81" s="114"/>
      <c r="CX81" s="114"/>
      <c r="CY81" s="114"/>
      <c r="CZ81" s="114"/>
      <c r="DA81" s="114"/>
      <c r="DB81" s="115"/>
      <c r="DC81" s="116"/>
      <c r="DD81" s="116"/>
      <c r="DE81" s="116"/>
      <c r="DF81" s="117"/>
      <c r="DH81" s="119"/>
      <c r="DI81" s="119"/>
      <c r="DJ81" s="120"/>
      <c r="DK81" s="121"/>
      <c r="DL81" s="119"/>
      <c r="DM81" s="119"/>
      <c r="DN81" s="120"/>
      <c r="DO81" s="121"/>
      <c r="DP81" s="119"/>
      <c r="DQ81" s="119"/>
      <c r="DR81" s="120"/>
      <c r="DS81" s="121"/>
      <c r="DT81" s="119"/>
      <c r="DU81" s="119"/>
      <c r="DV81" s="120"/>
      <c r="DW81" s="121"/>
      <c r="DX81" s="119"/>
      <c r="DY81" s="119"/>
      <c r="DZ81" s="120"/>
      <c r="EA81" s="121"/>
      <c r="EB81" s="119"/>
      <c r="EC81" s="119"/>
      <c r="ED81" s="120"/>
      <c r="EE81" s="121"/>
      <c r="EF81" s="119"/>
      <c r="EG81" s="119"/>
      <c r="EH81" s="120"/>
      <c r="EI81" s="121"/>
      <c r="EJ81" s="119"/>
      <c r="EK81" s="119"/>
      <c r="EL81" s="120"/>
      <c r="EM81" s="121"/>
      <c r="EN81" s="119"/>
      <c r="EO81" s="119"/>
      <c r="EP81" s="120"/>
      <c r="EQ81" s="121"/>
      <c r="ER81" s="119"/>
      <c r="ES81" s="119"/>
      <c r="ET81" s="120"/>
      <c r="EU81" s="121"/>
      <c r="EV81" s="119"/>
      <c r="EW81" s="119"/>
      <c r="EX81" s="120"/>
      <c r="EY81" s="121"/>
      <c r="EZ81" s="119"/>
      <c r="FA81" s="119"/>
      <c r="FB81" s="120"/>
    </row>
    <row r="82" spans="1:158" s="118" customFormat="1" ht="15" customHeight="1" x14ac:dyDescent="0.25">
      <c r="A82" s="85"/>
      <c r="B82" s="86">
        <v>-75.61666666666666</v>
      </c>
      <c r="C82" s="86">
        <v>4.2833333333333332</v>
      </c>
      <c r="D82" s="87">
        <v>2900</v>
      </c>
      <c r="E82" s="254" t="s">
        <v>1292</v>
      </c>
      <c r="F82" s="89" t="s">
        <v>61</v>
      </c>
      <c r="G82" s="89"/>
      <c r="H82" s="89"/>
      <c r="I82" s="89"/>
      <c r="J82" s="256" t="s">
        <v>789</v>
      </c>
      <c r="K82" s="126"/>
      <c r="L82" s="126"/>
      <c r="M82" s="246"/>
      <c r="N82" s="246"/>
      <c r="O82" s="246"/>
      <c r="P82" s="246"/>
      <c r="Q82" s="246"/>
      <c r="R82" s="126"/>
      <c r="S82" s="126"/>
      <c r="T82" s="126"/>
      <c r="U82" s="126"/>
      <c r="V82" s="661"/>
      <c r="W82" s="661"/>
      <c r="X82" s="126"/>
      <c r="Y82" s="246"/>
      <c r="Z82" s="126"/>
      <c r="AA82" s="126"/>
      <c r="AB82" s="126"/>
      <c r="AC82" s="246"/>
      <c r="AD82" s="246"/>
      <c r="AE82" s="246"/>
      <c r="AF82" s="246"/>
      <c r="AG82" s="246"/>
      <c r="AH82" s="246"/>
      <c r="AI82" s="126"/>
      <c r="AJ82" s="126"/>
      <c r="AK82" s="126"/>
      <c r="AL82" s="126"/>
      <c r="AM82" s="126"/>
      <c r="AN82" s="126"/>
      <c r="AO82" s="120"/>
      <c r="AP82" s="92" t="str">
        <f t="shared" si="33"/>
        <v/>
      </c>
      <c r="AQ82" s="93" t="s">
        <v>1301</v>
      </c>
      <c r="AR82" s="226"/>
      <c r="AS82" s="227"/>
      <c r="AT82" s="96"/>
      <c r="AU82" s="97"/>
      <c r="AV82" s="98"/>
      <c r="AW82" s="58"/>
      <c r="AX82" s="99"/>
      <c r="AY82" s="100"/>
      <c r="AZ82" s="101"/>
      <c r="BA82" s="102" t="str">
        <f t="shared" si="34"/>
        <v/>
      </c>
      <c r="BB82" s="102" t="str">
        <f t="shared" si="35"/>
        <v/>
      </c>
      <c r="BC82" s="102" t="str">
        <f t="shared" si="36"/>
        <v/>
      </c>
      <c r="BD82" s="102" t="s">
        <v>1301</v>
      </c>
      <c r="BE82" s="103"/>
      <c r="BF82" s="178" t="s">
        <v>1292</v>
      </c>
      <c r="BG82" s="105" t="s">
        <v>1301</v>
      </c>
      <c r="BH82" s="105" t="s">
        <v>1301</v>
      </c>
      <c r="BI82" s="105" t="s">
        <v>1301</v>
      </c>
      <c r="BJ82" s="105" t="s">
        <v>1301</v>
      </c>
      <c r="BK82" s="105" t="s">
        <v>1301</v>
      </c>
      <c r="BL82" s="105" t="s">
        <v>1301</v>
      </c>
      <c r="BM82" s="105" t="s">
        <v>1301</v>
      </c>
      <c r="BN82" s="105" t="s">
        <v>1301</v>
      </c>
      <c r="BO82" s="105" t="s">
        <v>1301</v>
      </c>
      <c r="BP82" s="105" t="s">
        <v>1301</v>
      </c>
      <c r="BQ82" s="105" t="s">
        <v>1301</v>
      </c>
      <c r="BR82" s="106" t="s">
        <v>1301</v>
      </c>
      <c r="BS82" s="107"/>
      <c r="BT82" s="257" t="s">
        <v>1301</v>
      </c>
      <c r="BU82" s="192" t="s">
        <v>1301</v>
      </c>
      <c r="BV82" s="192" t="s">
        <v>1301</v>
      </c>
      <c r="BW82" s="192" t="s">
        <v>1301</v>
      </c>
      <c r="BX82" s="192" t="s">
        <v>1301</v>
      </c>
      <c r="BY82" s="193" t="s">
        <v>1301</v>
      </c>
      <c r="BZ82" s="192" t="s">
        <v>1301</v>
      </c>
      <c r="CA82" s="192" t="s">
        <v>1301</v>
      </c>
      <c r="CB82" s="193" t="s">
        <v>1301</v>
      </c>
      <c r="CC82" s="193" t="s">
        <v>1301</v>
      </c>
      <c r="CD82" s="193" t="s">
        <v>1301</v>
      </c>
      <c r="CE82" s="193" t="s">
        <v>1301</v>
      </c>
      <c r="CF82" s="110"/>
      <c r="CG82" s="111"/>
      <c r="CH82" s="111"/>
      <c r="CI82" s="111"/>
      <c r="CJ82" s="111"/>
      <c r="CK82" s="111"/>
      <c r="CL82" s="111"/>
      <c r="CM82" s="111"/>
      <c r="CN82" s="111"/>
      <c r="CO82" s="111"/>
      <c r="CP82" s="111"/>
      <c r="CQ82" s="111"/>
      <c r="CR82" s="111"/>
      <c r="CS82" s="112"/>
      <c r="CT82" s="182" t="s">
        <v>1292</v>
      </c>
      <c r="CU82" s="114">
        <f>SUM(K82:T82)</f>
        <v>0</v>
      </c>
      <c r="CV82" s="114"/>
      <c r="CW82" s="114"/>
      <c r="CX82" s="114">
        <f>SUM(U82:AD82)</f>
        <v>0</v>
      </c>
      <c r="CY82" s="114"/>
      <c r="CZ82" s="114"/>
      <c r="DA82" s="133">
        <f>SUM(AE82:AO82)</f>
        <v>0</v>
      </c>
      <c r="DB82" s="115">
        <f>+SUM(CU82:DA82)</f>
        <v>0</v>
      </c>
      <c r="DC82" s="116">
        <f>COUNT(K82:T82)</f>
        <v>0</v>
      </c>
      <c r="DD82" s="116">
        <f>COUNT(U82:AD82)</f>
        <v>0</v>
      </c>
      <c r="DE82" s="116">
        <f>COUNT(AE82:AO82)</f>
        <v>0</v>
      </c>
      <c r="DF82" s="117">
        <f>COUNT(K82:AO82)</f>
        <v>0</v>
      </c>
      <c r="DH82" s="119"/>
      <c r="DI82" s="119"/>
      <c r="DJ82" s="120"/>
      <c r="DK82" s="121"/>
      <c r="DL82" s="119"/>
      <c r="DM82" s="119"/>
      <c r="DN82" s="120"/>
      <c r="DO82" s="121"/>
      <c r="DP82" s="119"/>
      <c r="DQ82" s="119"/>
      <c r="DR82" s="120"/>
      <c r="DS82" s="121"/>
      <c r="DT82" s="119"/>
      <c r="DU82" s="119"/>
      <c r="DV82" s="120"/>
      <c r="DW82" s="121"/>
      <c r="DX82" s="119"/>
      <c r="DY82" s="119"/>
      <c r="DZ82" s="120"/>
      <c r="EA82" s="121"/>
      <c r="EB82" s="119"/>
      <c r="EC82" s="119"/>
      <c r="ED82" s="120"/>
      <c r="EE82" s="121"/>
      <c r="EF82" s="119"/>
      <c r="EG82" s="119"/>
      <c r="EH82" s="120"/>
      <c r="EI82" s="121"/>
      <c r="EJ82" s="119"/>
      <c r="EK82" s="119"/>
      <c r="EL82" s="120"/>
      <c r="EM82" s="121"/>
      <c r="EN82" s="119"/>
      <c r="EO82" s="119"/>
      <c r="EP82" s="120"/>
      <c r="EQ82" s="121"/>
      <c r="ER82" s="119"/>
      <c r="ES82" s="119"/>
      <c r="ET82" s="120"/>
      <c r="EU82" s="121"/>
      <c r="EV82" s="119"/>
      <c r="EW82" s="119"/>
      <c r="EX82" s="120"/>
      <c r="EY82" s="121"/>
      <c r="EZ82" s="119"/>
      <c r="FA82" s="119"/>
      <c r="FB82" s="120"/>
    </row>
    <row r="83" spans="1:158" s="118" customFormat="1" ht="15" customHeight="1" x14ac:dyDescent="0.25">
      <c r="A83" s="85"/>
      <c r="B83" s="86">
        <v>-75.783333333333331</v>
      </c>
      <c r="C83" s="86">
        <v>4.333333333333333</v>
      </c>
      <c r="D83" s="87">
        <v>1180</v>
      </c>
      <c r="E83" s="254" t="s">
        <v>112</v>
      </c>
      <c r="F83" s="89" t="s">
        <v>61</v>
      </c>
      <c r="G83" s="89"/>
      <c r="H83" s="89"/>
      <c r="I83" s="89"/>
      <c r="J83" s="256" t="s">
        <v>789</v>
      </c>
      <c r="K83" s="126"/>
      <c r="L83" s="126"/>
      <c r="M83" s="246"/>
      <c r="N83" s="246"/>
      <c r="O83" s="246"/>
      <c r="P83" s="246"/>
      <c r="Q83" s="246"/>
      <c r="R83" s="126"/>
      <c r="S83" s="126"/>
      <c r="T83" s="126"/>
      <c r="U83" s="126"/>
      <c r="V83" s="661"/>
      <c r="W83" s="661"/>
      <c r="X83" s="126"/>
      <c r="Y83" s="246"/>
      <c r="Z83" s="126"/>
      <c r="AA83" s="126"/>
      <c r="AB83" s="126"/>
      <c r="AC83" s="246"/>
      <c r="AD83" s="246"/>
      <c r="AE83" s="246"/>
      <c r="AF83" s="246"/>
      <c r="AG83" s="246"/>
      <c r="AH83" s="246"/>
      <c r="AI83" s="126"/>
      <c r="AJ83" s="126"/>
      <c r="AK83" s="126"/>
      <c r="AL83" s="126"/>
      <c r="AM83" s="126"/>
      <c r="AN83" s="126"/>
      <c r="AO83" s="120"/>
      <c r="AP83" s="92" t="str">
        <f t="shared" si="33"/>
        <v/>
      </c>
      <c r="AQ83" s="93" t="s">
        <v>1301</v>
      </c>
      <c r="AR83" s="226"/>
      <c r="AS83" s="227"/>
      <c r="AT83" s="96"/>
      <c r="AU83" s="97"/>
      <c r="AV83" s="98"/>
      <c r="AW83" s="58"/>
      <c r="AX83" s="99"/>
      <c r="AY83" s="100"/>
      <c r="AZ83" s="101"/>
      <c r="BA83" s="102" t="str">
        <f t="shared" si="34"/>
        <v/>
      </c>
      <c r="BB83" s="102" t="str">
        <f t="shared" si="35"/>
        <v/>
      </c>
      <c r="BC83" s="102" t="str">
        <f t="shared" si="36"/>
        <v/>
      </c>
      <c r="BD83" s="102" t="s">
        <v>1301</v>
      </c>
      <c r="BE83" s="103"/>
      <c r="BF83" s="178" t="s">
        <v>112</v>
      </c>
      <c r="BG83" s="105" t="s">
        <v>1301</v>
      </c>
      <c r="BH83" s="105" t="s">
        <v>1301</v>
      </c>
      <c r="BI83" s="105" t="s">
        <v>1301</v>
      </c>
      <c r="BJ83" s="105" t="s">
        <v>1301</v>
      </c>
      <c r="BK83" s="105" t="s">
        <v>1301</v>
      </c>
      <c r="BL83" s="105" t="s">
        <v>1301</v>
      </c>
      <c r="BM83" s="105" t="s">
        <v>1301</v>
      </c>
      <c r="BN83" s="105" t="s">
        <v>1301</v>
      </c>
      <c r="BO83" s="105" t="s">
        <v>1301</v>
      </c>
      <c r="BP83" s="105" t="s">
        <v>1301</v>
      </c>
      <c r="BQ83" s="105" t="s">
        <v>1301</v>
      </c>
      <c r="BR83" s="106" t="s">
        <v>1301</v>
      </c>
      <c r="BS83" s="107"/>
      <c r="BT83" s="257" t="s">
        <v>1301</v>
      </c>
      <c r="BU83" s="192" t="s">
        <v>1301</v>
      </c>
      <c r="BV83" s="192" t="s">
        <v>1301</v>
      </c>
      <c r="BW83" s="192" t="s">
        <v>1301</v>
      </c>
      <c r="BX83" s="192" t="s">
        <v>1301</v>
      </c>
      <c r="BY83" s="193" t="s">
        <v>1301</v>
      </c>
      <c r="BZ83" s="192" t="s">
        <v>1301</v>
      </c>
      <c r="CA83" s="192" t="s">
        <v>1301</v>
      </c>
      <c r="CB83" s="193" t="s">
        <v>1301</v>
      </c>
      <c r="CC83" s="193" t="s">
        <v>1301</v>
      </c>
      <c r="CD83" s="193" t="s">
        <v>1301</v>
      </c>
      <c r="CE83" s="193" t="s">
        <v>1301</v>
      </c>
      <c r="CF83" s="110"/>
      <c r="CG83" s="111"/>
      <c r="CH83" s="111"/>
      <c r="CI83" s="111"/>
      <c r="CJ83" s="111"/>
      <c r="CK83" s="111"/>
      <c r="CL83" s="111"/>
      <c r="CM83" s="111"/>
      <c r="CN83" s="111"/>
      <c r="CO83" s="111"/>
      <c r="CP83" s="111"/>
      <c r="CQ83" s="111"/>
      <c r="CR83" s="111"/>
      <c r="CS83" s="112"/>
      <c r="CT83" s="182" t="s">
        <v>112</v>
      </c>
      <c r="CU83" s="114">
        <f>SUM(K83:T83)</f>
        <v>0</v>
      </c>
      <c r="CV83" s="114"/>
      <c r="CW83" s="114"/>
      <c r="CX83" s="114">
        <f>SUM(U83:AD83)</f>
        <v>0</v>
      </c>
      <c r="CY83" s="114"/>
      <c r="CZ83" s="114"/>
      <c r="DA83" s="133">
        <f>SUM(AE83:AO83)</f>
        <v>0</v>
      </c>
      <c r="DB83" s="115">
        <f>+SUM(CU83:DA83)</f>
        <v>0</v>
      </c>
      <c r="DC83" s="116">
        <f>COUNT(K83:T83)</f>
        <v>0</v>
      </c>
      <c r="DD83" s="116">
        <f>COUNT(U83:AD83)</f>
        <v>0</v>
      </c>
      <c r="DE83" s="116">
        <f>COUNT(AE83:AO83)</f>
        <v>0</v>
      </c>
      <c r="DF83" s="117">
        <f>COUNT(K83:AO83)</f>
        <v>0</v>
      </c>
      <c r="DH83" s="119"/>
      <c r="DI83" s="119"/>
      <c r="DJ83" s="120"/>
      <c r="DK83" s="121"/>
      <c r="DL83" s="119"/>
      <c r="DM83" s="119"/>
      <c r="DN83" s="120"/>
      <c r="DO83" s="121"/>
      <c r="DP83" s="119"/>
      <c r="DQ83" s="119"/>
      <c r="DR83" s="120"/>
      <c r="DS83" s="121"/>
      <c r="DT83" s="119"/>
      <c r="DU83" s="119"/>
      <c r="DV83" s="120"/>
      <c r="DW83" s="121"/>
      <c r="DX83" s="119"/>
      <c r="DY83" s="119"/>
      <c r="DZ83" s="120"/>
      <c r="EA83" s="121"/>
      <c r="EB83" s="119"/>
      <c r="EC83" s="119"/>
      <c r="ED83" s="120"/>
      <c r="EE83" s="121"/>
      <c r="EF83" s="119"/>
      <c r="EG83" s="119"/>
      <c r="EH83" s="120"/>
      <c r="EI83" s="121"/>
      <c r="EJ83" s="119"/>
      <c r="EK83" s="119"/>
      <c r="EL83" s="120"/>
      <c r="EM83" s="121"/>
      <c r="EN83" s="119"/>
      <c r="EO83" s="119"/>
      <c r="EP83" s="120"/>
      <c r="EQ83" s="121"/>
      <c r="ER83" s="119"/>
      <c r="ES83" s="119"/>
      <c r="ET83" s="120"/>
      <c r="EU83" s="121"/>
      <c r="EV83" s="119"/>
      <c r="EW83" s="119"/>
      <c r="EX83" s="120"/>
      <c r="EY83" s="121"/>
      <c r="EZ83" s="119"/>
      <c r="FA83" s="119"/>
      <c r="FB83" s="120"/>
    </row>
    <row r="84" spans="1:158" s="118" customFormat="1" ht="15" customHeight="1" x14ac:dyDescent="0.25">
      <c r="A84" s="85"/>
      <c r="B84" s="86">
        <v>-75.849999999999994</v>
      </c>
      <c r="C84" s="86">
        <v>4.5666666666666664</v>
      </c>
      <c r="D84" s="87">
        <v>995</v>
      </c>
      <c r="E84" s="254" t="s">
        <v>1293</v>
      </c>
      <c r="F84" s="89" t="s">
        <v>61</v>
      </c>
      <c r="G84" s="89"/>
      <c r="H84" s="89"/>
      <c r="I84" s="89"/>
      <c r="J84" s="256" t="s">
        <v>790</v>
      </c>
      <c r="K84" s="126"/>
      <c r="L84" s="126"/>
      <c r="M84" s="246"/>
      <c r="N84" s="246"/>
      <c r="O84" s="246"/>
      <c r="P84" s="246"/>
      <c r="Q84" s="246"/>
      <c r="R84" s="126"/>
      <c r="S84" s="126"/>
      <c r="T84" s="126"/>
      <c r="U84" s="126"/>
      <c r="V84" s="661"/>
      <c r="W84" s="661"/>
      <c r="X84" s="126"/>
      <c r="Y84" s="246"/>
      <c r="Z84" s="126"/>
      <c r="AA84" s="126"/>
      <c r="AB84" s="126"/>
      <c r="AC84" s="246"/>
      <c r="AD84" s="246"/>
      <c r="AE84" s="246"/>
      <c r="AF84" s="246"/>
      <c r="AG84" s="246"/>
      <c r="AH84" s="246"/>
      <c r="AI84" s="126"/>
      <c r="AJ84" s="126"/>
      <c r="AK84" s="126"/>
      <c r="AL84" s="126"/>
      <c r="AM84" s="126"/>
      <c r="AN84" s="126"/>
      <c r="AO84" s="120"/>
      <c r="AP84" s="92" t="str">
        <f t="shared" si="33"/>
        <v/>
      </c>
      <c r="AQ84" s="93" t="s">
        <v>1301</v>
      </c>
      <c r="AR84" s="226"/>
      <c r="AS84" s="227"/>
      <c r="AT84" s="96"/>
      <c r="AU84" s="97"/>
      <c r="AV84" s="98"/>
      <c r="AW84" s="58"/>
      <c r="AX84" s="99"/>
      <c r="AY84" s="100"/>
      <c r="AZ84" s="101"/>
      <c r="BA84" s="102" t="str">
        <f t="shared" si="34"/>
        <v/>
      </c>
      <c r="BB84" s="102" t="str">
        <f t="shared" si="35"/>
        <v/>
      </c>
      <c r="BC84" s="102" t="str">
        <f t="shared" si="36"/>
        <v/>
      </c>
      <c r="BD84" s="102" t="s">
        <v>1301</v>
      </c>
      <c r="BE84" s="103"/>
      <c r="BF84" s="178" t="s">
        <v>1293</v>
      </c>
      <c r="BG84" s="105" t="s">
        <v>1301</v>
      </c>
      <c r="BH84" s="105" t="s">
        <v>1301</v>
      </c>
      <c r="BI84" s="105" t="s">
        <v>1301</v>
      </c>
      <c r="BJ84" s="105" t="s">
        <v>1301</v>
      </c>
      <c r="BK84" s="105" t="s">
        <v>1301</v>
      </c>
      <c r="BL84" s="105" t="s">
        <v>1301</v>
      </c>
      <c r="BM84" s="105" t="s">
        <v>1301</v>
      </c>
      <c r="BN84" s="105" t="s">
        <v>1301</v>
      </c>
      <c r="BO84" s="105" t="s">
        <v>1301</v>
      </c>
      <c r="BP84" s="105" t="s">
        <v>1301</v>
      </c>
      <c r="BQ84" s="105" t="s">
        <v>1301</v>
      </c>
      <c r="BR84" s="106" t="s">
        <v>1301</v>
      </c>
      <c r="BS84" s="107"/>
      <c r="BT84" s="257" t="s">
        <v>1301</v>
      </c>
      <c r="BU84" s="192" t="s">
        <v>1301</v>
      </c>
      <c r="BV84" s="192" t="s">
        <v>1301</v>
      </c>
      <c r="BW84" s="192" t="s">
        <v>1301</v>
      </c>
      <c r="BX84" s="192" t="s">
        <v>1301</v>
      </c>
      <c r="BY84" s="193" t="s">
        <v>1301</v>
      </c>
      <c r="BZ84" s="192" t="s">
        <v>1301</v>
      </c>
      <c r="CA84" s="192" t="s">
        <v>1301</v>
      </c>
      <c r="CB84" s="193" t="s">
        <v>1301</v>
      </c>
      <c r="CC84" s="193" t="s">
        <v>1301</v>
      </c>
      <c r="CD84" s="193" t="s">
        <v>1301</v>
      </c>
      <c r="CE84" s="193" t="s">
        <v>1301</v>
      </c>
      <c r="CF84" s="110"/>
      <c r="CG84" s="111"/>
      <c r="CH84" s="111"/>
      <c r="CI84" s="111"/>
      <c r="CJ84" s="111"/>
      <c r="CK84" s="111"/>
      <c r="CL84" s="111"/>
      <c r="CM84" s="111"/>
      <c r="CN84" s="111"/>
      <c r="CO84" s="111"/>
      <c r="CP84" s="111"/>
      <c r="CQ84" s="111"/>
      <c r="CR84" s="111"/>
      <c r="CS84" s="112"/>
      <c r="CT84" s="182" t="s">
        <v>1293</v>
      </c>
      <c r="CU84" s="114"/>
      <c r="CV84" s="114"/>
      <c r="CW84" s="114"/>
      <c r="CX84" s="114"/>
      <c r="CY84" s="114"/>
      <c r="CZ84" s="114"/>
      <c r="DA84" s="114"/>
      <c r="DB84" s="115"/>
      <c r="DC84" s="116"/>
      <c r="DD84" s="116"/>
      <c r="DE84" s="116"/>
      <c r="DF84" s="117"/>
      <c r="DH84" s="119"/>
      <c r="DI84" s="119"/>
      <c r="DJ84" s="120"/>
      <c r="DK84" s="121"/>
      <c r="DL84" s="119"/>
      <c r="DM84" s="119"/>
      <c r="DN84" s="120"/>
      <c r="DO84" s="121"/>
      <c r="DP84" s="119"/>
      <c r="DQ84" s="119"/>
      <c r="DR84" s="120"/>
      <c r="DS84" s="121"/>
      <c r="DT84" s="119"/>
      <c r="DU84" s="119"/>
      <c r="DV84" s="120"/>
      <c r="DW84" s="121"/>
      <c r="DX84" s="119"/>
      <c r="DY84" s="119"/>
      <c r="DZ84" s="120"/>
      <c r="EA84" s="121"/>
      <c r="EB84" s="119"/>
      <c r="EC84" s="119"/>
      <c r="ED84" s="120"/>
      <c r="EE84" s="121"/>
      <c r="EF84" s="119"/>
      <c r="EG84" s="119"/>
      <c r="EH84" s="120"/>
      <c r="EI84" s="121"/>
      <c r="EJ84" s="119"/>
      <c r="EK84" s="119"/>
      <c r="EL84" s="120"/>
      <c r="EM84" s="121"/>
      <c r="EN84" s="119"/>
      <c r="EO84" s="119"/>
      <c r="EP84" s="120"/>
      <c r="EQ84" s="121"/>
      <c r="ER84" s="119"/>
      <c r="ES84" s="119"/>
      <c r="ET84" s="120"/>
      <c r="EU84" s="121"/>
      <c r="EV84" s="119"/>
      <c r="EW84" s="119"/>
      <c r="EX84" s="120"/>
      <c r="EY84" s="121"/>
      <c r="EZ84" s="119"/>
      <c r="FA84" s="119"/>
      <c r="FB84" s="120"/>
    </row>
    <row r="85" spans="1:158" s="118" customFormat="1" ht="15" customHeight="1" x14ac:dyDescent="0.25">
      <c r="A85" s="85"/>
      <c r="B85" s="86">
        <v>-75.416666666666671</v>
      </c>
      <c r="C85" s="86">
        <v>4.6166666666666671</v>
      </c>
      <c r="D85" s="87">
        <v>3190</v>
      </c>
      <c r="E85" s="254" t="s">
        <v>115</v>
      </c>
      <c r="F85" s="89" t="s">
        <v>61</v>
      </c>
      <c r="G85" s="89"/>
      <c r="H85" s="89"/>
      <c r="I85" s="89"/>
      <c r="J85" s="256" t="s">
        <v>786</v>
      </c>
      <c r="K85" s="126"/>
      <c r="L85" s="126"/>
      <c r="M85" s="246"/>
      <c r="N85" s="246"/>
      <c r="O85" s="246"/>
      <c r="P85" s="246"/>
      <c r="Q85" s="246"/>
      <c r="R85" s="126"/>
      <c r="S85" s="126"/>
      <c r="T85" s="126"/>
      <c r="U85" s="126"/>
      <c r="V85" s="661"/>
      <c r="W85" s="661"/>
      <c r="X85" s="126"/>
      <c r="Y85" s="246"/>
      <c r="Z85" s="126"/>
      <c r="AA85" s="126"/>
      <c r="AB85" s="126"/>
      <c r="AC85" s="246"/>
      <c r="AD85" s="246"/>
      <c r="AE85" s="246"/>
      <c r="AF85" s="246"/>
      <c r="AG85" s="246"/>
      <c r="AH85" s="246"/>
      <c r="AI85" s="126"/>
      <c r="AJ85" s="126"/>
      <c r="AK85" s="126"/>
      <c r="AL85" s="126"/>
      <c r="AM85" s="126"/>
      <c r="AN85" s="126"/>
      <c r="AO85" s="120"/>
      <c r="AP85" s="92" t="str">
        <f t="shared" si="33"/>
        <v/>
      </c>
      <c r="AQ85" s="93" t="s">
        <v>1301</v>
      </c>
      <c r="AR85" s="226"/>
      <c r="AS85" s="227"/>
      <c r="AT85" s="96"/>
      <c r="AU85" s="97"/>
      <c r="AV85" s="98"/>
      <c r="AW85" s="58"/>
      <c r="AX85" s="99"/>
      <c r="AY85" s="100"/>
      <c r="AZ85" s="101"/>
      <c r="BA85" s="102" t="str">
        <f t="shared" si="34"/>
        <v/>
      </c>
      <c r="BB85" s="102" t="str">
        <f t="shared" si="35"/>
        <v/>
      </c>
      <c r="BC85" s="102" t="str">
        <f t="shared" si="36"/>
        <v/>
      </c>
      <c r="BD85" s="102" t="s">
        <v>1301</v>
      </c>
      <c r="BE85" s="103"/>
      <c r="BF85" s="178" t="s">
        <v>115</v>
      </c>
      <c r="BG85" s="105" t="s">
        <v>1301</v>
      </c>
      <c r="BH85" s="105" t="s">
        <v>1301</v>
      </c>
      <c r="BI85" s="105" t="s">
        <v>1301</v>
      </c>
      <c r="BJ85" s="105" t="s">
        <v>1301</v>
      </c>
      <c r="BK85" s="105" t="s">
        <v>1301</v>
      </c>
      <c r="BL85" s="105" t="s">
        <v>1301</v>
      </c>
      <c r="BM85" s="105" t="s">
        <v>1301</v>
      </c>
      <c r="BN85" s="105" t="s">
        <v>1301</v>
      </c>
      <c r="BO85" s="105" t="s">
        <v>1301</v>
      </c>
      <c r="BP85" s="105" t="s">
        <v>1301</v>
      </c>
      <c r="BQ85" s="105" t="s">
        <v>1301</v>
      </c>
      <c r="BR85" s="106" t="s">
        <v>1301</v>
      </c>
      <c r="BS85" s="107"/>
      <c r="BT85" s="257" t="s">
        <v>1301</v>
      </c>
      <c r="BU85" s="192" t="s">
        <v>1301</v>
      </c>
      <c r="BV85" s="192" t="s">
        <v>1301</v>
      </c>
      <c r="BW85" s="192" t="s">
        <v>1301</v>
      </c>
      <c r="BX85" s="192" t="s">
        <v>1301</v>
      </c>
      <c r="BY85" s="193" t="s">
        <v>1301</v>
      </c>
      <c r="BZ85" s="192" t="s">
        <v>1301</v>
      </c>
      <c r="CA85" s="192" t="s">
        <v>1301</v>
      </c>
      <c r="CB85" s="193" t="s">
        <v>1301</v>
      </c>
      <c r="CC85" s="193" t="s">
        <v>1301</v>
      </c>
      <c r="CD85" s="193" t="s">
        <v>1301</v>
      </c>
      <c r="CE85" s="193" t="s">
        <v>1301</v>
      </c>
      <c r="CF85" s="110"/>
      <c r="CG85" s="111"/>
      <c r="CH85" s="111"/>
      <c r="CI85" s="111"/>
      <c r="CJ85" s="111"/>
      <c r="CK85" s="111"/>
      <c r="CL85" s="111"/>
      <c r="CM85" s="111"/>
      <c r="CN85" s="111"/>
      <c r="CO85" s="111"/>
      <c r="CP85" s="111"/>
      <c r="CQ85" s="111"/>
      <c r="CR85" s="111"/>
      <c r="CS85" s="112"/>
      <c r="CT85" s="182" t="s">
        <v>115</v>
      </c>
      <c r="CU85" s="114">
        <f>SUM(K85:T85)</f>
        <v>0</v>
      </c>
      <c r="CV85" s="114"/>
      <c r="CW85" s="114"/>
      <c r="CX85" s="114">
        <f>SUM(U85:AD85)</f>
        <v>0</v>
      </c>
      <c r="CY85" s="114"/>
      <c r="CZ85" s="114"/>
      <c r="DA85" s="114">
        <f>SUM(AE85:AO85)</f>
        <v>0</v>
      </c>
      <c r="DB85" s="115">
        <f>+SUM(CU85:DA85)</f>
        <v>0</v>
      </c>
      <c r="DC85" s="116">
        <f>COUNT(K85:T85)</f>
        <v>0</v>
      </c>
      <c r="DD85" s="116">
        <f>COUNT(U85:AD85)</f>
        <v>0</v>
      </c>
      <c r="DE85" s="116">
        <f>COUNT(AE85:AO85)</f>
        <v>0</v>
      </c>
      <c r="DF85" s="117">
        <f>COUNT(K85:AO85)</f>
        <v>0</v>
      </c>
      <c r="DH85" s="119"/>
      <c r="DI85" s="119"/>
      <c r="DJ85" s="120"/>
      <c r="DK85" s="121"/>
      <c r="DL85" s="119"/>
      <c r="DM85" s="119"/>
      <c r="DN85" s="120"/>
      <c r="DO85" s="121"/>
      <c r="DP85" s="119"/>
      <c r="DQ85" s="119"/>
      <c r="DR85" s="120"/>
      <c r="DS85" s="121"/>
      <c r="DT85" s="119"/>
      <c r="DU85" s="119"/>
      <c r="DV85" s="120"/>
      <c r="DW85" s="121"/>
      <c r="DX85" s="119"/>
      <c r="DY85" s="119"/>
      <c r="DZ85" s="120"/>
      <c r="EA85" s="121"/>
      <c r="EB85" s="119"/>
      <c r="EC85" s="119"/>
      <c r="ED85" s="120"/>
      <c r="EE85" s="121"/>
      <c r="EF85" s="119"/>
      <c r="EG85" s="119"/>
      <c r="EH85" s="120"/>
      <c r="EI85" s="121"/>
      <c r="EJ85" s="119"/>
      <c r="EK85" s="119"/>
      <c r="EL85" s="120"/>
      <c r="EM85" s="121"/>
      <c r="EN85" s="119"/>
      <c r="EO85" s="119"/>
      <c r="EP85" s="120"/>
      <c r="EQ85" s="121"/>
      <c r="ER85" s="119"/>
      <c r="ES85" s="119"/>
      <c r="ET85" s="120"/>
      <c r="EU85" s="121"/>
      <c r="EV85" s="119"/>
      <c r="EW85" s="119"/>
      <c r="EX85" s="120"/>
      <c r="EY85" s="121"/>
      <c r="EZ85" s="119"/>
      <c r="FA85" s="119"/>
      <c r="FB85" s="120"/>
    </row>
    <row r="86" spans="1:158" s="118" customFormat="1" ht="15" customHeight="1" x14ac:dyDescent="0.25">
      <c r="A86" s="85"/>
      <c r="B86" s="86">
        <v>-75.650000000000006</v>
      </c>
      <c r="C86" s="86">
        <v>4.5</v>
      </c>
      <c r="D86" s="87">
        <v>1536</v>
      </c>
      <c r="E86" s="254" t="s">
        <v>1294</v>
      </c>
      <c r="F86" s="89" t="s">
        <v>61</v>
      </c>
      <c r="G86" s="89"/>
      <c r="H86" s="89"/>
      <c r="I86" s="89"/>
      <c r="J86" s="256" t="s">
        <v>787</v>
      </c>
      <c r="K86" s="126">
        <v>26.2</v>
      </c>
      <c r="L86" s="126">
        <v>0</v>
      </c>
      <c r="M86" s="246">
        <v>0</v>
      </c>
      <c r="N86" s="246">
        <v>10.9</v>
      </c>
      <c r="O86" s="246">
        <v>0</v>
      </c>
      <c r="P86" s="246">
        <v>0.2</v>
      </c>
      <c r="Q86" s="246">
        <v>0</v>
      </c>
      <c r="R86" s="126">
        <v>0</v>
      </c>
      <c r="S86" s="126">
        <v>0</v>
      </c>
      <c r="T86" s="126">
        <v>0</v>
      </c>
      <c r="U86" s="126">
        <v>0</v>
      </c>
      <c r="V86" s="661">
        <v>18.2</v>
      </c>
      <c r="W86" s="661">
        <v>0.4</v>
      </c>
      <c r="X86" s="126">
        <v>50.3</v>
      </c>
      <c r="Y86" s="246">
        <v>0</v>
      </c>
      <c r="Z86" s="126">
        <v>24.8</v>
      </c>
      <c r="AA86" s="126">
        <v>11.8</v>
      </c>
      <c r="AB86" s="126">
        <v>0</v>
      </c>
      <c r="AC86" s="246">
        <v>17.8</v>
      </c>
      <c r="AD86" s="246">
        <v>0</v>
      </c>
      <c r="AE86" s="246">
        <v>0</v>
      </c>
      <c r="AF86" s="246">
        <v>0</v>
      </c>
      <c r="AG86" s="246">
        <v>6.2</v>
      </c>
      <c r="AH86" s="246">
        <v>0</v>
      </c>
      <c r="AI86" s="126">
        <v>0</v>
      </c>
      <c r="AJ86" s="126">
        <v>0.7</v>
      </c>
      <c r="AK86" s="126">
        <v>0.9</v>
      </c>
      <c r="AL86" s="126"/>
      <c r="AM86" s="126"/>
      <c r="AN86" s="126"/>
      <c r="AO86" s="120"/>
      <c r="AP86" s="92">
        <f t="shared" si="33"/>
        <v>168.4</v>
      </c>
      <c r="AQ86" s="93" t="s">
        <v>1301</v>
      </c>
      <c r="AR86" s="226"/>
      <c r="AS86" s="227"/>
      <c r="AT86" s="96">
        <f>COUNT(K86:AO86)</f>
        <v>27</v>
      </c>
      <c r="AU86" s="97">
        <f>COUNTIF(K86:AO86,"&gt;0")</f>
        <v>12</v>
      </c>
      <c r="AV86" s="98"/>
      <c r="AW86" s="58">
        <f t="shared" si="37"/>
        <v>0.9</v>
      </c>
      <c r="AX86" s="99"/>
      <c r="AY86" s="100">
        <f>MAX(K86:AO86)</f>
        <v>50.3</v>
      </c>
      <c r="AZ86" s="101"/>
      <c r="BA86" s="102" t="str">
        <f t="shared" si="34"/>
        <v/>
      </c>
      <c r="BB86" s="102" t="str">
        <f t="shared" si="35"/>
        <v/>
      </c>
      <c r="BC86" s="102" t="str">
        <f t="shared" si="36"/>
        <v/>
      </c>
      <c r="BD86" s="102" t="s">
        <v>1301</v>
      </c>
      <c r="BE86" s="103"/>
      <c r="BF86" s="178" t="s">
        <v>1294</v>
      </c>
      <c r="BG86" s="105" t="s">
        <v>1301</v>
      </c>
      <c r="BH86" s="105" t="s">
        <v>1301</v>
      </c>
      <c r="BI86" s="105" t="s">
        <v>1301</v>
      </c>
      <c r="BJ86" s="105" t="s">
        <v>1301</v>
      </c>
      <c r="BK86" s="105" t="s">
        <v>1301</v>
      </c>
      <c r="BL86" s="105" t="s">
        <v>1301</v>
      </c>
      <c r="BM86" s="105" t="s">
        <v>1301</v>
      </c>
      <c r="BN86" s="105" t="s">
        <v>1301</v>
      </c>
      <c r="BO86" s="105" t="s">
        <v>1301</v>
      </c>
      <c r="BP86" s="105" t="s">
        <v>1301</v>
      </c>
      <c r="BQ86" s="105" t="s">
        <v>1301</v>
      </c>
      <c r="BR86" s="106" t="s">
        <v>1301</v>
      </c>
      <c r="BS86" s="107"/>
      <c r="BT86" s="257" t="s">
        <v>1301</v>
      </c>
      <c r="BU86" s="192" t="s">
        <v>1301</v>
      </c>
      <c r="BV86" s="192" t="s">
        <v>1301</v>
      </c>
      <c r="BW86" s="192" t="s">
        <v>1301</v>
      </c>
      <c r="BX86" s="192" t="s">
        <v>1301</v>
      </c>
      <c r="BY86" s="193" t="s">
        <v>1301</v>
      </c>
      <c r="BZ86" s="192" t="s">
        <v>1301</v>
      </c>
      <c r="CA86" s="192" t="s">
        <v>1301</v>
      </c>
      <c r="CB86" s="193" t="s">
        <v>1301</v>
      </c>
      <c r="CC86" s="193" t="s">
        <v>1301</v>
      </c>
      <c r="CD86" s="193" t="s">
        <v>1301</v>
      </c>
      <c r="CE86" s="193" t="s">
        <v>1301</v>
      </c>
      <c r="CF86" s="110"/>
      <c r="CG86" s="111"/>
      <c r="CH86" s="111"/>
      <c r="CI86" s="111"/>
      <c r="CJ86" s="111"/>
      <c r="CK86" s="111"/>
      <c r="CL86" s="111"/>
      <c r="CM86" s="111"/>
      <c r="CN86" s="111"/>
      <c r="CO86" s="111"/>
      <c r="CP86" s="111"/>
      <c r="CQ86" s="111"/>
      <c r="CR86" s="111"/>
      <c r="CS86" s="112"/>
      <c r="CT86" s="182" t="s">
        <v>1294</v>
      </c>
      <c r="CU86" s="114">
        <f>SUM(K86:T86)</f>
        <v>37.300000000000004</v>
      </c>
      <c r="CV86" s="114"/>
      <c r="CW86" s="114"/>
      <c r="CX86" s="114">
        <f>SUM(U86:AD86)</f>
        <v>123.29999999999998</v>
      </c>
      <c r="CY86" s="114"/>
      <c r="CZ86" s="114"/>
      <c r="DA86" s="114">
        <f>SUM(AE86:AO86)</f>
        <v>7.8000000000000007</v>
      </c>
      <c r="DB86" s="115">
        <f>+SUM(CU86:DA86)</f>
        <v>168.4</v>
      </c>
      <c r="DC86" s="116">
        <f>COUNT(K86:T86)</f>
        <v>10</v>
      </c>
      <c r="DD86" s="116">
        <f>COUNT(U86:AD86)</f>
        <v>10</v>
      </c>
      <c r="DE86" s="116">
        <f>COUNT(AE86:AO86)</f>
        <v>7</v>
      </c>
      <c r="DF86" s="117">
        <f>COUNT(K86:AO86)</f>
        <v>27</v>
      </c>
      <c r="DH86" s="119"/>
      <c r="DI86" s="119"/>
      <c r="DJ86" s="120"/>
      <c r="DK86" s="121"/>
      <c r="DL86" s="119"/>
      <c r="DM86" s="119"/>
      <c r="DN86" s="120"/>
      <c r="DO86" s="121"/>
      <c r="DP86" s="119"/>
      <c r="DQ86" s="119"/>
      <c r="DR86" s="120"/>
      <c r="DS86" s="121"/>
      <c r="DT86" s="119"/>
      <c r="DU86" s="119"/>
      <c r="DV86" s="120"/>
      <c r="DW86" s="121"/>
      <c r="DX86" s="119"/>
      <c r="DY86" s="119"/>
      <c r="DZ86" s="120"/>
      <c r="EA86" s="121"/>
      <c r="EB86" s="119"/>
      <c r="EC86" s="119"/>
      <c r="ED86" s="120"/>
      <c r="EE86" s="121"/>
      <c r="EF86" s="119"/>
      <c r="EG86" s="119"/>
      <c r="EH86" s="120"/>
      <c r="EI86" s="121"/>
      <c r="EJ86" s="119"/>
      <c r="EK86" s="119"/>
      <c r="EL86" s="120"/>
      <c r="EM86" s="121"/>
      <c r="EN86" s="119"/>
      <c r="EO86" s="119"/>
      <c r="EP86" s="120"/>
      <c r="EQ86" s="121"/>
      <c r="ER86" s="119"/>
      <c r="ES86" s="119"/>
      <c r="ET86" s="120"/>
      <c r="EU86" s="121"/>
      <c r="EV86" s="119"/>
      <c r="EW86" s="119"/>
      <c r="EX86" s="120"/>
      <c r="EY86" s="121"/>
      <c r="EZ86" s="119"/>
      <c r="FA86" s="119"/>
      <c r="FB86" s="120"/>
    </row>
    <row r="87" spans="1:158" s="118" customFormat="1" ht="15" customHeight="1" x14ac:dyDescent="0.25">
      <c r="A87" s="145"/>
      <c r="B87" s="217"/>
      <c r="C87" s="217"/>
      <c r="D87" s="217"/>
      <c r="E87" s="148" t="s">
        <v>1371</v>
      </c>
      <c r="F87" s="206"/>
      <c r="G87" s="207"/>
      <c r="H87" s="207"/>
      <c r="I87" s="207"/>
      <c r="J87" s="217"/>
      <c r="K87" s="151"/>
      <c r="L87" s="151"/>
      <c r="M87" s="151"/>
      <c r="N87" s="151"/>
      <c r="O87" s="151"/>
      <c r="P87" s="151"/>
      <c r="Q87" s="151"/>
      <c r="R87" s="151"/>
      <c r="S87" s="151"/>
      <c r="T87" s="151"/>
      <c r="U87" s="151"/>
      <c r="V87" s="662"/>
      <c r="W87" s="662"/>
      <c r="X87" s="151"/>
      <c r="Y87" s="151"/>
      <c r="Z87" s="151"/>
      <c r="AA87" s="151"/>
      <c r="AB87" s="151"/>
      <c r="AC87" s="151"/>
      <c r="AD87" s="151"/>
      <c r="AE87" s="151"/>
      <c r="AF87" s="151"/>
      <c r="AG87" s="151"/>
      <c r="AH87" s="151"/>
      <c r="AI87" s="151"/>
      <c r="AJ87" s="151"/>
      <c r="AK87" s="151"/>
      <c r="AL87" s="151"/>
      <c r="AM87" s="151"/>
      <c r="AN87" s="151"/>
      <c r="AO87" s="151"/>
      <c r="AP87" s="676"/>
      <c r="AQ87" s="152"/>
      <c r="AR87" s="152"/>
      <c r="AS87" s="153"/>
      <c r="AT87" s="153"/>
      <c r="AU87" s="153"/>
      <c r="AV87" s="98"/>
      <c r="AW87" s="259"/>
      <c r="AX87" s="99"/>
      <c r="AY87" s="149"/>
      <c r="AZ87" s="153"/>
      <c r="BA87" s="248" t="str">
        <f t="shared" si="34"/>
        <v/>
      </c>
      <c r="BB87" s="248" t="str">
        <f t="shared" si="35"/>
        <v/>
      </c>
      <c r="BC87" s="248" t="str">
        <f t="shared" si="36"/>
        <v/>
      </c>
      <c r="BD87" s="248"/>
      <c r="BE87" s="249"/>
      <c r="BF87" s="155" t="s">
        <v>1371</v>
      </c>
      <c r="BG87" s="156"/>
      <c r="BH87" s="156"/>
      <c r="BI87" s="156"/>
      <c r="BJ87" s="156"/>
      <c r="BK87" s="156"/>
      <c r="BL87" s="156"/>
      <c r="BM87" s="156"/>
      <c r="BN87" s="156"/>
      <c r="BO87" s="156"/>
      <c r="BP87" s="156"/>
      <c r="BQ87" s="156"/>
      <c r="BR87" s="157"/>
      <c r="BS87" s="107"/>
      <c r="BT87" s="158"/>
      <c r="BU87" s="158"/>
      <c r="BV87" s="158"/>
      <c r="BW87" s="158"/>
      <c r="BX87" s="158"/>
      <c r="BY87" s="158"/>
      <c r="BZ87" s="158"/>
      <c r="CA87" s="158"/>
      <c r="CB87" s="158"/>
      <c r="CC87" s="158"/>
      <c r="CD87" s="158"/>
      <c r="CE87" s="158"/>
      <c r="CF87" s="158"/>
      <c r="CG87" s="111"/>
      <c r="CH87" s="111"/>
      <c r="CI87" s="111"/>
      <c r="CJ87" s="111"/>
      <c r="CK87" s="111"/>
      <c r="CL87" s="111"/>
      <c r="CM87" s="111"/>
      <c r="CN87" s="111"/>
      <c r="CO87" s="111"/>
      <c r="CP87" s="111"/>
      <c r="CQ87" s="111"/>
      <c r="CR87" s="111"/>
      <c r="CS87" s="158"/>
      <c r="CT87" s="159" t="s">
        <v>1371</v>
      </c>
      <c r="CU87" s="160"/>
      <c r="CV87" s="160"/>
      <c r="CW87" s="160"/>
      <c r="CX87" s="160"/>
      <c r="CY87" s="160"/>
      <c r="CZ87" s="160"/>
      <c r="DA87" s="160"/>
      <c r="DB87" s="160"/>
      <c r="DC87" s="160"/>
      <c r="DD87" s="161"/>
      <c r="DE87" s="161"/>
      <c r="DF87" s="162"/>
      <c r="DH87" s="163"/>
      <c r="DI87" s="163"/>
      <c r="DJ87" s="163"/>
      <c r="DK87" s="121"/>
      <c r="DL87" s="163"/>
      <c r="DM87" s="163"/>
      <c r="DN87" s="163"/>
      <c r="DO87" s="121"/>
      <c r="DP87" s="163"/>
      <c r="DQ87" s="163"/>
      <c r="DR87" s="163"/>
      <c r="DS87" s="121"/>
      <c r="DT87" s="163"/>
      <c r="DU87" s="163"/>
      <c r="DV87" s="163"/>
      <c r="DW87" s="121"/>
      <c r="DX87" s="163"/>
      <c r="DY87" s="163"/>
      <c r="DZ87" s="163"/>
      <c r="EA87" s="121"/>
      <c r="EB87" s="163"/>
      <c r="EC87" s="163"/>
      <c r="ED87" s="163"/>
      <c r="EE87" s="121"/>
      <c r="EF87" s="163"/>
      <c r="EG87" s="163"/>
      <c r="EH87" s="163"/>
      <c r="EI87" s="121"/>
      <c r="EJ87" s="163"/>
      <c r="EK87" s="163"/>
      <c r="EL87" s="163"/>
      <c r="EM87" s="121"/>
      <c r="EN87" s="163"/>
      <c r="EO87" s="163"/>
      <c r="EP87" s="163"/>
      <c r="EQ87" s="121"/>
      <c r="ER87" s="163"/>
      <c r="ES87" s="163"/>
      <c r="ET87" s="163"/>
      <c r="EU87" s="121"/>
      <c r="EV87" s="163"/>
      <c r="EW87" s="163"/>
      <c r="EX87" s="163"/>
      <c r="EY87" s="121"/>
      <c r="EZ87" s="163"/>
      <c r="FA87" s="163"/>
      <c r="FB87" s="163"/>
    </row>
    <row r="88" spans="1:158" s="118" customFormat="1" ht="15" customHeight="1" x14ac:dyDescent="0.25">
      <c r="A88" s="260">
        <v>2120630</v>
      </c>
      <c r="B88" s="261">
        <v>-74.137361110000001</v>
      </c>
      <c r="C88" s="261">
        <v>4.5008611109999999</v>
      </c>
      <c r="D88" s="87">
        <v>2800</v>
      </c>
      <c r="E88" s="254" t="s">
        <v>1886</v>
      </c>
      <c r="F88" s="89" t="s">
        <v>455</v>
      </c>
      <c r="G88" s="171" t="s">
        <v>1302</v>
      </c>
      <c r="H88" s="89"/>
      <c r="I88" s="89"/>
      <c r="J88" s="171" t="s">
        <v>1302</v>
      </c>
      <c r="K88" s="262"/>
      <c r="L88" s="262"/>
      <c r="M88" s="262"/>
      <c r="N88" s="262"/>
      <c r="O88" s="262"/>
      <c r="P88" s="262"/>
      <c r="Q88" s="262"/>
      <c r="R88" s="126"/>
      <c r="S88" s="126"/>
      <c r="T88" s="126"/>
      <c r="U88" s="126"/>
      <c r="V88" s="661"/>
      <c r="W88" s="666"/>
      <c r="X88" s="126"/>
      <c r="Y88" s="262"/>
      <c r="Z88" s="262"/>
      <c r="AA88" s="262"/>
      <c r="AB88" s="262"/>
      <c r="AC88" s="262"/>
      <c r="AD88" s="262"/>
      <c r="AE88" s="262"/>
      <c r="AF88" s="262"/>
      <c r="AG88" s="262"/>
      <c r="AH88" s="262"/>
      <c r="AI88" s="262"/>
      <c r="AJ88" s="262"/>
      <c r="AK88" s="91"/>
      <c r="AL88" s="91"/>
      <c r="AM88" s="126"/>
      <c r="AN88" s="126"/>
      <c r="AO88" s="120"/>
      <c r="AP88" s="92" t="str">
        <f t="shared" si="33"/>
        <v/>
      </c>
      <c r="AQ88" s="263" t="s">
        <v>1301</v>
      </c>
      <c r="AR88" s="226"/>
      <c r="AS88" s="227"/>
      <c r="AT88" s="96">
        <f>COUNT(K88:AO88)</f>
        <v>0</v>
      </c>
      <c r="AU88" s="97">
        <f t="shared" ref="AU88:AU126" si="38">COUNTIF(K88:AO88,"&gt;0")</f>
        <v>0</v>
      </c>
      <c r="AV88" s="99"/>
      <c r="AW88" s="58"/>
      <c r="AX88" s="99"/>
      <c r="AY88" s="100"/>
      <c r="AZ88" s="101"/>
      <c r="BA88" s="182" t="str">
        <f t="shared" si="34"/>
        <v/>
      </c>
      <c r="BB88" s="182" t="str">
        <f t="shared" si="35"/>
        <v/>
      </c>
      <c r="BC88" s="182" t="str">
        <f t="shared" si="36"/>
        <v/>
      </c>
      <c r="BD88" s="182" t="s">
        <v>1301</v>
      </c>
      <c r="BE88" s="105"/>
      <c r="BF88" s="264" t="s">
        <v>1790</v>
      </c>
      <c r="BG88" s="105" t="s">
        <v>1301</v>
      </c>
      <c r="BH88" s="105" t="s">
        <v>1301</v>
      </c>
      <c r="BI88" s="105" t="s">
        <v>1301</v>
      </c>
      <c r="BJ88" s="105" t="s">
        <v>1301</v>
      </c>
      <c r="BK88" s="105" t="s">
        <v>1301</v>
      </c>
      <c r="BL88" s="105" t="s">
        <v>1301</v>
      </c>
      <c r="BM88" s="105" t="s">
        <v>1301</v>
      </c>
      <c r="BN88" s="105" t="s">
        <v>1301</v>
      </c>
      <c r="BO88" s="105" t="s">
        <v>1301</v>
      </c>
      <c r="BP88" s="106" t="s">
        <v>1301</v>
      </c>
      <c r="BQ88" s="107" t="s">
        <v>1301</v>
      </c>
      <c r="BR88" s="257" t="s">
        <v>1301</v>
      </c>
      <c r="BS88" s="107"/>
      <c r="BT88" s="257" t="s">
        <v>1301</v>
      </c>
      <c r="BU88" s="192" t="s">
        <v>1301</v>
      </c>
      <c r="BV88" s="192" t="s">
        <v>1301</v>
      </c>
      <c r="BW88" s="192" t="s">
        <v>1301</v>
      </c>
      <c r="BX88" s="192" t="s">
        <v>1301</v>
      </c>
      <c r="BY88" s="193" t="s">
        <v>1301</v>
      </c>
      <c r="BZ88" s="192" t="s">
        <v>1301</v>
      </c>
      <c r="CA88" s="192" t="s">
        <v>1301</v>
      </c>
      <c r="CB88" s="193" t="s">
        <v>1301</v>
      </c>
      <c r="CC88" s="193" t="s">
        <v>1301</v>
      </c>
      <c r="CD88" s="193" t="s">
        <v>1301</v>
      </c>
      <c r="CE88" s="193" t="s">
        <v>1301</v>
      </c>
      <c r="CF88" s="265"/>
      <c r="CG88" s="111"/>
      <c r="CH88" s="111"/>
      <c r="CI88" s="111"/>
      <c r="CJ88" s="111"/>
      <c r="CK88" s="111"/>
      <c r="CL88" s="111"/>
      <c r="CM88" s="111"/>
      <c r="CN88" s="111"/>
      <c r="CO88" s="111"/>
      <c r="CP88" s="111"/>
      <c r="CQ88" s="111"/>
      <c r="CR88" s="111"/>
      <c r="CT88" s="125" t="s">
        <v>1790</v>
      </c>
      <c r="CU88" s="114">
        <f t="shared" ref="CU88:CU128" si="39">SUM(K88:T88)</f>
        <v>0</v>
      </c>
      <c r="CV88" s="266"/>
      <c r="CW88" s="266"/>
      <c r="CX88" s="114">
        <f t="shared" ref="CX88:CX128" si="40">SUM(U88:AD88)</f>
        <v>0</v>
      </c>
      <c r="CY88" s="266"/>
      <c r="CZ88" s="266"/>
      <c r="DA88" s="114">
        <f t="shared" ref="DA88:DA128" si="41">SUM(AE88:AO88)</f>
        <v>0</v>
      </c>
      <c r="DB88" s="115">
        <f t="shared" ref="DB88:DB127" si="42">+SUM(CU88:DA88)</f>
        <v>0</v>
      </c>
      <c r="DC88" s="116">
        <f t="shared" ref="DC88:DC128" si="43">COUNT(K88:T88)</f>
        <v>0</v>
      </c>
      <c r="DD88" s="116">
        <f t="shared" ref="DD88:DD128" si="44">COUNT(U88:AD88)</f>
        <v>0</v>
      </c>
      <c r="DE88" s="116">
        <f t="shared" ref="DE88:DE128" si="45">COUNT(AE88:AO88)</f>
        <v>0</v>
      </c>
      <c r="DF88" s="117">
        <f t="shared" ref="DF88:DF128" si="46">COUNT(K88:AO88)</f>
        <v>0</v>
      </c>
      <c r="DH88" s="267"/>
      <c r="DI88" s="267"/>
      <c r="DJ88" s="267"/>
      <c r="DK88" s="121"/>
      <c r="DL88" s="267"/>
      <c r="DM88" s="267"/>
      <c r="DN88" s="267"/>
      <c r="DO88" s="121"/>
      <c r="DP88" s="267"/>
      <c r="DQ88" s="267"/>
      <c r="DR88" s="267"/>
      <c r="DS88" s="121"/>
      <c r="DT88" s="267"/>
      <c r="DU88" s="267"/>
      <c r="DV88" s="267"/>
      <c r="DW88" s="121"/>
      <c r="DX88" s="267"/>
      <c r="DY88" s="267"/>
      <c r="DZ88" s="267"/>
      <c r="EA88" s="121"/>
      <c r="EB88" s="267"/>
      <c r="EC88" s="267"/>
      <c r="ED88" s="267"/>
      <c r="EE88" s="121"/>
      <c r="EF88" s="267"/>
      <c r="EG88" s="267"/>
      <c r="EH88" s="267"/>
      <c r="EI88" s="121"/>
      <c r="EJ88" s="267"/>
      <c r="EK88" s="267"/>
      <c r="EL88" s="267"/>
      <c r="EM88" s="121"/>
      <c r="EN88" s="267"/>
      <c r="EO88" s="267"/>
      <c r="EP88" s="267"/>
      <c r="EQ88" s="121"/>
      <c r="ER88" s="267"/>
      <c r="ES88" s="267"/>
      <c r="ET88" s="267"/>
      <c r="EU88" s="121"/>
      <c r="EV88" s="267"/>
      <c r="EW88" s="267"/>
      <c r="EX88" s="267"/>
      <c r="EY88" s="121"/>
      <c r="EZ88" s="267"/>
      <c r="FA88" s="267"/>
      <c r="FB88" s="267"/>
    </row>
    <row r="89" spans="1:158" s="118" customFormat="1" ht="15" customHeight="1" x14ac:dyDescent="0.25">
      <c r="A89" s="260">
        <v>2120080</v>
      </c>
      <c r="B89" s="261">
        <v>-73.904611110000005</v>
      </c>
      <c r="C89" s="261">
        <v>4.8499166669999996</v>
      </c>
      <c r="D89" s="87">
        <v>2660</v>
      </c>
      <c r="E89" s="254" t="s">
        <v>1372</v>
      </c>
      <c r="F89" s="89" t="s">
        <v>455</v>
      </c>
      <c r="G89" s="256" t="s">
        <v>1186</v>
      </c>
      <c r="H89" s="89"/>
      <c r="I89" s="89"/>
      <c r="J89" s="256" t="s">
        <v>1186</v>
      </c>
      <c r="K89" s="262">
        <v>6</v>
      </c>
      <c r="L89" s="262">
        <v>0</v>
      </c>
      <c r="M89" s="262">
        <v>10</v>
      </c>
      <c r="N89" s="262">
        <v>0.2</v>
      </c>
      <c r="O89" s="262">
        <v>0</v>
      </c>
      <c r="P89" s="262">
        <v>0</v>
      </c>
      <c r="Q89" s="91">
        <v>0</v>
      </c>
      <c r="R89" s="126">
        <v>0</v>
      </c>
      <c r="S89" s="126">
        <v>0</v>
      </c>
      <c r="T89" s="126">
        <v>0</v>
      </c>
      <c r="U89" s="126">
        <v>0</v>
      </c>
      <c r="V89" s="661">
        <v>0</v>
      </c>
      <c r="W89" s="666">
        <v>0</v>
      </c>
      <c r="X89" s="126">
        <v>1</v>
      </c>
      <c r="Y89" s="262">
        <v>2</v>
      </c>
      <c r="Z89" s="262">
        <v>9</v>
      </c>
      <c r="AA89" s="262">
        <v>11</v>
      </c>
      <c r="AB89" s="262">
        <v>0</v>
      </c>
      <c r="AC89" s="262">
        <v>6.5</v>
      </c>
      <c r="AD89" s="262">
        <v>0</v>
      </c>
      <c r="AE89" s="262">
        <v>10.5</v>
      </c>
      <c r="AF89" s="262">
        <v>0</v>
      </c>
      <c r="AG89" s="262">
        <v>5.5</v>
      </c>
      <c r="AH89" s="91">
        <v>2.2000000000000002</v>
      </c>
      <c r="AI89" s="91">
        <v>0</v>
      </c>
      <c r="AJ89" s="91">
        <v>3</v>
      </c>
      <c r="AK89" s="91">
        <v>0</v>
      </c>
      <c r="AL89" s="91">
        <v>1</v>
      </c>
      <c r="AM89" s="126">
        <v>9</v>
      </c>
      <c r="AN89" s="126">
        <v>0</v>
      </c>
      <c r="AO89" s="120"/>
      <c r="AP89" s="92">
        <f t="shared" si="33"/>
        <v>76.900000000000006</v>
      </c>
      <c r="AQ89" s="263" t="s">
        <v>1301</v>
      </c>
      <c r="AR89" s="226"/>
      <c r="AS89" s="227"/>
      <c r="AT89" s="96">
        <f t="shared" ref="AT89:AT126" si="47">COUNT(K89:AO89)</f>
        <v>30</v>
      </c>
      <c r="AU89" s="97">
        <f t="shared" si="38"/>
        <v>14</v>
      </c>
      <c r="AV89" s="99"/>
      <c r="AW89" s="58">
        <f t="shared" si="37"/>
        <v>0</v>
      </c>
      <c r="AX89" s="99"/>
      <c r="AY89" s="100">
        <f t="shared" ref="AY89:AY96" si="48">MAX(K89:AO89)</f>
        <v>11</v>
      </c>
      <c r="AZ89" s="101"/>
      <c r="BA89" s="102" t="str">
        <f t="shared" si="34"/>
        <v/>
      </c>
      <c r="BB89" s="102" t="str">
        <f t="shared" si="35"/>
        <v/>
      </c>
      <c r="BC89" s="102" t="str">
        <f t="shared" si="36"/>
        <v/>
      </c>
      <c r="BD89" s="102" t="s">
        <v>1301</v>
      </c>
      <c r="BE89" s="103"/>
      <c r="BF89" s="124" t="s">
        <v>1372</v>
      </c>
      <c r="BG89" s="268" t="s">
        <v>1301</v>
      </c>
      <c r="BH89" s="268" t="s">
        <v>1301</v>
      </c>
      <c r="BI89" s="268" t="s">
        <v>1301</v>
      </c>
      <c r="BJ89" s="268" t="s">
        <v>1301</v>
      </c>
      <c r="BK89" s="268" t="s">
        <v>1301</v>
      </c>
      <c r="BL89" s="268" t="s">
        <v>1301</v>
      </c>
      <c r="BM89" s="268" t="s">
        <v>1301</v>
      </c>
      <c r="BN89" s="268" t="s">
        <v>1301</v>
      </c>
      <c r="BO89" s="268" t="s">
        <v>1301</v>
      </c>
      <c r="BP89" s="268" t="s">
        <v>1301</v>
      </c>
      <c r="BQ89" s="268" t="s">
        <v>1301</v>
      </c>
      <c r="BR89" s="269" t="s">
        <v>1301</v>
      </c>
      <c r="BS89" s="107"/>
      <c r="BT89" s="257" t="s">
        <v>1301</v>
      </c>
      <c r="BU89" s="192" t="s">
        <v>1301</v>
      </c>
      <c r="BV89" s="192" t="s">
        <v>1301</v>
      </c>
      <c r="BW89" s="192" t="s">
        <v>1301</v>
      </c>
      <c r="BX89" s="192" t="s">
        <v>1301</v>
      </c>
      <c r="BY89" s="193" t="s">
        <v>1301</v>
      </c>
      <c r="BZ89" s="192" t="s">
        <v>1301</v>
      </c>
      <c r="CA89" s="192" t="s">
        <v>1301</v>
      </c>
      <c r="CB89" s="193" t="s">
        <v>1301</v>
      </c>
      <c r="CC89" s="193" t="s">
        <v>1301</v>
      </c>
      <c r="CD89" s="193" t="s">
        <v>1301</v>
      </c>
      <c r="CE89" s="193" t="s">
        <v>1301</v>
      </c>
      <c r="CF89" s="265"/>
      <c r="CG89" s="111"/>
      <c r="CH89" s="111"/>
      <c r="CI89" s="111"/>
      <c r="CJ89" s="111"/>
      <c r="CK89" s="111"/>
      <c r="CL89" s="111"/>
      <c r="CM89" s="111"/>
      <c r="CN89" s="111"/>
      <c r="CO89" s="111"/>
      <c r="CP89" s="111"/>
      <c r="CQ89" s="111"/>
      <c r="CR89" s="111"/>
      <c r="CT89" s="125" t="s">
        <v>1372</v>
      </c>
      <c r="CU89" s="114">
        <f t="shared" si="39"/>
        <v>16.2</v>
      </c>
      <c r="CV89" s="266"/>
      <c r="CW89" s="266"/>
      <c r="CX89" s="114">
        <f t="shared" si="40"/>
        <v>29.5</v>
      </c>
      <c r="CY89" s="266"/>
      <c r="CZ89" s="266"/>
      <c r="DA89" s="114">
        <f t="shared" si="41"/>
        <v>31.2</v>
      </c>
      <c r="DB89" s="115">
        <f t="shared" si="42"/>
        <v>76.900000000000006</v>
      </c>
      <c r="DC89" s="116">
        <f t="shared" si="43"/>
        <v>10</v>
      </c>
      <c r="DD89" s="116">
        <f t="shared" si="44"/>
        <v>10</v>
      </c>
      <c r="DE89" s="116">
        <f t="shared" si="45"/>
        <v>10</v>
      </c>
      <c r="DF89" s="117">
        <f t="shared" si="46"/>
        <v>30</v>
      </c>
      <c r="DH89" s="267"/>
      <c r="DI89" s="267"/>
      <c r="DJ89" s="267"/>
      <c r="DK89" s="121"/>
      <c r="DL89" s="267"/>
      <c r="DM89" s="267"/>
      <c r="DN89" s="267"/>
      <c r="DO89" s="121"/>
      <c r="DP89" s="267"/>
      <c r="DQ89" s="267"/>
      <c r="DR89" s="267"/>
      <c r="DS89" s="121"/>
      <c r="DT89" s="267"/>
      <c r="DU89" s="267"/>
      <c r="DV89" s="267"/>
      <c r="DW89" s="121"/>
      <c r="DX89" s="267"/>
      <c r="DY89" s="267"/>
      <c r="DZ89" s="267"/>
      <c r="EA89" s="121"/>
      <c r="EB89" s="267"/>
      <c r="EC89" s="267"/>
      <c r="ED89" s="267"/>
      <c r="EE89" s="121"/>
      <c r="EF89" s="267"/>
      <c r="EG89" s="267"/>
      <c r="EH89" s="267"/>
      <c r="EI89" s="121"/>
      <c r="EJ89" s="267"/>
      <c r="EK89" s="267"/>
      <c r="EL89" s="267"/>
      <c r="EM89" s="121"/>
      <c r="EN89" s="267"/>
      <c r="EO89" s="267"/>
      <c r="EP89" s="267"/>
      <c r="EQ89" s="121"/>
      <c r="ER89" s="267"/>
      <c r="ES89" s="267"/>
      <c r="ET89" s="267"/>
      <c r="EU89" s="121"/>
      <c r="EV89" s="267"/>
      <c r="EW89" s="267"/>
      <c r="EX89" s="267"/>
      <c r="EY89" s="121"/>
      <c r="EZ89" s="267"/>
      <c r="FA89" s="267"/>
      <c r="FB89" s="267"/>
    </row>
    <row r="90" spans="1:158" s="118" customFormat="1" ht="15" customHeight="1" x14ac:dyDescent="0.25">
      <c r="A90" s="260">
        <v>2401042</v>
      </c>
      <c r="B90" s="261">
        <v>-73.866333330000003</v>
      </c>
      <c r="C90" s="261">
        <v>5.5555277780000001</v>
      </c>
      <c r="D90" s="87">
        <v>2690</v>
      </c>
      <c r="E90" s="254" t="s">
        <v>101</v>
      </c>
      <c r="F90" s="89" t="s">
        <v>455</v>
      </c>
      <c r="G90" s="256" t="s">
        <v>101</v>
      </c>
      <c r="H90" s="89"/>
      <c r="I90" s="89"/>
      <c r="J90" s="256" t="s">
        <v>101</v>
      </c>
      <c r="K90" s="262">
        <v>4</v>
      </c>
      <c r="L90" s="262">
        <v>1</v>
      </c>
      <c r="M90" s="262">
        <v>1</v>
      </c>
      <c r="N90" s="262">
        <v>30.9</v>
      </c>
      <c r="O90" s="262">
        <v>2</v>
      </c>
      <c r="P90" s="262">
        <v>1</v>
      </c>
      <c r="Q90" s="91">
        <v>0</v>
      </c>
      <c r="R90" s="126">
        <v>0</v>
      </c>
      <c r="S90" s="126">
        <v>0</v>
      </c>
      <c r="T90" s="126">
        <v>0</v>
      </c>
      <c r="U90" s="126">
        <v>0</v>
      </c>
      <c r="V90" s="661">
        <v>0</v>
      </c>
      <c r="W90" s="666">
        <v>0</v>
      </c>
      <c r="X90" s="126">
        <v>10.5</v>
      </c>
      <c r="Y90" s="262">
        <v>5</v>
      </c>
      <c r="Z90" s="262">
        <v>10.5</v>
      </c>
      <c r="AA90" s="262">
        <v>10.4</v>
      </c>
      <c r="AB90" s="262">
        <v>0</v>
      </c>
      <c r="AC90" s="262">
        <v>3</v>
      </c>
      <c r="AD90" s="262">
        <v>0</v>
      </c>
      <c r="AE90" s="262">
        <v>0</v>
      </c>
      <c r="AF90" s="262">
        <v>10.6</v>
      </c>
      <c r="AG90" s="262">
        <v>5</v>
      </c>
      <c r="AH90" s="91">
        <v>20.399999999999999</v>
      </c>
      <c r="AI90" s="91">
        <v>7</v>
      </c>
      <c r="AJ90" s="91">
        <v>2</v>
      </c>
      <c r="AK90" s="91">
        <v>3</v>
      </c>
      <c r="AL90" s="91">
        <v>2</v>
      </c>
      <c r="AM90" s="126">
        <v>0</v>
      </c>
      <c r="AN90" s="126">
        <v>0</v>
      </c>
      <c r="AO90" s="120"/>
      <c r="AP90" s="92">
        <f t="shared" si="33"/>
        <v>129.30000000000001</v>
      </c>
      <c r="AQ90" s="263" t="s">
        <v>1301</v>
      </c>
      <c r="AR90" s="226"/>
      <c r="AS90" s="227"/>
      <c r="AT90" s="96">
        <f t="shared" si="47"/>
        <v>30</v>
      </c>
      <c r="AU90" s="97">
        <f t="shared" si="38"/>
        <v>18</v>
      </c>
      <c r="AV90" s="99"/>
      <c r="AW90" s="58">
        <f t="shared" si="37"/>
        <v>0</v>
      </c>
      <c r="AX90" s="99"/>
      <c r="AY90" s="100">
        <f t="shared" si="48"/>
        <v>30.9</v>
      </c>
      <c r="AZ90" s="101"/>
      <c r="BA90" s="102" t="str">
        <f t="shared" si="34"/>
        <v/>
      </c>
      <c r="BB90" s="102" t="str">
        <f t="shared" si="35"/>
        <v/>
      </c>
      <c r="BC90" s="102" t="str">
        <f t="shared" si="36"/>
        <v/>
      </c>
      <c r="BD90" s="102" t="s">
        <v>1301</v>
      </c>
      <c r="BE90" s="103"/>
      <c r="BF90" s="124" t="s">
        <v>101</v>
      </c>
      <c r="BG90" s="268" t="s">
        <v>1301</v>
      </c>
      <c r="BH90" s="268" t="s">
        <v>1301</v>
      </c>
      <c r="BI90" s="268" t="s">
        <v>1301</v>
      </c>
      <c r="BJ90" s="268" t="s">
        <v>1301</v>
      </c>
      <c r="BK90" s="268" t="s">
        <v>1301</v>
      </c>
      <c r="BL90" s="268" t="s">
        <v>1301</v>
      </c>
      <c r="BM90" s="268" t="s">
        <v>1301</v>
      </c>
      <c r="BN90" s="268" t="s">
        <v>1301</v>
      </c>
      <c r="BO90" s="268" t="s">
        <v>1301</v>
      </c>
      <c r="BP90" s="268" t="s">
        <v>1301</v>
      </c>
      <c r="BQ90" s="268" t="s">
        <v>1301</v>
      </c>
      <c r="BR90" s="269" t="s">
        <v>1301</v>
      </c>
      <c r="BS90" s="107"/>
      <c r="BT90" s="257" t="s">
        <v>1301</v>
      </c>
      <c r="BU90" s="192" t="s">
        <v>1301</v>
      </c>
      <c r="BV90" s="192" t="s">
        <v>1301</v>
      </c>
      <c r="BW90" s="192" t="s">
        <v>1301</v>
      </c>
      <c r="BX90" s="192" t="s">
        <v>1301</v>
      </c>
      <c r="BY90" s="193" t="s">
        <v>1301</v>
      </c>
      <c r="BZ90" s="192" t="s">
        <v>1301</v>
      </c>
      <c r="CA90" s="192" t="s">
        <v>1301</v>
      </c>
      <c r="CB90" s="193" t="s">
        <v>1301</v>
      </c>
      <c r="CC90" s="193" t="s">
        <v>1301</v>
      </c>
      <c r="CD90" s="193" t="s">
        <v>1301</v>
      </c>
      <c r="CE90" s="193" t="s">
        <v>1301</v>
      </c>
      <c r="CF90" s="265"/>
      <c r="CG90" s="111"/>
      <c r="CH90" s="111"/>
      <c r="CI90" s="111"/>
      <c r="CJ90" s="111"/>
      <c r="CK90" s="111"/>
      <c r="CL90" s="111"/>
      <c r="CM90" s="111"/>
      <c r="CN90" s="111"/>
      <c r="CO90" s="111"/>
      <c r="CP90" s="111"/>
      <c r="CQ90" s="111"/>
      <c r="CR90" s="111"/>
      <c r="CT90" s="125" t="s">
        <v>101</v>
      </c>
      <c r="CU90" s="114">
        <f t="shared" si="39"/>
        <v>39.9</v>
      </c>
      <c r="CV90" s="266"/>
      <c r="CW90" s="266"/>
      <c r="CX90" s="114">
        <f t="shared" si="40"/>
        <v>39.4</v>
      </c>
      <c r="CY90" s="266"/>
      <c r="CZ90" s="266"/>
      <c r="DA90" s="114">
        <f t="shared" si="41"/>
        <v>50</v>
      </c>
      <c r="DB90" s="115">
        <f t="shared" si="42"/>
        <v>129.30000000000001</v>
      </c>
      <c r="DC90" s="116">
        <f t="shared" si="43"/>
        <v>10</v>
      </c>
      <c r="DD90" s="116">
        <f t="shared" si="44"/>
        <v>10</v>
      </c>
      <c r="DE90" s="116">
        <f t="shared" si="45"/>
        <v>10</v>
      </c>
      <c r="DF90" s="117">
        <f t="shared" si="46"/>
        <v>30</v>
      </c>
      <c r="DH90" s="267"/>
      <c r="DI90" s="267"/>
      <c r="DJ90" s="267"/>
      <c r="DK90" s="121"/>
      <c r="DL90" s="267"/>
      <c r="DM90" s="267"/>
      <c r="DN90" s="267"/>
      <c r="DO90" s="121"/>
      <c r="DP90" s="267"/>
      <c r="DQ90" s="267"/>
      <c r="DR90" s="267"/>
      <c r="DS90" s="121"/>
      <c r="DT90" s="267"/>
      <c r="DU90" s="267"/>
      <c r="DV90" s="267"/>
      <c r="DW90" s="121"/>
      <c r="DX90" s="267"/>
      <c r="DY90" s="267"/>
      <c r="DZ90" s="267"/>
      <c r="EA90" s="121"/>
      <c r="EB90" s="267"/>
      <c r="EC90" s="267"/>
      <c r="ED90" s="267"/>
      <c r="EE90" s="121"/>
      <c r="EF90" s="267"/>
      <c r="EG90" s="267"/>
      <c r="EH90" s="267"/>
      <c r="EI90" s="121"/>
      <c r="EJ90" s="267"/>
      <c r="EK90" s="267"/>
      <c r="EL90" s="267"/>
      <c r="EM90" s="121"/>
      <c r="EN90" s="267"/>
      <c r="EO90" s="267"/>
      <c r="EP90" s="267"/>
      <c r="EQ90" s="121"/>
      <c r="ER90" s="267"/>
      <c r="ES90" s="267"/>
      <c r="ET90" s="267"/>
      <c r="EU90" s="121"/>
      <c r="EV90" s="267"/>
      <c r="EW90" s="267"/>
      <c r="EX90" s="267"/>
      <c r="EY90" s="121"/>
      <c r="EZ90" s="267"/>
      <c r="FA90" s="267"/>
      <c r="FB90" s="267"/>
    </row>
    <row r="91" spans="1:158" s="118" customFormat="1" ht="15" customHeight="1" x14ac:dyDescent="0.25">
      <c r="A91" s="260">
        <v>2120659</v>
      </c>
      <c r="B91" s="261">
        <v>-73.730166670000003</v>
      </c>
      <c r="C91" s="261">
        <v>5.0842499999999999</v>
      </c>
      <c r="D91" s="87">
        <v>2689</v>
      </c>
      <c r="E91" s="254" t="s">
        <v>1373</v>
      </c>
      <c r="F91" s="89" t="s">
        <v>455</v>
      </c>
      <c r="G91" s="256" t="s">
        <v>1403</v>
      </c>
      <c r="H91" s="89"/>
      <c r="I91" s="89"/>
      <c r="J91" s="256" t="s">
        <v>1403</v>
      </c>
      <c r="K91" s="262">
        <v>0</v>
      </c>
      <c r="L91" s="262">
        <v>2.7</v>
      </c>
      <c r="M91" s="262">
        <v>1.5</v>
      </c>
      <c r="N91" s="262">
        <v>1</v>
      </c>
      <c r="O91" s="262">
        <v>1.8</v>
      </c>
      <c r="P91" s="262">
        <v>5.3</v>
      </c>
      <c r="Q91" s="91">
        <v>1</v>
      </c>
      <c r="R91" s="126">
        <v>0.6</v>
      </c>
      <c r="S91" s="126">
        <v>4.0999999999999996</v>
      </c>
      <c r="T91" s="126">
        <v>2.4</v>
      </c>
      <c r="U91" s="126">
        <v>0.5</v>
      </c>
      <c r="V91" s="661">
        <v>0</v>
      </c>
      <c r="W91" s="666">
        <v>3.9</v>
      </c>
      <c r="X91" s="126">
        <v>14</v>
      </c>
      <c r="Y91" s="262">
        <v>16.600000000000001</v>
      </c>
      <c r="Z91" s="262">
        <v>13.3</v>
      </c>
      <c r="AA91" s="262">
        <v>8.6999999999999993</v>
      </c>
      <c r="AB91" s="262">
        <v>0.8</v>
      </c>
      <c r="AC91" s="262">
        <v>1.6</v>
      </c>
      <c r="AD91" s="262">
        <v>0</v>
      </c>
      <c r="AE91" s="262">
        <v>0.3</v>
      </c>
      <c r="AF91" s="262">
        <v>12.7</v>
      </c>
      <c r="AG91" s="262">
        <v>2</v>
      </c>
      <c r="AH91" s="91">
        <v>9.5</v>
      </c>
      <c r="AI91" s="91">
        <v>2</v>
      </c>
      <c r="AJ91" s="91">
        <v>2.7</v>
      </c>
      <c r="AK91" s="91">
        <v>0.4</v>
      </c>
      <c r="AL91" s="91">
        <v>0.3</v>
      </c>
      <c r="AM91" s="126">
        <v>7.8</v>
      </c>
      <c r="AN91" s="126">
        <v>0</v>
      </c>
      <c r="AO91" s="120"/>
      <c r="AP91" s="92">
        <f t="shared" si="33"/>
        <v>117.5</v>
      </c>
      <c r="AQ91" s="263" t="s">
        <v>1301</v>
      </c>
      <c r="AR91" s="226"/>
      <c r="AS91" s="227"/>
      <c r="AT91" s="96">
        <f t="shared" si="47"/>
        <v>30</v>
      </c>
      <c r="AU91" s="97">
        <f t="shared" si="38"/>
        <v>26</v>
      </c>
      <c r="AV91" s="99"/>
      <c r="AW91" s="58">
        <f t="shared" si="37"/>
        <v>0</v>
      </c>
      <c r="AX91" s="99"/>
      <c r="AY91" s="100">
        <f t="shared" si="48"/>
        <v>16.600000000000001</v>
      </c>
      <c r="AZ91" s="101"/>
      <c r="BA91" s="102" t="str">
        <f t="shared" si="34"/>
        <v/>
      </c>
      <c r="BB91" s="102" t="str">
        <f t="shared" si="35"/>
        <v/>
      </c>
      <c r="BC91" s="102" t="str">
        <f t="shared" si="36"/>
        <v/>
      </c>
      <c r="BD91" s="102" t="s">
        <v>1301</v>
      </c>
      <c r="BE91" s="103"/>
      <c r="BF91" s="124" t="s">
        <v>1373</v>
      </c>
      <c r="BG91" s="268" t="s">
        <v>1301</v>
      </c>
      <c r="BH91" s="268" t="s">
        <v>1301</v>
      </c>
      <c r="BI91" s="268" t="s">
        <v>1301</v>
      </c>
      <c r="BJ91" s="268" t="s">
        <v>1301</v>
      </c>
      <c r="BK91" s="268" t="s">
        <v>1301</v>
      </c>
      <c r="BL91" s="268" t="s">
        <v>1301</v>
      </c>
      <c r="BM91" s="268" t="s">
        <v>1301</v>
      </c>
      <c r="BN91" s="268" t="s">
        <v>1301</v>
      </c>
      <c r="BO91" s="268" t="s">
        <v>1301</v>
      </c>
      <c r="BP91" s="268" t="s">
        <v>1301</v>
      </c>
      <c r="BQ91" s="268" t="s">
        <v>1301</v>
      </c>
      <c r="BR91" s="269" t="s">
        <v>1301</v>
      </c>
      <c r="BS91" s="107"/>
      <c r="BT91" s="257" t="s">
        <v>1301</v>
      </c>
      <c r="BU91" s="192" t="s">
        <v>1301</v>
      </c>
      <c r="BV91" s="192" t="s">
        <v>1301</v>
      </c>
      <c r="BW91" s="192" t="s">
        <v>1301</v>
      </c>
      <c r="BX91" s="192" t="s">
        <v>1301</v>
      </c>
      <c r="BY91" s="193" t="s">
        <v>1301</v>
      </c>
      <c r="BZ91" s="192" t="s">
        <v>1301</v>
      </c>
      <c r="CA91" s="192" t="s">
        <v>1301</v>
      </c>
      <c r="CB91" s="193" t="s">
        <v>1301</v>
      </c>
      <c r="CC91" s="193" t="s">
        <v>1301</v>
      </c>
      <c r="CD91" s="193" t="s">
        <v>1301</v>
      </c>
      <c r="CE91" s="193" t="s">
        <v>1301</v>
      </c>
      <c r="CF91" s="265"/>
      <c r="CG91" s="111"/>
      <c r="CH91" s="111"/>
      <c r="CI91" s="111"/>
      <c r="CJ91" s="111"/>
      <c r="CK91" s="111"/>
      <c r="CL91" s="111"/>
      <c r="CM91" s="111"/>
      <c r="CN91" s="111"/>
      <c r="CO91" s="111"/>
      <c r="CP91" s="111"/>
      <c r="CQ91" s="111"/>
      <c r="CR91" s="111"/>
      <c r="CT91" s="125" t="s">
        <v>1373</v>
      </c>
      <c r="CU91" s="114">
        <f t="shared" si="39"/>
        <v>20.399999999999999</v>
      </c>
      <c r="CV91" s="266"/>
      <c r="CW91" s="266"/>
      <c r="CX91" s="114">
        <f t="shared" si="40"/>
        <v>59.4</v>
      </c>
      <c r="CY91" s="266"/>
      <c r="CZ91" s="266"/>
      <c r="DA91" s="114">
        <f t="shared" si="41"/>
        <v>37.699999999999996</v>
      </c>
      <c r="DB91" s="115">
        <f t="shared" si="42"/>
        <v>117.5</v>
      </c>
      <c r="DC91" s="116">
        <f t="shared" si="43"/>
        <v>10</v>
      </c>
      <c r="DD91" s="116">
        <f t="shared" si="44"/>
        <v>10</v>
      </c>
      <c r="DE91" s="116">
        <f t="shared" si="45"/>
        <v>10</v>
      </c>
      <c r="DF91" s="117">
        <f t="shared" si="46"/>
        <v>30</v>
      </c>
      <c r="DH91" s="267"/>
      <c r="DI91" s="267"/>
      <c r="DJ91" s="267"/>
      <c r="DK91" s="121"/>
      <c r="DL91" s="267"/>
      <c r="DM91" s="267"/>
      <c r="DN91" s="267"/>
      <c r="DO91" s="121"/>
      <c r="DP91" s="267"/>
      <c r="DQ91" s="267"/>
      <c r="DR91" s="267"/>
      <c r="DS91" s="121"/>
      <c r="DT91" s="267"/>
      <c r="DU91" s="267"/>
      <c r="DV91" s="267"/>
      <c r="DW91" s="121"/>
      <c r="DX91" s="267"/>
      <c r="DY91" s="267"/>
      <c r="DZ91" s="267"/>
      <c r="EA91" s="121"/>
      <c r="EB91" s="267"/>
      <c r="EC91" s="267"/>
      <c r="ED91" s="267"/>
      <c r="EE91" s="121"/>
      <c r="EF91" s="267"/>
      <c r="EG91" s="267"/>
      <c r="EH91" s="267"/>
      <c r="EI91" s="121"/>
      <c r="EJ91" s="267"/>
      <c r="EK91" s="267"/>
      <c r="EL91" s="267"/>
      <c r="EM91" s="121"/>
      <c r="EN91" s="267"/>
      <c r="EO91" s="267"/>
      <c r="EP91" s="267"/>
      <c r="EQ91" s="121"/>
      <c r="ER91" s="267"/>
      <c r="ES91" s="267"/>
      <c r="ET91" s="267"/>
      <c r="EU91" s="121"/>
      <c r="EV91" s="267"/>
      <c r="EW91" s="267"/>
      <c r="EX91" s="267"/>
      <c r="EY91" s="121"/>
      <c r="EZ91" s="267"/>
      <c r="FA91" s="267"/>
      <c r="FB91" s="267"/>
    </row>
    <row r="92" spans="1:158" s="118" customFormat="1" ht="15" customHeight="1" x14ac:dyDescent="0.25">
      <c r="A92" s="260">
        <v>2120629</v>
      </c>
      <c r="B92" s="261">
        <v>-74.39952778</v>
      </c>
      <c r="C92" s="261">
        <v>4.8441388889999999</v>
      </c>
      <c r="D92" s="87">
        <v>2686</v>
      </c>
      <c r="E92" s="254" t="s">
        <v>1026</v>
      </c>
      <c r="F92" s="89" t="s">
        <v>455</v>
      </c>
      <c r="G92" s="256" t="s">
        <v>1185</v>
      </c>
      <c r="H92" s="89"/>
      <c r="I92" s="89"/>
      <c r="J92" s="256" t="s">
        <v>1185</v>
      </c>
      <c r="K92" s="262">
        <v>26.5</v>
      </c>
      <c r="L92" s="262">
        <v>0.8</v>
      </c>
      <c r="M92" s="262">
        <v>0</v>
      </c>
      <c r="N92" s="262">
        <v>0</v>
      </c>
      <c r="O92" s="262">
        <v>0</v>
      </c>
      <c r="P92" s="262">
        <v>0</v>
      </c>
      <c r="Q92" s="91">
        <v>0</v>
      </c>
      <c r="R92" s="126">
        <v>0</v>
      </c>
      <c r="S92" s="126">
        <v>0</v>
      </c>
      <c r="T92" s="126">
        <v>4</v>
      </c>
      <c r="U92" s="126">
        <v>0</v>
      </c>
      <c r="V92" s="661">
        <v>0</v>
      </c>
      <c r="W92" s="666">
        <v>2.4</v>
      </c>
      <c r="X92" s="126">
        <v>23.3</v>
      </c>
      <c r="Y92" s="262">
        <v>2.2999999999999998</v>
      </c>
      <c r="Z92" s="262">
        <v>1.8</v>
      </c>
      <c r="AA92" s="262">
        <v>1.8</v>
      </c>
      <c r="AB92" s="262">
        <v>1</v>
      </c>
      <c r="AC92" s="262">
        <v>6</v>
      </c>
      <c r="AD92" s="262">
        <v>13.6</v>
      </c>
      <c r="AE92" s="262">
        <v>0</v>
      </c>
      <c r="AF92" s="262">
        <v>8</v>
      </c>
      <c r="AG92" s="262">
        <v>25</v>
      </c>
      <c r="AH92" s="91">
        <v>40</v>
      </c>
      <c r="AI92" s="91">
        <v>4</v>
      </c>
      <c r="AJ92" s="91">
        <v>6.5</v>
      </c>
      <c r="AK92" s="91">
        <v>0</v>
      </c>
      <c r="AL92" s="91">
        <v>3.6</v>
      </c>
      <c r="AM92" s="126">
        <v>2.4</v>
      </c>
      <c r="AN92" s="126">
        <v>0</v>
      </c>
      <c r="AO92" s="120"/>
      <c r="AP92" s="92">
        <f t="shared" si="33"/>
        <v>173</v>
      </c>
      <c r="AQ92" s="263" t="s">
        <v>1301</v>
      </c>
      <c r="AR92" s="226"/>
      <c r="AS92" s="227"/>
      <c r="AT92" s="96">
        <f t="shared" si="47"/>
        <v>30</v>
      </c>
      <c r="AU92" s="97">
        <f t="shared" si="38"/>
        <v>18</v>
      </c>
      <c r="AV92" s="99"/>
      <c r="AW92" s="58">
        <f t="shared" si="37"/>
        <v>0</v>
      </c>
      <c r="AX92" s="99"/>
      <c r="AY92" s="100">
        <f t="shared" si="48"/>
        <v>40</v>
      </c>
      <c r="AZ92" s="101"/>
      <c r="BA92" s="102" t="str">
        <f t="shared" si="34"/>
        <v/>
      </c>
      <c r="BB92" s="102" t="str">
        <f t="shared" si="35"/>
        <v/>
      </c>
      <c r="BC92" s="102" t="str">
        <f t="shared" si="36"/>
        <v/>
      </c>
      <c r="BD92" s="102" t="s">
        <v>1301</v>
      </c>
      <c r="BE92" s="103"/>
      <c r="BF92" s="124" t="s">
        <v>1026</v>
      </c>
      <c r="BG92" s="268" t="s">
        <v>1301</v>
      </c>
      <c r="BH92" s="268" t="s">
        <v>1301</v>
      </c>
      <c r="BI92" s="268" t="s">
        <v>1301</v>
      </c>
      <c r="BJ92" s="268" t="s">
        <v>1301</v>
      </c>
      <c r="BK92" s="268" t="s">
        <v>1301</v>
      </c>
      <c r="BL92" s="268" t="s">
        <v>1301</v>
      </c>
      <c r="BM92" s="268" t="s">
        <v>1301</v>
      </c>
      <c r="BN92" s="268" t="s">
        <v>1301</v>
      </c>
      <c r="BO92" s="268" t="s">
        <v>1301</v>
      </c>
      <c r="BP92" s="268" t="s">
        <v>1301</v>
      </c>
      <c r="BQ92" s="268" t="s">
        <v>1301</v>
      </c>
      <c r="BR92" s="269" t="s">
        <v>1301</v>
      </c>
      <c r="BS92" s="107"/>
      <c r="BT92" s="257" t="s">
        <v>1301</v>
      </c>
      <c r="BU92" s="192" t="s">
        <v>1301</v>
      </c>
      <c r="BV92" s="192" t="s">
        <v>1301</v>
      </c>
      <c r="BW92" s="192" t="s">
        <v>1301</v>
      </c>
      <c r="BX92" s="192" t="s">
        <v>1301</v>
      </c>
      <c r="BY92" s="193" t="s">
        <v>1301</v>
      </c>
      <c r="BZ92" s="192" t="s">
        <v>1301</v>
      </c>
      <c r="CA92" s="192" t="s">
        <v>1301</v>
      </c>
      <c r="CB92" s="193" t="s">
        <v>1301</v>
      </c>
      <c r="CC92" s="193" t="s">
        <v>1301</v>
      </c>
      <c r="CD92" s="193" t="s">
        <v>1301</v>
      </c>
      <c r="CE92" s="193" t="s">
        <v>1301</v>
      </c>
      <c r="CF92" s="265"/>
      <c r="CG92" s="111"/>
      <c r="CH92" s="111"/>
      <c r="CI92" s="111"/>
      <c r="CJ92" s="111"/>
      <c r="CK92" s="111"/>
      <c r="CL92" s="111"/>
      <c r="CM92" s="111"/>
      <c r="CN92" s="111"/>
      <c r="CO92" s="111"/>
      <c r="CP92" s="111"/>
      <c r="CQ92" s="111"/>
      <c r="CR92" s="111"/>
      <c r="CT92" s="125" t="s">
        <v>1026</v>
      </c>
      <c r="CU92" s="114">
        <f t="shared" si="39"/>
        <v>31.3</v>
      </c>
      <c r="CV92" s="266"/>
      <c r="CW92" s="266"/>
      <c r="CX92" s="114">
        <f t="shared" si="40"/>
        <v>52.2</v>
      </c>
      <c r="CY92" s="266"/>
      <c r="CZ92" s="266"/>
      <c r="DA92" s="114">
        <f t="shared" si="41"/>
        <v>89.5</v>
      </c>
      <c r="DB92" s="115">
        <f t="shared" si="42"/>
        <v>173</v>
      </c>
      <c r="DC92" s="116">
        <f t="shared" si="43"/>
        <v>10</v>
      </c>
      <c r="DD92" s="116">
        <f t="shared" si="44"/>
        <v>10</v>
      </c>
      <c r="DE92" s="116">
        <f t="shared" si="45"/>
        <v>10</v>
      </c>
      <c r="DF92" s="117">
        <f t="shared" si="46"/>
        <v>30</v>
      </c>
      <c r="DH92" s="267"/>
      <c r="DI92" s="267"/>
      <c r="DJ92" s="267"/>
      <c r="DK92" s="121"/>
      <c r="DL92" s="267"/>
      <c r="DM92" s="267"/>
      <c r="DN92" s="267"/>
      <c r="DO92" s="121"/>
      <c r="DP92" s="267"/>
      <c r="DQ92" s="267"/>
      <c r="DR92" s="267"/>
      <c r="DS92" s="121"/>
      <c r="DT92" s="267"/>
      <c r="DU92" s="267"/>
      <c r="DV92" s="267"/>
      <c r="DW92" s="121"/>
      <c r="DX92" s="267"/>
      <c r="DY92" s="267"/>
      <c r="DZ92" s="267"/>
      <c r="EA92" s="121"/>
      <c r="EB92" s="267"/>
      <c r="EC92" s="267"/>
      <c r="ED92" s="267"/>
      <c r="EE92" s="121"/>
      <c r="EF92" s="267"/>
      <c r="EG92" s="267"/>
      <c r="EH92" s="267"/>
      <c r="EI92" s="121"/>
      <c r="EJ92" s="267"/>
      <c r="EK92" s="267"/>
      <c r="EL92" s="267"/>
      <c r="EM92" s="121"/>
      <c r="EN92" s="267"/>
      <c r="EO92" s="267"/>
      <c r="EP92" s="267"/>
      <c r="EQ92" s="121"/>
      <c r="ER92" s="267"/>
      <c r="ES92" s="267"/>
      <c r="ET92" s="267"/>
      <c r="EU92" s="121"/>
      <c r="EV92" s="267"/>
      <c r="EW92" s="267"/>
      <c r="EX92" s="267"/>
      <c r="EY92" s="121"/>
      <c r="EZ92" s="267"/>
      <c r="FA92" s="267"/>
      <c r="FB92" s="267"/>
    </row>
    <row r="93" spans="1:158" s="118" customFormat="1" ht="15" customHeight="1" x14ac:dyDescent="0.25">
      <c r="A93" s="260">
        <v>2120516</v>
      </c>
      <c r="B93" s="261">
        <v>-74.177222220000004</v>
      </c>
      <c r="C93" s="261">
        <v>4.703222222</v>
      </c>
      <c r="D93" s="87">
        <v>2571</v>
      </c>
      <c r="E93" s="270" t="s">
        <v>1374</v>
      </c>
      <c r="F93" s="89" t="s">
        <v>455</v>
      </c>
      <c r="G93" s="256" t="s">
        <v>1188</v>
      </c>
      <c r="H93" s="89"/>
      <c r="I93" s="89"/>
      <c r="J93" s="256" t="s">
        <v>1188</v>
      </c>
      <c r="K93" s="262">
        <v>4.8</v>
      </c>
      <c r="L93" s="262">
        <v>0</v>
      </c>
      <c r="M93" s="262">
        <v>0</v>
      </c>
      <c r="N93" s="262">
        <v>3</v>
      </c>
      <c r="O93" s="262">
        <v>0</v>
      </c>
      <c r="P93" s="262">
        <v>0</v>
      </c>
      <c r="Q93" s="91">
        <v>0.6</v>
      </c>
      <c r="R93" s="126">
        <v>0</v>
      </c>
      <c r="S93" s="126">
        <v>0</v>
      </c>
      <c r="T93" s="126">
        <v>1.1000000000000001</v>
      </c>
      <c r="U93" s="126">
        <v>0</v>
      </c>
      <c r="V93" s="661">
        <v>0</v>
      </c>
      <c r="W93" s="666">
        <v>0</v>
      </c>
      <c r="X93" s="126">
        <v>7.8</v>
      </c>
      <c r="Y93" s="262">
        <v>0.6</v>
      </c>
      <c r="Z93" s="262">
        <v>14.5</v>
      </c>
      <c r="AA93" s="262">
        <v>2.9</v>
      </c>
      <c r="AB93" s="262">
        <v>0</v>
      </c>
      <c r="AC93" s="262">
        <v>0.5</v>
      </c>
      <c r="AD93" s="262">
        <v>0</v>
      </c>
      <c r="AE93" s="262">
        <v>0</v>
      </c>
      <c r="AF93" s="262">
        <v>0</v>
      </c>
      <c r="AG93" s="262">
        <v>5.6</v>
      </c>
      <c r="AH93" s="91">
        <v>8.5</v>
      </c>
      <c r="AI93" s="91">
        <v>18.7</v>
      </c>
      <c r="AJ93" s="91">
        <v>0</v>
      </c>
      <c r="AK93" s="91">
        <v>1.5</v>
      </c>
      <c r="AL93" s="91">
        <v>1.8</v>
      </c>
      <c r="AM93" s="126">
        <v>3.9</v>
      </c>
      <c r="AN93" s="126">
        <v>0</v>
      </c>
      <c r="AO93" s="120"/>
      <c r="AP93" s="92">
        <f t="shared" si="33"/>
        <v>75.800000000000011</v>
      </c>
      <c r="AQ93" s="263" t="s">
        <v>1301</v>
      </c>
      <c r="AR93" s="226"/>
      <c r="AS93" s="227"/>
      <c r="AT93" s="96">
        <f t="shared" si="47"/>
        <v>30</v>
      </c>
      <c r="AU93" s="97">
        <f t="shared" si="38"/>
        <v>15</v>
      </c>
      <c r="AV93" s="99"/>
      <c r="AW93" s="58">
        <f t="shared" si="37"/>
        <v>0</v>
      </c>
      <c r="AX93" s="99"/>
      <c r="AY93" s="100">
        <f t="shared" si="48"/>
        <v>18.7</v>
      </c>
      <c r="AZ93" s="101"/>
      <c r="BA93" s="102" t="str">
        <f t="shared" si="34"/>
        <v/>
      </c>
      <c r="BB93" s="102" t="str">
        <f t="shared" si="35"/>
        <v/>
      </c>
      <c r="BC93" s="102" t="str">
        <f t="shared" si="36"/>
        <v/>
      </c>
      <c r="BD93" s="102" t="s">
        <v>1301</v>
      </c>
      <c r="BE93" s="103"/>
      <c r="BF93" s="124" t="s">
        <v>1374</v>
      </c>
      <c r="BG93" s="268" t="s">
        <v>1301</v>
      </c>
      <c r="BH93" s="268" t="s">
        <v>1301</v>
      </c>
      <c r="BI93" s="268" t="s">
        <v>1301</v>
      </c>
      <c r="BJ93" s="268" t="s">
        <v>1301</v>
      </c>
      <c r="BK93" s="268" t="s">
        <v>1301</v>
      </c>
      <c r="BL93" s="268" t="s">
        <v>1301</v>
      </c>
      <c r="BM93" s="268" t="s">
        <v>1301</v>
      </c>
      <c r="BN93" s="268" t="s">
        <v>1301</v>
      </c>
      <c r="BO93" s="268" t="s">
        <v>1301</v>
      </c>
      <c r="BP93" s="268" t="s">
        <v>1301</v>
      </c>
      <c r="BQ93" s="268" t="s">
        <v>1301</v>
      </c>
      <c r="BR93" s="269" t="s">
        <v>1301</v>
      </c>
      <c r="BS93" s="107"/>
      <c r="BT93" s="257" t="s">
        <v>1301</v>
      </c>
      <c r="BU93" s="192" t="s">
        <v>1301</v>
      </c>
      <c r="BV93" s="192" t="s">
        <v>1301</v>
      </c>
      <c r="BW93" s="192" t="s">
        <v>1301</v>
      </c>
      <c r="BX93" s="192" t="s">
        <v>1301</v>
      </c>
      <c r="BY93" s="193" t="s">
        <v>1301</v>
      </c>
      <c r="BZ93" s="192" t="s">
        <v>1301</v>
      </c>
      <c r="CA93" s="192" t="s">
        <v>1301</v>
      </c>
      <c r="CB93" s="193" t="s">
        <v>1301</v>
      </c>
      <c r="CC93" s="193" t="s">
        <v>1301</v>
      </c>
      <c r="CD93" s="193" t="s">
        <v>1301</v>
      </c>
      <c r="CE93" s="193" t="s">
        <v>1301</v>
      </c>
      <c r="CF93" s="265"/>
      <c r="CG93" s="111"/>
      <c r="CH93" s="111"/>
      <c r="CI93" s="111"/>
      <c r="CJ93" s="111"/>
      <c r="CK93" s="111"/>
      <c r="CL93" s="111"/>
      <c r="CM93" s="111"/>
      <c r="CN93" s="111"/>
      <c r="CO93" s="111"/>
      <c r="CP93" s="111"/>
      <c r="CQ93" s="111"/>
      <c r="CR93" s="111"/>
      <c r="CT93" s="125" t="s">
        <v>1374</v>
      </c>
      <c r="CU93" s="114">
        <f t="shared" si="39"/>
        <v>9.5</v>
      </c>
      <c r="CV93" s="266"/>
      <c r="CW93" s="266"/>
      <c r="CX93" s="114">
        <f t="shared" si="40"/>
        <v>26.299999999999997</v>
      </c>
      <c r="CY93" s="266"/>
      <c r="CZ93" s="266"/>
      <c r="DA93" s="114">
        <f t="shared" si="41"/>
        <v>39.999999999999993</v>
      </c>
      <c r="DB93" s="115">
        <f t="shared" si="42"/>
        <v>75.799999999999983</v>
      </c>
      <c r="DC93" s="116">
        <f t="shared" si="43"/>
        <v>10</v>
      </c>
      <c r="DD93" s="116">
        <f t="shared" si="44"/>
        <v>10</v>
      </c>
      <c r="DE93" s="116">
        <f t="shared" si="45"/>
        <v>10</v>
      </c>
      <c r="DF93" s="117">
        <f t="shared" si="46"/>
        <v>30</v>
      </c>
      <c r="DH93" s="267"/>
      <c r="DI93" s="267"/>
      <c r="DJ93" s="267"/>
      <c r="DK93" s="121"/>
      <c r="DL93" s="267"/>
      <c r="DM93" s="267"/>
      <c r="DN93" s="267"/>
      <c r="DO93" s="121"/>
      <c r="DP93" s="267"/>
      <c r="DQ93" s="267"/>
      <c r="DR93" s="267"/>
      <c r="DS93" s="121"/>
      <c r="DT93" s="267"/>
      <c r="DU93" s="267"/>
      <c r="DV93" s="267"/>
      <c r="DW93" s="121"/>
      <c r="DX93" s="267"/>
      <c r="DY93" s="267"/>
      <c r="DZ93" s="267"/>
      <c r="EA93" s="121"/>
      <c r="EB93" s="267"/>
      <c r="EC93" s="267"/>
      <c r="ED93" s="267"/>
      <c r="EE93" s="121"/>
      <c r="EF93" s="267"/>
      <c r="EG93" s="267"/>
      <c r="EH93" s="267"/>
      <c r="EI93" s="121"/>
      <c r="EJ93" s="267"/>
      <c r="EK93" s="267"/>
      <c r="EL93" s="267"/>
      <c r="EM93" s="121"/>
      <c r="EN93" s="267"/>
      <c r="EO93" s="267"/>
      <c r="EP93" s="267"/>
      <c r="EQ93" s="121"/>
      <c r="ER93" s="267"/>
      <c r="ES93" s="267"/>
      <c r="ET93" s="267"/>
      <c r="EU93" s="121"/>
      <c r="EV93" s="267"/>
      <c r="EW93" s="267"/>
      <c r="EX93" s="267"/>
      <c r="EY93" s="121"/>
      <c r="EZ93" s="267"/>
      <c r="FA93" s="267"/>
      <c r="FB93" s="267"/>
    </row>
    <row r="94" spans="1:158" s="118" customFormat="1" ht="15" customHeight="1" x14ac:dyDescent="0.25">
      <c r="A94" s="260">
        <v>2401036</v>
      </c>
      <c r="B94" s="261">
        <v>-73.797527779999996</v>
      </c>
      <c r="C94" s="261">
        <v>5.4033055560000003</v>
      </c>
      <c r="D94" s="87">
        <v>2896</v>
      </c>
      <c r="E94" s="254" t="s">
        <v>1375</v>
      </c>
      <c r="F94" s="89" t="s">
        <v>455</v>
      </c>
      <c r="G94" s="256" t="s">
        <v>1404</v>
      </c>
      <c r="H94" s="89"/>
      <c r="I94" s="89"/>
      <c r="J94" s="256" t="s">
        <v>1404</v>
      </c>
      <c r="K94" s="262">
        <v>4.5</v>
      </c>
      <c r="L94" s="262">
        <v>0</v>
      </c>
      <c r="M94" s="262">
        <v>4.5</v>
      </c>
      <c r="N94" s="262">
        <v>22.5</v>
      </c>
      <c r="O94" s="262">
        <v>0</v>
      </c>
      <c r="P94" s="262">
        <v>0</v>
      </c>
      <c r="Q94" s="91">
        <v>0</v>
      </c>
      <c r="R94" s="126">
        <v>0</v>
      </c>
      <c r="S94" s="126">
        <v>0</v>
      </c>
      <c r="T94" s="126">
        <v>0</v>
      </c>
      <c r="U94" s="126">
        <v>0</v>
      </c>
      <c r="V94" s="661">
        <v>0</v>
      </c>
      <c r="W94" s="666">
        <v>0</v>
      </c>
      <c r="X94" s="126">
        <v>18</v>
      </c>
      <c r="Y94" s="262">
        <v>0</v>
      </c>
      <c r="Z94" s="262">
        <v>4.5</v>
      </c>
      <c r="AA94" s="262">
        <v>7.5</v>
      </c>
      <c r="AB94" s="262">
        <v>0</v>
      </c>
      <c r="AC94" s="262">
        <v>2.5</v>
      </c>
      <c r="AD94" s="262">
        <v>0</v>
      </c>
      <c r="AE94" s="262">
        <v>18</v>
      </c>
      <c r="AF94" s="262">
        <v>9</v>
      </c>
      <c r="AG94" s="262">
        <v>5.5</v>
      </c>
      <c r="AH94" s="91">
        <v>19</v>
      </c>
      <c r="AI94" s="91">
        <v>0</v>
      </c>
      <c r="AJ94" s="91">
        <v>3</v>
      </c>
      <c r="AK94" s="91">
        <v>2.5</v>
      </c>
      <c r="AL94" s="91">
        <v>0</v>
      </c>
      <c r="AM94" s="126">
        <v>2</v>
      </c>
      <c r="AN94" s="126">
        <v>0</v>
      </c>
      <c r="AO94" s="120"/>
      <c r="AP94" s="92">
        <f t="shared" si="33"/>
        <v>123</v>
      </c>
      <c r="AQ94" s="263" t="s">
        <v>1301</v>
      </c>
      <c r="AR94" s="226"/>
      <c r="AS94" s="227"/>
      <c r="AT94" s="96">
        <f t="shared" si="47"/>
        <v>30</v>
      </c>
      <c r="AU94" s="97">
        <f t="shared" si="38"/>
        <v>14</v>
      </c>
      <c r="AV94" s="99"/>
      <c r="AW94" s="58">
        <f t="shared" si="37"/>
        <v>0</v>
      </c>
      <c r="AX94" s="99"/>
      <c r="AY94" s="100">
        <f t="shared" si="48"/>
        <v>22.5</v>
      </c>
      <c r="AZ94" s="101"/>
      <c r="BA94" s="102" t="str">
        <f t="shared" si="34"/>
        <v/>
      </c>
      <c r="BB94" s="102" t="str">
        <f t="shared" si="35"/>
        <v/>
      </c>
      <c r="BC94" s="102" t="str">
        <f t="shared" si="36"/>
        <v/>
      </c>
      <c r="BD94" s="102" t="s">
        <v>1301</v>
      </c>
      <c r="BE94" s="103"/>
      <c r="BF94" s="124" t="s">
        <v>1375</v>
      </c>
      <c r="BG94" s="268" t="s">
        <v>1301</v>
      </c>
      <c r="BH94" s="268" t="s">
        <v>1301</v>
      </c>
      <c r="BI94" s="268" t="s">
        <v>1301</v>
      </c>
      <c r="BJ94" s="268" t="s">
        <v>1301</v>
      </c>
      <c r="BK94" s="268" t="s">
        <v>1301</v>
      </c>
      <c r="BL94" s="268" t="s">
        <v>1301</v>
      </c>
      <c r="BM94" s="268" t="s">
        <v>1301</v>
      </c>
      <c r="BN94" s="268" t="s">
        <v>1301</v>
      </c>
      <c r="BO94" s="268" t="s">
        <v>1301</v>
      </c>
      <c r="BP94" s="268" t="s">
        <v>1301</v>
      </c>
      <c r="BQ94" s="268" t="s">
        <v>1301</v>
      </c>
      <c r="BR94" s="269" t="s">
        <v>1301</v>
      </c>
      <c r="BS94" s="107"/>
      <c r="BT94" s="257" t="s">
        <v>1301</v>
      </c>
      <c r="BU94" s="192" t="s">
        <v>1301</v>
      </c>
      <c r="BV94" s="192" t="s">
        <v>1301</v>
      </c>
      <c r="BW94" s="192" t="s">
        <v>1301</v>
      </c>
      <c r="BX94" s="192" t="s">
        <v>1301</v>
      </c>
      <c r="BY94" s="193" t="s">
        <v>1301</v>
      </c>
      <c r="BZ94" s="192" t="s">
        <v>1301</v>
      </c>
      <c r="CA94" s="192" t="s">
        <v>1301</v>
      </c>
      <c r="CB94" s="193" t="s">
        <v>1301</v>
      </c>
      <c r="CC94" s="193" t="s">
        <v>1301</v>
      </c>
      <c r="CD94" s="193" t="s">
        <v>1301</v>
      </c>
      <c r="CE94" s="193" t="s">
        <v>1301</v>
      </c>
      <c r="CF94" s="265"/>
      <c r="CG94" s="111"/>
      <c r="CH94" s="111"/>
      <c r="CI94" s="111"/>
      <c r="CJ94" s="111"/>
      <c r="CK94" s="111"/>
      <c r="CL94" s="111"/>
      <c r="CM94" s="111"/>
      <c r="CN94" s="111"/>
      <c r="CO94" s="111"/>
      <c r="CP94" s="111"/>
      <c r="CQ94" s="111"/>
      <c r="CR94" s="111"/>
      <c r="CT94" s="125" t="s">
        <v>1375</v>
      </c>
      <c r="CU94" s="114">
        <f t="shared" si="39"/>
        <v>31.5</v>
      </c>
      <c r="CV94" s="266"/>
      <c r="CW94" s="266"/>
      <c r="CX94" s="114">
        <f t="shared" si="40"/>
        <v>32.5</v>
      </c>
      <c r="CY94" s="266"/>
      <c r="CZ94" s="266"/>
      <c r="DA94" s="114">
        <f t="shared" si="41"/>
        <v>59</v>
      </c>
      <c r="DB94" s="115">
        <f t="shared" si="42"/>
        <v>123</v>
      </c>
      <c r="DC94" s="116">
        <f t="shared" si="43"/>
        <v>10</v>
      </c>
      <c r="DD94" s="116">
        <f t="shared" si="44"/>
        <v>10</v>
      </c>
      <c r="DE94" s="116">
        <f t="shared" si="45"/>
        <v>10</v>
      </c>
      <c r="DF94" s="117">
        <f t="shared" si="46"/>
        <v>30</v>
      </c>
      <c r="DH94" s="267"/>
      <c r="DI94" s="267"/>
      <c r="DJ94" s="267"/>
      <c r="DK94" s="121"/>
      <c r="DL94" s="267"/>
      <c r="DM94" s="267"/>
      <c r="DN94" s="267"/>
      <c r="DO94" s="121"/>
      <c r="DP94" s="267"/>
      <c r="DQ94" s="267"/>
      <c r="DR94" s="267"/>
      <c r="DS94" s="121"/>
      <c r="DT94" s="267"/>
      <c r="DU94" s="267"/>
      <c r="DV94" s="267"/>
      <c r="DW94" s="121"/>
      <c r="DX94" s="267"/>
      <c r="DY94" s="267"/>
      <c r="DZ94" s="267"/>
      <c r="EA94" s="121"/>
      <c r="EB94" s="267"/>
      <c r="EC94" s="267"/>
      <c r="ED94" s="267"/>
      <c r="EE94" s="121"/>
      <c r="EF94" s="267"/>
      <c r="EG94" s="267"/>
      <c r="EH94" s="267"/>
      <c r="EI94" s="121"/>
      <c r="EJ94" s="267"/>
      <c r="EK94" s="267"/>
      <c r="EL94" s="267"/>
      <c r="EM94" s="121"/>
      <c r="EN94" s="267"/>
      <c r="EO94" s="267"/>
      <c r="EP94" s="267"/>
      <c r="EQ94" s="121"/>
      <c r="ER94" s="267"/>
      <c r="ES94" s="267"/>
      <c r="ET94" s="267"/>
      <c r="EU94" s="121"/>
      <c r="EV94" s="267"/>
      <c r="EW94" s="267"/>
      <c r="EX94" s="267"/>
      <c r="EY94" s="121"/>
      <c r="EZ94" s="267"/>
      <c r="FA94" s="267"/>
      <c r="FB94" s="267"/>
    </row>
    <row r="95" spans="1:158" s="118" customFormat="1" ht="15" customHeight="1" x14ac:dyDescent="0.25">
      <c r="A95" s="260">
        <v>2119514</v>
      </c>
      <c r="B95" s="261">
        <v>-74.370249999999999</v>
      </c>
      <c r="C95" s="261">
        <v>4.3356944439999996</v>
      </c>
      <c r="D95" s="87">
        <v>1725</v>
      </c>
      <c r="E95" s="254" t="s">
        <v>1887</v>
      </c>
      <c r="F95" s="89" t="s">
        <v>455</v>
      </c>
      <c r="G95" s="256" t="s">
        <v>1405</v>
      </c>
      <c r="H95" s="89"/>
      <c r="I95" s="89"/>
      <c r="J95" s="256" t="s">
        <v>1405</v>
      </c>
      <c r="K95" s="262">
        <v>22.1</v>
      </c>
      <c r="L95" s="262">
        <v>1</v>
      </c>
      <c r="M95" s="262">
        <v>0</v>
      </c>
      <c r="N95" s="262">
        <v>2.2999999999999998</v>
      </c>
      <c r="O95" s="262">
        <v>0</v>
      </c>
      <c r="P95" s="262">
        <v>34.5</v>
      </c>
      <c r="Q95" s="91">
        <v>0.5</v>
      </c>
      <c r="R95" s="126">
        <v>0.3</v>
      </c>
      <c r="S95" s="126">
        <v>0</v>
      </c>
      <c r="T95" s="126">
        <v>1</v>
      </c>
      <c r="U95" s="126">
        <v>0</v>
      </c>
      <c r="V95" s="661">
        <v>0</v>
      </c>
      <c r="W95" s="666">
        <v>0</v>
      </c>
      <c r="X95" s="126">
        <v>34</v>
      </c>
      <c r="Y95" s="262">
        <v>2.5</v>
      </c>
      <c r="Z95" s="262">
        <v>23.2</v>
      </c>
      <c r="AA95" s="262">
        <v>13.8</v>
      </c>
      <c r="AB95" s="262">
        <v>0</v>
      </c>
      <c r="AC95" s="262">
        <v>2.8</v>
      </c>
      <c r="AD95" s="262">
        <v>0</v>
      </c>
      <c r="AE95" s="262">
        <v>0</v>
      </c>
      <c r="AF95" s="262">
        <v>8.1999999999999993</v>
      </c>
      <c r="AG95" s="262">
        <v>5</v>
      </c>
      <c r="AH95" s="91">
        <v>9.8000000000000007</v>
      </c>
      <c r="AI95" s="91">
        <v>24.5</v>
      </c>
      <c r="AJ95" s="91">
        <v>9.5</v>
      </c>
      <c r="AK95" s="91">
        <v>18.2</v>
      </c>
      <c r="AL95" s="91">
        <v>5.5</v>
      </c>
      <c r="AM95" s="126">
        <v>1.6</v>
      </c>
      <c r="AN95" s="126">
        <v>0</v>
      </c>
      <c r="AO95" s="120"/>
      <c r="AP95" s="92">
        <f t="shared" si="33"/>
        <v>220.3</v>
      </c>
      <c r="AQ95" s="263" t="s">
        <v>1301</v>
      </c>
      <c r="AR95" s="226"/>
      <c r="AS95" s="227"/>
      <c r="AT95" s="96">
        <f t="shared" si="47"/>
        <v>30</v>
      </c>
      <c r="AU95" s="97">
        <f t="shared" si="38"/>
        <v>20</v>
      </c>
      <c r="AV95" s="99"/>
      <c r="AW95" s="58">
        <f t="shared" si="37"/>
        <v>0</v>
      </c>
      <c r="AX95" s="99"/>
      <c r="AY95" s="100">
        <f t="shared" si="48"/>
        <v>34.5</v>
      </c>
      <c r="AZ95" s="101"/>
      <c r="BA95" s="102" t="str">
        <f t="shared" si="34"/>
        <v/>
      </c>
      <c r="BB95" s="102" t="str">
        <f t="shared" si="35"/>
        <v/>
      </c>
      <c r="BC95" s="102" t="str">
        <f t="shared" si="36"/>
        <v/>
      </c>
      <c r="BD95" s="102" t="s">
        <v>1301</v>
      </c>
      <c r="BE95" s="103"/>
      <c r="BF95" s="124" t="s">
        <v>1791</v>
      </c>
      <c r="BG95" s="268" t="s">
        <v>1301</v>
      </c>
      <c r="BH95" s="268" t="s">
        <v>1301</v>
      </c>
      <c r="BI95" s="268" t="s">
        <v>1301</v>
      </c>
      <c r="BJ95" s="268" t="s">
        <v>1301</v>
      </c>
      <c r="BK95" s="268" t="s">
        <v>1301</v>
      </c>
      <c r="BL95" s="268" t="s">
        <v>1301</v>
      </c>
      <c r="BM95" s="268" t="s">
        <v>1301</v>
      </c>
      <c r="BN95" s="268" t="s">
        <v>1301</v>
      </c>
      <c r="BO95" s="268" t="s">
        <v>1301</v>
      </c>
      <c r="BP95" s="268" t="s">
        <v>1301</v>
      </c>
      <c r="BQ95" s="268" t="s">
        <v>1301</v>
      </c>
      <c r="BR95" s="269" t="s">
        <v>1301</v>
      </c>
      <c r="BS95" s="107"/>
      <c r="BT95" s="257" t="s">
        <v>1301</v>
      </c>
      <c r="BU95" s="192" t="s">
        <v>1301</v>
      </c>
      <c r="BV95" s="192" t="s">
        <v>1301</v>
      </c>
      <c r="BW95" s="192" t="s">
        <v>1301</v>
      </c>
      <c r="BX95" s="192" t="s">
        <v>1301</v>
      </c>
      <c r="BY95" s="193" t="s">
        <v>1301</v>
      </c>
      <c r="BZ95" s="192" t="s">
        <v>1301</v>
      </c>
      <c r="CA95" s="192" t="s">
        <v>1301</v>
      </c>
      <c r="CB95" s="193" t="s">
        <v>1301</v>
      </c>
      <c r="CC95" s="193" t="s">
        <v>1301</v>
      </c>
      <c r="CD95" s="193" t="s">
        <v>1301</v>
      </c>
      <c r="CE95" s="193" t="s">
        <v>1301</v>
      </c>
      <c r="CF95" s="265"/>
      <c r="CG95" s="111"/>
      <c r="CH95" s="111"/>
      <c r="CI95" s="111"/>
      <c r="CJ95" s="111"/>
      <c r="CK95" s="111"/>
      <c r="CL95" s="111"/>
      <c r="CM95" s="111"/>
      <c r="CN95" s="111"/>
      <c r="CO95" s="111"/>
      <c r="CP95" s="111"/>
      <c r="CQ95" s="111"/>
      <c r="CR95" s="111"/>
      <c r="CT95" s="125" t="s">
        <v>1791</v>
      </c>
      <c r="CU95" s="114">
        <f t="shared" si="39"/>
        <v>61.7</v>
      </c>
      <c r="CV95" s="266"/>
      <c r="CW95" s="266"/>
      <c r="CX95" s="114">
        <f t="shared" si="40"/>
        <v>76.3</v>
      </c>
      <c r="CY95" s="266"/>
      <c r="CZ95" s="266"/>
      <c r="DA95" s="114">
        <f t="shared" si="41"/>
        <v>82.3</v>
      </c>
      <c r="DB95" s="115">
        <f t="shared" si="42"/>
        <v>220.3</v>
      </c>
      <c r="DC95" s="116">
        <f t="shared" si="43"/>
        <v>10</v>
      </c>
      <c r="DD95" s="116">
        <f t="shared" si="44"/>
        <v>10</v>
      </c>
      <c r="DE95" s="116">
        <f t="shared" si="45"/>
        <v>10</v>
      </c>
      <c r="DF95" s="117">
        <f t="shared" si="46"/>
        <v>30</v>
      </c>
      <c r="DH95" s="267"/>
      <c r="DI95" s="267"/>
      <c r="DJ95" s="267"/>
      <c r="DK95" s="121"/>
      <c r="DL95" s="267"/>
      <c r="DM95" s="267"/>
      <c r="DN95" s="267"/>
      <c r="DO95" s="121"/>
      <c r="DP95" s="267"/>
      <c r="DQ95" s="267"/>
      <c r="DR95" s="267"/>
      <c r="DS95" s="121"/>
      <c r="DT95" s="267"/>
      <c r="DU95" s="267"/>
      <c r="DV95" s="267"/>
      <c r="DW95" s="121"/>
      <c r="DX95" s="267"/>
      <c r="DY95" s="267"/>
      <c r="DZ95" s="267"/>
      <c r="EA95" s="121"/>
      <c r="EB95" s="267"/>
      <c r="EC95" s="267"/>
      <c r="ED95" s="267"/>
      <c r="EE95" s="121"/>
      <c r="EF95" s="267"/>
      <c r="EG95" s="267"/>
      <c r="EH95" s="267"/>
      <c r="EI95" s="121"/>
      <c r="EJ95" s="267"/>
      <c r="EK95" s="267"/>
      <c r="EL95" s="267"/>
      <c r="EM95" s="121"/>
      <c r="EN95" s="267"/>
      <c r="EO95" s="267"/>
      <c r="EP95" s="267"/>
      <c r="EQ95" s="121"/>
      <c r="ER95" s="267"/>
      <c r="ES95" s="267"/>
      <c r="ET95" s="267"/>
      <c r="EU95" s="121"/>
      <c r="EV95" s="267"/>
      <c r="EW95" s="267"/>
      <c r="EX95" s="267"/>
      <c r="EY95" s="121"/>
      <c r="EZ95" s="267"/>
      <c r="FA95" s="267"/>
      <c r="FB95" s="267"/>
    </row>
    <row r="96" spans="1:158" s="118" customFormat="1" ht="15" customHeight="1" x14ac:dyDescent="0.25">
      <c r="A96" s="260">
        <v>2306517</v>
      </c>
      <c r="B96" s="261">
        <v>-74.598277780000004</v>
      </c>
      <c r="C96" s="261">
        <v>5.0567500000000001</v>
      </c>
      <c r="D96" s="87">
        <v>1493</v>
      </c>
      <c r="E96" s="254" t="s">
        <v>1072</v>
      </c>
      <c r="F96" s="89" t="s">
        <v>455</v>
      </c>
      <c r="G96" s="256" t="s">
        <v>1072</v>
      </c>
      <c r="H96" s="89"/>
      <c r="I96" s="89"/>
      <c r="J96" s="256" t="s">
        <v>1072</v>
      </c>
      <c r="K96" s="262">
        <v>16</v>
      </c>
      <c r="L96" s="262">
        <v>0.3</v>
      </c>
      <c r="M96" s="262">
        <v>0</v>
      </c>
      <c r="N96" s="262">
        <v>0.5</v>
      </c>
      <c r="O96" s="262">
        <v>0.3</v>
      </c>
      <c r="P96" s="262">
        <v>0.7</v>
      </c>
      <c r="Q96" s="91">
        <v>0.4</v>
      </c>
      <c r="R96" s="126">
        <v>0</v>
      </c>
      <c r="S96" s="126">
        <v>0</v>
      </c>
      <c r="T96" s="126">
        <v>0.4</v>
      </c>
      <c r="U96" s="126">
        <v>0</v>
      </c>
      <c r="V96" s="661">
        <v>0</v>
      </c>
      <c r="W96" s="666">
        <v>12.2</v>
      </c>
      <c r="X96" s="126">
        <v>26.2</v>
      </c>
      <c r="Y96" s="262">
        <v>1.6</v>
      </c>
      <c r="Z96" s="262">
        <v>1.5</v>
      </c>
      <c r="AA96" s="262">
        <v>2.4</v>
      </c>
      <c r="AB96" s="262">
        <v>0</v>
      </c>
      <c r="AC96" s="262">
        <v>0</v>
      </c>
      <c r="AD96" s="262">
        <v>0</v>
      </c>
      <c r="AE96" s="262">
        <v>0</v>
      </c>
      <c r="AF96" s="262">
        <v>8.1999999999999993</v>
      </c>
      <c r="AG96" s="262">
        <v>25.1</v>
      </c>
      <c r="AH96" s="91">
        <v>35.299999999999997</v>
      </c>
      <c r="AI96" s="91">
        <v>1.1000000000000001</v>
      </c>
      <c r="AJ96" s="91">
        <v>46.2</v>
      </c>
      <c r="AK96" s="91">
        <v>28.2</v>
      </c>
      <c r="AL96" s="91">
        <v>4.5999999999999996</v>
      </c>
      <c r="AM96" s="126">
        <v>0</v>
      </c>
      <c r="AN96" s="126">
        <v>0</v>
      </c>
      <c r="AO96" s="120"/>
      <c r="AP96" s="92">
        <f t="shared" si="33"/>
        <v>211.20000000000002</v>
      </c>
      <c r="AQ96" s="263" t="s">
        <v>1301</v>
      </c>
      <c r="AR96" s="226"/>
      <c r="AS96" s="227"/>
      <c r="AT96" s="96">
        <f t="shared" si="47"/>
        <v>30</v>
      </c>
      <c r="AU96" s="97">
        <f t="shared" si="38"/>
        <v>19</v>
      </c>
      <c r="AV96" s="99"/>
      <c r="AW96" s="58">
        <f t="shared" si="37"/>
        <v>0</v>
      </c>
      <c r="AX96" s="99"/>
      <c r="AY96" s="100">
        <f t="shared" si="48"/>
        <v>46.2</v>
      </c>
      <c r="AZ96" s="101"/>
      <c r="BA96" s="102" t="str">
        <f t="shared" si="34"/>
        <v/>
      </c>
      <c r="BB96" s="102" t="str">
        <f t="shared" si="35"/>
        <v/>
      </c>
      <c r="BC96" s="102" t="str">
        <f t="shared" si="36"/>
        <v/>
      </c>
      <c r="BD96" s="102" t="s">
        <v>1301</v>
      </c>
      <c r="BE96" s="103"/>
      <c r="BF96" s="124" t="s">
        <v>1072</v>
      </c>
      <c r="BG96" s="268" t="s">
        <v>1301</v>
      </c>
      <c r="BH96" s="268" t="s">
        <v>1301</v>
      </c>
      <c r="BI96" s="268" t="s">
        <v>1301</v>
      </c>
      <c r="BJ96" s="268" t="s">
        <v>1301</v>
      </c>
      <c r="BK96" s="268" t="s">
        <v>1301</v>
      </c>
      <c r="BL96" s="268" t="s">
        <v>1301</v>
      </c>
      <c r="BM96" s="268" t="s">
        <v>1301</v>
      </c>
      <c r="BN96" s="268" t="s">
        <v>1301</v>
      </c>
      <c r="BO96" s="268" t="s">
        <v>1301</v>
      </c>
      <c r="BP96" s="268" t="s">
        <v>1301</v>
      </c>
      <c r="BQ96" s="268" t="s">
        <v>1301</v>
      </c>
      <c r="BR96" s="269" t="s">
        <v>1301</v>
      </c>
      <c r="BS96" s="107"/>
      <c r="BT96" s="257" t="s">
        <v>1301</v>
      </c>
      <c r="BU96" s="192" t="s">
        <v>1301</v>
      </c>
      <c r="BV96" s="192" t="s">
        <v>1301</v>
      </c>
      <c r="BW96" s="192" t="s">
        <v>1301</v>
      </c>
      <c r="BX96" s="192" t="s">
        <v>1301</v>
      </c>
      <c r="BY96" s="193" t="s">
        <v>1301</v>
      </c>
      <c r="BZ96" s="192" t="s">
        <v>1301</v>
      </c>
      <c r="CA96" s="192" t="s">
        <v>1301</v>
      </c>
      <c r="CB96" s="193" t="s">
        <v>1301</v>
      </c>
      <c r="CC96" s="193" t="s">
        <v>1301</v>
      </c>
      <c r="CD96" s="193" t="s">
        <v>1301</v>
      </c>
      <c r="CE96" s="193" t="s">
        <v>1301</v>
      </c>
      <c r="CF96" s="265"/>
      <c r="CG96" s="111"/>
      <c r="CH96" s="111"/>
      <c r="CI96" s="111"/>
      <c r="CJ96" s="111"/>
      <c r="CK96" s="111"/>
      <c r="CL96" s="111"/>
      <c r="CM96" s="111"/>
      <c r="CN96" s="111"/>
      <c r="CO96" s="111"/>
      <c r="CP96" s="111"/>
      <c r="CQ96" s="111"/>
      <c r="CR96" s="111"/>
      <c r="CT96" s="125" t="s">
        <v>1072</v>
      </c>
      <c r="CU96" s="114">
        <f t="shared" si="39"/>
        <v>18.599999999999998</v>
      </c>
      <c r="CV96" s="266"/>
      <c r="CW96" s="266"/>
      <c r="CX96" s="114">
        <f t="shared" si="40"/>
        <v>43.9</v>
      </c>
      <c r="CY96" s="266"/>
      <c r="CZ96" s="266"/>
      <c r="DA96" s="114">
        <f t="shared" si="41"/>
        <v>148.69999999999999</v>
      </c>
      <c r="DB96" s="115">
        <f t="shared" si="42"/>
        <v>211.2</v>
      </c>
      <c r="DC96" s="116">
        <f t="shared" si="43"/>
        <v>10</v>
      </c>
      <c r="DD96" s="116">
        <f t="shared" si="44"/>
        <v>10</v>
      </c>
      <c r="DE96" s="116">
        <f t="shared" si="45"/>
        <v>10</v>
      </c>
      <c r="DF96" s="117">
        <f t="shared" si="46"/>
        <v>30</v>
      </c>
      <c r="DH96" s="267"/>
      <c r="DI96" s="267"/>
      <c r="DJ96" s="267"/>
      <c r="DK96" s="121"/>
      <c r="DL96" s="267"/>
      <c r="DM96" s="267"/>
      <c r="DN96" s="267"/>
      <c r="DO96" s="121"/>
      <c r="DP96" s="267"/>
      <c r="DQ96" s="267"/>
      <c r="DR96" s="267"/>
      <c r="DS96" s="121"/>
      <c r="DT96" s="267"/>
      <c r="DU96" s="267"/>
      <c r="DV96" s="267"/>
      <c r="DW96" s="121"/>
      <c r="DX96" s="267"/>
      <c r="DY96" s="267"/>
      <c r="DZ96" s="267"/>
      <c r="EA96" s="121"/>
      <c r="EB96" s="267"/>
      <c r="EC96" s="267"/>
      <c r="ED96" s="267"/>
      <c r="EE96" s="121"/>
      <c r="EF96" s="267"/>
      <c r="EG96" s="267"/>
      <c r="EH96" s="267"/>
      <c r="EI96" s="121"/>
      <c r="EJ96" s="267"/>
      <c r="EK96" s="267"/>
      <c r="EL96" s="267"/>
      <c r="EM96" s="121"/>
      <c r="EN96" s="267"/>
      <c r="EO96" s="267"/>
      <c r="EP96" s="267"/>
      <c r="EQ96" s="121"/>
      <c r="ER96" s="267"/>
      <c r="ES96" s="267"/>
      <c r="ET96" s="267"/>
      <c r="EU96" s="121"/>
      <c r="EV96" s="267"/>
      <c r="EW96" s="267"/>
      <c r="EX96" s="267"/>
      <c r="EY96" s="121"/>
      <c r="EZ96" s="267"/>
      <c r="FA96" s="267"/>
      <c r="FB96" s="267"/>
    </row>
    <row r="97" spans="1:158" s="118" customFormat="1" ht="15" customHeight="1" x14ac:dyDescent="0.25">
      <c r="A97" s="260">
        <v>2120562</v>
      </c>
      <c r="B97" s="261">
        <v>-73.865611110000003</v>
      </c>
      <c r="C97" s="261">
        <v>4.9088611110000002</v>
      </c>
      <c r="D97" s="87">
        <v>2679</v>
      </c>
      <c r="E97" s="254" t="s">
        <v>1189</v>
      </c>
      <c r="F97" s="89" t="s">
        <v>455</v>
      </c>
      <c r="G97" s="256" t="s">
        <v>1189</v>
      </c>
      <c r="H97" s="89"/>
      <c r="I97" s="89"/>
      <c r="J97" s="256" t="s">
        <v>1189</v>
      </c>
      <c r="K97" s="262"/>
      <c r="L97" s="262"/>
      <c r="M97" s="262"/>
      <c r="N97" s="262"/>
      <c r="O97" s="262"/>
      <c r="P97" s="262"/>
      <c r="Q97" s="91"/>
      <c r="R97" s="126"/>
      <c r="S97" s="126"/>
      <c r="T97" s="126"/>
      <c r="U97" s="126"/>
      <c r="V97" s="661"/>
      <c r="W97" s="666"/>
      <c r="X97" s="126"/>
      <c r="Y97" s="262"/>
      <c r="Z97" s="262"/>
      <c r="AA97" s="262"/>
      <c r="AB97" s="262"/>
      <c r="AC97" s="262"/>
      <c r="AD97" s="262"/>
      <c r="AE97" s="262"/>
      <c r="AF97" s="262"/>
      <c r="AG97" s="262"/>
      <c r="AH97" s="91"/>
      <c r="AI97" s="91"/>
      <c r="AJ97" s="91"/>
      <c r="AK97" s="91"/>
      <c r="AL97" s="91"/>
      <c r="AM97" s="126"/>
      <c r="AN97" s="126"/>
      <c r="AO97" s="120"/>
      <c r="AP97" s="92" t="str">
        <f t="shared" si="33"/>
        <v/>
      </c>
      <c r="AQ97" s="263" t="s">
        <v>1301</v>
      </c>
      <c r="AR97" s="226"/>
      <c r="AS97" s="227"/>
      <c r="AT97" s="96">
        <f t="shared" si="47"/>
        <v>0</v>
      </c>
      <c r="AU97" s="97">
        <f t="shared" si="38"/>
        <v>0</v>
      </c>
      <c r="AV97" s="99"/>
      <c r="AW97" s="58"/>
      <c r="AX97" s="99"/>
      <c r="AY97" s="100"/>
      <c r="AZ97" s="101"/>
      <c r="BA97" s="102" t="str">
        <f t="shared" si="34"/>
        <v/>
      </c>
      <c r="BB97" s="102" t="str">
        <f t="shared" si="35"/>
        <v/>
      </c>
      <c r="BC97" s="102" t="str">
        <f t="shared" si="36"/>
        <v/>
      </c>
      <c r="BD97" s="102" t="s">
        <v>1301</v>
      </c>
      <c r="BE97" s="103"/>
      <c r="BF97" s="124" t="s">
        <v>1189</v>
      </c>
      <c r="BG97" s="268" t="s">
        <v>1301</v>
      </c>
      <c r="BH97" s="268" t="s">
        <v>1301</v>
      </c>
      <c r="BI97" s="268" t="s">
        <v>1301</v>
      </c>
      <c r="BJ97" s="268" t="s">
        <v>1301</v>
      </c>
      <c r="BK97" s="268" t="s">
        <v>1301</v>
      </c>
      <c r="BL97" s="268" t="s">
        <v>1301</v>
      </c>
      <c r="BM97" s="268" t="s">
        <v>1301</v>
      </c>
      <c r="BN97" s="268" t="s">
        <v>1301</v>
      </c>
      <c r="BO97" s="268" t="s">
        <v>1301</v>
      </c>
      <c r="BP97" s="268" t="s">
        <v>1301</v>
      </c>
      <c r="BQ97" s="268" t="s">
        <v>1301</v>
      </c>
      <c r="BR97" s="269" t="s">
        <v>1301</v>
      </c>
      <c r="BS97" s="107"/>
      <c r="BT97" s="257" t="s">
        <v>1301</v>
      </c>
      <c r="BU97" s="192" t="s">
        <v>1301</v>
      </c>
      <c r="BV97" s="192" t="s">
        <v>1301</v>
      </c>
      <c r="BW97" s="192" t="s">
        <v>1301</v>
      </c>
      <c r="BX97" s="192" t="s">
        <v>1301</v>
      </c>
      <c r="BY97" s="193" t="s">
        <v>1301</v>
      </c>
      <c r="BZ97" s="192" t="s">
        <v>1301</v>
      </c>
      <c r="CA97" s="192" t="s">
        <v>1301</v>
      </c>
      <c r="CB97" s="193" t="s">
        <v>1301</v>
      </c>
      <c r="CC97" s="193" t="s">
        <v>1301</v>
      </c>
      <c r="CD97" s="193" t="s">
        <v>1301</v>
      </c>
      <c r="CE97" s="193" t="s">
        <v>1301</v>
      </c>
      <c r="CF97" s="265"/>
      <c r="CG97" s="111"/>
      <c r="CH97" s="111"/>
      <c r="CI97" s="111"/>
      <c r="CJ97" s="111"/>
      <c r="CK97" s="111"/>
      <c r="CL97" s="111"/>
      <c r="CM97" s="111"/>
      <c r="CN97" s="111"/>
      <c r="CO97" s="111"/>
      <c r="CP97" s="111"/>
      <c r="CQ97" s="111"/>
      <c r="CR97" s="111"/>
      <c r="CT97" s="125" t="s">
        <v>1189</v>
      </c>
      <c r="CU97" s="114">
        <f t="shared" si="39"/>
        <v>0</v>
      </c>
      <c r="CV97" s="266"/>
      <c r="CW97" s="266"/>
      <c r="CX97" s="114">
        <f t="shared" si="40"/>
        <v>0</v>
      </c>
      <c r="CY97" s="266"/>
      <c r="CZ97" s="266"/>
      <c r="DA97" s="114">
        <f t="shared" si="41"/>
        <v>0</v>
      </c>
      <c r="DB97" s="115">
        <f t="shared" si="42"/>
        <v>0</v>
      </c>
      <c r="DC97" s="116">
        <f t="shared" si="43"/>
        <v>0</v>
      </c>
      <c r="DD97" s="116">
        <f t="shared" si="44"/>
        <v>0</v>
      </c>
      <c r="DE97" s="116">
        <f t="shared" si="45"/>
        <v>0</v>
      </c>
      <c r="DF97" s="117">
        <f t="shared" si="46"/>
        <v>0</v>
      </c>
      <c r="DH97" s="267"/>
      <c r="DI97" s="267"/>
      <c r="DJ97" s="267"/>
      <c r="DK97" s="121"/>
      <c r="DL97" s="267"/>
      <c r="DM97" s="267"/>
      <c r="DN97" s="267"/>
      <c r="DO97" s="121"/>
      <c r="DP97" s="267"/>
      <c r="DQ97" s="267"/>
      <c r="DR97" s="267"/>
      <c r="DS97" s="121"/>
      <c r="DT97" s="267"/>
      <c r="DU97" s="267"/>
      <c r="DV97" s="267"/>
      <c r="DW97" s="121"/>
      <c r="DX97" s="267"/>
      <c r="DY97" s="267"/>
      <c r="DZ97" s="267"/>
      <c r="EA97" s="121"/>
      <c r="EB97" s="267"/>
      <c r="EC97" s="267"/>
      <c r="ED97" s="267"/>
      <c r="EE97" s="121"/>
      <c r="EF97" s="267"/>
      <c r="EG97" s="267"/>
      <c r="EH97" s="267"/>
      <c r="EI97" s="121"/>
      <c r="EJ97" s="267"/>
      <c r="EK97" s="267"/>
      <c r="EL97" s="267"/>
      <c r="EM97" s="121"/>
      <c r="EN97" s="267"/>
      <c r="EO97" s="267"/>
      <c r="EP97" s="267"/>
      <c r="EQ97" s="121"/>
      <c r="ER97" s="267"/>
      <c r="ES97" s="267"/>
      <c r="ET97" s="267"/>
      <c r="EU97" s="121"/>
      <c r="EV97" s="267"/>
      <c r="EW97" s="267"/>
      <c r="EX97" s="267"/>
      <c r="EY97" s="121"/>
      <c r="EZ97" s="267"/>
      <c r="FA97" s="267"/>
      <c r="FB97" s="267"/>
    </row>
    <row r="98" spans="1:158" s="118" customFormat="1" ht="15" customHeight="1" x14ac:dyDescent="0.25">
      <c r="A98" s="68">
        <v>2120112</v>
      </c>
      <c r="B98" s="261">
        <v>-74.020083330000006</v>
      </c>
      <c r="C98" s="261">
        <v>4.6360555559999996</v>
      </c>
      <c r="D98" s="87">
        <v>3100</v>
      </c>
      <c r="E98" s="271" t="s">
        <v>1888</v>
      </c>
      <c r="F98" s="272" t="s">
        <v>455</v>
      </c>
      <c r="G98" s="273" t="s">
        <v>1302</v>
      </c>
      <c r="H98" s="89"/>
      <c r="I98" s="89"/>
      <c r="J98" s="171" t="s">
        <v>1302</v>
      </c>
      <c r="K98" s="262">
        <v>2.7</v>
      </c>
      <c r="L98" s="262">
        <v>0</v>
      </c>
      <c r="M98" s="262">
        <v>12.6</v>
      </c>
      <c r="N98" s="262">
        <v>2.4</v>
      </c>
      <c r="O98" s="262">
        <v>0</v>
      </c>
      <c r="P98" s="262">
        <v>3.7</v>
      </c>
      <c r="Q98" s="91">
        <v>1.1000000000000001</v>
      </c>
      <c r="R98" s="126">
        <v>0</v>
      </c>
      <c r="S98" s="126">
        <v>0</v>
      </c>
      <c r="T98" s="126">
        <v>3.1</v>
      </c>
      <c r="U98" s="126">
        <v>0</v>
      </c>
      <c r="V98" s="661">
        <v>0</v>
      </c>
      <c r="W98" s="666">
        <v>7</v>
      </c>
      <c r="X98" s="126">
        <v>27.3</v>
      </c>
      <c r="Y98" s="262">
        <v>7.3</v>
      </c>
      <c r="Z98" s="262">
        <v>15.3</v>
      </c>
      <c r="AA98" s="262">
        <v>44.4</v>
      </c>
      <c r="AB98" s="262">
        <v>0</v>
      </c>
      <c r="AC98" s="262">
        <v>4.4000000000000004</v>
      </c>
      <c r="AD98" s="262">
        <v>0</v>
      </c>
      <c r="AE98" s="262">
        <v>1.4</v>
      </c>
      <c r="AF98" s="262">
        <v>0</v>
      </c>
      <c r="AG98" s="262">
        <v>8.3000000000000007</v>
      </c>
      <c r="AH98" s="91"/>
      <c r="AI98" s="91"/>
      <c r="AJ98" s="91"/>
      <c r="AK98" s="91">
        <v>12.2</v>
      </c>
      <c r="AL98" s="91">
        <v>9.3000000000000007</v>
      </c>
      <c r="AM98" s="126">
        <v>3.9</v>
      </c>
      <c r="AN98" s="126">
        <v>0</v>
      </c>
      <c r="AO98" s="120"/>
      <c r="AP98" s="92">
        <f t="shared" si="33"/>
        <v>166.40000000000003</v>
      </c>
      <c r="AQ98" s="263" t="s">
        <v>1301</v>
      </c>
      <c r="AR98" s="226"/>
      <c r="AS98" s="227"/>
      <c r="AT98" s="96">
        <f t="shared" si="47"/>
        <v>27</v>
      </c>
      <c r="AU98" s="97">
        <f t="shared" si="38"/>
        <v>17</v>
      </c>
      <c r="AV98" s="99"/>
      <c r="AW98" s="58">
        <f t="shared" si="37"/>
        <v>0</v>
      </c>
      <c r="AX98" s="99"/>
      <c r="AY98" s="100">
        <f t="shared" ref="AY98:AY103" si="49">MAX(K98:AO98)</f>
        <v>44.4</v>
      </c>
      <c r="AZ98" s="101"/>
      <c r="BA98" s="102" t="str">
        <f t="shared" si="34"/>
        <v/>
      </c>
      <c r="BB98" s="102" t="str">
        <f t="shared" si="35"/>
        <v/>
      </c>
      <c r="BC98" s="102" t="str">
        <f t="shared" si="36"/>
        <v/>
      </c>
      <c r="BD98" s="102" t="s">
        <v>1301</v>
      </c>
      <c r="BE98" s="103"/>
      <c r="BF98" s="124" t="s">
        <v>1792</v>
      </c>
      <c r="BG98" s="268" t="s">
        <v>1301</v>
      </c>
      <c r="BH98" s="268" t="s">
        <v>1301</v>
      </c>
      <c r="BI98" s="268" t="s">
        <v>1301</v>
      </c>
      <c r="BJ98" s="268" t="s">
        <v>1301</v>
      </c>
      <c r="BK98" s="268" t="s">
        <v>1301</v>
      </c>
      <c r="BL98" s="268" t="s">
        <v>1301</v>
      </c>
      <c r="BM98" s="268" t="s">
        <v>1301</v>
      </c>
      <c r="BN98" s="268" t="s">
        <v>1301</v>
      </c>
      <c r="BO98" s="268" t="s">
        <v>1301</v>
      </c>
      <c r="BP98" s="268" t="s">
        <v>1301</v>
      </c>
      <c r="BQ98" s="268" t="s">
        <v>1301</v>
      </c>
      <c r="BR98" s="269" t="s">
        <v>1301</v>
      </c>
      <c r="BS98" s="107"/>
      <c r="BT98" s="257" t="s">
        <v>1301</v>
      </c>
      <c r="BU98" s="192" t="s">
        <v>1301</v>
      </c>
      <c r="BV98" s="192" t="s">
        <v>1301</v>
      </c>
      <c r="BW98" s="192" t="s">
        <v>1301</v>
      </c>
      <c r="BX98" s="192" t="s">
        <v>1301</v>
      </c>
      <c r="BY98" s="193" t="s">
        <v>1301</v>
      </c>
      <c r="BZ98" s="192" t="s">
        <v>1301</v>
      </c>
      <c r="CA98" s="192" t="s">
        <v>1301</v>
      </c>
      <c r="CB98" s="193" t="s">
        <v>1301</v>
      </c>
      <c r="CC98" s="193" t="s">
        <v>1301</v>
      </c>
      <c r="CD98" s="193" t="s">
        <v>1301</v>
      </c>
      <c r="CE98" s="193" t="s">
        <v>1301</v>
      </c>
      <c r="CF98" s="265"/>
      <c r="CG98" s="111"/>
      <c r="CH98" s="111"/>
      <c r="CI98" s="111"/>
      <c r="CJ98" s="111"/>
      <c r="CK98" s="111"/>
      <c r="CL98" s="111"/>
      <c r="CM98" s="111"/>
      <c r="CN98" s="111"/>
      <c r="CO98" s="111"/>
      <c r="CP98" s="111"/>
      <c r="CQ98" s="111"/>
      <c r="CR98" s="111"/>
      <c r="CT98" s="125" t="s">
        <v>1792</v>
      </c>
      <c r="CU98" s="114">
        <f t="shared" si="39"/>
        <v>25.6</v>
      </c>
      <c r="CV98" s="266"/>
      <c r="CW98" s="266"/>
      <c r="CX98" s="114">
        <f t="shared" si="40"/>
        <v>105.69999999999999</v>
      </c>
      <c r="CY98" s="266"/>
      <c r="CZ98" s="266"/>
      <c r="DA98" s="114">
        <f t="shared" si="41"/>
        <v>35.1</v>
      </c>
      <c r="DB98" s="115">
        <f t="shared" si="42"/>
        <v>166.39999999999998</v>
      </c>
      <c r="DC98" s="116">
        <f t="shared" si="43"/>
        <v>10</v>
      </c>
      <c r="DD98" s="116">
        <f t="shared" si="44"/>
        <v>10</v>
      </c>
      <c r="DE98" s="116">
        <f t="shared" si="45"/>
        <v>7</v>
      </c>
      <c r="DF98" s="117">
        <f t="shared" si="46"/>
        <v>27</v>
      </c>
      <c r="DH98" s="267"/>
      <c r="DI98" s="267"/>
      <c r="DJ98" s="267"/>
      <c r="DK98" s="121"/>
      <c r="DL98" s="267"/>
      <c r="DM98" s="267"/>
      <c r="DN98" s="267"/>
      <c r="DO98" s="121"/>
      <c r="DP98" s="267"/>
      <c r="DQ98" s="267"/>
      <c r="DR98" s="267"/>
      <c r="DS98" s="121"/>
      <c r="DT98" s="267"/>
      <c r="DU98" s="267"/>
      <c r="DV98" s="267"/>
      <c r="DW98" s="121"/>
      <c r="DX98" s="267"/>
      <c r="DY98" s="267"/>
      <c r="DZ98" s="267"/>
      <c r="EA98" s="121"/>
      <c r="EB98" s="267"/>
      <c r="EC98" s="267"/>
      <c r="ED98" s="267"/>
      <c r="EE98" s="121"/>
      <c r="EF98" s="267"/>
      <c r="EG98" s="267"/>
      <c r="EH98" s="267"/>
      <c r="EI98" s="121"/>
      <c r="EJ98" s="267"/>
      <c r="EK98" s="267"/>
      <c r="EL98" s="267"/>
      <c r="EM98" s="121"/>
      <c r="EN98" s="267"/>
      <c r="EO98" s="267"/>
      <c r="EP98" s="267"/>
      <c r="EQ98" s="121"/>
      <c r="ER98" s="267"/>
      <c r="ES98" s="267"/>
      <c r="ET98" s="267"/>
      <c r="EU98" s="121"/>
      <c r="EV98" s="267"/>
      <c r="EW98" s="267"/>
      <c r="EX98" s="267"/>
      <c r="EY98" s="121"/>
      <c r="EZ98" s="267"/>
      <c r="FA98" s="267"/>
      <c r="FB98" s="267"/>
    </row>
    <row r="99" spans="1:158" s="118" customFormat="1" ht="15" customHeight="1" x14ac:dyDescent="0.25">
      <c r="A99" s="260">
        <v>2120647</v>
      </c>
      <c r="B99" s="261">
        <v>-74.430277779999997</v>
      </c>
      <c r="C99" s="261">
        <v>4.7060833329999996</v>
      </c>
      <c r="D99" s="87">
        <v>1391</v>
      </c>
      <c r="E99" s="254" t="s">
        <v>1376</v>
      </c>
      <c r="F99" s="89" t="s">
        <v>455</v>
      </c>
      <c r="G99" s="256" t="s">
        <v>1406</v>
      </c>
      <c r="H99" s="89"/>
      <c r="I99" s="89"/>
      <c r="J99" s="256" t="s">
        <v>1406</v>
      </c>
      <c r="K99" s="262">
        <v>39</v>
      </c>
      <c r="L99" s="262">
        <v>27</v>
      </c>
      <c r="M99" s="262">
        <v>0</v>
      </c>
      <c r="N99" s="262">
        <v>0</v>
      </c>
      <c r="O99" s="262">
        <v>20</v>
      </c>
      <c r="P99" s="262">
        <v>0</v>
      </c>
      <c r="Q99" s="91">
        <v>0</v>
      </c>
      <c r="R99" s="126">
        <v>0</v>
      </c>
      <c r="S99" s="126">
        <v>0</v>
      </c>
      <c r="T99" s="126">
        <v>1.5</v>
      </c>
      <c r="U99" s="126">
        <v>0</v>
      </c>
      <c r="V99" s="661">
        <v>0</v>
      </c>
      <c r="W99" s="666">
        <v>0.5</v>
      </c>
      <c r="X99" s="126">
        <v>38</v>
      </c>
      <c r="Y99" s="262">
        <v>2.5</v>
      </c>
      <c r="Z99" s="262">
        <v>5</v>
      </c>
      <c r="AA99" s="262">
        <v>17</v>
      </c>
      <c r="AB99" s="262">
        <v>1.5</v>
      </c>
      <c r="AC99" s="262">
        <v>0</v>
      </c>
      <c r="AD99" s="262">
        <v>11.5</v>
      </c>
      <c r="AE99" s="262">
        <v>15.5</v>
      </c>
      <c r="AF99" s="262">
        <v>0</v>
      </c>
      <c r="AG99" s="262">
        <v>4.5</v>
      </c>
      <c r="AH99" s="91">
        <v>52</v>
      </c>
      <c r="AI99" s="91">
        <v>1.5</v>
      </c>
      <c r="AJ99" s="91">
        <v>8.5</v>
      </c>
      <c r="AK99" s="91">
        <v>7</v>
      </c>
      <c r="AL99" s="91">
        <v>9</v>
      </c>
      <c r="AM99" s="126">
        <v>2</v>
      </c>
      <c r="AN99" s="126">
        <v>0</v>
      </c>
      <c r="AO99" s="120"/>
      <c r="AP99" s="92">
        <f t="shared" si="33"/>
        <v>263.5</v>
      </c>
      <c r="AQ99" s="263" t="s">
        <v>1301</v>
      </c>
      <c r="AR99" s="226"/>
      <c r="AS99" s="227"/>
      <c r="AT99" s="96">
        <f>COUNT(K99:AO99)</f>
        <v>30</v>
      </c>
      <c r="AU99" s="97">
        <f>COUNTIF(K99:AO99,"&gt;0")</f>
        <v>19</v>
      </c>
      <c r="AV99" s="99"/>
      <c r="AW99" s="58">
        <f>+LOOKUP(1000,K99:AO99)</f>
        <v>0</v>
      </c>
      <c r="AX99" s="99"/>
      <c r="AY99" s="100">
        <f t="shared" si="49"/>
        <v>52</v>
      </c>
      <c r="AZ99" s="101"/>
      <c r="BA99" s="102" t="str">
        <f t="shared" si="34"/>
        <v/>
      </c>
      <c r="BB99" s="102" t="str">
        <f t="shared" si="35"/>
        <v/>
      </c>
      <c r="BC99" s="102" t="str">
        <f t="shared" si="36"/>
        <v/>
      </c>
      <c r="BD99" s="102" t="s">
        <v>1301</v>
      </c>
      <c r="BE99" s="103"/>
      <c r="BF99" s="124" t="s">
        <v>1376</v>
      </c>
      <c r="BG99" s="268" t="s">
        <v>1301</v>
      </c>
      <c r="BH99" s="268" t="s">
        <v>1301</v>
      </c>
      <c r="BI99" s="268" t="s">
        <v>1301</v>
      </c>
      <c r="BJ99" s="268" t="s">
        <v>1301</v>
      </c>
      <c r="BK99" s="268" t="s">
        <v>1301</v>
      </c>
      <c r="BL99" s="268" t="s">
        <v>1301</v>
      </c>
      <c r="BM99" s="268" t="s">
        <v>1301</v>
      </c>
      <c r="BN99" s="268" t="s">
        <v>1301</v>
      </c>
      <c r="BO99" s="268" t="s">
        <v>1301</v>
      </c>
      <c r="BP99" s="268" t="s">
        <v>1301</v>
      </c>
      <c r="BQ99" s="268" t="s">
        <v>1301</v>
      </c>
      <c r="BR99" s="269" t="s">
        <v>1301</v>
      </c>
      <c r="BS99" s="107"/>
      <c r="BT99" s="257" t="s">
        <v>1301</v>
      </c>
      <c r="BU99" s="192" t="s">
        <v>1301</v>
      </c>
      <c r="BV99" s="192" t="s">
        <v>1301</v>
      </c>
      <c r="BW99" s="192" t="s">
        <v>1301</v>
      </c>
      <c r="BX99" s="192" t="s">
        <v>1301</v>
      </c>
      <c r="BY99" s="193" t="s">
        <v>1301</v>
      </c>
      <c r="BZ99" s="192" t="s">
        <v>1301</v>
      </c>
      <c r="CA99" s="192" t="s">
        <v>1301</v>
      </c>
      <c r="CB99" s="193" t="s">
        <v>1301</v>
      </c>
      <c r="CC99" s="193" t="s">
        <v>1301</v>
      </c>
      <c r="CD99" s="193" t="s">
        <v>1301</v>
      </c>
      <c r="CE99" s="193" t="s">
        <v>1301</v>
      </c>
      <c r="CF99" s="265"/>
      <c r="CG99" s="111"/>
      <c r="CH99" s="111"/>
      <c r="CI99" s="111"/>
      <c r="CJ99" s="111"/>
      <c r="CK99" s="111"/>
      <c r="CL99" s="111"/>
      <c r="CM99" s="111"/>
      <c r="CN99" s="111"/>
      <c r="CO99" s="111"/>
      <c r="CP99" s="111"/>
      <c r="CQ99" s="111"/>
      <c r="CR99" s="111"/>
      <c r="CT99" s="125" t="s">
        <v>1376</v>
      </c>
      <c r="CU99" s="114">
        <f t="shared" si="39"/>
        <v>87.5</v>
      </c>
      <c r="CV99" s="266"/>
      <c r="CW99" s="266"/>
      <c r="CX99" s="114">
        <f t="shared" si="40"/>
        <v>76</v>
      </c>
      <c r="CY99" s="266"/>
      <c r="CZ99" s="266"/>
      <c r="DA99" s="114">
        <f t="shared" si="41"/>
        <v>100</v>
      </c>
      <c r="DB99" s="115">
        <f t="shared" si="42"/>
        <v>263.5</v>
      </c>
      <c r="DC99" s="116">
        <f t="shared" si="43"/>
        <v>10</v>
      </c>
      <c r="DD99" s="116">
        <f t="shared" si="44"/>
        <v>10</v>
      </c>
      <c r="DE99" s="116">
        <f t="shared" si="45"/>
        <v>10</v>
      </c>
      <c r="DF99" s="117">
        <f t="shared" si="46"/>
        <v>30</v>
      </c>
      <c r="DH99" s="267"/>
      <c r="DI99" s="267"/>
      <c r="DJ99" s="267"/>
      <c r="DK99" s="121"/>
      <c r="DL99" s="267"/>
      <c r="DM99" s="267"/>
      <c r="DN99" s="267"/>
      <c r="DO99" s="121"/>
      <c r="DP99" s="267"/>
      <c r="DQ99" s="267"/>
      <c r="DR99" s="267"/>
      <c r="DS99" s="121"/>
      <c r="DT99" s="267"/>
      <c r="DU99" s="267"/>
      <c r="DV99" s="267"/>
      <c r="DW99" s="121"/>
      <c r="DX99" s="267"/>
      <c r="DY99" s="267"/>
      <c r="DZ99" s="267"/>
      <c r="EA99" s="121"/>
      <c r="EB99" s="267"/>
      <c r="EC99" s="267"/>
      <c r="ED99" s="267"/>
      <c r="EE99" s="121"/>
      <c r="EF99" s="267"/>
      <c r="EG99" s="267"/>
      <c r="EH99" s="267"/>
      <c r="EI99" s="121"/>
      <c r="EJ99" s="267"/>
      <c r="EK99" s="267"/>
      <c r="EL99" s="267"/>
      <c r="EM99" s="121"/>
      <c r="EN99" s="267"/>
      <c r="EO99" s="267"/>
      <c r="EP99" s="267"/>
      <c r="EQ99" s="121"/>
      <c r="ER99" s="267"/>
      <c r="ES99" s="267"/>
      <c r="ET99" s="267"/>
      <c r="EU99" s="121"/>
      <c r="EV99" s="267"/>
      <c r="EW99" s="267"/>
      <c r="EX99" s="267"/>
      <c r="EY99" s="121"/>
      <c r="EZ99" s="267"/>
      <c r="FA99" s="267"/>
      <c r="FB99" s="267"/>
    </row>
    <row r="100" spans="1:158" s="118" customFormat="1" ht="15" customHeight="1" x14ac:dyDescent="0.25">
      <c r="A100" s="260">
        <v>2306039</v>
      </c>
      <c r="B100" s="261">
        <v>-74.40816667</v>
      </c>
      <c r="C100" s="261">
        <v>5.3559444440000004</v>
      </c>
      <c r="D100" s="87">
        <v>1659</v>
      </c>
      <c r="E100" s="254" t="s">
        <v>1377</v>
      </c>
      <c r="F100" s="89" t="s">
        <v>455</v>
      </c>
      <c r="G100" s="171" t="s">
        <v>1407</v>
      </c>
      <c r="H100" s="89"/>
      <c r="I100" s="89"/>
      <c r="J100" s="171" t="s">
        <v>1407</v>
      </c>
      <c r="K100" s="262">
        <v>29.7</v>
      </c>
      <c r="L100" s="262">
        <v>0</v>
      </c>
      <c r="M100" s="262">
        <v>0</v>
      </c>
      <c r="N100" s="262">
        <v>11.2</v>
      </c>
      <c r="O100" s="262">
        <v>1.7</v>
      </c>
      <c r="P100" s="262">
        <v>0</v>
      </c>
      <c r="Q100" s="91">
        <v>1.8</v>
      </c>
      <c r="R100" s="126">
        <v>13.8</v>
      </c>
      <c r="S100" s="126">
        <v>0</v>
      </c>
      <c r="T100" s="126">
        <v>0</v>
      </c>
      <c r="U100" s="126">
        <v>5.5</v>
      </c>
      <c r="V100" s="661">
        <v>0</v>
      </c>
      <c r="W100" s="666">
        <v>1.4</v>
      </c>
      <c r="X100" s="126">
        <v>6.6</v>
      </c>
      <c r="Y100" s="262">
        <v>24.4</v>
      </c>
      <c r="Z100" s="262">
        <v>11.5</v>
      </c>
      <c r="AA100" s="262">
        <v>12.5</v>
      </c>
      <c r="AB100" s="262">
        <v>2</v>
      </c>
      <c r="AC100" s="262">
        <v>6</v>
      </c>
      <c r="AD100" s="262">
        <v>0</v>
      </c>
      <c r="AE100" s="262">
        <v>0</v>
      </c>
      <c r="AF100" s="262">
        <v>17.100000000000001</v>
      </c>
      <c r="AG100" s="262">
        <v>0</v>
      </c>
      <c r="AH100" s="91">
        <v>17.5</v>
      </c>
      <c r="AI100" s="91">
        <v>0</v>
      </c>
      <c r="AJ100" s="91">
        <v>21.2</v>
      </c>
      <c r="AK100" s="91">
        <v>27.7</v>
      </c>
      <c r="AL100" s="91">
        <v>36.200000000000003</v>
      </c>
      <c r="AM100" s="126">
        <v>0</v>
      </c>
      <c r="AN100" s="126">
        <v>0</v>
      </c>
      <c r="AO100" s="120"/>
      <c r="AP100" s="92">
        <f t="shared" si="33"/>
        <v>247.79999999999995</v>
      </c>
      <c r="AQ100" s="263" t="s">
        <v>1301</v>
      </c>
      <c r="AR100" s="226"/>
      <c r="AS100" s="227"/>
      <c r="AT100" s="96">
        <f t="shared" si="47"/>
        <v>30</v>
      </c>
      <c r="AU100" s="97">
        <f t="shared" si="38"/>
        <v>18</v>
      </c>
      <c r="AV100" s="99"/>
      <c r="AW100" s="58">
        <f t="shared" si="37"/>
        <v>0</v>
      </c>
      <c r="AX100" s="99"/>
      <c r="AY100" s="100">
        <f t="shared" si="49"/>
        <v>36.200000000000003</v>
      </c>
      <c r="AZ100" s="101"/>
      <c r="BA100" s="102" t="str">
        <f t="shared" si="34"/>
        <v/>
      </c>
      <c r="BB100" s="102" t="str">
        <f t="shared" si="35"/>
        <v/>
      </c>
      <c r="BC100" s="102" t="str">
        <f t="shared" si="36"/>
        <v/>
      </c>
      <c r="BD100" s="102" t="s">
        <v>1301</v>
      </c>
      <c r="BE100" s="103"/>
      <c r="BF100" s="124" t="s">
        <v>1377</v>
      </c>
      <c r="BG100" s="268" t="s">
        <v>1301</v>
      </c>
      <c r="BH100" s="268" t="s">
        <v>1301</v>
      </c>
      <c r="BI100" s="268" t="s">
        <v>1301</v>
      </c>
      <c r="BJ100" s="268" t="s">
        <v>1301</v>
      </c>
      <c r="BK100" s="268" t="s">
        <v>1301</v>
      </c>
      <c r="BL100" s="268" t="s">
        <v>1301</v>
      </c>
      <c r="BM100" s="268" t="s">
        <v>1301</v>
      </c>
      <c r="BN100" s="268" t="s">
        <v>1301</v>
      </c>
      <c r="BO100" s="268" t="s">
        <v>1301</v>
      </c>
      <c r="BP100" s="268" t="s">
        <v>1301</v>
      </c>
      <c r="BQ100" s="268" t="s">
        <v>1301</v>
      </c>
      <c r="BR100" s="269" t="s">
        <v>1301</v>
      </c>
      <c r="BS100" s="107"/>
      <c r="BT100" s="257" t="s">
        <v>1301</v>
      </c>
      <c r="BU100" s="192" t="s">
        <v>1301</v>
      </c>
      <c r="BV100" s="192" t="s">
        <v>1301</v>
      </c>
      <c r="BW100" s="192" t="s">
        <v>1301</v>
      </c>
      <c r="BX100" s="192" t="s">
        <v>1301</v>
      </c>
      <c r="BY100" s="193" t="s">
        <v>1301</v>
      </c>
      <c r="BZ100" s="192" t="s">
        <v>1301</v>
      </c>
      <c r="CA100" s="192" t="s">
        <v>1301</v>
      </c>
      <c r="CB100" s="193" t="s">
        <v>1301</v>
      </c>
      <c r="CC100" s="193" t="s">
        <v>1301</v>
      </c>
      <c r="CD100" s="193" t="s">
        <v>1301</v>
      </c>
      <c r="CE100" s="193" t="s">
        <v>1301</v>
      </c>
      <c r="CF100" s="265"/>
      <c r="CG100" s="111"/>
      <c r="CH100" s="111"/>
      <c r="CI100" s="111"/>
      <c r="CJ100" s="111"/>
      <c r="CK100" s="111"/>
      <c r="CL100" s="111"/>
      <c r="CM100" s="111"/>
      <c r="CN100" s="111"/>
      <c r="CO100" s="111"/>
      <c r="CP100" s="111"/>
      <c r="CQ100" s="111"/>
      <c r="CR100" s="111"/>
      <c r="CT100" s="125" t="s">
        <v>1377</v>
      </c>
      <c r="CU100" s="114">
        <f t="shared" si="39"/>
        <v>58.2</v>
      </c>
      <c r="CV100" s="266"/>
      <c r="CW100" s="266"/>
      <c r="CX100" s="114">
        <f t="shared" si="40"/>
        <v>69.900000000000006</v>
      </c>
      <c r="CY100" s="266"/>
      <c r="CZ100" s="266"/>
      <c r="DA100" s="114">
        <f t="shared" si="41"/>
        <v>119.7</v>
      </c>
      <c r="DB100" s="115">
        <f t="shared" si="42"/>
        <v>247.8</v>
      </c>
      <c r="DC100" s="116">
        <f t="shared" si="43"/>
        <v>10</v>
      </c>
      <c r="DD100" s="116">
        <f t="shared" si="44"/>
        <v>10</v>
      </c>
      <c r="DE100" s="116">
        <f t="shared" si="45"/>
        <v>10</v>
      </c>
      <c r="DF100" s="117">
        <f t="shared" si="46"/>
        <v>30</v>
      </c>
      <c r="DH100" s="267"/>
      <c r="DI100" s="267"/>
      <c r="DJ100" s="267"/>
      <c r="DK100" s="121"/>
      <c r="DL100" s="267"/>
      <c r="DM100" s="267"/>
      <c r="DN100" s="267"/>
      <c r="DO100" s="121"/>
      <c r="DP100" s="267"/>
      <c r="DQ100" s="267"/>
      <c r="DR100" s="267"/>
      <c r="DS100" s="121"/>
      <c r="DT100" s="267"/>
      <c r="DU100" s="267"/>
      <c r="DV100" s="267"/>
      <c r="DW100" s="121"/>
      <c r="DX100" s="267"/>
      <c r="DY100" s="267"/>
      <c r="DZ100" s="267"/>
      <c r="EA100" s="121"/>
      <c r="EB100" s="267"/>
      <c r="EC100" s="267"/>
      <c r="ED100" s="267"/>
      <c r="EE100" s="121"/>
      <c r="EF100" s="267"/>
      <c r="EG100" s="267"/>
      <c r="EH100" s="267"/>
      <c r="EI100" s="121"/>
      <c r="EJ100" s="267"/>
      <c r="EK100" s="267"/>
      <c r="EL100" s="267"/>
      <c r="EM100" s="121"/>
      <c r="EN100" s="267"/>
      <c r="EO100" s="267"/>
      <c r="EP100" s="267"/>
      <c r="EQ100" s="121"/>
      <c r="ER100" s="267"/>
      <c r="ES100" s="267"/>
      <c r="ET100" s="267"/>
      <c r="EU100" s="121"/>
      <c r="EV100" s="267"/>
      <c r="EW100" s="267"/>
      <c r="EX100" s="267"/>
      <c r="EY100" s="121"/>
      <c r="EZ100" s="267"/>
      <c r="FA100" s="267"/>
      <c r="FB100" s="267"/>
    </row>
    <row r="101" spans="1:158" s="118" customFormat="1" ht="15" customHeight="1" x14ac:dyDescent="0.25">
      <c r="A101" s="260">
        <v>2120646</v>
      </c>
      <c r="B101" s="261">
        <v>-74.43905556</v>
      </c>
      <c r="C101" s="261">
        <v>4.5788333330000004</v>
      </c>
      <c r="D101" s="87">
        <v>1057</v>
      </c>
      <c r="E101" s="254" t="s">
        <v>1378</v>
      </c>
      <c r="F101" s="89" t="s">
        <v>455</v>
      </c>
      <c r="G101" s="171" t="s">
        <v>1378</v>
      </c>
      <c r="H101" s="89"/>
      <c r="I101" s="89"/>
      <c r="J101" s="171" t="s">
        <v>1378</v>
      </c>
      <c r="K101" s="262">
        <v>9.9</v>
      </c>
      <c r="L101" s="262">
        <v>0.9</v>
      </c>
      <c r="M101" s="262">
        <v>0</v>
      </c>
      <c r="N101" s="262">
        <v>5.5</v>
      </c>
      <c r="O101" s="262">
        <v>8.3000000000000007</v>
      </c>
      <c r="P101" s="262">
        <v>2</v>
      </c>
      <c r="Q101" s="91">
        <v>0.6</v>
      </c>
      <c r="R101" s="126">
        <v>0.4</v>
      </c>
      <c r="S101" s="126">
        <v>6.8</v>
      </c>
      <c r="T101" s="126">
        <v>0</v>
      </c>
      <c r="U101" s="126">
        <v>0</v>
      </c>
      <c r="V101" s="661">
        <v>2.4</v>
      </c>
      <c r="W101" s="666">
        <v>8.5</v>
      </c>
      <c r="X101" s="126">
        <v>15.1</v>
      </c>
      <c r="Y101" s="262">
        <v>2.6</v>
      </c>
      <c r="Z101" s="262">
        <v>9.3000000000000007</v>
      </c>
      <c r="AA101" s="262">
        <v>22.6</v>
      </c>
      <c r="AB101" s="262">
        <v>0</v>
      </c>
      <c r="AC101" s="262">
        <v>7.6</v>
      </c>
      <c r="AD101" s="262">
        <v>0</v>
      </c>
      <c r="AE101" s="262">
        <v>6</v>
      </c>
      <c r="AF101" s="262">
        <v>0</v>
      </c>
      <c r="AG101" s="262"/>
      <c r="AH101" s="91">
        <v>33</v>
      </c>
      <c r="AI101" s="91">
        <v>24.1</v>
      </c>
      <c r="AJ101" s="91">
        <v>0</v>
      </c>
      <c r="AK101" s="91">
        <v>1.4</v>
      </c>
      <c r="AL101" s="91">
        <v>32.1</v>
      </c>
      <c r="AM101" s="126">
        <v>0</v>
      </c>
      <c r="AN101" s="126">
        <v>0</v>
      </c>
      <c r="AO101" s="120"/>
      <c r="AP101" s="92">
        <f t="shared" si="33"/>
        <v>199.1</v>
      </c>
      <c r="AQ101" s="263" t="s">
        <v>1301</v>
      </c>
      <c r="AR101" s="226"/>
      <c r="AS101" s="227"/>
      <c r="AT101" s="96">
        <f t="shared" si="47"/>
        <v>29</v>
      </c>
      <c r="AU101" s="97">
        <f t="shared" si="38"/>
        <v>20</v>
      </c>
      <c r="AV101" s="99"/>
      <c r="AW101" s="58">
        <f t="shared" si="37"/>
        <v>0</v>
      </c>
      <c r="AX101" s="99"/>
      <c r="AY101" s="100">
        <f t="shared" si="49"/>
        <v>33</v>
      </c>
      <c r="AZ101" s="101"/>
      <c r="BA101" s="102" t="str">
        <f t="shared" si="34"/>
        <v/>
      </c>
      <c r="BB101" s="102" t="str">
        <f t="shared" si="35"/>
        <v/>
      </c>
      <c r="BC101" s="102" t="str">
        <f t="shared" si="36"/>
        <v/>
      </c>
      <c r="BD101" s="102" t="s">
        <v>1301</v>
      </c>
      <c r="BE101" s="103"/>
      <c r="BF101" s="124" t="s">
        <v>1378</v>
      </c>
      <c r="BG101" s="268" t="s">
        <v>1301</v>
      </c>
      <c r="BH101" s="268" t="s">
        <v>1301</v>
      </c>
      <c r="BI101" s="268" t="s">
        <v>1301</v>
      </c>
      <c r="BJ101" s="268" t="s">
        <v>1301</v>
      </c>
      <c r="BK101" s="268" t="s">
        <v>1301</v>
      </c>
      <c r="BL101" s="268" t="s">
        <v>1301</v>
      </c>
      <c r="BM101" s="268" t="s">
        <v>1301</v>
      </c>
      <c r="BN101" s="268" t="s">
        <v>1301</v>
      </c>
      <c r="BO101" s="268" t="s">
        <v>1301</v>
      </c>
      <c r="BP101" s="268" t="s">
        <v>1301</v>
      </c>
      <c r="BQ101" s="268" t="s">
        <v>1301</v>
      </c>
      <c r="BR101" s="269" t="s">
        <v>1301</v>
      </c>
      <c r="BS101" s="107"/>
      <c r="BT101" s="257" t="s">
        <v>1301</v>
      </c>
      <c r="BU101" s="192" t="s">
        <v>1301</v>
      </c>
      <c r="BV101" s="192" t="s">
        <v>1301</v>
      </c>
      <c r="BW101" s="192" t="s">
        <v>1301</v>
      </c>
      <c r="BX101" s="192" t="s">
        <v>1301</v>
      </c>
      <c r="BY101" s="193" t="s">
        <v>1301</v>
      </c>
      <c r="BZ101" s="192" t="s">
        <v>1301</v>
      </c>
      <c r="CA101" s="192" t="s">
        <v>1301</v>
      </c>
      <c r="CB101" s="193" t="s">
        <v>1301</v>
      </c>
      <c r="CC101" s="193" t="s">
        <v>1301</v>
      </c>
      <c r="CD101" s="193" t="s">
        <v>1301</v>
      </c>
      <c r="CE101" s="193" t="s">
        <v>1301</v>
      </c>
      <c r="CF101" s="265"/>
      <c r="CG101" s="111"/>
      <c r="CH101" s="111"/>
      <c r="CI101" s="111"/>
      <c r="CJ101" s="111"/>
      <c r="CK101" s="111"/>
      <c r="CL101" s="111"/>
      <c r="CM101" s="111"/>
      <c r="CN101" s="111"/>
      <c r="CO101" s="111"/>
      <c r="CP101" s="111"/>
      <c r="CQ101" s="111"/>
      <c r="CR101" s="111"/>
      <c r="CT101" s="125" t="s">
        <v>1378</v>
      </c>
      <c r="CU101" s="114">
        <f t="shared" si="39"/>
        <v>34.4</v>
      </c>
      <c r="CV101" s="266"/>
      <c r="CW101" s="266"/>
      <c r="CX101" s="114">
        <f t="shared" si="40"/>
        <v>68.100000000000009</v>
      </c>
      <c r="CY101" s="266"/>
      <c r="CZ101" s="266"/>
      <c r="DA101" s="114">
        <f t="shared" si="41"/>
        <v>96.6</v>
      </c>
      <c r="DB101" s="115">
        <f t="shared" si="42"/>
        <v>199.1</v>
      </c>
      <c r="DC101" s="116">
        <f t="shared" si="43"/>
        <v>10</v>
      </c>
      <c r="DD101" s="116">
        <f t="shared" si="44"/>
        <v>10</v>
      </c>
      <c r="DE101" s="116">
        <f t="shared" si="45"/>
        <v>9</v>
      </c>
      <c r="DF101" s="117">
        <f t="shared" si="46"/>
        <v>29</v>
      </c>
      <c r="DH101" s="267"/>
      <c r="DI101" s="267"/>
      <c r="DJ101" s="267"/>
      <c r="DK101" s="121"/>
      <c r="DL101" s="267"/>
      <c r="DM101" s="267"/>
      <c r="DN101" s="267"/>
      <c r="DO101" s="121"/>
      <c r="DP101" s="267"/>
      <c r="DQ101" s="267"/>
      <c r="DR101" s="267"/>
      <c r="DS101" s="121"/>
      <c r="DT101" s="267"/>
      <c r="DU101" s="267"/>
      <c r="DV101" s="267"/>
      <c r="DW101" s="121"/>
      <c r="DX101" s="267"/>
      <c r="DY101" s="267"/>
      <c r="DZ101" s="267"/>
      <c r="EA101" s="121"/>
      <c r="EB101" s="267"/>
      <c r="EC101" s="267"/>
      <c r="ED101" s="267"/>
      <c r="EE101" s="121"/>
      <c r="EF101" s="267"/>
      <c r="EG101" s="267"/>
      <c r="EH101" s="267"/>
      <c r="EI101" s="121"/>
      <c r="EJ101" s="267"/>
      <c r="EK101" s="267"/>
      <c r="EL101" s="267"/>
      <c r="EM101" s="121"/>
      <c r="EN101" s="267"/>
      <c r="EO101" s="267"/>
      <c r="EP101" s="267"/>
      <c r="EQ101" s="121"/>
      <c r="ER101" s="267"/>
      <c r="ES101" s="267"/>
      <c r="ET101" s="267"/>
      <c r="EU101" s="121"/>
      <c r="EV101" s="267"/>
      <c r="EW101" s="267"/>
      <c r="EX101" s="267"/>
      <c r="EY101" s="121"/>
      <c r="EZ101" s="267"/>
      <c r="FA101" s="267"/>
      <c r="FB101" s="267"/>
    </row>
    <row r="102" spans="1:158" s="118" customFormat="1" ht="15" customHeight="1" x14ac:dyDescent="0.25">
      <c r="A102" s="260">
        <v>2119022</v>
      </c>
      <c r="B102" s="261">
        <v>-74.556722219999997</v>
      </c>
      <c r="C102" s="261">
        <v>4.3546944439999997</v>
      </c>
      <c r="D102" s="87">
        <v>769</v>
      </c>
      <c r="E102" s="270" t="s">
        <v>1379</v>
      </c>
      <c r="F102" s="89" t="s">
        <v>455</v>
      </c>
      <c r="G102" s="256" t="s">
        <v>1408</v>
      </c>
      <c r="H102" s="89"/>
      <c r="I102" s="89"/>
      <c r="J102" s="256" t="s">
        <v>1408</v>
      </c>
      <c r="K102" s="262">
        <v>19.8</v>
      </c>
      <c r="L102" s="262">
        <v>2.9</v>
      </c>
      <c r="M102" s="262">
        <v>5.8</v>
      </c>
      <c r="N102" s="262">
        <v>19</v>
      </c>
      <c r="O102" s="262">
        <v>4.5</v>
      </c>
      <c r="P102" s="262">
        <v>0</v>
      </c>
      <c r="Q102" s="91">
        <v>0</v>
      </c>
      <c r="R102" s="126">
        <v>0</v>
      </c>
      <c r="S102" s="126">
        <v>0</v>
      </c>
      <c r="T102" s="126">
        <v>0</v>
      </c>
      <c r="U102" s="126">
        <v>0</v>
      </c>
      <c r="V102" s="661">
        <v>0</v>
      </c>
      <c r="W102" s="666">
        <v>0.5</v>
      </c>
      <c r="X102" s="126">
        <v>0</v>
      </c>
      <c r="Y102" s="262">
        <v>63.4</v>
      </c>
      <c r="Z102" s="262">
        <v>10.1</v>
      </c>
      <c r="AA102" s="262">
        <v>2.6</v>
      </c>
      <c r="AB102" s="262">
        <v>1.5</v>
      </c>
      <c r="AC102" s="262">
        <v>9</v>
      </c>
      <c r="AD102" s="262">
        <v>0</v>
      </c>
      <c r="AE102" s="262">
        <v>0</v>
      </c>
      <c r="AF102" s="262">
        <v>0</v>
      </c>
      <c r="AG102" s="262">
        <v>0</v>
      </c>
      <c r="AH102" s="91">
        <v>2.8</v>
      </c>
      <c r="AI102" s="91">
        <v>7.6</v>
      </c>
      <c r="AJ102" s="91">
        <v>0</v>
      </c>
      <c r="AK102" s="91">
        <v>14.8</v>
      </c>
      <c r="AL102" s="91">
        <v>1.1000000000000001</v>
      </c>
      <c r="AM102" s="126">
        <v>5.9</v>
      </c>
      <c r="AN102" s="126">
        <v>0</v>
      </c>
      <c r="AO102" s="120"/>
      <c r="AP102" s="92">
        <f t="shared" si="33"/>
        <v>171.3</v>
      </c>
      <c r="AQ102" s="263" t="s">
        <v>1301</v>
      </c>
      <c r="AR102" s="226"/>
      <c r="AS102" s="227"/>
      <c r="AT102" s="96">
        <f t="shared" si="47"/>
        <v>30</v>
      </c>
      <c r="AU102" s="97">
        <f t="shared" si="38"/>
        <v>16</v>
      </c>
      <c r="AV102" s="99"/>
      <c r="AW102" s="58">
        <f t="shared" si="37"/>
        <v>0</v>
      </c>
      <c r="AX102" s="99"/>
      <c r="AY102" s="100">
        <f t="shared" si="49"/>
        <v>63.4</v>
      </c>
      <c r="AZ102" s="101"/>
      <c r="BA102" s="102" t="str">
        <f t="shared" si="34"/>
        <v/>
      </c>
      <c r="BB102" s="102" t="str">
        <f t="shared" si="35"/>
        <v/>
      </c>
      <c r="BC102" s="102" t="str">
        <f t="shared" si="36"/>
        <v/>
      </c>
      <c r="BD102" s="102" t="s">
        <v>1301</v>
      </c>
      <c r="BE102" s="103"/>
      <c r="BF102" s="124" t="s">
        <v>1379</v>
      </c>
      <c r="BG102" s="268" t="s">
        <v>1301</v>
      </c>
      <c r="BH102" s="268" t="s">
        <v>1301</v>
      </c>
      <c r="BI102" s="268" t="s">
        <v>1301</v>
      </c>
      <c r="BJ102" s="268" t="s">
        <v>1301</v>
      </c>
      <c r="BK102" s="268" t="s">
        <v>1301</v>
      </c>
      <c r="BL102" s="268" t="s">
        <v>1301</v>
      </c>
      <c r="BM102" s="268" t="s">
        <v>1301</v>
      </c>
      <c r="BN102" s="268" t="s">
        <v>1301</v>
      </c>
      <c r="BO102" s="268" t="s">
        <v>1301</v>
      </c>
      <c r="BP102" s="268" t="s">
        <v>1301</v>
      </c>
      <c r="BQ102" s="268" t="s">
        <v>1301</v>
      </c>
      <c r="BR102" s="269" t="s">
        <v>1301</v>
      </c>
      <c r="BS102" s="107"/>
      <c r="BT102" s="257" t="s">
        <v>1301</v>
      </c>
      <c r="BU102" s="192" t="s">
        <v>1301</v>
      </c>
      <c r="BV102" s="192" t="s">
        <v>1301</v>
      </c>
      <c r="BW102" s="192" t="s">
        <v>1301</v>
      </c>
      <c r="BX102" s="192" t="s">
        <v>1301</v>
      </c>
      <c r="BY102" s="193" t="s">
        <v>1301</v>
      </c>
      <c r="BZ102" s="192" t="s">
        <v>1301</v>
      </c>
      <c r="CA102" s="192" t="s">
        <v>1301</v>
      </c>
      <c r="CB102" s="193" t="s">
        <v>1301</v>
      </c>
      <c r="CC102" s="193" t="s">
        <v>1301</v>
      </c>
      <c r="CD102" s="193" t="s">
        <v>1301</v>
      </c>
      <c r="CE102" s="193" t="s">
        <v>1301</v>
      </c>
      <c r="CF102" s="265"/>
      <c r="CG102" s="111"/>
      <c r="CH102" s="111"/>
      <c r="CI102" s="111"/>
      <c r="CJ102" s="111"/>
      <c r="CK102" s="111"/>
      <c r="CL102" s="111"/>
      <c r="CM102" s="111"/>
      <c r="CN102" s="111"/>
      <c r="CO102" s="111"/>
      <c r="CP102" s="111"/>
      <c r="CQ102" s="111"/>
      <c r="CR102" s="111"/>
      <c r="CT102" s="125" t="s">
        <v>1379</v>
      </c>
      <c r="CU102" s="114">
        <f t="shared" si="39"/>
        <v>52</v>
      </c>
      <c r="CV102" s="266"/>
      <c r="CW102" s="266"/>
      <c r="CX102" s="114">
        <f t="shared" si="40"/>
        <v>87.1</v>
      </c>
      <c r="CY102" s="266"/>
      <c r="CZ102" s="266"/>
      <c r="DA102" s="114">
        <f t="shared" si="41"/>
        <v>32.200000000000003</v>
      </c>
      <c r="DB102" s="115">
        <f t="shared" si="42"/>
        <v>171.3</v>
      </c>
      <c r="DC102" s="116">
        <f t="shared" si="43"/>
        <v>10</v>
      </c>
      <c r="DD102" s="116">
        <f t="shared" si="44"/>
        <v>10</v>
      </c>
      <c r="DE102" s="116">
        <f t="shared" si="45"/>
        <v>10</v>
      </c>
      <c r="DF102" s="117">
        <f t="shared" si="46"/>
        <v>30</v>
      </c>
      <c r="DH102" s="267"/>
      <c r="DI102" s="267"/>
      <c r="DJ102" s="267"/>
      <c r="DK102" s="121"/>
      <c r="DL102" s="267"/>
      <c r="DM102" s="267"/>
      <c r="DN102" s="267"/>
      <c r="DO102" s="121"/>
      <c r="DP102" s="267"/>
      <c r="DQ102" s="267"/>
      <c r="DR102" s="267"/>
      <c r="DS102" s="121"/>
      <c r="DT102" s="267"/>
      <c r="DU102" s="267"/>
      <c r="DV102" s="267"/>
      <c r="DW102" s="121"/>
      <c r="DX102" s="267"/>
      <c r="DY102" s="267"/>
      <c r="DZ102" s="267"/>
      <c r="EA102" s="121"/>
      <c r="EB102" s="267"/>
      <c r="EC102" s="267"/>
      <c r="ED102" s="267"/>
      <c r="EE102" s="121"/>
      <c r="EF102" s="267"/>
      <c r="EG102" s="267"/>
      <c r="EH102" s="267"/>
      <c r="EI102" s="121"/>
      <c r="EJ102" s="267"/>
      <c r="EK102" s="267"/>
      <c r="EL102" s="267"/>
      <c r="EM102" s="121"/>
      <c r="EN102" s="267"/>
      <c r="EO102" s="267"/>
      <c r="EP102" s="267"/>
      <c r="EQ102" s="121"/>
      <c r="ER102" s="267"/>
      <c r="ES102" s="267"/>
      <c r="ET102" s="267"/>
      <c r="EU102" s="121"/>
      <c r="EV102" s="267"/>
      <c r="EW102" s="267"/>
      <c r="EX102" s="267"/>
      <c r="EY102" s="121"/>
      <c r="EZ102" s="267"/>
      <c r="FA102" s="267"/>
      <c r="FB102" s="267"/>
    </row>
    <row r="103" spans="1:158" s="118" customFormat="1" ht="15" customHeight="1" x14ac:dyDescent="0.25">
      <c r="A103" s="260">
        <v>2306507</v>
      </c>
      <c r="B103" s="261">
        <v>-74.128833330000006</v>
      </c>
      <c r="C103" s="261">
        <v>5.1586666670000003</v>
      </c>
      <c r="D103" s="87">
        <v>1940</v>
      </c>
      <c r="E103" s="254" t="s">
        <v>1438</v>
      </c>
      <c r="F103" s="89" t="s">
        <v>455</v>
      </c>
      <c r="G103" s="171" t="s">
        <v>1190</v>
      </c>
      <c r="H103" s="89"/>
      <c r="I103" s="89"/>
      <c r="J103" s="171" t="s">
        <v>1190</v>
      </c>
      <c r="K103" s="262">
        <v>2.2999999999999998</v>
      </c>
      <c r="L103" s="262">
        <v>6.8</v>
      </c>
      <c r="M103" s="262">
        <v>2</v>
      </c>
      <c r="N103" s="262">
        <v>0</v>
      </c>
      <c r="O103" s="262">
        <v>0</v>
      </c>
      <c r="P103" s="262">
        <v>0</v>
      </c>
      <c r="Q103" s="91">
        <v>0</v>
      </c>
      <c r="R103" s="126">
        <v>0</v>
      </c>
      <c r="S103" s="126">
        <v>0</v>
      </c>
      <c r="T103" s="126">
        <v>0</v>
      </c>
      <c r="U103" s="126">
        <v>0</v>
      </c>
      <c r="V103" s="661">
        <v>0</v>
      </c>
      <c r="W103" s="666">
        <v>0</v>
      </c>
      <c r="X103" s="126">
        <v>16.2</v>
      </c>
      <c r="Y103" s="262">
        <v>28.2</v>
      </c>
      <c r="Z103" s="262">
        <v>14</v>
      </c>
      <c r="AA103" s="262">
        <v>4.5</v>
      </c>
      <c r="AB103" s="262">
        <v>3.5</v>
      </c>
      <c r="AC103" s="262">
        <v>5.6</v>
      </c>
      <c r="AD103" s="262">
        <v>17.5</v>
      </c>
      <c r="AE103" s="262">
        <v>9.1999999999999993</v>
      </c>
      <c r="AF103" s="262">
        <v>5.4</v>
      </c>
      <c r="AG103" s="262">
        <v>2</v>
      </c>
      <c r="AH103" s="91">
        <v>22.5</v>
      </c>
      <c r="AI103" s="91">
        <v>6.6</v>
      </c>
      <c r="AJ103" s="91">
        <v>35.700000000000003</v>
      </c>
      <c r="AK103" s="91">
        <v>0</v>
      </c>
      <c r="AL103" s="91">
        <v>3.2</v>
      </c>
      <c r="AM103" s="126">
        <v>0</v>
      </c>
      <c r="AN103" s="126">
        <v>0</v>
      </c>
      <c r="AO103" s="120"/>
      <c r="AP103" s="92">
        <f t="shared" si="33"/>
        <v>185.2</v>
      </c>
      <c r="AQ103" s="263" t="s">
        <v>1301</v>
      </c>
      <c r="AR103" s="226"/>
      <c r="AS103" s="227"/>
      <c r="AT103" s="96">
        <f t="shared" si="47"/>
        <v>30</v>
      </c>
      <c r="AU103" s="97">
        <f t="shared" si="38"/>
        <v>17</v>
      </c>
      <c r="AV103" s="99"/>
      <c r="AW103" s="58">
        <f t="shared" si="37"/>
        <v>0</v>
      </c>
      <c r="AX103" s="99"/>
      <c r="AY103" s="100">
        <f t="shared" si="49"/>
        <v>35.700000000000003</v>
      </c>
      <c r="AZ103" s="101"/>
      <c r="BA103" s="102" t="str">
        <f t="shared" si="34"/>
        <v/>
      </c>
      <c r="BB103" s="102" t="str">
        <f t="shared" si="35"/>
        <v/>
      </c>
      <c r="BC103" s="102" t="str">
        <f t="shared" si="36"/>
        <v/>
      </c>
      <c r="BD103" s="102" t="s">
        <v>1301</v>
      </c>
      <c r="BE103" s="103"/>
      <c r="BF103" s="124" t="s">
        <v>1438</v>
      </c>
      <c r="BG103" s="268" t="s">
        <v>1301</v>
      </c>
      <c r="BH103" s="268" t="s">
        <v>1301</v>
      </c>
      <c r="BI103" s="268" t="s">
        <v>1301</v>
      </c>
      <c r="BJ103" s="268" t="s">
        <v>1301</v>
      </c>
      <c r="BK103" s="268" t="s">
        <v>1301</v>
      </c>
      <c r="BL103" s="268" t="s">
        <v>1301</v>
      </c>
      <c r="BM103" s="268" t="s">
        <v>1301</v>
      </c>
      <c r="BN103" s="268" t="s">
        <v>1301</v>
      </c>
      <c r="BO103" s="268" t="s">
        <v>1301</v>
      </c>
      <c r="BP103" s="268" t="s">
        <v>1301</v>
      </c>
      <c r="BQ103" s="268" t="s">
        <v>1301</v>
      </c>
      <c r="BR103" s="269" t="s">
        <v>1301</v>
      </c>
      <c r="BS103" s="107"/>
      <c r="BT103" s="257" t="s">
        <v>1301</v>
      </c>
      <c r="BU103" s="192" t="s">
        <v>1301</v>
      </c>
      <c r="BV103" s="192" t="s">
        <v>1301</v>
      </c>
      <c r="BW103" s="192" t="s">
        <v>1301</v>
      </c>
      <c r="BX103" s="192" t="s">
        <v>1301</v>
      </c>
      <c r="BY103" s="193" t="s">
        <v>1301</v>
      </c>
      <c r="BZ103" s="192" t="s">
        <v>1301</v>
      </c>
      <c r="CA103" s="192" t="s">
        <v>1301</v>
      </c>
      <c r="CB103" s="193" t="s">
        <v>1301</v>
      </c>
      <c r="CC103" s="193" t="s">
        <v>1301</v>
      </c>
      <c r="CD103" s="193" t="s">
        <v>1301</v>
      </c>
      <c r="CE103" s="193" t="s">
        <v>1301</v>
      </c>
      <c r="CF103" s="265"/>
      <c r="CG103" s="111"/>
      <c r="CH103" s="111"/>
      <c r="CI103" s="111"/>
      <c r="CJ103" s="111"/>
      <c r="CK103" s="111"/>
      <c r="CL103" s="111"/>
      <c r="CM103" s="111"/>
      <c r="CN103" s="111"/>
      <c r="CO103" s="111"/>
      <c r="CP103" s="111"/>
      <c r="CQ103" s="111"/>
      <c r="CR103" s="111"/>
      <c r="CT103" s="125" t="s">
        <v>1438</v>
      </c>
      <c r="CU103" s="114">
        <f t="shared" si="39"/>
        <v>11.1</v>
      </c>
      <c r="CV103" s="266"/>
      <c r="CW103" s="266"/>
      <c r="CX103" s="114">
        <f t="shared" si="40"/>
        <v>89.5</v>
      </c>
      <c r="CY103" s="266"/>
      <c r="CZ103" s="266"/>
      <c r="DA103" s="114">
        <f t="shared" si="41"/>
        <v>84.600000000000009</v>
      </c>
      <c r="DB103" s="115">
        <f t="shared" si="42"/>
        <v>185.2</v>
      </c>
      <c r="DC103" s="116">
        <f t="shared" si="43"/>
        <v>10</v>
      </c>
      <c r="DD103" s="116">
        <f t="shared" si="44"/>
        <v>10</v>
      </c>
      <c r="DE103" s="116">
        <f t="shared" si="45"/>
        <v>10</v>
      </c>
      <c r="DF103" s="117">
        <f t="shared" si="46"/>
        <v>30</v>
      </c>
      <c r="DH103" s="267"/>
      <c r="DI103" s="267"/>
      <c r="DJ103" s="267"/>
      <c r="DK103" s="121"/>
      <c r="DL103" s="267"/>
      <c r="DM103" s="267"/>
      <c r="DN103" s="267"/>
      <c r="DO103" s="121"/>
      <c r="DP103" s="267"/>
      <c r="DQ103" s="267"/>
      <c r="DR103" s="267"/>
      <c r="DS103" s="121"/>
      <c r="DT103" s="267"/>
      <c r="DU103" s="267"/>
      <c r="DV103" s="267"/>
      <c r="DW103" s="121"/>
      <c r="DX103" s="267"/>
      <c r="DY103" s="267"/>
      <c r="DZ103" s="267"/>
      <c r="EA103" s="121"/>
      <c r="EB103" s="267"/>
      <c r="EC103" s="267"/>
      <c r="ED103" s="267"/>
      <c r="EE103" s="121"/>
      <c r="EF103" s="267"/>
      <c r="EG103" s="267"/>
      <c r="EH103" s="267"/>
      <c r="EI103" s="121"/>
      <c r="EJ103" s="267"/>
      <c r="EK103" s="267"/>
      <c r="EL103" s="267"/>
      <c r="EM103" s="121"/>
      <c r="EN103" s="267"/>
      <c r="EO103" s="267"/>
      <c r="EP103" s="267"/>
      <c r="EQ103" s="121"/>
      <c r="ER103" s="267"/>
      <c r="ES103" s="267"/>
      <c r="ET103" s="267"/>
      <c r="EU103" s="121"/>
      <c r="EV103" s="267"/>
      <c r="EW103" s="267"/>
      <c r="EX103" s="267"/>
      <c r="EY103" s="121"/>
      <c r="EZ103" s="267"/>
      <c r="FA103" s="267"/>
      <c r="FB103" s="267"/>
    </row>
    <row r="104" spans="1:158" s="118" customFormat="1" ht="15" customHeight="1" x14ac:dyDescent="0.25">
      <c r="A104" s="260">
        <v>2119047</v>
      </c>
      <c r="B104" s="261">
        <v>-74.278722220000006</v>
      </c>
      <c r="C104" s="261">
        <v>4.3054444439999999</v>
      </c>
      <c r="D104" s="87">
        <v>2504</v>
      </c>
      <c r="E104" s="254" t="s">
        <v>1380</v>
      </c>
      <c r="F104" s="89" t="s">
        <v>455</v>
      </c>
      <c r="G104" s="256" t="s">
        <v>1194</v>
      </c>
      <c r="H104" s="89"/>
      <c r="I104" s="89"/>
      <c r="J104" s="256" t="s">
        <v>1194</v>
      </c>
      <c r="K104" s="262"/>
      <c r="L104" s="262"/>
      <c r="M104" s="262"/>
      <c r="N104" s="262"/>
      <c r="O104" s="262"/>
      <c r="P104" s="262"/>
      <c r="Q104" s="91"/>
      <c r="R104" s="126"/>
      <c r="S104" s="126"/>
      <c r="T104" s="126"/>
      <c r="U104" s="126"/>
      <c r="V104" s="661"/>
      <c r="W104" s="666"/>
      <c r="X104" s="126"/>
      <c r="Y104" s="262"/>
      <c r="Z104" s="262"/>
      <c r="AA104" s="262"/>
      <c r="AB104" s="262"/>
      <c r="AC104" s="262"/>
      <c r="AD104" s="262"/>
      <c r="AE104" s="262"/>
      <c r="AF104" s="262"/>
      <c r="AG104" s="262"/>
      <c r="AH104" s="91"/>
      <c r="AI104" s="91"/>
      <c r="AJ104" s="91"/>
      <c r="AK104" s="91"/>
      <c r="AL104" s="91"/>
      <c r="AM104" s="126"/>
      <c r="AN104" s="126"/>
      <c r="AO104" s="120"/>
      <c r="AP104" s="92" t="str">
        <f t="shared" si="33"/>
        <v/>
      </c>
      <c r="AQ104" s="263" t="s">
        <v>1301</v>
      </c>
      <c r="AR104" s="226"/>
      <c r="AS104" s="227"/>
      <c r="AT104" s="96"/>
      <c r="AU104" s="97"/>
      <c r="AV104" s="99"/>
      <c r="AW104" s="58"/>
      <c r="AX104" s="99"/>
      <c r="AY104" s="100"/>
      <c r="AZ104" s="101"/>
      <c r="BA104" s="102" t="str">
        <f t="shared" si="34"/>
        <v/>
      </c>
      <c r="BB104" s="102" t="str">
        <f t="shared" si="35"/>
        <v/>
      </c>
      <c r="BC104" s="102" t="str">
        <f t="shared" si="36"/>
        <v/>
      </c>
      <c r="BD104" s="102" t="s">
        <v>1301</v>
      </c>
      <c r="BE104" s="103"/>
      <c r="BF104" s="124" t="s">
        <v>1380</v>
      </c>
      <c r="BG104" s="268" t="s">
        <v>1301</v>
      </c>
      <c r="BH104" s="268" t="s">
        <v>1301</v>
      </c>
      <c r="BI104" s="268" t="s">
        <v>1301</v>
      </c>
      <c r="BJ104" s="268" t="s">
        <v>1301</v>
      </c>
      <c r="BK104" s="268" t="s">
        <v>1301</v>
      </c>
      <c r="BL104" s="268" t="s">
        <v>1301</v>
      </c>
      <c r="BM104" s="268" t="s">
        <v>1301</v>
      </c>
      <c r="BN104" s="268" t="s">
        <v>1301</v>
      </c>
      <c r="BO104" s="268" t="s">
        <v>1301</v>
      </c>
      <c r="BP104" s="268" t="s">
        <v>1301</v>
      </c>
      <c r="BQ104" s="268" t="s">
        <v>1301</v>
      </c>
      <c r="BR104" s="269" t="s">
        <v>1301</v>
      </c>
      <c r="BS104" s="107"/>
      <c r="BT104" s="257" t="s">
        <v>1301</v>
      </c>
      <c r="BU104" s="192" t="s">
        <v>1301</v>
      </c>
      <c r="BV104" s="192" t="s">
        <v>1301</v>
      </c>
      <c r="BW104" s="192" t="s">
        <v>1301</v>
      </c>
      <c r="BX104" s="192" t="s">
        <v>1301</v>
      </c>
      <c r="BY104" s="193" t="s">
        <v>1301</v>
      </c>
      <c r="BZ104" s="192" t="s">
        <v>1301</v>
      </c>
      <c r="CA104" s="192" t="s">
        <v>1301</v>
      </c>
      <c r="CB104" s="193" t="s">
        <v>1301</v>
      </c>
      <c r="CC104" s="193" t="s">
        <v>1301</v>
      </c>
      <c r="CD104" s="193" t="s">
        <v>1301</v>
      </c>
      <c r="CE104" s="193" t="s">
        <v>1301</v>
      </c>
      <c r="CF104" s="265"/>
      <c r="CG104" s="111"/>
      <c r="CH104" s="111"/>
      <c r="CI104" s="111"/>
      <c r="CJ104" s="111"/>
      <c r="CK104" s="111"/>
      <c r="CL104" s="111"/>
      <c r="CM104" s="111"/>
      <c r="CN104" s="111"/>
      <c r="CO104" s="111"/>
      <c r="CP104" s="111"/>
      <c r="CQ104" s="111"/>
      <c r="CR104" s="111"/>
      <c r="CT104" s="125" t="s">
        <v>1380</v>
      </c>
      <c r="CU104" s="114">
        <f t="shared" si="39"/>
        <v>0</v>
      </c>
      <c r="CV104" s="266"/>
      <c r="CW104" s="266"/>
      <c r="CX104" s="114">
        <f t="shared" si="40"/>
        <v>0</v>
      </c>
      <c r="CY104" s="266"/>
      <c r="CZ104" s="266"/>
      <c r="DA104" s="114">
        <f t="shared" si="41"/>
        <v>0</v>
      </c>
      <c r="DB104" s="115">
        <f t="shared" si="42"/>
        <v>0</v>
      </c>
      <c r="DC104" s="116">
        <f t="shared" si="43"/>
        <v>0</v>
      </c>
      <c r="DD104" s="116">
        <f t="shared" si="44"/>
        <v>0</v>
      </c>
      <c r="DE104" s="116">
        <f t="shared" si="45"/>
        <v>0</v>
      </c>
      <c r="DF104" s="117">
        <f t="shared" si="46"/>
        <v>0</v>
      </c>
      <c r="DH104" s="267"/>
      <c r="DI104" s="267"/>
      <c r="DJ104" s="267"/>
      <c r="DK104" s="121"/>
      <c r="DL104" s="267"/>
      <c r="DM104" s="267"/>
      <c r="DN104" s="267"/>
      <c r="DO104" s="121"/>
      <c r="DP104" s="267"/>
      <c r="DQ104" s="267"/>
      <c r="DR104" s="267"/>
      <c r="DS104" s="121"/>
      <c r="DT104" s="267"/>
      <c r="DU104" s="267"/>
      <c r="DV104" s="267"/>
      <c r="DW104" s="121"/>
      <c r="DX104" s="267"/>
      <c r="DY104" s="267"/>
      <c r="DZ104" s="267"/>
      <c r="EA104" s="121"/>
      <c r="EB104" s="267"/>
      <c r="EC104" s="267"/>
      <c r="ED104" s="267"/>
      <c r="EE104" s="121"/>
      <c r="EF104" s="267"/>
      <c r="EG104" s="267"/>
      <c r="EH104" s="267"/>
      <c r="EI104" s="121"/>
      <c r="EJ104" s="267"/>
      <c r="EK104" s="267"/>
      <c r="EL104" s="267"/>
      <c r="EM104" s="121"/>
      <c r="EN104" s="267"/>
      <c r="EO104" s="267"/>
      <c r="EP104" s="267"/>
      <c r="EQ104" s="121"/>
      <c r="ER104" s="267"/>
      <c r="ES104" s="267"/>
      <c r="ET104" s="267"/>
      <c r="EU104" s="121"/>
      <c r="EV104" s="267"/>
      <c r="EW104" s="267"/>
      <c r="EX104" s="267"/>
      <c r="EY104" s="121"/>
      <c r="EZ104" s="267"/>
      <c r="FA104" s="267"/>
      <c r="FB104" s="267"/>
    </row>
    <row r="105" spans="1:158" s="118" customFormat="1" ht="15" customHeight="1" x14ac:dyDescent="0.25">
      <c r="A105" s="260">
        <v>2306033</v>
      </c>
      <c r="B105" s="261">
        <v>-74.473111110000005</v>
      </c>
      <c r="C105" s="261">
        <v>5.1004166670000002</v>
      </c>
      <c r="D105" s="87">
        <v>1309</v>
      </c>
      <c r="E105" s="254" t="s">
        <v>1381</v>
      </c>
      <c r="F105" s="89" t="s">
        <v>455</v>
      </c>
      <c r="G105" s="171" t="s">
        <v>1409</v>
      </c>
      <c r="H105" s="89"/>
      <c r="I105" s="89"/>
      <c r="J105" s="171" t="s">
        <v>1409</v>
      </c>
      <c r="K105" s="262">
        <v>7.7</v>
      </c>
      <c r="L105" s="262">
        <v>0</v>
      </c>
      <c r="M105" s="262">
        <v>10.5</v>
      </c>
      <c r="N105" s="262">
        <v>2.6</v>
      </c>
      <c r="O105" s="262">
        <v>0</v>
      </c>
      <c r="P105" s="262">
        <v>0</v>
      </c>
      <c r="Q105" s="91">
        <v>2.8</v>
      </c>
      <c r="R105" s="126">
        <v>0</v>
      </c>
      <c r="S105" s="126">
        <v>0</v>
      </c>
      <c r="T105" s="126">
        <v>0</v>
      </c>
      <c r="U105" s="126">
        <v>0</v>
      </c>
      <c r="V105" s="661">
        <v>0</v>
      </c>
      <c r="W105" s="666">
        <v>0</v>
      </c>
      <c r="X105" s="91">
        <v>8.9</v>
      </c>
      <c r="Y105" s="262">
        <v>5.3</v>
      </c>
      <c r="Z105" s="262">
        <v>1.3</v>
      </c>
      <c r="AA105" s="262">
        <v>0</v>
      </c>
      <c r="AB105" s="262">
        <v>0</v>
      </c>
      <c r="AC105" s="262">
        <v>0</v>
      </c>
      <c r="AD105" s="262">
        <v>0</v>
      </c>
      <c r="AE105" s="262">
        <v>0</v>
      </c>
      <c r="AF105" s="262">
        <v>1.3</v>
      </c>
      <c r="AG105" s="262">
        <v>4.9000000000000004</v>
      </c>
      <c r="AH105" s="91">
        <v>17.2</v>
      </c>
      <c r="AI105" s="91">
        <v>1.1000000000000001</v>
      </c>
      <c r="AJ105" s="91">
        <v>77.599999999999994</v>
      </c>
      <c r="AK105" s="91">
        <v>1.4</v>
      </c>
      <c r="AL105" s="91">
        <v>4.7</v>
      </c>
      <c r="AM105" s="126">
        <v>0</v>
      </c>
      <c r="AN105" s="126">
        <v>0</v>
      </c>
      <c r="AO105" s="120"/>
      <c r="AP105" s="92">
        <f t="shared" si="33"/>
        <v>147.29999999999998</v>
      </c>
      <c r="AQ105" s="263" t="s">
        <v>1301</v>
      </c>
      <c r="AR105" s="226"/>
      <c r="AS105" s="227"/>
      <c r="AT105" s="96">
        <f t="shared" si="47"/>
        <v>30</v>
      </c>
      <c r="AU105" s="97">
        <f t="shared" si="38"/>
        <v>14</v>
      </c>
      <c r="AV105" s="99"/>
      <c r="AW105" s="58">
        <f t="shared" si="37"/>
        <v>0</v>
      </c>
      <c r="AX105" s="99"/>
      <c r="AY105" s="100">
        <f t="shared" ref="AY105:AY117" si="50">MAX(K105:AO105)</f>
        <v>77.599999999999994</v>
      </c>
      <c r="AZ105" s="101"/>
      <c r="BA105" s="102" t="str">
        <f t="shared" si="34"/>
        <v/>
      </c>
      <c r="BB105" s="102" t="str">
        <f t="shared" si="35"/>
        <v/>
      </c>
      <c r="BC105" s="102" t="str">
        <f t="shared" si="36"/>
        <v/>
      </c>
      <c r="BD105" s="102" t="s">
        <v>1301</v>
      </c>
      <c r="BE105" s="103"/>
      <c r="BF105" s="124" t="s">
        <v>1381</v>
      </c>
      <c r="BG105" s="268" t="s">
        <v>1301</v>
      </c>
      <c r="BH105" s="268" t="s">
        <v>1301</v>
      </c>
      <c r="BI105" s="268" t="s">
        <v>1301</v>
      </c>
      <c r="BJ105" s="268" t="s">
        <v>1301</v>
      </c>
      <c r="BK105" s="268" t="s">
        <v>1301</v>
      </c>
      <c r="BL105" s="268" t="s">
        <v>1301</v>
      </c>
      <c r="BM105" s="268" t="s">
        <v>1301</v>
      </c>
      <c r="BN105" s="268" t="s">
        <v>1301</v>
      </c>
      <c r="BO105" s="268" t="s">
        <v>1301</v>
      </c>
      <c r="BP105" s="268" t="s">
        <v>1301</v>
      </c>
      <c r="BQ105" s="268" t="s">
        <v>1301</v>
      </c>
      <c r="BR105" s="269" t="s">
        <v>1301</v>
      </c>
      <c r="BS105" s="107"/>
      <c r="BT105" s="257" t="s">
        <v>1301</v>
      </c>
      <c r="BU105" s="192" t="s">
        <v>1301</v>
      </c>
      <c r="BV105" s="192" t="s">
        <v>1301</v>
      </c>
      <c r="BW105" s="192" t="s">
        <v>1301</v>
      </c>
      <c r="BX105" s="192" t="s">
        <v>1301</v>
      </c>
      <c r="BY105" s="193" t="s">
        <v>1301</v>
      </c>
      <c r="BZ105" s="192" t="s">
        <v>1301</v>
      </c>
      <c r="CA105" s="192" t="s">
        <v>1301</v>
      </c>
      <c r="CB105" s="193" t="s">
        <v>1301</v>
      </c>
      <c r="CC105" s="193" t="s">
        <v>1301</v>
      </c>
      <c r="CD105" s="193" t="s">
        <v>1301</v>
      </c>
      <c r="CE105" s="193" t="s">
        <v>1301</v>
      </c>
      <c r="CF105" s="265"/>
      <c r="CG105" s="111"/>
      <c r="CH105" s="111"/>
      <c r="CI105" s="111"/>
      <c r="CJ105" s="111"/>
      <c r="CK105" s="111"/>
      <c r="CL105" s="111"/>
      <c r="CM105" s="111"/>
      <c r="CN105" s="111"/>
      <c r="CO105" s="111"/>
      <c r="CP105" s="111"/>
      <c r="CQ105" s="111"/>
      <c r="CR105" s="111"/>
      <c r="CT105" s="125" t="s">
        <v>1381</v>
      </c>
      <c r="CU105" s="114">
        <f t="shared" si="39"/>
        <v>23.6</v>
      </c>
      <c r="CV105" s="266"/>
      <c r="CW105" s="266"/>
      <c r="CX105" s="114">
        <f t="shared" si="40"/>
        <v>15.5</v>
      </c>
      <c r="CY105" s="266"/>
      <c r="CZ105" s="266"/>
      <c r="DA105" s="114">
        <f t="shared" si="41"/>
        <v>108.2</v>
      </c>
      <c r="DB105" s="115">
        <f t="shared" si="42"/>
        <v>147.30000000000001</v>
      </c>
      <c r="DC105" s="116">
        <f t="shared" si="43"/>
        <v>10</v>
      </c>
      <c r="DD105" s="116">
        <f t="shared" si="44"/>
        <v>10</v>
      </c>
      <c r="DE105" s="116">
        <f t="shared" si="45"/>
        <v>10</v>
      </c>
      <c r="DF105" s="117">
        <f t="shared" si="46"/>
        <v>30</v>
      </c>
      <c r="DH105" s="267"/>
      <c r="DI105" s="267"/>
      <c r="DJ105" s="267"/>
      <c r="DK105" s="121"/>
      <c r="DL105" s="267"/>
      <c r="DM105" s="267"/>
      <c r="DN105" s="267"/>
      <c r="DO105" s="121"/>
      <c r="DP105" s="267"/>
      <c r="DQ105" s="267"/>
      <c r="DR105" s="267"/>
      <c r="DS105" s="121"/>
      <c r="DT105" s="267"/>
      <c r="DU105" s="267"/>
      <c r="DV105" s="267"/>
      <c r="DW105" s="121"/>
      <c r="DX105" s="267"/>
      <c r="DY105" s="267"/>
      <c r="DZ105" s="267"/>
      <c r="EA105" s="121"/>
      <c r="EB105" s="267"/>
      <c r="EC105" s="267"/>
      <c r="ED105" s="267"/>
      <c r="EE105" s="121"/>
      <c r="EF105" s="267"/>
      <c r="EG105" s="267"/>
      <c r="EH105" s="267"/>
      <c r="EI105" s="121"/>
      <c r="EJ105" s="267"/>
      <c r="EK105" s="267"/>
      <c r="EL105" s="267"/>
      <c r="EM105" s="121"/>
      <c r="EN105" s="267"/>
      <c r="EO105" s="267"/>
      <c r="EP105" s="267"/>
      <c r="EQ105" s="121"/>
      <c r="ER105" s="267"/>
      <c r="ES105" s="267"/>
      <c r="ET105" s="267"/>
      <c r="EU105" s="121"/>
      <c r="EV105" s="267"/>
      <c r="EW105" s="267"/>
      <c r="EX105" s="267"/>
      <c r="EY105" s="121"/>
      <c r="EZ105" s="267"/>
      <c r="FA105" s="267"/>
      <c r="FB105" s="267"/>
    </row>
    <row r="106" spans="1:158" s="118" customFormat="1" ht="15" customHeight="1" x14ac:dyDescent="0.25">
      <c r="A106" s="260">
        <v>2120644</v>
      </c>
      <c r="B106" s="261">
        <v>-74.750777780000007</v>
      </c>
      <c r="C106" s="261">
        <v>4.3576111109999998</v>
      </c>
      <c r="D106" s="87">
        <v>315</v>
      </c>
      <c r="E106" s="254" t="s">
        <v>1382</v>
      </c>
      <c r="F106" s="89" t="s">
        <v>455</v>
      </c>
      <c r="G106" s="171" t="s">
        <v>1410</v>
      </c>
      <c r="H106" s="89"/>
      <c r="I106" s="89"/>
      <c r="J106" s="171" t="s">
        <v>1410</v>
      </c>
      <c r="K106" s="262">
        <v>0</v>
      </c>
      <c r="L106" s="262">
        <v>0</v>
      </c>
      <c r="M106" s="262">
        <v>15</v>
      </c>
      <c r="N106" s="262">
        <v>1</v>
      </c>
      <c r="O106" s="262">
        <v>2</v>
      </c>
      <c r="P106" s="262">
        <v>0</v>
      </c>
      <c r="Q106" s="91">
        <v>0</v>
      </c>
      <c r="R106" s="126">
        <v>0</v>
      </c>
      <c r="S106" s="126">
        <v>0</v>
      </c>
      <c r="T106" s="126">
        <v>0</v>
      </c>
      <c r="U106" s="126">
        <v>0</v>
      </c>
      <c r="V106" s="661">
        <v>0</v>
      </c>
      <c r="W106" s="666">
        <v>0</v>
      </c>
      <c r="X106" s="91">
        <v>25</v>
      </c>
      <c r="Y106" s="262">
        <v>8</v>
      </c>
      <c r="Z106" s="262">
        <v>3</v>
      </c>
      <c r="AA106" s="262">
        <v>3</v>
      </c>
      <c r="AB106" s="262">
        <v>0</v>
      </c>
      <c r="AC106" s="262">
        <v>0</v>
      </c>
      <c r="AD106" s="262">
        <v>0</v>
      </c>
      <c r="AE106" s="262">
        <v>0</v>
      </c>
      <c r="AF106" s="262">
        <v>0</v>
      </c>
      <c r="AG106" s="262">
        <v>0</v>
      </c>
      <c r="AH106" s="91">
        <v>3</v>
      </c>
      <c r="AI106" s="91">
        <v>0</v>
      </c>
      <c r="AJ106" s="91">
        <v>0</v>
      </c>
      <c r="AK106" s="91">
        <v>0</v>
      </c>
      <c r="AL106" s="91">
        <v>19</v>
      </c>
      <c r="AM106" s="126">
        <v>3</v>
      </c>
      <c r="AN106" s="126">
        <v>0</v>
      </c>
      <c r="AO106" s="120"/>
      <c r="AP106" s="92">
        <f t="shared" si="33"/>
        <v>82</v>
      </c>
      <c r="AQ106" s="263" t="s">
        <v>1301</v>
      </c>
      <c r="AR106" s="226"/>
      <c r="AS106" s="227"/>
      <c r="AT106" s="96">
        <f t="shared" si="47"/>
        <v>30</v>
      </c>
      <c r="AU106" s="97">
        <f t="shared" si="38"/>
        <v>10</v>
      </c>
      <c r="AV106" s="99"/>
      <c r="AW106" s="58">
        <f t="shared" si="37"/>
        <v>0</v>
      </c>
      <c r="AX106" s="99"/>
      <c r="AY106" s="100">
        <f t="shared" si="50"/>
        <v>25</v>
      </c>
      <c r="AZ106" s="101"/>
      <c r="BA106" s="102" t="str">
        <f t="shared" si="34"/>
        <v/>
      </c>
      <c r="BB106" s="102" t="str">
        <f t="shared" si="35"/>
        <v/>
      </c>
      <c r="BC106" s="102" t="str">
        <f t="shared" si="36"/>
        <v/>
      </c>
      <c r="BD106" s="102" t="s">
        <v>1301</v>
      </c>
      <c r="BE106" s="103"/>
      <c r="BF106" s="124" t="s">
        <v>1382</v>
      </c>
      <c r="BG106" s="268" t="s">
        <v>1301</v>
      </c>
      <c r="BH106" s="268" t="s">
        <v>1301</v>
      </c>
      <c r="BI106" s="268" t="s">
        <v>1301</v>
      </c>
      <c r="BJ106" s="268" t="s">
        <v>1301</v>
      </c>
      <c r="BK106" s="268" t="s">
        <v>1301</v>
      </c>
      <c r="BL106" s="268" t="s">
        <v>1301</v>
      </c>
      <c r="BM106" s="268" t="s">
        <v>1301</v>
      </c>
      <c r="BN106" s="268" t="s">
        <v>1301</v>
      </c>
      <c r="BO106" s="268" t="s">
        <v>1301</v>
      </c>
      <c r="BP106" s="268" t="s">
        <v>1301</v>
      </c>
      <c r="BQ106" s="268" t="s">
        <v>1301</v>
      </c>
      <c r="BR106" s="269" t="s">
        <v>1301</v>
      </c>
      <c r="BS106" s="107"/>
      <c r="BT106" s="257" t="s">
        <v>1301</v>
      </c>
      <c r="BU106" s="192" t="s">
        <v>1301</v>
      </c>
      <c r="BV106" s="192" t="s">
        <v>1301</v>
      </c>
      <c r="BW106" s="192" t="s">
        <v>1301</v>
      </c>
      <c r="BX106" s="192" t="s">
        <v>1301</v>
      </c>
      <c r="BY106" s="193" t="s">
        <v>1301</v>
      </c>
      <c r="BZ106" s="192" t="s">
        <v>1301</v>
      </c>
      <c r="CA106" s="192" t="s">
        <v>1301</v>
      </c>
      <c r="CB106" s="193" t="s">
        <v>1301</v>
      </c>
      <c r="CC106" s="193" t="s">
        <v>1301</v>
      </c>
      <c r="CD106" s="193" t="s">
        <v>1301</v>
      </c>
      <c r="CE106" s="193" t="s">
        <v>1301</v>
      </c>
      <c r="CF106" s="265"/>
      <c r="CG106" s="111"/>
      <c r="CH106" s="111"/>
      <c r="CI106" s="111"/>
      <c r="CJ106" s="111"/>
      <c r="CK106" s="111"/>
      <c r="CL106" s="111"/>
      <c r="CM106" s="111"/>
      <c r="CN106" s="111"/>
      <c r="CO106" s="111"/>
      <c r="CP106" s="111"/>
      <c r="CQ106" s="111"/>
      <c r="CR106" s="111"/>
      <c r="CT106" s="125" t="s">
        <v>1382</v>
      </c>
      <c r="CU106" s="114">
        <f t="shared" si="39"/>
        <v>18</v>
      </c>
      <c r="CV106" s="266"/>
      <c r="CW106" s="266"/>
      <c r="CX106" s="114">
        <f t="shared" si="40"/>
        <v>39</v>
      </c>
      <c r="CY106" s="266"/>
      <c r="CZ106" s="266"/>
      <c r="DA106" s="114">
        <f t="shared" si="41"/>
        <v>25</v>
      </c>
      <c r="DB106" s="115">
        <f t="shared" si="42"/>
        <v>82</v>
      </c>
      <c r="DC106" s="116">
        <f t="shared" si="43"/>
        <v>10</v>
      </c>
      <c r="DD106" s="116">
        <f t="shared" si="44"/>
        <v>10</v>
      </c>
      <c r="DE106" s="116">
        <f t="shared" si="45"/>
        <v>10</v>
      </c>
      <c r="DF106" s="117">
        <f t="shared" si="46"/>
        <v>30</v>
      </c>
      <c r="DH106" s="267"/>
      <c r="DI106" s="267"/>
      <c r="DJ106" s="267"/>
      <c r="DK106" s="121"/>
      <c r="DL106" s="267"/>
      <c r="DM106" s="267"/>
      <c r="DN106" s="267"/>
      <c r="DO106" s="121"/>
      <c r="DP106" s="267"/>
      <c r="DQ106" s="267"/>
      <c r="DR106" s="267"/>
      <c r="DS106" s="121"/>
      <c r="DT106" s="267"/>
      <c r="DU106" s="267"/>
      <c r="DV106" s="267"/>
      <c r="DW106" s="121"/>
      <c r="DX106" s="267"/>
      <c r="DY106" s="267"/>
      <c r="DZ106" s="267"/>
      <c r="EA106" s="121"/>
      <c r="EB106" s="267"/>
      <c r="EC106" s="267"/>
      <c r="ED106" s="267"/>
      <c r="EE106" s="121"/>
      <c r="EF106" s="267"/>
      <c r="EG106" s="267"/>
      <c r="EH106" s="267"/>
      <c r="EI106" s="121"/>
      <c r="EJ106" s="267"/>
      <c r="EK106" s="267"/>
      <c r="EL106" s="267"/>
      <c r="EM106" s="121"/>
      <c r="EN106" s="267"/>
      <c r="EO106" s="267"/>
      <c r="EP106" s="267"/>
      <c r="EQ106" s="121"/>
      <c r="ER106" s="267"/>
      <c r="ES106" s="267"/>
      <c r="ET106" s="267"/>
      <c r="EU106" s="121"/>
      <c r="EV106" s="267"/>
      <c r="EW106" s="267"/>
      <c r="EX106" s="267"/>
      <c r="EY106" s="121"/>
      <c r="EZ106" s="267"/>
      <c r="FA106" s="267"/>
      <c r="FB106" s="267"/>
    </row>
    <row r="107" spans="1:158" s="118" customFormat="1" ht="15" customHeight="1" x14ac:dyDescent="0.25">
      <c r="A107" s="260">
        <v>2401043</v>
      </c>
      <c r="B107" s="261">
        <v>-73.762583329999998</v>
      </c>
      <c r="C107" s="261">
        <v>5.7115833330000001</v>
      </c>
      <c r="D107" s="87">
        <v>2726</v>
      </c>
      <c r="E107" s="254" t="s">
        <v>1383</v>
      </c>
      <c r="F107" s="89" t="s">
        <v>455</v>
      </c>
      <c r="G107" s="171" t="s">
        <v>1411</v>
      </c>
      <c r="H107" s="89"/>
      <c r="I107" s="89"/>
      <c r="J107" s="171" t="s">
        <v>1411</v>
      </c>
      <c r="K107" s="262">
        <v>7</v>
      </c>
      <c r="L107" s="262">
        <v>0.7</v>
      </c>
      <c r="M107" s="262">
        <v>20.7</v>
      </c>
      <c r="N107" s="262">
        <v>5.0999999999999996</v>
      </c>
      <c r="O107" s="262">
        <v>0</v>
      </c>
      <c r="P107" s="262">
        <v>0.2</v>
      </c>
      <c r="Q107" s="91">
        <v>0</v>
      </c>
      <c r="R107" s="126">
        <v>0</v>
      </c>
      <c r="S107" s="126">
        <v>0</v>
      </c>
      <c r="T107" s="126">
        <v>0</v>
      </c>
      <c r="U107" s="126">
        <v>0</v>
      </c>
      <c r="V107" s="661">
        <v>0</v>
      </c>
      <c r="W107" s="666">
        <v>14</v>
      </c>
      <c r="X107" s="91">
        <v>17.100000000000001</v>
      </c>
      <c r="Y107" s="262">
        <v>1.5</v>
      </c>
      <c r="Z107" s="262">
        <v>25.6</v>
      </c>
      <c r="AA107" s="262">
        <v>5.9</v>
      </c>
      <c r="AB107" s="262">
        <v>0.2</v>
      </c>
      <c r="AC107" s="262">
        <v>4.2</v>
      </c>
      <c r="AD107" s="262">
        <v>4.5</v>
      </c>
      <c r="AE107" s="262">
        <v>0.3</v>
      </c>
      <c r="AF107" s="262">
        <v>5.8</v>
      </c>
      <c r="AG107" s="91">
        <v>2.1</v>
      </c>
      <c r="AH107" s="91">
        <v>18.7</v>
      </c>
      <c r="AI107" s="91">
        <v>2.2000000000000002</v>
      </c>
      <c r="AJ107" s="91">
        <v>7.6</v>
      </c>
      <c r="AK107" s="91">
        <v>9.1</v>
      </c>
      <c r="AL107" s="91">
        <v>26.4</v>
      </c>
      <c r="AM107" s="126">
        <v>0.2</v>
      </c>
      <c r="AN107" s="126">
        <v>0</v>
      </c>
      <c r="AO107" s="120"/>
      <c r="AP107" s="92">
        <f t="shared" si="33"/>
        <v>179.09999999999997</v>
      </c>
      <c r="AQ107" s="263" t="s">
        <v>1301</v>
      </c>
      <c r="AR107" s="226"/>
      <c r="AS107" s="227"/>
      <c r="AT107" s="96">
        <f t="shared" si="47"/>
        <v>30</v>
      </c>
      <c r="AU107" s="97">
        <f t="shared" si="38"/>
        <v>22</v>
      </c>
      <c r="AV107" s="99"/>
      <c r="AW107" s="58">
        <f t="shared" si="37"/>
        <v>0</v>
      </c>
      <c r="AX107" s="99"/>
      <c r="AY107" s="100">
        <f t="shared" si="50"/>
        <v>26.4</v>
      </c>
      <c r="AZ107" s="101"/>
      <c r="BA107" s="102" t="str">
        <f t="shared" si="34"/>
        <v/>
      </c>
      <c r="BB107" s="102" t="str">
        <f t="shared" si="35"/>
        <v/>
      </c>
      <c r="BC107" s="102" t="str">
        <f t="shared" si="36"/>
        <v/>
      </c>
      <c r="BD107" s="102" t="s">
        <v>1301</v>
      </c>
      <c r="BE107" s="103"/>
      <c r="BF107" s="124" t="s">
        <v>1383</v>
      </c>
      <c r="BG107" s="268" t="s">
        <v>1301</v>
      </c>
      <c r="BH107" s="268" t="s">
        <v>1301</v>
      </c>
      <c r="BI107" s="268" t="s">
        <v>1301</v>
      </c>
      <c r="BJ107" s="268" t="s">
        <v>1301</v>
      </c>
      <c r="BK107" s="268" t="s">
        <v>1301</v>
      </c>
      <c r="BL107" s="268" t="s">
        <v>1301</v>
      </c>
      <c r="BM107" s="268" t="s">
        <v>1301</v>
      </c>
      <c r="BN107" s="268" t="s">
        <v>1301</v>
      </c>
      <c r="BO107" s="268" t="s">
        <v>1301</v>
      </c>
      <c r="BP107" s="268" t="s">
        <v>1301</v>
      </c>
      <c r="BQ107" s="268" t="s">
        <v>1301</v>
      </c>
      <c r="BR107" s="269" t="s">
        <v>1301</v>
      </c>
      <c r="BS107" s="107"/>
      <c r="BT107" s="257" t="s">
        <v>1301</v>
      </c>
      <c r="BU107" s="192" t="s">
        <v>1301</v>
      </c>
      <c r="BV107" s="192" t="s">
        <v>1301</v>
      </c>
      <c r="BW107" s="192" t="s">
        <v>1301</v>
      </c>
      <c r="BX107" s="192" t="s">
        <v>1301</v>
      </c>
      <c r="BY107" s="193" t="s">
        <v>1301</v>
      </c>
      <c r="BZ107" s="192" t="s">
        <v>1301</v>
      </c>
      <c r="CA107" s="192" t="s">
        <v>1301</v>
      </c>
      <c r="CB107" s="193" t="s">
        <v>1301</v>
      </c>
      <c r="CC107" s="193" t="s">
        <v>1301</v>
      </c>
      <c r="CD107" s="193" t="s">
        <v>1301</v>
      </c>
      <c r="CE107" s="193" t="s">
        <v>1301</v>
      </c>
      <c r="CF107" s="265"/>
      <c r="CG107" s="111"/>
      <c r="CH107" s="111"/>
      <c r="CI107" s="111"/>
      <c r="CJ107" s="111"/>
      <c r="CK107" s="111"/>
      <c r="CL107" s="111"/>
      <c r="CM107" s="111"/>
      <c r="CN107" s="111"/>
      <c r="CO107" s="111"/>
      <c r="CP107" s="111"/>
      <c r="CQ107" s="111"/>
      <c r="CR107" s="111"/>
      <c r="CT107" s="125" t="s">
        <v>1383</v>
      </c>
      <c r="CU107" s="114">
        <f t="shared" si="39"/>
        <v>33.700000000000003</v>
      </c>
      <c r="CV107" s="266"/>
      <c r="CW107" s="266"/>
      <c r="CX107" s="114">
        <f t="shared" si="40"/>
        <v>73.000000000000014</v>
      </c>
      <c r="CY107" s="266"/>
      <c r="CZ107" s="266"/>
      <c r="DA107" s="114">
        <f t="shared" si="41"/>
        <v>72.399999999999991</v>
      </c>
      <c r="DB107" s="115">
        <f t="shared" si="42"/>
        <v>179.10000000000002</v>
      </c>
      <c r="DC107" s="116">
        <f t="shared" si="43"/>
        <v>10</v>
      </c>
      <c r="DD107" s="116">
        <f t="shared" si="44"/>
        <v>10</v>
      </c>
      <c r="DE107" s="116">
        <f t="shared" si="45"/>
        <v>10</v>
      </c>
      <c r="DF107" s="117">
        <f t="shared" si="46"/>
        <v>30</v>
      </c>
      <c r="DH107" s="267"/>
      <c r="DI107" s="267"/>
      <c r="DJ107" s="267"/>
      <c r="DK107" s="121"/>
      <c r="DL107" s="267"/>
      <c r="DM107" s="267"/>
      <c r="DN107" s="267"/>
      <c r="DO107" s="121"/>
      <c r="DP107" s="267"/>
      <c r="DQ107" s="267"/>
      <c r="DR107" s="267"/>
      <c r="DS107" s="121"/>
      <c r="DT107" s="267"/>
      <c r="DU107" s="267"/>
      <c r="DV107" s="267"/>
      <c r="DW107" s="121"/>
      <c r="DX107" s="267"/>
      <c r="DY107" s="267"/>
      <c r="DZ107" s="267"/>
      <c r="EA107" s="121"/>
      <c r="EB107" s="267"/>
      <c r="EC107" s="267"/>
      <c r="ED107" s="267"/>
      <c r="EE107" s="121"/>
      <c r="EF107" s="267"/>
      <c r="EG107" s="267"/>
      <c r="EH107" s="267"/>
      <c r="EI107" s="121"/>
      <c r="EJ107" s="267"/>
      <c r="EK107" s="267"/>
      <c r="EL107" s="267"/>
      <c r="EM107" s="121"/>
      <c r="EN107" s="267"/>
      <c r="EO107" s="267"/>
      <c r="EP107" s="267"/>
      <c r="EQ107" s="121"/>
      <c r="ER107" s="267"/>
      <c r="ES107" s="267"/>
      <c r="ET107" s="267"/>
      <c r="EU107" s="121"/>
      <c r="EV107" s="267"/>
      <c r="EW107" s="267"/>
      <c r="EX107" s="267"/>
      <c r="EY107" s="121"/>
      <c r="EZ107" s="267"/>
      <c r="FA107" s="267"/>
      <c r="FB107" s="267"/>
    </row>
    <row r="108" spans="1:158" s="118" customFormat="1" ht="15" customHeight="1" x14ac:dyDescent="0.25">
      <c r="A108" s="260">
        <v>2401513</v>
      </c>
      <c r="B108" s="261">
        <v>-73.85802778</v>
      </c>
      <c r="C108" s="261">
        <v>5.5121111110000003</v>
      </c>
      <c r="D108" s="87">
        <v>2622</v>
      </c>
      <c r="E108" s="254" t="s">
        <v>1384</v>
      </c>
      <c r="F108" s="89" t="s">
        <v>455</v>
      </c>
      <c r="G108" s="171" t="s">
        <v>1384</v>
      </c>
      <c r="H108" s="89"/>
      <c r="I108" s="89"/>
      <c r="J108" s="171" t="s">
        <v>1384</v>
      </c>
      <c r="K108" s="262">
        <v>14.8</v>
      </c>
      <c r="L108" s="262">
        <v>0</v>
      </c>
      <c r="M108" s="262">
        <v>0</v>
      </c>
      <c r="N108" s="262">
        <v>5.3</v>
      </c>
      <c r="O108" s="262">
        <v>0</v>
      </c>
      <c r="P108" s="262">
        <v>0</v>
      </c>
      <c r="Q108" s="91">
        <v>0</v>
      </c>
      <c r="R108" s="126">
        <v>0</v>
      </c>
      <c r="S108" s="126">
        <v>0</v>
      </c>
      <c r="T108" s="126">
        <v>0</v>
      </c>
      <c r="U108" s="126">
        <v>0</v>
      </c>
      <c r="V108" s="661">
        <v>0</v>
      </c>
      <c r="W108" s="666">
        <v>0</v>
      </c>
      <c r="X108" s="91">
        <v>16.899999999999999</v>
      </c>
      <c r="Y108" s="262">
        <v>3</v>
      </c>
      <c r="Z108" s="262">
        <v>5.8</v>
      </c>
      <c r="AA108" s="262">
        <v>6.2</v>
      </c>
      <c r="AB108" s="262">
        <v>0</v>
      </c>
      <c r="AC108" s="262">
        <v>4.8</v>
      </c>
      <c r="AD108" s="262">
        <v>0.3</v>
      </c>
      <c r="AE108" s="262">
        <v>0</v>
      </c>
      <c r="AF108" s="262">
        <v>14.3</v>
      </c>
      <c r="AG108" s="262">
        <v>4.5999999999999996</v>
      </c>
      <c r="AH108" s="91">
        <v>23.6</v>
      </c>
      <c r="AI108" s="91">
        <v>5</v>
      </c>
      <c r="AJ108" s="91">
        <v>0</v>
      </c>
      <c r="AK108" s="91">
        <v>11.1</v>
      </c>
      <c r="AL108" s="91">
        <v>3.5</v>
      </c>
      <c r="AM108" s="126">
        <v>0</v>
      </c>
      <c r="AN108" s="126">
        <v>0</v>
      </c>
      <c r="AO108" s="120"/>
      <c r="AP108" s="92">
        <f t="shared" si="33"/>
        <v>119.19999999999999</v>
      </c>
      <c r="AQ108" s="263" t="s">
        <v>1301</v>
      </c>
      <c r="AR108" s="226"/>
      <c r="AS108" s="227"/>
      <c r="AT108" s="96">
        <f t="shared" si="47"/>
        <v>30</v>
      </c>
      <c r="AU108" s="97">
        <f t="shared" si="38"/>
        <v>14</v>
      </c>
      <c r="AV108" s="99"/>
      <c r="AW108" s="58">
        <f t="shared" si="37"/>
        <v>0</v>
      </c>
      <c r="AX108" s="99"/>
      <c r="AY108" s="100">
        <f t="shared" si="50"/>
        <v>23.6</v>
      </c>
      <c r="AZ108" s="101"/>
      <c r="BA108" s="102" t="str">
        <f t="shared" si="34"/>
        <v/>
      </c>
      <c r="BB108" s="102" t="str">
        <f t="shared" si="35"/>
        <v/>
      </c>
      <c r="BC108" s="102" t="str">
        <f t="shared" si="36"/>
        <v/>
      </c>
      <c r="BD108" s="102" t="s">
        <v>1301</v>
      </c>
      <c r="BE108" s="103"/>
      <c r="BF108" s="124" t="s">
        <v>1384</v>
      </c>
      <c r="BG108" s="268" t="s">
        <v>1301</v>
      </c>
      <c r="BH108" s="268" t="s">
        <v>1301</v>
      </c>
      <c r="BI108" s="268" t="s">
        <v>1301</v>
      </c>
      <c r="BJ108" s="268" t="s">
        <v>1301</v>
      </c>
      <c r="BK108" s="268" t="s">
        <v>1301</v>
      </c>
      <c r="BL108" s="268" t="s">
        <v>1301</v>
      </c>
      <c r="BM108" s="268" t="s">
        <v>1301</v>
      </c>
      <c r="BN108" s="268" t="s">
        <v>1301</v>
      </c>
      <c r="BO108" s="268" t="s">
        <v>1301</v>
      </c>
      <c r="BP108" s="268" t="s">
        <v>1301</v>
      </c>
      <c r="BQ108" s="268" t="s">
        <v>1301</v>
      </c>
      <c r="BR108" s="269" t="s">
        <v>1301</v>
      </c>
      <c r="BS108" s="107"/>
      <c r="BT108" s="257" t="s">
        <v>1301</v>
      </c>
      <c r="BU108" s="192" t="s">
        <v>1301</v>
      </c>
      <c r="BV108" s="192" t="s">
        <v>1301</v>
      </c>
      <c r="BW108" s="192" t="s">
        <v>1301</v>
      </c>
      <c r="BX108" s="192" t="s">
        <v>1301</v>
      </c>
      <c r="BY108" s="193" t="s">
        <v>1301</v>
      </c>
      <c r="BZ108" s="192" t="s">
        <v>1301</v>
      </c>
      <c r="CA108" s="192" t="s">
        <v>1301</v>
      </c>
      <c r="CB108" s="193" t="s">
        <v>1301</v>
      </c>
      <c r="CC108" s="193" t="s">
        <v>1301</v>
      </c>
      <c r="CD108" s="193" t="s">
        <v>1301</v>
      </c>
      <c r="CE108" s="193" t="s">
        <v>1301</v>
      </c>
      <c r="CF108" s="265"/>
      <c r="CG108" s="111"/>
      <c r="CH108" s="111"/>
      <c r="CI108" s="111"/>
      <c r="CJ108" s="111"/>
      <c r="CK108" s="111"/>
      <c r="CL108" s="111"/>
      <c r="CM108" s="111"/>
      <c r="CN108" s="111"/>
      <c r="CO108" s="111"/>
      <c r="CP108" s="111"/>
      <c r="CQ108" s="111"/>
      <c r="CR108" s="111"/>
      <c r="CT108" s="125" t="s">
        <v>1384</v>
      </c>
      <c r="CU108" s="114">
        <f t="shared" si="39"/>
        <v>20.100000000000001</v>
      </c>
      <c r="CV108" s="266"/>
      <c r="CW108" s="266"/>
      <c r="CX108" s="114">
        <f t="shared" si="40"/>
        <v>36.999999999999993</v>
      </c>
      <c r="CY108" s="266"/>
      <c r="CZ108" s="266"/>
      <c r="DA108" s="114">
        <f t="shared" si="41"/>
        <v>62.1</v>
      </c>
      <c r="DB108" s="115">
        <f t="shared" si="42"/>
        <v>119.19999999999999</v>
      </c>
      <c r="DC108" s="116">
        <f t="shared" si="43"/>
        <v>10</v>
      </c>
      <c r="DD108" s="116">
        <f t="shared" si="44"/>
        <v>10</v>
      </c>
      <c r="DE108" s="116">
        <f t="shared" si="45"/>
        <v>10</v>
      </c>
      <c r="DF108" s="117">
        <f t="shared" si="46"/>
        <v>30</v>
      </c>
      <c r="DH108" s="267"/>
      <c r="DI108" s="267"/>
      <c r="DJ108" s="267"/>
      <c r="DK108" s="121"/>
      <c r="DL108" s="267"/>
      <c r="DM108" s="267"/>
      <c r="DN108" s="267"/>
      <c r="DO108" s="121"/>
      <c r="DP108" s="267"/>
      <c r="DQ108" s="267"/>
      <c r="DR108" s="267"/>
      <c r="DS108" s="121"/>
      <c r="DT108" s="267"/>
      <c r="DU108" s="267"/>
      <c r="DV108" s="267"/>
      <c r="DW108" s="121"/>
      <c r="DX108" s="267"/>
      <c r="DY108" s="267"/>
      <c r="DZ108" s="267"/>
      <c r="EA108" s="121"/>
      <c r="EB108" s="267"/>
      <c r="EC108" s="267"/>
      <c r="ED108" s="267"/>
      <c r="EE108" s="121"/>
      <c r="EF108" s="267"/>
      <c r="EG108" s="267"/>
      <c r="EH108" s="267"/>
      <c r="EI108" s="121"/>
      <c r="EJ108" s="267"/>
      <c r="EK108" s="267"/>
      <c r="EL108" s="267"/>
      <c r="EM108" s="121"/>
      <c r="EN108" s="267"/>
      <c r="EO108" s="267"/>
      <c r="EP108" s="267"/>
      <c r="EQ108" s="121"/>
      <c r="ER108" s="267"/>
      <c r="ES108" s="267"/>
      <c r="ET108" s="267"/>
      <c r="EU108" s="121"/>
      <c r="EV108" s="267"/>
      <c r="EW108" s="267"/>
      <c r="EX108" s="267"/>
      <c r="EY108" s="121"/>
      <c r="EZ108" s="267"/>
      <c r="FA108" s="267"/>
      <c r="FB108" s="267"/>
    </row>
    <row r="109" spans="1:158" s="118" customFormat="1" ht="15" customHeight="1" x14ac:dyDescent="0.25">
      <c r="A109" s="260">
        <v>2401115</v>
      </c>
      <c r="B109" s="261">
        <v>-73.814555560000002</v>
      </c>
      <c r="C109" s="261">
        <v>5.2989166670000003</v>
      </c>
      <c r="D109" s="87">
        <v>2587</v>
      </c>
      <c r="E109" s="254" t="s">
        <v>1385</v>
      </c>
      <c r="F109" s="89" t="s">
        <v>455</v>
      </c>
      <c r="G109" s="256" t="s">
        <v>1412</v>
      </c>
      <c r="H109" s="89"/>
      <c r="I109" s="89"/>
      <c r="J109" s="256" t="s">
        <v>1412</v>
      </c>
      <c r="K109" s="262">
        <v>6.9</v>
      </c>
      <c r="L109" s="262">
        <v>0.2</v>
      </c>
      <c r="M109" s="262">
        <v>4.5999999999999996</v>
      </c>
      <c r="N109" s="262">
        <v>10.6</v>
      </c>
      <c r="O109" s="262">
        <v>0.2</v>
      </c>
      <c r="P109" s="262">
        <v>0.1</v>
      </c>
      <c r="Q109" s="91">
        <v>0.1</v>
      </c>
      <c r="R109" s="126">
        <v>0</v>
      </c>
      <c r="S109" s="126">
        <v>0</v>
      </c>
      <c r="T109" s="126">
        <v>0</v>
      </c>
      <c r="U109" s="126">
        <v>0</v>
      </c>
      <c r="V109" s="661">
        <v>0</v>
      </c>
      <c r="W109" s="666">
        <v>5.7</v>
      </c>
      <c r="X109" s="91">
        <v>9.6</v>
      </c>
      <c r="Y109" s="262">
        <v>6.2</v>
      </c>
      <c r="Z109" s="262">
        <v>9.4</v>
      </c>
      <c r="AA109" s="262">
        <v>3.7</v>
      </c>
      <c r="AB109" s="262">
        <v>0.2</v>
      </c>
      <c r="AC109" s="262">
        <v>0.3</v>
      </c>
      <c r="AD109" s="262">
        <v>1.7</v>
      </c>
      <c r="AE109" s="262">
        <v>0.5</v>
      </c>
      <c r="AF109" s="262">
        <v>5.4</v>
      </c>
      <c r="AG109" s="262">
        <v>2.2999999999999998</v>
      </c>
      <c r="AH109" s="91">
        <v>12.8</v>
      </c>
      <c r="AI109" s="91">
        <v>3.2</v>
      </c>
      <c r="AJ109" s="91">
        <v>1.4</v>
      </c>
      <c r="AK109" s="91">
        <v>15.2</v>
      </c>
      <c r="AL109" s="91">
        <v>6.4</v>
      </c>
      <c r="AM109" s="126">
        <v>5.3</v>
      </c>
      <c r="AN109" s="126">
        <v>0.6</v>
      </c>
      <c r="AO109" s="120"/>
      <c r="AP109" s="92">
        <f t="shared" si="33"/>
        <v>112.60000000000001</v>
      </c>
      <c r="AQ109" s="263" t="s">
        <v>1301</v>
      </c>
      <c r="AR109" s="226"/>
      <c r="AS109" s="227"/>
      <c r="AT109" s="96">
        <f t="shared" si="47"/>
        <v>30</v>
      </c>
      <c r="AU109" s="97">
        <f t="shared" si="38"/>
        <v>25</v>
      </c>
      <c r="AV109" s="99"/>
      <c r="AW109" s="58">
        <f t="shared" si="37"/>
        <v>0.6</v>
      </c>
      <c r="AX109" s="99"/>
      <c r="AY109" s="100">
        <f t="shared" si="50"/>
        <v>15.2</v>
      </c>
      <c r="AZ109" s="101"/>
      <c r="BA109" s="102" t="str">
        <f t="shared" si="34"/>
        <v/>
      </c>
      <c r="BB109" s="102" t="str">
        <f t="shared" si="35"/>
        <v/>
      </c>
      <c r="BC109" s="102" t="str">
        <f t="shared" si="36"/>
        <v/>
      </c>
      <c r="BD109" s="102" t="s">
        <v>1301</v>
      </c>
      <c r="BE109" s="103"/>
      <c r="BF109" s="124" t="s">
        <v>1385</v>
      </c>
      <c r="BG109" s="268" t="s">
        <v>1301</v>
      </c>
      <c r="BH109" s="268" t="s">
        <v>1301</v>
      </c>
      <c r="BI109" s="268" t="s">
        <v>1301</v>
      </c>
      <c r="BJ109" s="268" t="s">
        <v>1301</v>
      </c>
      <c r="BK109" s="268" t="s">
        <v>1301</v>
      </c>
      <c r="BL109" s="268" t="s">
        <v>1301</v>
      </c>
      <c r="BM109" s="268" t="s">
        <v>1301</v>
      </c>
      <c r="BN109" s="268" t="s">
        <v>1301</v>
      </c>
      <c r="BO109" s="268" t="s">
        <v>1301</v>
      </c>
      <c r="BP109" s="268" t="s">
        <v>1301</v>
      </c>
      <c r="BQ109" s="268" t="s">
        <v>1301</v>
      </c>
      <c r="BR109" s="269" t="s">
        <v>1301</v>
      </c>
      <c r="BS109" s="107"/>
      <c r="BT109" s="257" t="s">
        <v>1301</v>
      </c>
      <c r="BU109" s="192" t="s">
        <v>1301</v>
      </c>
      <c r="BV109" s="192" t="s">
        <v>1301</v>
      </c>
      <c r="BW109" s="192" t="s">
        <v>1301</v>
      </c>
      <c r="BX109" s="192" t="s">
        <v>1301</v>
      </c>
      <c r="BY109" s="193" t="s">
        <v>1301</v>
      </c>
      <c r="BZ109" s="192" t="s">
        <v>1301</v>
      </c>
      <c r="CA109" s="192" t="s">
        <v>1301</v>
      </c>
      <c r="CB109" s="193" t="s">
        <v>1301</v>
      </c>
      <c r="CC109" s="193" t="s">
        <v>1301</v>
      </c>
      <c r="CD109" s="193" t="s">
        <v>1301</v>
      </c>
      <c r="CE109" s="193" t="s">
        <v>1301</v>
      </c>
      <c r="CF109" s="265"/>
      <c r="CG109" s="111"/>
      <c r="CH109" s="111"/>
      <c r="CI109" s="111"/>
      <c r="CJ109" s="111"/>
      <c r="CK109" s="111"/>
      <c r="CL109" s="111"/>
      <c r="CM109" s="111"/>
      <c r="CN109" s="111"/>
      <c r="CO109" s="111"/>
      <c r="CP109" s="111"/>
      <c r="CQ109" s="111"/>
      <c r="CR109" s="111"/>
      <c r="CT109" s="125" t="s">
        <v>1385</v>
      </c>
      <c r="CU109" s="114">
        <f t="shared" si="39"/>
        <v>22.7</v>
      </c>
      <c r="CV109" s="266"/>
      <c r="CW109" s="266"/>
      <c r="CX109" s="114">
        <f t="shared" si="40"/>
        <v>36.800000000000004</v>
      </c>
      <c r="CY109" s="266"/>
      <c r="CZ109" s="266"/>
      <c r="DA109" s="114">
        <f t="shared" si="41"/>
        <v>53.099999999999994</v>
      </c>
      <c r="DB109" s="115">
        <f t="shared" si="42"/>
        <v>112.6</v>
      </c>
      <c r="DC109" s="116">
        <f t="shared" si="43"/>
        <v>10</v>
      </c>
      <c r="DD109" s="116">
        <f t="shared" si="44"/>
        <v>10</v>
      </c>
      <c r="DE109" s="116">
        <f t="shared" si="45"/>
        <v>10</v>
      </c>
      <c r="DF109" s="117">
        <f t="shared" si="46"/>
        <v>30</v>
      </c>
      <c r="DH109" s="267"/>
      <c r="DI109" s="267"/>
      <c r="DJ109" s="267"/>
      <c r="DK109" s="121"/>
      <c r="DL109" s="267"/>
      <c r="DM109" s="267"/>
      <c r="DN109" s="267"/>
      <c r="DO109" s="121"/>
      <c r="DP109" s="267"/>
      <c r="DQ109" s="267"/>
      <c r="DR109" s="267"/>
      <c r="DS109" s="121"/>
      <c r="DT109" s="267"/>
      <c r="DU109" s="267"/>
      <c r="DV109" s="267"/>
      <c r="DW109" s="121"/>
      <c r="DX109" s="267"/>
      <c r="DY109" s="267"/>
      <c r="DZ109" s="267"/>
      <c r="EA109" s="121"/>
      <c r="EB109" s="267"/>
      <c r="EC109" s="267"/>
      <c r="ED109" s="267"/>
      <c r="EE109" s="121"/>
      <c r="EF109" s="267"/>
      <c r="EG109" s="267"/>
      <c r="EH109" s="267"/>
      <c r="EI109" s="121"/>
      <c r="EJ109" s="267"/>
      <c r="EK109" s="267"/>
      <c r="EL109" s="267"/>
      <c r="EM109" s="121"/>
      <c r="EN109" s="267"/>
      <c r="EO109" s="267"/>
      <c r="EP109" s="267"/>
      <c r="EQ109" s="121"/>
      <c r="ER109" s="267"/>
      <c r="ES109" s="267"/>
      <c r="ET109" s="267"/>
      <c r="EU109" s="121"/>
      <c r="EV109" s="267"/>
      <c r="EW109" s="267"/>
      <c r="EX109" s="267"/>
      <c r="EY109" s="121"/>
      <c r="EZ109" s="267"/>
      <c r="FA109" s="267"/>
      <c r="FB109" s="267"/>
    </row>
    <row r="110" spans="1:158" s="118" customFormat="1" ht="15" customHeight="1" x14ac:dyDescent="0.25">
      <c r="A110" s="260">
        <v>2120190</v>
      </c>
      <c r="B110" s="261">
        <v>-74.52561111</v>
      </c>
      <c r="C110" s="261">
        <v>4.4426944439999998</v>
      </c>
      <c r="D110" s="87">
        <v>594</v>
      </c>
      <c r="E110" s="254" t="s">
        <v>1386</v>
      </c>
      <c r="F110" s="89" t="s">
        <v>455</v>
      </c>
      <c r="G110" s="256" t="s">
        <v>1413</v>
      </c>
      <c r="H110" s="89"/>
      <c r="I110" s="89"/>
      <c r="J110" s="256" t="s">
        <v>1413</v>
      </c>
      <c r="K110" s="262"/>
      <c r="L110" s="262"/>
      <c r="M110" s="262"/>
      <c r="N110" s="262"/>
      <c r="O110" s="262"/>
      <c r="P110" s="262"/>
      <c r="Q110" s="91"/>
      <c r="R110" s="126"/>
      <c r="S110" s="126"/>
      <c r="T110" s="126"/>
      <c r="U110" s="126"/>
      <c r="V110" s="661"/>
      <c r="W110" s="666"/>
      <c r="X110" s="91"/>
      <c r="Y110" s="262"/>
      <c r="Z110" s="262"/>
      <c r="AA110" s="262"/>
      <c r="AB110" s="262"/>
      <c r="AC110" s="262"/>
      <c r="AD110" s="262"/>
      <c r="AE110" s="262">
        <v>0</v>
      </c>
      <c r="AF110" s="262">
        <v>0</v>
      </c>
      <c r="AG110" s="262">
        <v>1.4</v>
      </c>
      <c r="AH110" s="91">
        <v>26.8</v>
      </c>
      <c r="AI110" s="91">
        <v>26.3</v>
      </c>
      <c r="AJ110" s="91">
        <v>3.7</v>
      </c>
      <c r="AK110" s="91">
        <v>59.7</v>
      </c>
      <c r="AL110" s="91">
        <v>0.6</v>
      </c>
      <c r="AM110" s="126">
        <v>1.8</v>
      </c>
      <c r="AN110" s="126">
        <v>0.2</v>
      </c>
      <c r="AO110" s="120"/>
      <c r="AP110" s="92">
        <f t="shared" si="33"/>
        <v>120.5</v>
      </c>
      <c r="AQ110" s="263" t="s">
        <v>1301</v>
      </c>
      <c r="AR110" s="226"/>
      <c r="AS110" s="227"/>
      <c r="AT110" s="96">
        <f>COUNT(K110:AO110)</f>
        <v>10</v>
      </c>
      <c r="AU110" s="97">
        <f>COUNTIF(K110:AO110,"&gt;0")</f>
        <v>8</v>
      </c>
      <c r="AV110" s="99"/>
      <c r="AW110" s="58">
        <f t="shared" si="37"/>
        <v>0.2</v>
      </c>
      <c r="AX110" s="99"/>
      <c r="AY110" s="100">
        <f t="shared" si="50"/>
        <v>59.7</v>
      </c>
      <c r="AZ110" s="101"/>
      <c r="BA110" s="102" t="str">
        <f t="shared" si="34"/>
        <v/>
      </c>
      <c r="BB110" s="102" t="str">
        <f t="shared" si="35"/>
        <v/>
      </c>
      <c r="BC110" s="102" t="str">
        <f t="shared" si="36"/>
        <v/>
      </c>
      <c r="BD110" s="102" t="s">
        <v>1301</v>
      </c>
      <c r="BE110" s="103"/>
      <c r="BF110" s="124" t="s">
        <v>1386</v>
      </c>
      <c r="BG110" s="268" t="s">
        <v>1301</v>
      </c>
      <c r="BH110" s="268" t="s">
        <v>1301</v>
      </c>
      <c r="BI110" s="268" t="s">
        <v>1301</v>
      </c>
      <c r="BJ110" s="268" t="s">
        <v>1301</v>
      </c>
      <c r="BK110" s="268" t="s">
        <v>1301</v>
      </c>
      <c r="BL110" s="268" t="s">
        <v>1301</v>
      </c>
      <c r="BM110" s="268" t="s">
        <v>1301</v>
      </c>
      <c r="BN110" s="268" t="s">
        <v>1301</v>
      </c>
      <c r="BO110" s="268" t="s">
        <v>1301</v>
      </c>
      <c r="BP110" s="268" t="s">
        <v>1301</v>
      </c>
      <c r="BQ110" s="268" t="s">
        <v>1301</v>
      </c>
      <c r="BR110" s="269" t="s">
        <v>1301</v>
      </c>
      <c r="BS110" s="107"/>
      <c r="BT110" s="257" t="s">
        <v>1301</v>
      </c>
      <c r="BU110" s="192" t="s">
        <v>1301</v>
      </c>
      <c r="BV110" s="192" t="s">
        <v>1301</v>
      </c>
      <c r="BW110" s="192" t="s">
        <v>1301</v>
      </c>
      <c r="BX110" s="192" t="s">
        <v>1301</v>
      </c>
      <c r="BY110" s="193" t="s">
        <v>1301</v>
      </c>
      <c r="BZ110" s="192" t="s">
        <v>1301</v>
      </c>
      <c r="CA110" s="192" t="s">
        <v>1301</v>
      </c>
      <c r="CB110" s="193" t="s">
        <v>1301</v>
      </c>
      <c r="CC110" s="193" t="s">
        <v>1301</v>
      </c>
      <c r="CD110" s="193" t="s">
        <v>1301</v>
      </c>
      <c r="CE110" s="193" t="s">
        <v>1301</v>
      </c>
      <c r="CF110" s="265"/>
      <c r="CG110" s="111"/>
      <c r="CH110" s="111"/>
      <c r="CI110" s="111"/>
      <c r="CJ110" s="111"/>
      <c r="CK110" s="111"/>
      <c r="CL110" s="111"/>
      <c r="CM110" s="111"/>
      <c r="CN110" s="111"/>
      <c r="CO110" s="111"/>
      <c r="CP110" s="111"/>
      <c r="CQ110" s="111"/>
      <c r="CR110" s="111"/>
      <c r="CT110" s="125" t="s">
        <v>1386</v>
      </c>
      <c r="CU110" s="114">
        <f t="shared" si="39"/>
        <v>0</v>
      </c>
      <c r="CV110" s="266"/>
      <c r="CW110" s="266"/>
      <c r="CX110" s="114">
        <f t="shared" si="40"/>
        <v>0</v>
      </c>
      <c r="CY110" s="266"/>
      <c r="CZ110" s="266"/>
      <c r="DA110" s="114">
        <f t="shared" si="41"/>
        <v>120.5</v>
      </c>
      <c r="DB110" s="115">
        <f t="shared" si="42"/>
        <v>120.5</v>
      </c>
      <c r="DC110" s="116">
        <f t="shared" si="43"/>
        <v>0</v>
      </c>
      <c r="DD110" s="116">
        <f t="shared" si="44"/>
        <v>0</v>
      </c>
      <c r="DE110" s="116">
        <f t="shared" si="45"/>
        <v>10</v>
      </c>
      <c r="DF110" s="117">
        <f t="shared" si="46"/>
        <v>10</v>
      </c>
      <c r="DH110" s="267"/>
      <c r="DI110" s="267"/>
      <c r="DJ110" s="267"/>
      <c r="DK110" s="121"/>
      <c r="DL110" s="267"/>
      <c r="DM110" s="267"/>
      <c r="DN110" s="267"/>
      <c r="DO110" s="121"/>
      <c r="DP110" s="267"/>
      <c r="DQ110" s="267"/>
      <c r="DR110" s="267"/>
      <c r="DS110" s="121"/>
      <c r="DT110" s="267"/>
      <c r="DU110" s="267"/>
      <c r="DV110" s="267"/>
      <c r="DW110" s="121"/>
      <c r="DX110" s="267"/>
      <c r="DY110" s="267"/>
      <c r="DZ110" s="267"/>
      <c r="EA110" s="121"/>
      <c r="EB110" s="267"/>
      <c r="EC110" s="267"/>
      <c r="ED110" s="267"/>
      <c r="EE110" s="121"/>
      <c r="EF110" s="267"/>
      <c r="EG110" s="267"/>
      <c r="EH110" s="267"/>
      <c r="EI110" s="121"/>
      <c r="EJ110" s="267"/>
      <c r="EK110" s="267"/>
      <c r="EL110" s="267"/>
      <c r="EM110" s="121"/>
      <c r="EN110" s="267"/>
      <c r="EO110" s="267"/>
      <c r="EP110" s="267"/>
      <c r="EQ110" s="121"/>
      <c r="ER110" s="267"/>
      <c r="ES110" s="267"/>
      <c r="ET110" s="267"/>
      <c r="EU110" s="121"/>
      <c r="EV110" s="267"/>
      <c r="EW110" s="267"/>
      <c r="EX110" s="267"/>
      <c r="EY110" s="121"/>
      <c r="EZ110" s="267"/>
      <c r="FA110" s="267"/>
      <c r="FB110" s="267"/>
    </row>
    <row r="111" spans="1:158" s="118" customFormat="1" ht="15" customHeight="1" x14ac:dyDescent="0.25">
      <c r="A111" s="260">
        <v>2120074</v>
      </c>
      <c r="B111" s="261">
        <v>-73.999083330000005</v>
      </c>
      <c r="C111" s="261">
        <v>5.0240833330000001</v>
      </c>
      <c r="D111" s="87">
        <v>2613</v>
      </c>
      <c r="E111" s="254" t="s">
        <v>1196</v>
      </c>
      <c r="F111" s="89" t="s">
        <v>455</v>
      </c>
      <c r="G111" s="171" t="s">
        <v>1196</v>
      </c>
      <c r="H111" s="89"/>
      <c r="I111" s="89"/>
      <c r="J111" s="171" t="s">
        <v>1196</v>
      </c>
      <c r="K111" s="262">
        <v>1.5</v>
      </c>
      <c r="L111" s="262">
        <v>0</v>
      </c>
      <c r="M111" s="262">
        <v>1</v>
      </c>
      <c r="N111" s="262">
        <v>7.2</v>
      </c>
      <c r="O111" s="262">
        <v>0</v>
      </c>
      <c r="P111" s="262">
        <v>0.6</v>
      </c>
      <c r="Q111" s="91">
        <v>0</v>
      </c>
      <c r="R111" s="126">
        <v>0</v>
      </c>
      <c r="S111" s="126">
        <v>0.6</v>
      </c>
      <c r="T111" s="126">
        <v>0.3</v>
      </c>
      <c r="U111" s="126">
        <v>0</v>
      </c>
      <c r="V111" s="661">
        <v>0</v>
      </c>
      <c r="W111" s="666">
        <v>0.2</v>
      </c>
      <c r="X111" s="91">
        <v>15.5</v>
      </c>
      <c r="Y111" s="262">
        <v>3.5</v>
      </c>
      <c r="Z111" s="262">
        <v>6.7</v>
      </c>
      <c r="AA111" s="262">
        <v>4.7</v>
      </c>
      <c r="AB111" s="262">
        <v>0.2</v>
      </c>
      <c r="AC111" s="262">
        <v>0.4</v>
      </c>
      <c r="AD111" s="262">
        <v>8.5</v>
      </c>
      <c r="AE111" s="262">
        <v>2.7</v>
      </c>
      <c r="AF111" s="262">
        <v>0.2</v>
      </c>
      <c r="AG111" s="262">
        <v>0.5</v>
      </c>
      <c r="AH111" s="91">
        <v>26</v>
      </c>
      <c r="AI111" s="91">
        <v>2</v>
      </c>
      <c r="AJ111" s="91">
        <v>0.2</v>
      </c>
      <c r="AK111" s="91">
        <v>4</v>
      </c>
      <c r="AL111" s="91">
        <v>24</v>
      </c>
      <c r="AM111" s="126">
        <v>2</v>
      </c>
      <c r="AN111" s="126">
        <v>0</v>
      </c>
      <c r="AO111" s="120"/>
      <c r="AP111" s="92">
        <f t="shared" si="33"/>
        <v>112.50000000000001</v>
      </c>
      <c r="AQ111" s="263" t="s">
        <v>1301</v>
      </c>
      <c r="AR111" s="226"/>
      <c r="AS111" s="227"/>
      <c r="AT111" s="96">
        <f t="shared" si="47"/>
        <v>30</v>
      </c>
      <c r="AU111" s="97">
        <f t="shared" si="38"/>
        <v>23</v>
      </c>
      <c r="AV111" s="99"/>
      <c r="AW111" s="58">
        <f t="shared" si="37"/>
        <v>0</v>
      </c>
      <c r="AX111" s="99"/>
      <c r="AY111" s="100">
        <f t="shared" si="50"/>
        <v>26</v>
      </c>
      <c r="AZ111" s="101"/>
      <c r="BA111" s="102" t="str">
        <f t="shared" si="34"/>
        <v/>
      </c>
      <c r="BB111" s="102" t="str">
        <f t="shared" si="35"/>
        <v/>
      </c>
      <c r="BC111" s="102" t="str">
        <f t="shared" si="36"/>
        <v/>
      </c>
      <c r="BD111" s="102" t="s">
        <v>1301</v>
      </c>
      <c r="BE111" s="103"/>
      <c r="BF111" s="124" t="s">
        <v>1196</v>
      </c>
      <c r="BG111" s="268" t="s">
        <v>1301</v>
      </c>
      <c r="BH111" s="268" t="s">
        <v>1301</v>
      </c>
      <c r="BI111" s="268" t="s">
        <v>1301</v>
      </c>
      <c r="BJ111" s="268" t="s">
        <v>1301</v>
      </c>
      <c r="BK111" s="268" t="s">
        <v>1301</v>
      </c>
      <c r="BL111" s="268" t="s">
        <v>1301</v>
      </c>
      <c r="BM111" s="268" t="s">
        <v>1301</v>
      </c>
      <c r="BN111" s="268" t="s">
        <v>1301</v>
      </c>
      <c r="BO111" s="268" t="s">
        <v>1301</v>
      </c>
      <c r="BP111" s="268" t="s">
        <v>1301</v>
      </c>
      <c r="BQ111" s="268" t="s">
        <v>1301</v>
      </c>
      <c r="BR111" s="269" t="s">
        <v>1301</v>
      </c>
      <c r="BS111" s="107"/>
      <c r="BT111" s="257" t="s">
        <v>1301</v>
      </c>
      <c r="BU111" s="192" t="s">
        <v>1301</v>
      </c>
      <c r="BV111" s="192" t="s">
        <v>1301</v>
      </c>
      <c r="BW111" s="192" t="s">
        <v>1301</v>
      </c>
      <c r="BX111" s="192" t="s">
        <v>1301</v>
      </c>
      <c r="BY111" s="193" t="s">
        <v>1301</v>
      </c>
      <c r="BZ111" s="192" t="s">
        <v>1301</v>
      </c>
      <c r="CA111" s="192" t="s">
        <v>1301</v>
      </c>
      <c r="CB111" s="193" t="s">
        <v>1301</v>
      </c>
      <c r="CC111" s="193" t="s">
        <v>1301</v>
      </c>
      <c r="CD111" s="193" t="s">
        <v>1301</v>
      </c>
      <c r="CE111" s="193" t="s">
        <v>1301</v>
      </c>
      <c r="CF111" s="265"/>
      <c r="CG111" s="111"/>
      <c r="CH111" s="111"/>
      <c r="CI111" s="111"/>
      <c r="CJ111" s="111"/>
      <c r="CK111" s="111"/>
      <c r="CL111" s="111"/>
      <c r="CM111" s="111"/>
      <c r="CN111" s="111"/>
      <c r="CO111" s="111"/>
      <c r="CP111" s="111"/>
      <c r="CQ111" s="111"/>
      <c r="CR111" s="111"/>
      <c r="CT111" s="125" t="s">
        <v>1196</v>
      </c>
      <c r="CU111" s="114">
        <f t="shared" si="39"/>
        <v>11.2</v>
      </c>
      <c r="CV111" s="266"/>
      <c r="CW111" s="266"/>
      <c r="CX111" s="114">
        <f t="shared" si="40"/>
        <v>39.699999999999996</v>
      </c>
      <c r="CY111" s="266"/>
      <c r="CZ111" s="266"/>
      <c r="DA111" s="114">
        <f t="shared" si="41"/>
        <v>61.599999999999994</v>
      </c>
      <c r="DB111" s="115">
        <f t="shared" si="42"/>
        <v>112.49999999999999</v>
      </c>
      <c r="DC111" s="116">
        <f t="shared" si="43"/>
        <v>10</v>
      </c>
      <c r="DD111" s="116">
        <f t="shared" si="44"/>
        <v>10</v>
      </c>
      <c r="DE111" s="116">
        <f t="shared" si="45"/>
        <v>10</v>
      </c>
      <c r="DF111" s="117">
        <f t="shared" si="46"/>
        <v>30</v>
      </c>
      <c r="DH111" s="267"/>
      <c r="DI111" s="267"/>
      <c r="DJ111" s="267"/>
      <c r="DK111" s="121"/>
      <c r="DL111" s="267"/>
      <c r="DM111" s="267"/>
      <c r="DN111" s="267"/>
      <c r="DO111" s="121"/>
      <c r="DP111" s="267"/>
      <c r="DQ111" s="267"/>
      <c r="DR111" s="267"/>
      <c r="DS111" s="121"/>
      <c r="DT111" s="267"/>
      <c r="DU111" s="267"/>
      <c r="DV111" s="267"/>
      <c r="DW111" s="121"/>
      <c r="DX111" s="267"/>
      <c r="DY111" s="267"/>
      <c r="DZ111" s="267"/>
      <c r="EA111" s="121"/>
      <c r="EB111" s="267"/>
      <c r="EC111" s="267"/>
      <c r="ED111" s="267"/>
      <c r="EE111" s="121"/>
      <c r="EF111" s="267"/>
      <c r="EG111" s="267"/>
      <c r="EH111" s="267"/>
      <c r="EI111" s="121"/>
      <c r="EJ111" s="267"/>
      <c r="EK111" s="267"/>
      <c r="EL111" s="267"/>
      <c r="EM111" s="121"/>
      <c r="EN111" s="267"/>
      <c r="EO111" s="267"/>
      <c r="EP111" s="267"/>
      <c r="EQ111" s="121"/>
      <c r="ER111" s="267"/>
      <c r="ES111" s="267"/>
      <c r="ET111" s="267"/>
      <c r="EU111" s="121"/>
      <c r="EV111" s="267"/>
      <c r="EW111" s="267"/>
      <c r="EX111" s="267"/>
      <c r="EY111" s="121"/>
      <c r="EZ111" s="267"/>
      <c r="FA111" s="267"/>
      <c r="FB111" s="267"/>
    </row>
    <row r="112" spans="1:158" s="118" customFormat="1" ht="15" customHeight="1" x14ac:dyDescent="0.25">
      <c r="A112" s="260">
        <v>2306308</v>
      </c>
      <c r="B112" s="261">
        <v>-74.154027780000007</v>
      </c>
      <c r="C112" s="261">
        <v>5.0967500000000001</v>
      </c>
      <c r="D112" s="87">
        <v>2314</v>
      </c>
      <c r="E112" s="254" t="s">
        <v>1387</v>
      </c>
      <c r="F112" s="89" t="s">
        <v>455</v>
      </c>
      <c r="G112" s="171" t="s">
        <v>1190</v>
      </c>
      <c r="H112" s="89"/>
      <c r="I112" s="89"/>
      <c r="J112" s="171" t="s">
        <v>1190</v>
      </c>
      <c r="K112" s="91">
        <v>32</v>
      </c>
      <c r="L112" s="91">
        <v>0</v>
      </c>
      <c r="M112" s="262">
        <v>12</v>
      </c>
      <c r="N112" s="262">
        <v>6</v>
      </c>
      <c r="O112" s="262">
        <v>0</v>
      </c>
      <c r="P112" s="262">
        <v>0</v>
      </c>
      <c r="Q112" s="91">
        <v>0</v>
      </c>
      <c r="R112" s="126">
        <v>0</v>
      </c>
      <c r="S112" s="126">
        <v>0</v>
      </c>
      <c r="T112" s="126">
        <v>0</v>
      </c>
      <c r="U112" s="126">
        <v>0</v>
      </c>
      <c r="V112" s="661">
        <v>0</v>
      </c>
      <c r="W112" s="666">
        <v>0</v>
      </c>
      <c r="X112" s="91">
        <v>6</v>
      </c>
      <c r="Y112" s="262">
        <v>27</v>
      </c>
      <c r="Z112" s="91">
        <v>22</v>
      </c>
      <c r="AA112" s="91">
        <v>10</v>
      </c>
      <c r="AB112" s="91">
        <v>7</v>
      </c>
      <c r="AC112" s="91">
        <v>4</v>
      </c>
      <c r="AD112" s="91">
        <v>26</v>
      </c>
      <c r="AE112" s="91">
        <v>3</v>
      </c>
      <c r="AF112" s="91">
        <v>15</v>
      </c>
      <c r="AG112" s="91">
        <v>14</v>
      </c>
      <c r="AH112" s="91">
        <v>42</v>
      </c>
      <c r="AI112" s="91">
        <v>11</v>
      </c>
      <c r="AJ112" s="91">
        <v>4</v>
      </c>
      <c r="AK112" s="91">
        <v>9</v>
      </c>
      <c r="AL112" s="91">
        <v>9</v>
      </c>
      <c r="AM112" s="126">
        <v>0</v>
      </c>
      <c r="AN112" s="126">
        <v>0</v>
      </c>
      <c r="AO112" s="120"/>
      <c r="AP112" s="92">
        <f t="shared" si="33"/>
        <v>259</v>
      </c>
      <c r="AQ112" s="263" t="s">
        <v>1301</v>
      </c>
      <c r="AR112" s="226"/>
      <c r="AS112" s="227"/>
      <c r="AT112" s="96">
        <f t="shared" si="47"/>
        <v>30</v>
      </c>
      <c r="AU112" s="97">
        <f t="shared" si="38"/>
        <v>18</v>
      </c>
      <c r="AV112" s="99"/>
      <c r="AW112" s="58">
        <f t="shared" si="37"/>
        <v>0</v>
      </c>
      <c r="AX112" s="99"/>
      <c r="AY112" s="100">
        <f t="shared" si="50"/>
        <v>42</v>
      </c>
      <c r="AZ112" s="101"/>
      <c r="BA112" s="102" t="str">
        <f t="shared" si="34"/>
        <v/>
      </c>
      <c r="BB112" s="102" t="str">
        <f t="shared" si="35"/>
        <v/>
      </c>
      <c r="BC112" s="102" t="str">
        <f t="shared" si="36"/>
        <v/>
      </c>
      <c r="BD112" s="102" t="s">
        <v>1301</v>
      </c>
      <c r="BE112" s="103"/>
      <c r="BF112" s="124" t="s">
        <v>1387</v>
      </c>
      <c r="BG112" s="268" t="s">
        <v>1301</v>
      </c>
      <c r="BH112" s="268" t="s">
        <v>1301</v>
      </c>
      <c r="BI112" s="268" t="s">
        <v>1301</v>
      </c>
      <c r="BJ112" s="268" t="s">
        <v>1301</v>
      </c>
      <c r="BK112" s="268" t="s">
        <v>1301</v>
      </c>
      <c r="BL112" s="268" t="s">
        <v>1301</v>
      </c>
      <c r="BM112" s="268" t="s">
        <v>1301</v>
      </c>
      <c r="BN112" s="268" t="s">
        <v>1301</v>
      </c>
      <c r="BO112" s="268" t="s">
        <v>1301</v>
      </c>
      <c r="BP112" s="268" t="s">
        <v>1301</v>
      </c>
      <c r="BQ112" s="268" t="s">
        <v>1301</v>
      </c>
      <c r="BR112" s="269" t="s">
        <v>1301</v>
      </c>
      <c r="BS112" s="107"/>
      <c r="BT112" s="257" t="s">
        <v>1301</v>
      </c>
      <c r="BU112" s="192" t="s">
        <v>1301</v>
      </c>
      <c r="BV112" s="192" t="s">
        <v>1301</v>
      </c>
      <c r="BW112" s="192" t="s">
        <v>1301</v>
      </c>
      <c r="BX112" s="192" t="s">
        <v>1301</v>
      </c>
      <c r="BY112" s="193" t="s">
        <v>1301</v>
      </c>
      <c r="BZ112" s="192" t="s">
        <v>1301</v>
      </c>
      <c r="CA112" s="192" t="s">
        <v>1301</v>
      </c>
      <c r="CB112" s="193" t="s">
        <v>1301</v>
      </c>
      <c r="CC112" s="193" t="s">
        <v>1301</v>
      </c>
      <c r="CD112" s="193" t="s">
        <v>1301</v>
      </c>
      <c r="CE112" s="193" t="s">
        <v>1301</v>
      </c>
      <c r="CF112" s="265"/>
      <c r="CG112" s="111"/>
      <c r="CH112" s="111"/>
      <c r="CI112" s="111"/>
      <c r="CJ112" s="111"/>
      <c r="CK112" s="111"/>
      <c r="CL112" s="111"/>
      <c r="CM112" s="111"/>
      <c r="CN112" s="111"/>
      <c r="CO112" s="111"/>
      <c r="CP112" s="111"/>
      <c r="CQ112" s="111"/>
      <c r="CR112" s="111"/>
      <c r="CT112" s="125" t="s">
        <v>1387</v>
      </c>
      <c r="CU112" s="114">
        <f t="shared" si="39"/>
        <v>50</v>
      </c>
      <c r="CV112" s="266"/>
      <c r="CW112" s="266"/>
      <c r="CX112" s="114">
        <f t="shared" si="40"/>
        <v>102</v>
      </c>
      <c r="CY112" s="266"/>
      <c r="CZ112" s="266"/>
      <c r="DA112" s="114">
        <f t="shared" si="41"/>
        <v>107</v>
      </c>
      <c r="DB112" s="115">
        <f t="shared" si="42"/>
        <v>259</v>
      </c>
      <c r="DC112" s="116">
        <f t="shared" si="43"/>
        <v>10</v>
      </c>
      <c r="DD112" s="116">
        <f t="shared" si="44"/>
        <v>10</v>
      </c>
      <c r="DE112" s="116">
        <f t="shared" si="45"/>
        <v>10</v>
      </c>
      <c r="DF112" s="117">
        <f t="shared" si="46"/>
        <v>30</v>
      </c>
      <c r="DH112" s="267"/>
      <c r="DI112" s="267"/>
      <c r="DJ112" s="267"/>
      <c r="DK112" s="121"/>
      <c r="DL112" s="267"/>
      <c r="DM112" s="267"/>
      <c r="DN112" s="267"/>
      <c r="DO112" s="121"/>
      <c r="DP112" s="267"/>
      <c r="DQ112" s="267"/>
      <c r="DR112" s="267"/>
      <c r="DS112" s="121"/>
      <c r="DT112" s="267"/>
      <c r="DU112" s="267"/>
      <c r="DV112" s="267"/>
      <c r="DW112" s="121"/>
      <c r="DX112" s="267"/>
      <c r="DY112" s="267"/>
      <c r="DZ112" s="267"/>
      <c r="EA112" s="121"/>
      <c r="EB112" s="267"/>
      <c r="EC112" s="267"/>
      <c r="ED112" s="267"/>
      <c r="EE112" s="121"/>
      <c r="EF112" s="267"/>
      <c r="EG112" s="267"/>
      <c r="EH112" s="267"/>
      <c r="EI112" s="121"/>
      <c r="EJ112" s="267"/>
      <c r="EK112" s="267"/>
      <c r="EL112" s="267"/>
      <c r="EM112" s="121"/>
      <c r="EN112" s="267"/>
      <c r="EO112" s="267"/>
      <c r="EP112" s="267"/>
      <c r="EQ112" s="121"/>
      <c r="ER112" s="267"/>
      <c r="ES112" s="267"/>
      <c r="ET112" s="267"/>
      <c r="EU112" s="121"/>
      <c r="EV112" s="267"/>
      <c r="EW112" s="267"/>
      <c r="EX112" s="267"/>
      <c r="EY112" s="121"/>
      <c r="EZ112" s="267"/>
      <c r="FA112" s="267"/>
      <c r="FB112" s="267"/>
    </row>
    <row r="113" spans="1:158" s="118" customFormat="1" ht="15" customHeight="1" x14ac:dyDescent="0.25">
      <c r="A113" s="260">
        <v>2120652</v>
      </c>
      <c r="B113" s="261">
        <v>-74.406527780000005</v>
      </c>
      <c r="C113" s="261">
        <v>4.7297500000000001</v>
      </c>
      <c r="D113" s="87">
        <v>2181</v>
      </c>
      <c r="E113" s="254" t="s">
        <v>1388</v>
      </c>
      <c r="F113" s="89" t="s">
        <v>455</v>
      </c>
      <c r="G113" s="171" t="s">
        <v>1414</v>
      </c>
      <c r="H113" s="89"/>
      <c r="I113" s="89"/>
      <c r="J113" s="171" t="s">
        <v>1414</v>
      </c>
      <c r="K113" s="262">
        <v>14.6</v>
      </c>
      <c r="L113" s="262">
        <v>7.2</v>
      </c>
      <c r="M113" s="262">
        <v>0</v>
      </c>
      <c r="N113" s="262">
        <v>0</v>
      </c>
      <c r="O113" s="262">
        <v>3.1</v>
      </c>
      <c r="P113" s="262">
        <v>0</v>
      </c>
      <c r="Q113" s="91">
        <v>0</v>
      </c>
      <c r="R113" s="126">
        <v>0</v>
      </c>
      <c r="S113" s="126">
        <v>0</v>
      </c>
      <c r="T113" s="126">
        <v>5.2</v>
      </c>
      <c r="U113" s="126">
        <v>0</v>
      </c>
      <c r="V113" s="661">
        <v>0</v>
      </c>
      <c r="W113" s="666">
        <v>0</v>
      </c>
      <c r="X113" s="91">
        <v>38.5</v>
      </c>
      <c r="Y113" s="262">
        <v>3.5</v>
      </c>
      <c r="Z113" s="262">
        <v>10</v>
      </c>
      <c r="AA113" s="262">
        <v>20</v>
      </c>
      <c r="AB113" s="262">
        <v>13.2</v>
      </c>
      <c r="AC113" s="262">
        <v>3.6</v>
      </c>
      <c r="AD113" s="262">
        <v>32.700000000000003</v>
      </c>
      <c r="AE113" s="262">
        <v>12</v>
      </c>
      <c r="AF113" s="262">
        <v>16.2</v>
      </c>
      <c r="AG113" s="262">
        <v>2</v>
      </c>
      <c r="AH113" s="91">
        <v>32.700000000000003</v>
      </c>
      <c r="AI113" s="91">
        <v>1.4</v>
      </c>
      <c r="AJ113" s="91">
        <v>0</v>
      </c>
      <c r="AK113" s="91">
        <v>0</v>
      </c>
      <c r="AL113" s="91"/>
      <c r="AM113" s="126">
        <v>0</v>
      </c>
      <c r="AN113" s="126">
        <v>0</v>
      </c>
      <c r="AO113" s="120"/>
      <c r="AP113" s="92">
        <f t="shared" si="33"/>
        <v>215.9</v>
      </c>
      <c r="AQ113" s="263" t="s">
        <v>1301</v>
      </c>
      <c r="AR113" s="226"/>
      <c r="AS113" s="227"/>
      <c r="AT113" s="96">
        <f t="shared" si="47"/>
        <v>29</v>
      </c>
      <c r="AU113" s="97">
        <f t="shared" si="38"/>
        <v>16</v>
      </c>
      <c r="AV113" s="99"/>
      <c r="AW113" s="58">
        <f t="shared" si="37"/>
        <v>0</v>
      </c>
      <c r="AX113" s="99"/>
      <c r="AY113" s="100">
        <f t="shared" si="50"/>
        <v>38.5</v>
      </c>
      <c r="AZ113" s="101"/>
      <c r="BA113" s="102" t="str">
        <f t="shared" si="34"/>
        <v/>
      </c>
      <c r="BB113" s="102" t="str">
        <f t="shared" si="35"/>
        <v/>
      </c>
      <c r="BC113" s="102" t="str">
        <f t="shared" si="36"/>
        <v/>
      </c>
      <c r="BD113" s="102" t="s">
        <v>1301</v>
      </c>
      <c r="BE113" s="103"/>
      <c r="BF113" s="124" t="s">
        <v>1388</v>
      </c>
      <c r="BG113" s="268" t="s">
        <v>1301</v>
      </c>
      <c r="BH113" s="268" t="s">
        <v>1301</v>
      </c>
      <c r="BI113" s="268" t="s">
        <v>1301</v>
      </c>
      <c r="BJ113" s="268" t="s">
        <v>1301</v>
      </c>
      <c r="BK113" s="268" t="s">
        <v>1301</v>
      </c>
      <c r="BL113" s="268" t="s">
        <v>1301</v>
      </c>
      <c r="BM113" s="268" t="s">
        <v>1301</v>
      </c>
      <c r="BN113" s="268" t="s">
        <v>1301</v>
      </c>
      <c r="BO113" s="268" t="s">
        <v>1301</v>
      </c>
      <c r="BP113" s="268" t="s">
        <v>1301</v>
      </c>
      <c r="BQ113" s="268" t="s">
        <v>1301</v>
      </c>
      <c r="BR113" s="269" t="s">
        <v>1301</v>
      </c>
      <c r="BS113" s="107"/>
      <c r="BT113" s="257" t="s">
        <v>1301</v>
      </c>
      <c r="BU113" s="192" t="s">
        <v>1301</v>
      </c>
      <c r="BV113" s="192" t="s">
        <v>1301</v>
      </c>
      <c r="BW113" s="192" t="s">
        <v>1301</v>
      </c>
      <c r="BX113" s="192" t="s">
        <v>1301</v>
      </c>
      <c r="BY113" s="193" t="s">
        <v>1301</v>
      </c>
      <c r="BZ113" s="192" t="s">
        <v>1301</v>
      </c>
      <c r="CA113" s="192" t="s">
        <v>1301</v>
      </c>
      <c r="CB113" s="193" t="s">
        <v>1301</v>
      </c>
      <c r="CC113" s="193" t="s">
        <v>1301</v>
      </c>
      <c r="CD113" s="193" t="s">
        <v>1301</v>
      </c>
      <c r="CE113" s="193" t="s">
        <v>1301</v>
      </c>
      <c r="CF113" s="265"/>
      <c r="CG113" s="111"/>
      <c r="CH113" s="111"/>
      <c r="CI113" s="111"/>
      <c r="CJ113" s="111"/>
      <c r="CK113" s="111"/>
      <c r="CL113" s="111"/>
      <c r="CM113" s="111"/>
      <c r="CN113" s="111"/>
      <c r="CO113" s="111"/>
      <c r="CP113" s="111"/>
      <c r="CQ113" s="111"/>
      <c r="CR113" s="111"/>
      <c r="CT113" s="125" t="s">
        <v>1388</v>
      </c>
      <c r="CU113" s="114">
        <f t="shared" si="39"/>
        <v>30.1</v>
      </c>
      <c r="CV113" s="266"/>
      <c r="CW113" s="266"/>
      <c r="CX113" s="114">
        <f t="shared" si="40"/>
        <v>121.5</v>
      </c>
      <c r="CY113" s="266"/>
      <c r="CZ113" s="266"/>
      <c r="DA113" s="114">
        <f t="shared" si="41"/>
        <v>64.300000000000011</v>
      </c>
      <c r="DB113" s="115">
        <f t="shared" si="42"/>
        <v>215.9</v>
      </c>
      <c r="DC113" s="116">
        <f t="shared" si="43"/>
        <v>10</v>
      </c>
      <c r="DD113" s="116">
        <f t="shared" si="44"/>
        <v>10</v>
      </c>
      <c r="DE113" s="116">
        <f t="shared" si="45"/>
        <v>9</v>
      </c>
      <c r="DF113" s="117">
        <f t="shared" si="46"/>
        <v>29</v>
      </c>
      <c r="DH113" s="267"/>
      <c r="DI113" s="267"/>
      <c r="DJ113" s="267"/>
      <c r="DK113" s="121"/>
      <c r="DL113" s="267"/>
      <c r="DM113" s="267"/>
      <c r="DN113" s="267"/>
      <c r="DO113" s="121"/>
      <c r="DP113" s="267"/>
      <c r="DQ113" s="267"/>
      <c r="DR113" s="267"/>
      <c r="DS113" s="121"/>
      <c r="DT113" s="267"/>
      <c r="DU113" s="267"/>
      <c r="DV113" s="267"/>
      <c r="DW113" s="121"/>
      <c r="DX113" s="267"/>
      <c r="DY113" s="267"/>
      <c r="DZ113" s="267"/>
      <c r="EA113" s="121"/>
      <c r="EB113" s="267"/>
      <c r="EC113" s="267"/>
      <c r="ED113" s="267"/>
      <c r="EE113" s="121"/>
      <c r="EF113" s="267"/>
      <c r="EG113" s="267"/>
      <c r="EH113" s="267"/>
      <c r="EI113" s="121"/>
      <c r="EJ113" s="267"/>
      <c r="EK113" s="267"/>
      <c r="EL113" s="267"/>
      <c r="EM113" s="121"/>
      <c r="EN113" s="267"/>
      <c r="EO113" s="267"/>
      <c r="EP113" s="267"/>
      <c r="EQ113" s="121"/>
      <c r="ER113" s="267"/>
      <c r="ES113" s="267"/>
      <c r="ET113" s="267"/>
      <c r="EU113" s="121"/>
      <c r="EV113" s="267"/>
      <c r="EW113" s="267"/>
      <c r="EX113" s="267"/>
      <c r="EY113" s="121"/>
      <c r="EZ113" s="267"/>
      <c r="FA113" s="267"/>
      <c r="FB113" s="267"/>
    </row>
    <row r="114" spans="1:158" s="118" customFormat="1" ht="15" customHeight="1" x14ac:dyDescent="0.25">
      <c r="A114" s="260">
        <v>2120174</v>
      </c>
      <c r="B114" s="261">
        <v>-74.388472219999997</v>
      </c>
      <c r="C114" s="261">
        <v>4.8024166670000001</v>
      </c>
      <c r="D114" s="87">
        <v>3220</v>
      </c>
      <c r="E114" s="254" t="s">
        <v>1389</v>
      </c>
      <c r="F114" s="89" t="s">
        <v>455</v>
      </c>
      <c r="G114" s="171" t="s">
        <v>1185</v>
      </c>
      <c r="H114" s="89"/>
      <c r="I114" s="89"/>
      <c r="J114" s="171" t="s">
        <v>1185</v>
      </c>
      <c r="K114" s="262">
        <v>21.4</v>
      </c>
      <c r="L114" s="262">
        <v>0.2</v>
      </c>
      <c r="M114" s="262">
        <v>0</v>
      </c>
      <c r="N114" s="262">
        <v>0.3</v>
      </c>
      <c r="O114" s="262">
        <v>0.9</v>
      </c>
      <c r="P114" s="262">
        <v>1.1000000000000001</v>
      </c>
      <c r="Q114" s="91">
        <v>0.3</v>
      </c>
      <c r="R114" s="126">
        <v>0.2</v>
      </c>
      <c r="S114" s="126">
        <v>0.1</v>
      </c>
      <c r="T114" s="126">
        <v>6.6</v>
      </c>
      <c r="U114" s="126">
        <v>0.2</v>
      </c>
      <c r="V114" s="661">
        <v>0.1</v>
      </c>
      <c r="W114" s="666">
        <v>0</v>
      </c>
      <c r="X114" s="91">
        <v>9.1999999999999993</v>
      </c>
      <c r="Y114" s="262">
        <v>10</v>
      </c>
      <c r="Z114" s="262">
        <v>5</v>
      </c>
      <c r="AA114" s="262"/>
      <c r="AB114" s="262"/>
      <c r="AC114" s="262">
        <v>9.5</v>
      </c>
      <c r="AD114" s="262">
        <v>4</v>
      </c>
      <c r="AE114" s="262"/>
      <c r="AF114" s="262"/>
      <c r="AG114" s="262"/>
      <c r="AH114" s="91"/>
      <c r="AI114" s="91"/>
      <c r="AJ114" s="91">
        <v>15.9</v>
      </c>
      <c r="AK114" s="91">
        <v>0.2</v>
      </c>
      <c r="AL114" s="91">
        <v>2.5</v>
      </c>
      <c r="AM114" s="126">
        <v>4.3</v>
      </c>
      <c r="AN114" s="126">
        <v>0.2</v>
      </c>
      <c r="AO114" s="120"/>
      <c r="AP114" s="92">
        <f t="shared" si="33"/>
        <v>92.2</v>
      </c>
      <c r="AQ114" s="263" t="s">
        <v>1301</v>
      </c>
      <c r="AR114" s="226"/>
      <c r="AS114" s="227"/>
      <c r="AT114" s="96">
        <f t="shared" si="47"/>
        <v>23</v>
      </c>
      <c r="AU114" s="97">
        <f t="shared" si="38"/>
        <v>21</v>
      </c>
      <c r="AV114" s="99"/>
      <c r="AW114" s="58">
        <f t="shared" si="37"/>
        <v>0.2</v>
      </c>
      <c r="AX114" s="99"/>
      <c r="AY114" s="100">
        <f t="shared" si="50"/>
        <v>21.4</v>
      </c>
      <c r="AZ114" s="101"/>
      <c r="BA114" s="102" t="str">
        <f t="shared" si="34"/>
        <v/>
      </c>
      <c r="BB114" s="102" t="str">
        <f t="shared" si="35"/>
        <v/>
      </c>
      <c r="BC114" s="102" t="str">
        <f t="shared" si="36"/>
        <v/>
      </c>
      <c r="BD114" s="102" t="s">
        <v>1301</v>
      </c>
      <c r="BE114" s="103"/>
      <c r="BF114" s="124" t="s">
        <v>1389</v>
      </c>
      <c r="BG114" s="268" t="s">
        <v>1301</v>
      </c>
      <c r="BH114" s="268" t="s">
        <v>1301</v>
      </c>
      <c r="BI114" s="268" t="s">
        <v>1301</v>
      </c>
      <c r="BJ114" s="268" t="s">
        <v>1301</v>
      </c>
      <c r="BK114" s="268" t="s">
        <v>1301</v>
      </c>
      <c r="BL114" s="268" t="s">
        <v>1301</v>
      </c>
      <c r="BM114" s="268" t="s">
        <v>1301</v>
      </c>
      <c r="BN114" s="268" t="s">
        <v>1301</v>
      </c>
      <c r="BO114" s="268" t="s">
        <v>1301</v>
      </c>
      <c r="BP114" s="268" t="s">
        <v>1301</v>
      </c>
      <c r="BQ114" s="268" t="s">
        <v>1301</v>
      </c>
      <c r="BR114" s="269" t="s">
        <v>1301</v>
      </c>
      <c r="BS114" s="107"/>
      <c r="BT114" s="257" t="s">
        <v>1301</v>
      </c>
      <c r="BU114" s="192" t="s">
        <v>1301</v>
      </c>
      <c r="BV114" s="192" t="s">
        <v>1301</v>
      </c>
      <c r="BW114" s="192" t="s">
        <v>1301</v>
      </c>
      <c r="BX114" s="192" t="s">
        <v>1301</v>
      </c>
      <c r="BY114" s="193" t="s">
        <v>1301</v>
      </c>
      <c r="BZ114" s="192" t="s">
        <v>1301</v>
      </c>
      <c r="CA114" s="192" t="s">
        <v>1301</v>
      </c>
      <c r="CB114" s="193" t="s">
        <v>1301</v>
      </c>
      <c r="CC114" s="193" t="s">
        <v>1301</v>
      </c>
      <c r="CD114" s="193" t="s">
        <v>1301</v>
      </c>
      <c r="CE114" s="193" t="s">
        <v>1301</v>
      </c>
      <c r="CF114" s="265"/>
      <c r="CG114" s="111"/>
      <c r="CH114" s="111"/>
      <c r="CI114" s="111"/>
      <c r="CJ114" s="111"/>
      <c r="CK114" s="111"/>
      <c r="CL114" s="111"/>
      <c r="CM114" s="111"/>
      <c r="CN114" s="111"/>
      <c r="CO114" s="111"/>
      <c r="CP114" s="111"/>
      <c r="CQ114" s="111"/>
      <c r="CR114" s="111"/>
      <c r="CT114" s="125" t="s">
        <v>1389</v>
      </c>
      <c r="CU114" s="114">
        <f t="shared" si="39"/>
        <v>31.1</v>
      </c>
      <c r="CV114" s="266"/>
      <c r="CW114" s="266"/>
      <c r="CX114" s="114">
        <f t="shared" si="40"/>
        <v>38</v>
      </c>
      <c r="CY114" s="266"/>
      <c r="CZ114" s="266"/>
      <c r="DA114" s="114">
        <f t="shared" si="41"/>
        <v>23.1</v>
      </c>
      <c r="DB114" s="115">
        <f t="shared" si="42"/>
        <v>92.199999999999989</v>
      </c>
      <c r="DC114" s="116">
        <f t="shared" si="43"/>
        <v>10</v>
      </c>
      <c r="DD114" s="116">
        <f t="shared" si="44"/>
        <v>8</v>
      </c>
      <c r="DE114" s="116">
        <f t="shared" si="45"/>
        <v>5</v>
      </c>
      <c r="DF114" s="117">
        <f t="shared" si="46"/>
        <v>23</v>
      </c>
      <c r="DH114" s="267"/>
      <c r="DI114" s="267"/>
      <c r="DJ114" s="267"/>
      <c r="DK114" s="121"/>
      <c r="DL114" s="267"/>
      <c r="DM114" s="267"/>
      <c r="DN114" s="267"/>
      <c r="DO114" s="121"/>
      <c r="DP114" s="267"/>
      <c r="DQ114" s="267"/>
      <c r="DR114" s="267"/>
      <c r="DS114" s="121"/>
      <c r="DT114" s="267"/>
      <c r="DU114" s="267"/>
      <c r="DV114" s="267"/>
      <c r="DW114" s="121"/>
      <c r="DX114" s="267"/>
      <c r="DY114" s="267"/>
      <c r="DZ114" s="267"/>
      <c r="EA114" s="121"/>
      <c r="EB114" s="267"/>
      <c r="EC114" s="267"/>
      <c r="ED114" s="267"/>
      <c r="EE114" s="121"/>
      <c r="EF114" s="267"/>
      <c r="EG114" s="267"/>
      <c r="EH114" s="267"/>
      <c r="EI114" s="121"/>
      <c r="EJ114" s="267"/>
      <c r="EK114" s="267"/>
      <c r="EL114" s="267"/>
      <c r="EM114" s="121"/>
      <c r="EN114" s="267"/>
      <c r="EO114" s="267"/>
      <c r="EP114" s="267"/>
      <c r="EQ114" s="121"/>
      <c r="ER114" s="267"/>
      <c r="ES114" s="267"/>
      <c r="ET114" s="267"/>
      <c r="EU114" s="121"/>
      <c r="EV114" s="267"/>
      <c r="EW114" s="267"/>
      <c r="EX114" s="267"/>
      <c r="EY114" s="121"/>
      <c r="EZ114" s="267"/>
      <c r="FA114" s="267"/>
      <c r="FB114" s="267"/>
    </row>
    <row r="115" spans="1:158" s="118" customFormat="1" ht="15" customHeight="1" x14ac:dyDescent="0.25">
      <c r="A115" s="260">
        <v>2120166</v>
      </c>
      <c r="B115" s="261">
        <v>-74.281861109999994</v>
      </c>
      <c r="C115" s="261">
        <v>4.5976388889999997</v>
      </c>
      <c r="D115" s="87">
        <v>2633</v>
      </c>
      <c r="E115" s="254" t="s">
        <v>1390</v>
      </c>
      <c r="F115" s="89" t="s">
        <v>455</v>
      </c>
      <c r="G115" s="171" t="s">
        <v>1155</v>
      </c>
      <c r="H115" s="89"/>
      <c r="I115" s="89"/>
      <c r="J115" s="171" t="s">
        <v>1155</v>
      </c>
      <c r="K115" s="262">
        <v>76</v>
      </c>
      <c r="L115" s="262">
        <v>0</v>
      </c>
      <c r="M115" s="262">
        <v>0</v>
      </c>
      <c r="N115" s="262">
        <v>0</v>
      </c>
      <c r="O115" s="262">
        <v>0</v>
      </c>
      <c r="P115" s="262">
        <v>0</v>
      </c>
      <c r="Q115" s="91">
        <v>1.3</v>
      </c>
      <c r="R115" s="126">
        <v>0</v>
      </c>
      <c r="S115" s="126">
        <v>0</v>
      </c>
      <c r="T115" s="126">
        <v>4</v>
      </c>
      <c r="U115" s="126">
        <v>0</v>
      </c>
      <c r="V115" s="661">
        <v>0</v>
      </c>
      <c r="W115" s="666">
        <v>0</v>
      </c>
      <c r="X115" s="91">
        <v>18.100000000000001</v>
      </c>
      <c r="Y115" s="262">
        <v>48.2</v>
      </c>
      <c r="Z115" s="262">
        <v>42</v>
      </c>
      <c r="AA115" s="262">
        <v>18.600000000000001</v>
      </c>
      <c r="AB115" s="262">
        <v>0</v>
      </c>
      <c r="AC115" s="262">
        <v>0</v>
      </c>
      <c r="AD115" s="262">
        <v>0</v>
      </c>
      <c r="AE115" s="262">
        <v>0</v>
      </c>
      <c r="AF115" s="262">
        <v>27</v>
      </c>
      <c r="AG115" s="262">
        <v>3.9</v>
      </c>
      <c r="AH115" s="91">
        <v>13.5</v>
      </c>
      <c r="AI115" s="91"/>
      <c r="AJ115" s="91">
        <v>7.7</v>
      </c>
      <c r="AK115" s="91">
        <v>0</v>
      </c>
      <c r="AL115" s="91">
        <v>7.3</v>
      </c>
      <c r="AM115" s="126"/>
      <c r="AN115" s="126">
        <v>0</v>
      </c>
      <c r="AO115" s="120"/>
      <c r="AP115" s="92">
        <f t="shared" si="33"/>
        <v>267.60000000000002</v>
      </c>
      <c r="AQ115" s="263" t="s">
        <v>1301</v>
      </c>
      <c r="AR115" s="226"/>
      <c r="AS115" s="227"/>
      <c r="AT115" s="96">
        <f t="shared" si="47"/>
        <v>28</v>
      </c>
      <c r="AU115" s="97">
        <f t="shared" si="38"/>
        <v>12</v>
      </c>
      <c r="AV115" s="99"/>
      <c r="AW115" s="58">
        <f t="shared" si="37"/>
        <v>0</v>
      </c>
      <c r="AX115" s="99"/>
      <c r="AY115" s="100">
        <f t="shared" si="50"/>
        <v>76</v>
      </c>
      <c r="AZ115" s="101"/>
      <c r="BA115" s="102" t="str">
        <f t="shared" si="34"/>
        <v/>
      </c>
      <c r="BB115" s="102" t="str">
        <f t="shared" si="35"/>
        <v/>
      </c>
      <c r="BC115" s="102" t="str">
        <f t="shared" si="36"/>
        <v/>
      </c>
      <c r="BD115" s="102" t="s">
        <v>1301</v>
      </c>
      <c r="BE115" s="103"/>
      <c r="BF115" s="124" t="s">
        <v>1390</v>
      </c>
      <c r="BG115" s="268" t="s">
        <v>1301</v>
      </c>
      <c r="BH115" s="268" t="s">
        <v>1301</v>
      </c>
      <c r="BI115" s="268" t="s">
        <v>1301</v>
      </c>
      <c r="BJ115" s="268" t="s">
        <v>1301</v>
      </c>
      <c r="BK115" s="268" t="s">
        <v>1301</v>
      </c>
      <c r="BL115" s="268" t="s">
        <v>1301</v>
      </c>
      <c r="BM115" s="268" t="s">
        <v>1301</v>
      </c>
      <c r="BN115" s="268" t="s">
        <v>1301</v>
      </c>
      <c r="BO115" s="268" t="s">
        <v>1301</v>
      </c>
      <c r="BP115" s="268" t="s">
        <v>1301</v>
      </c>
      <c r="BQ115" s="268" t="s">
        <v>1301</v>
      </c>
      <c r="BR115" s="269" t="s">
        <v>1301</v>
      </c>
      <c r="BS115" s="107"/>
      <c r="BT115" s="257" t="s">
        <v>1301</v>
      </c>
      <c r="BU115" s="192" t="s">
        <v>1301</v>
      </c>
      <c r="BV115" s="192" t="s">
        <v>1301</v>
      </c>
      <c r="BW115" s="192" t="s">
        <v>1301</v>
      </c>
      <c r="BX115" s="192" t="s">
        <v>1301</v>
      </c>
      <c r="BY115" s="193" t="s">
        <v>1301</v>
      </c>
      <c r="BZ115" s="192" t="s">
        <v>1301</v>
      </c>
      <c r="CA115" s="192" t="s">
        <v>1301</v>
      </c>
      <c r="CB115" s="193" t="s">
        <v>1301</v>
      </c>
      <c r="CC115" s="193" t="s">
        <v>1301</v>
      </c>
      <c r="CD115" s="193" t="s">
        <v>1301</v>
      </c>
      <c r="CE115" s="193" t="s">
        <v>1301</v>
      </c>
      <c r="CF115" s="265"/>
      <c r="CG115" s="111"/>
      <c r="CH115" s="111"/>
      <c r="CI115" s="111"/>
      <c r="CJ115" s="111"/>
      <c r="CK115" s="111"/>
      <c r="CL115" s="111"/>
      <c r="CM115" s="111"/>
      <c r="CN115" s="111"/>
      <c r="CO115" s="111"/>
      <c r="CP115" s="111"/>
      <c r="CQ115" s="111"/>
      <c r="CR115" s="111"/>
      <c r="CT115" s="125" t="s">
        <v>1390</v>
      </c>
      <c r="CU115" s="114">
        <f t="shared" si="39"/>
        <v>81.3</v>
      </c>
      <c r="CV115" s="266"/>
      <c r="CW115" s="266"/>
      <c r="CX115" s="114">
        <f t="shared" si="40"/>
        <v>126.9</v>
      </c>
      <c r="CY115" s="266"/>
      <c r="CZ115" s="266"/>
      <c r="DA115" s="114">
        <f t="shared" si="41"/>
        <v>59.4</v>
      </c>
      <c r="DB115" s="115">
        <f t="shared" si="42"/>
        <v>267.59999999999997</v>
      </c>
      <c r="DC115" s="116">
        <f t="shared" si="43"/>
        <v>10</v>
      </c>
      <c r="DD115" s="116">
        <f t="shared" si="44"/>
        <v>10</v>
      </c>
      <c r="DE115" s="116">
        <f t="shared" si="45"/>
        <v>8</v>
      </c>
      <c r="DF115" s="117">
        <f t="shared" si="46"/>
        <v>28</v>
      </c>
      <c r="DH115" s="267"/>
      <c r="DI115" s="267"/>
      <c r="DJ115" s="267"/>
      <c r="DK115" s="121"/>
      <c r="DL115" s="267"/>
      <c r="DM115" s="267"/>
      <c r="DN115" s="267"/>
      <c r="DO115" s="121"/>
      <c r="DP115" s="267"/>
      <c r="DQ115" s="267"/>
      <c r="DR115" s="267"/>
      <c r="DS115" s="121"/>
      <c r="DT115" s="267"/>
      <c r="DU115" s="267"/>
      <c r="DV115" s="267"/>
      <c r="DW115" s="121"/>
      <c r="DX115" s="267"/>
      <c r="DY115" s="267"/>
      <c r="DZ115" s="267"/>
      <c r="EA115" s="121"/>
      <c r="EB115" s="267"/>
      <c r="EC115" s="267"/>
      <c r="ED115" s="267"/>
      <c r="EE115" s="121"/>
      <c r="EF115" s="267"/>
      <c r="EG115" s="267"/>
      <c r="EH115" s="267"/>
      <c r="EI115" s="121"/>
      <c r="EJ115" s="267"/>
      <c r="EK115" s="267"/>
      <c r="EL115" s="267"/>
      <c r="EM115" s="121"/>
      <c r="EN115" s="267"/>
      <c r="EO115" s="267"/>
      <c r="EP115" s="267"/>
      <c r="EQ115" s="121"/>
      <c r="ER115" s="267"/>
      <c r="ES115" s="267"/>
      <c r="ET115" s="267"/>
      <c r="EU115" s="121"/>
      <c r="EV115" s="267"/>
      <c r="EW115" s="267"/>
      <c r="EX115" s="267"/>
      <c r="EY115" s="121"/>
      <c r="EZ115" s="267"/>
      <c r="FA115" s="267"/>
      <c r="FB115" s="267"/>
    </row>
    <row r="116" spans="1:158" s="118" customFormat="1" ht="15" customHeight="1" x14ac:dyDescent="0.25">
      <c r="A116" s="260">
        <v>2119046</v>
      </c>
      <c r="B116" s="261">
        <v>-74.312611110000006</v>
      </c>
      <c r="C116" s="261">
        <v>4.2617777779999999</v>
      </c>
      <c r="D116" s="87">
        <v>2692</v>
      </c>
      <c r="E116" s="254" t="s">
        <v>1391</v>
      </c>
      <c r="F116" s="89" t="s">
        <v>455</v>
      </c>
      <c r="G116" s="171" t="s">
        <v>1194</v>
      </c>
      <c r="H116" s="89"/>
      <c r="I116" s="89"/>
      <c r="J116" s="171" t="s">
        <v>1194</v>
      </c>
      <c r="K116" s="262">
        <v>33</v>
      </c>
      <c r="L116" s="262">
        <v>0</v>
      </c>
      <c r="M116" s="262">
        <v>0</v>
      </c>
      <c r="N116" s="262">
        <v>0</v>
      </c>
      <c r="O116" s="262">
        <v>0</v>
      </c>
      <c r="P116" s="262">
        <v>0</v>
      </c>
      <c r="Q116" s="91">
        <v>2</v>
      </c>
      <c r="R116" s="126">
        <v>0</v>
      </c>
      <c r="S116" s="126">
        <v>0</v>
      </c>
      <c r="T116" s="126">
        <v>0</v>
      </c>
      <c r="U116" s="126">
        <v>0</v>
      </c>
      <c r="V116" s="661">
        <v>0</v>
      </c>
      <c r="W116" s="666">
        <v>0</v>
      </c>
      <c r="X116" s="262">
        <v>11</v>
      </c>
      <c r="Y116" s="262">
        <v>9</v>
      </c>
      <c r="Z116" s="262">
        <v>7</v>
      </c>
      <c r="AA116" s="262">
        <v>36.5</v>
      </c>
      <c r="AB116" s="262">
        <v>0</v>
      </c>
      <c r="AC116" s="262">
        <v>7</v>
      </c>
      <c r="AD116" s="262">
        <v>3</v>
      </c>
      <c r="AE116" s="262">
        <v>14</v>
      </c>
      <c r="AF116" s="262">
        <v>0</v>
      </c>
      <c r="AG116" s="262">
        <v>5</v>
      </c>
      <c r="AH116" s="91">
        <v>28</v>
      </c>
      <c r="AI116" s="91">
        <v>8.6999999999999993</v>
      </c>
      <c r="AJ116" s="91">
        <v>0</v>
      </c>
      <c r="AK116" s="91">
        <v>28</v>
      </c>
      <c r="AL116" s="91">
        <v>13</v>
      </c>
      <c r="AM116" s="126">
        <v>0</v>
      </c>
      <c r="AN116" s="126">
        <v>0</v>
      </c>
      <c r="AO116" s="120"/>
      <c r="AP116" s="92">
        <f t="shared" si="33"/>
        <v>205.2</v>
      </c>
      <c r="AQ116" s="263" t="s">
        <v>1301</v>
      </c>
      <c r="AR116" s="226"/>
      <c r="AS116" s="227"/>
      <c r="AT116" s="96">
        <f t="shared" si="47"/>
        <v>30</v>
      </c>
      <c r="AU116" s="97">
        <f t="shared" si="38"/>
        <v>14</v>
      </c>
      <c r="AV116" s="99"/>
      <c r="AW116" s="58">
        <f t="shared" si="37"/>
        <v>0</v>
      </c>
      <c r="AX116" s="99"/>
      <c r="AY116" s="100">
        <f t="shared" si="50"/>
        <v>36.5</v>
      </c>
      <c r="AZ116" s="101"/>
      <c r="BA116" s="102" t="str">
        <f t="shared" si="34"/>
        <v/>
      </c>
      <c r="BB116" s="102" t="str">
        <f t="shared" si="35"/>
        <v/>
      </c>
      <c r="BC116" s="102" t="str">
        <f t="shared" si="36"/>
        <v/>
      </c>
      <c r="BD116" s="102" t="s">
        <v>1301</v>
      </c>
      <c r="BE116" s="103"/>
      <c r="BF116" s="124" t="s">
        <v>1391</v>
      </c>
      <c r="BG116" s="268" t="s">
        <v>1301</v>
      </c>
      <c r="BH116" s="268" t="s">
        <v>1301</v>
      </c>
      <c r="BI116" s="268" t="s">
        <v>1301</v>
      </c>
      <c r="BJ116" s="268" t="s">
        <v>1301</v>
      </c>
      <c r="BK116" s="268" t="s">
        <v>1301</v>
      </c>
      <c r="BL116" s="268" t="s">
        <v>1301</v>
      </c>
      <c r="BM116" s="268" t="s">
        <v>1301</v>
      </c>
      <c r="BN116" s="268" t="s">
        <v>1301</v>
      </c>
      <c r="BO116" s="268" t="s">
        <v>1301</v>
      </c>
      <c r="BP116" s="268" t="s">
        <v>1301</v>
      </c>
      <c r="BQ116" s="268" t="s">
        <v>1301</v>
      </c>
      <c r="BR116" s="269" t="s">
        <v>1301</v>
      </c>
      <c r="BS116" s="107"/>
      <c r="BT116" s="257" t="s">
        <v>1301</v>
      </c>
      <c r="BU116" s="192" t="s">
        <v>1301</v>
      </c>
      <c r="BV116" s="192" t="s">
        <v>1301</v>
      </c>
      <c r="BW116" s="192" t="s">
        <v>1301</v>
      </c>
      <c r="BX116" s="192" t="s">
        <v>1301</v>
      </c>
      <c r="BY116" s="193" t="s">
        <v>1301</v>
      </c>
      <c r="BZ116" s="192" t="s">
        <v>1301</v>
      </c>
      <c r="CA116" s="192" t="s">
        <v>1301</v>
      </c>
      <c r="CB116" s="193" t="s">
        <v>1301</v>
      </c>
      <c r="CC116" s="193" t="s">
        <v>1301</v>
      </c>
      <c r="CD116" s="193" t="s">
        <v>1301</v>
      </c>
      <c r="CE116" s="193" t="s">
        <v>1301</v>
      </c>
      <c r="CF116" s="265"/>
      <c r="CG116" s="111"/>
      <c r="CH116" s="111"/>
      <c r="CI116" s="111"/>
      <c r="CJ116" s="111"/>
      <c r="CK116" s="111"/>
      <c r="CL116" s="111"/>
      <c r="CM116" s="111"/>
      <c r="CN116" s="111"/>
      <c r="CO116" s="111"/>
      <c r="CP116" s="111"/>
      <c r="CQ116" s="111"/>
      <c r="CR116" s="111"/>
      <c r="CT116" s="125" t="s">
        <v>1391</v>
      </c>
      <c r="CU116" s="114">
        <f t="shared" si="39"/>
        <v>35</v>
      </c>
      <c r="CV116" s="266"/>
      <c r="CW116" s="266"/>
      <c r="CX116" s="114">
        <f t="shared" si="40"/>
        <v>73.5</v>
      </c>
      <c r="CY116" s="266"/>
      <c r="CZ116" s="266"/>
      <c r="DA116" s="114">
        <f t="shared" si="41"/>
        <v>96.7</v>
      </c>
      <c r="DB116" s="115">
        <f t="shared" si="42"/>
        <v>205.2</v>
      </c>
      <c r="DC116" s="116">
        <f t="shared" si="43"/>
        <v>10</v>
      </c>
      <c r="DD116" s="116">
        <f t="shared" si="44"/>
        <v>10</v>
      </c>
      <c r="DE116" s="116">
        <f t="shared" si="45"/>
        <v>10</v>
      </c>
      <c r="DF116" s="117">
        <f t="shared" si="46"/>
        <v>30</v>
      </c>
      <c r="DH116" s="267"/>
      <c r="DI116" s="267"/>
      <c r="DJ116" s="267"/>
      <c r="DK116" s="121"/>
      <c r="DL116" s="267"/>
      <c r="DM116" s="267"/>
      <c r="DN116" s="267"/>
      <c r="DO116" s="121"/>
      <c r="DP116" s="267"/>
      <c r="DQ116" s="267"/>
      <c r="DR116" s="267"/>
      <c r="DS116" s="121"/>
      <c r="DT116" s="267"/>
      <c r="DU116" s="267"/>
      <c r="DV116" s="267"/>
      <c r="DW116" s="121"/>
      <c r="DX116" s="267"/>
      <c r="DY116" s="267"/>
      <c r="DZ116" s="267"/>
      <c r="EA116" s="121"/>
      <c r="EB116" s="267"/>
      <c r="EC116" s="267"/>
      <c r="ED116" s="267"/>
      <c r="EE116" s="121"/>
      <c r="EF116" s="267"/>
      <c r="EG116" s="267"/>
      <c r="EH116" s="267"/>
      <c r="EI116" s="121"/>
      <c r="EJ116" s="267"/>
      <c r="EK116" s="267"/>
      <c r="EL116" s="267"/>
      <c r="EM116" s="121"/>
      <c r="EN116" s="267"/>
      <c r="EO116" s="267"/>
      <c r="EP116" s="267"/>
      <c r="EQ116" s="121"/>
      <c r="ER116" s="267"/>
      <c r="ES116" s="267"/>
      <c r="ET116" s="267"/>
      <c r="EU116" s="121"/>
      <c r="EV116" s="267"/>
      <c r="EW116" s="267"/>
      <c r="EX116" s="267"/>
      <c r="EY116" s="121"/>
      <c r="EZ116" s="267"/>
      <c r="FA116" s="267"/>
      <c r="FB116" s="267"/>
    </row>
    <row r="117" spans="1:158" s="118" customFormat="1" ht="15" customHeight="1" x14ac:dyDescent="0.25">
      <c r="A117" s="260">
        <v>2120182</v>
      </c>
      <c r="B117" s="261">
        <v>-74.378222219999998</v>
      </c>
      <c r="C117" s="261">
        <v>4.56325</v>
      </c>
      <c r="D117" s="87">
        <v>2118</v>
      </c>
      <c r="E117" s="254" t="s">
        <v>1392</v>
      </c>
      <c r="F117" s="89" t="s">
        <v>455</v>
      </c>
      <c r="G117" s="256" t="s">
        <v>1195</v>
      </c>
      <c r="H117" s="89"/>
      <c r="I117" s="89"/>
      <c r="J117" s="256" t="s">
        <v>1195</v>
      </c>
      <c r="K117" s="262">
        <v>10.8</v>
      </c>
      <c r="L117" s="262">
        <v>9.1</v>
      </c>
      <c r="M117" s="262">
        <v>1</v>
      </c>
      <c r="N117" s="262">
        <v>0.6</v>
      </c>
      <c r="O117" s="262">
        <v>19.8</v>
      </c>
      <c r="P117" s="262">
        <v>0.1</v>
      </c>
      <c r="Q117" s="91">
        <v>4.5</v>
      </c>
      <c r="R117" s="126">
        <v>0.1</v>
      </c>
      <c r="S117" s="126">
        <v>0.5</v>
      </c>
      <c r="T117" s="126">
        <v>0.7</v>
      </c>
      <c r="U117" s="126">
        <v>0.1</v>
      </c>
      <c r="V117" s="661">
        <v>0.6</v>
      </c>
      <c r="W117" s="666">
        <v>0</v>
      </c>
      <c r="X117" s="91">
        <v>91.5</v>
      </c>
      <c r="Y117" s="262">
        <v>2.5</v>
      </c>
      <c r="Z117" s="262">
        <v>39.4</v>
      </c>
      <c r="AA117" s="262">
        <v>31.7</v>
      </c>
      <c r="AB117" s="262">
        <v>8.1</v>
      </c>
      <c r="AC117" s="262">
        <v>1</v>
      </c>
      <c r="AD117" s="262">
        <v>5.4</v>
      </c>
      <c r="AE117" s="262">
        <v>7.5</v>
      </c>
      <c r="AF117" s="262">
        <v>0.2</v>
      </c>
      <c r="AG117" s="262">
        <v>4.4000000000000004</v>
      </c>
      <c r="AH117" s="91">
        <v>26.8</v>
      </c>
      <c r="AI117" s="91">
        <v>50.5</v>
      </c>
      <c r="AJ117" s="91">
        <v>0.5</v>
      </c>
      <c r="AK117" s="91">
        <v>1.8</v>
      </c>
      <c r="AL117" s="91">
        <v>10.5</v>
      </c>
      <c r="AM117" s="126">
        <v>1.7</v>
      </c>
      <c r="AN117" s="126">
        <v>0.5</v>
      </c>
      <c r="AO117" s="120"/>
      <c r="AP117" s="92">
        <f t="shared" si="33"/>
        <v>331.9</v>
      </c>
      <c r="AQ117" s="263" t="s">
        <v>1301</v>
      </c>
      <c r="AR117" s="226"/>
      <c r="AS117" s="227"/>
      <c r="AT117" s="96">
        <f t="shared" si="47"/>
        <v>30</v>
      </c>
      <c r="AU117" s="97">
        <f t="shared" si="38"/>
        <v>29</v>
      </c>
      <c r="AV117" s="99"/>
      <c r="AW117" s="58">
        <f t="shared" si="37"/>
        <v>0.5</v>
      </c>
      <c r="AX117" s="99"/>
      <c r="AY117" s="100">
        <f t="shared" si="50"/>
        <v>91.5</v>
      </c>
      <c r="AZ117" s="101"/>
      <c r="BA117" s="102" t="str">
        <f t="shared" si="34"/>
        <v/>
      </c>
      <c r="BB117" s="102" t="str">
        <f t="shared" si="35"/>
        <v/>
      </c>
      <c r="BC117" s="102" t="str">
        <f t="shared" si="36"/>
        <v/>
      </c>
      <c r="BD117" s="102" t="s">
        <v>1301</v>
      </c>
      <c r="BE117" s="103"/>
      <c r="BF117" s="124" t="s">
        <v>1392</v>
      </c>
      <c r="BG117" s="268" t="s">
        <v>1301</v>
      </c>
      <c r="BH117" s="268" t="s">
        <v>1301</v>
      </c>
      <c r="BI117" s="268" t="s">
        <v>1301</v>
      </c>
      <c r="BJ117" s="268" t="s">
        <v>1301</v>
      </c>
      <c r="BK117" s="268" t="s">
        <v>1301</v>
      </c>
      <c r="BL117" s="268" t="s">
        <v>1301</v>
      </c>
      <c r="BM117" s="268" t="s">
        <v>1301</v>
      </c>
      <c r="BN117" s="268" t="s">
        <v>1301</v>
      </c>
      <c r="BO117" s="268" t="s">
        <v>1301</v>
      </c>
      <c r="BP117" s="268" t="s">
        <v>1301</v>
      </c>
      <c r="BQ117" s="268" t="s">
        <v>1301</v>
      </c>
      <c r="BR117" s="269" t="s">
        <v>1301</v>
      </c>
      <c r="BS117" s="107"/>
      <c r="BT117" s="257" t="s">
        <v>1301</v>
      </c>
      <c r="BU117" s="192" t="s">
        <v>1301</v>
      </c>
      <c r="BV117" s="192" t="s">
        <v>1301</v>
      </c>
      <c r="BW117" s="192" t="s">
        <v>1301</v>
      </c>
      <c r="BX117" s="192" t="s">
        <v>1301</v>
      </c>
      <c r="BY117" s="193" t="s">
        <v>1301</v>
      </c>
      <c r="BZ117" s="192" t="s">
        <v>1301</v>
      </c>
      <c r="CA117" s="192" t="s">
        <v>1301</v>
      </c>
      <c r="CB117" s="193" t="s">
        <v>1301</v>
      </c>
      <c r="CC117" s="193" t="s">
        <v>1301</v>
      </c>
      <c r="CD117" s="193" t="s">
        <v>1301</v>
      </c>
      <c r="CE117" s="193" t="s">
        <v>1301</v>
      </c>
      <c r="CF117" s="265"/>
      <c r="CG117" s="111"/>
      <c r="CH117" s="111"/>
      <c r="CI117" s="111"/>
      <c r="CJ117" s="111"/>
      <c r="CK117" s="111"/>
      <c r="CL117" s="111"/>
      <c r="CM117" s="111"/>
      <c r="CN117" s="111"/>
      <c r="CO117" s="111"/>
      <c r="CP117" s="111"/>
      <c r="CQ117" s="111"/>
      <c r="CR117" s="111"/>
      <c r="CT117" s="125" t="s">
        <v>1392</v>
      </c>
      <c r="CU117" s="114">
        <f t="shared" si="39"/>
        <v>47.2</v>
      </c>
      <c r="CV117" s="266"/>
      <c r="CW117" s="266"/>
      <c r="CX117" s="114">
        <f t="shared" si="40"/>
        <v>180.29999999999998</v>
      </c>
      <c r="CY117" s="266"/>
      <c r="CZ117" s="266"/>
      <c r="DA117" s="114">
        <f t="shared" si="41"/>
        <v>104.4</v>
      </c>
      <c r="DB117" s="115">
        <f t="shared" si="42"/>
        <v>331.9</v>
      </c>
      <c r="DC117" s="116">
        <f t="shared" si="43"/>
        <v>10</v>
      </c>
      <c r="DD117" s="116">
        <f t="shared" si="44"/>
        <v>10</v>
      </c>
      <c r="DE117" s="116">
        <f t="shared" si="45"/>
        <v>10</v>
      </c>
      <c r="DF117" s="117">
        <f t="shared" si="46"/>
        <v>30</v>
      </c>
      <c r="DH117" s="267"/>
      <c r="DI117" s="267"/>
      <c r="DJ117" s="267"/>
      <c r="DK117" s="121"/>
      <c r="DL117" s="267"/>
      <c r="DM117" s="267"/>
      <c r="DN117" s="267"/>
      <c r="DO117" s="121"/>
      <c r="DP117" s="267"/>
      <c r="DQ117" s="267"/>
      <c r="DR117" s="267"/>
      <c r="DS117" s="121"/>
      <c r="DT117" s="267"/>
      <c r="DU117" s="267"/>
      <c r="DV117" s="267"/>
      <c r="DW117" s="121"/>
      <c r="DX117" s="267"/>
      <c r="DY117" s="267"/>
      <c r="DZ117" s="267"/>
      <c r="EA117" s="121"/>
      <c r="EB117" s="267"/>
      <c r="EC117" s="267"/>
      <c r="ED117" s="267"/>
      <c r="EE117" s="121"/>
      <c r="EF117" s="267"/>
      <c r="EG117" s="267"/>
      <c r="EH117" s="267"/>
      <c r="EI117" s="121"/>
      <c r="EJ117" s="267"/>
      <c r="EK117" s="267"/>
      <c r="EL117" s="267"/>
      <c r="EM117" s="121"/>
      <c r="EN117" s="267"/>
      <c r="EO117" s="267"/>
      <c r="EP117" s="267"/>
      <c r="EQ117" s="121"/>
      <c r="ER117" s="267"/>
      <c r="ES117" s="267"/>
      <c r="ET117" s="267"/>
      <c r="EU117" s="121"/>
      <c r="EV117" s="267"/>
      <c r="EW117" s="267"/>
      <c r="EX117" s="267"/>
      <c r="EY117" s="121"/>
      <c r="EZ117" s="267"/>
      <c r="FA117" s="267"/>
      <c r="FB117" s="267"/>
    </row>
    <row r="118" spans="1:158" s="118" customFormat="1" ht="15" customHeight="1" x14ac:dyDescent="0.25">
      <c r="A118" s="260">
        <v>2401110</v>
      </c>
      <c r="B118" s="261">
        <v>-73.734416670000002</v>
      </c>
      <c r="C118" s="261">
        <v>5.468</v>
      </c>
      <c r="D118" s="87">
        <v>2560</v>
      </c>
      <c r="E118" s="254" t="s">
        <v>1393</v>
      </c>
      <c r="F118" s="89" t="s">
        <v>455</v>
      </c>
      <c r="G118" s="89" t="s">
        <v>1404</v>
      </c>
      <c r="H118" s="89"/>
      <c r="I118" s="89"/>
      <c r="J118" s="256" t="s">
        <v>1404</v>
      </c>
      <c r="K118" s="262"/>
      <c r="L118" s="262"/>
      <c r="M118" s="262"/>
      <c r="N118" s="262"/>
      <c r="O118" s="262"/>
      <c r="P118" s="262"/>
      <c r="Q118" s="91"/>
      <c r="R118" s="126"/>
      <c r="S118" s="126"/>
      <c r="T118" s="126"/>
      <c r="U118" s="126"/>
      <c r="V118" s="667"/>
      <c r="W118" s="668"/>
      <c r="X118" s="91"/>
      <c r="Y118" s="274"/>
      <c r="Z118" s="274"/>
      <c r="AA118" s="274"/>
      <c r="AB118" s="262"/>
      <c r="AC118" s="262"/>
      <c r="AD118" s="262"/>
      <c r="AE118" s="262"/>
      <c r="AF118" s="262"/>
      <c r="AG118" s="262"/>
      <c r="AH118" s="91"/>
      <c r="AI118" s="91"/>
      <c r="AJ118" s="91"/>
      <c r="AK118" s="91"/>
      <c r="AL118" s="91"/>
      <c r="AM118" s="126"/>
      <c r="AN118" s="126"/>
      <c r="AO118" s="120"/>
      <c r="AP118" s="92" t="str">
        <f t="shared" si="33"/>
        <v/>
      </c>
      <c r="AQ118" s="263" t="s">
        <v>1301</v>
      </c>
      <c r="AR118" s="226"/>
      <c r="AS118" s="227"/>
      <c r="AT118" s="96"/>
      <c r="AU118" s="97"/>
      <c r="AV118" s="99"/>
      <c r="AW118" s="58"/>
      <c r="AX118" s="99"/>
      <c r="AY118" s="100"/>
      <c r="AZ118" s="101"/>
      <c r="BA118" s="102" t="str">
        <f t="shared" si="34"/>
        <v/>
      </c>
      <c r="BB118" s="102" t="str">
        <f t="shared" si="35"/>
        <v/>
      </c>
      <c r="BC118" s="102" t="str">
        <f t="shared" si="36"/>
        <v/>
      </c>
      <c r="BD118" s="102" t="s">
        <v>1301</v>
      </c>
      <c r="BE118" s="103"/>
      <c r="BF118" s="124" t="s">
        <v>1393</v>
      </c>
      <c r="BG118" s="268" t="s">
        <v>1301</v>
      </c>
      <c r="BH118" s="268" t="s">
        <v>1301</v>
      </c>
      <c r="BI118" s="268" t="s">
        <v>1301</v>
      </c>
      <c r="BJ118" s="268" t="s">
        <v>1301</v>
      </c>
      <c r="BK118" s="268" t="s">
        <v>1301</v>
      </c>
      <c r="BL118" s="268" t="s">
        <v>1301</v>
      </c>
      <c r="BM118" s="268" t="s">
        <v>1301</v>
      </c>
      <c r="BN118" s="268" t="s">
        <v>1301</v>
      </c>
      <c r="BO118" s="268" t="s">
        <v>1301</v>
      </c>
      <c r="BP118" s="268" t="s">
        <v>1301</v>
      </c>
      <c r="BQ118" s="268" t="s">
        <v>1301</v>
      </c>
      <c r="BR118" s="269" t="s">
        <v>1301</v>
      </c>
      <c r="BS118" s="107"/>
      <c r="BT118" s="257" t="s">
        <v>1301</v>
      </c>
      <c r="BU118" s="192" t="s">
        <v>1301</v>
      </c>
      <c r="BV118" s="192" t="s">
        <v>1301</v>
      </c>
      <c r="BW118" s="192" t="s">
        <v>1301</v>
      </c>
      <c r="BX118" s="192" t="s">
        <v>1301</v>
      </c>
      <c r="BY118" s="193" t="s">
        <v>1301</v>
      </c>
      <c r="BZ118" s="192" t="s">
        <v>1301</v>
      </c>
      <c r="CA118" s="192" t="s">
        <v>1301</v>
      </c>
      <c r="CB118" s="193" t="s">
        <v>1301</v>
      </c>
      <c r="CC118" s="193" t="s">
        <v>1301</v>
      </c>
      <c r="CD118" s="193" t="s">
        <v>1301</v>
      </c>
      <c r="CE118" s="193" t="s">
        <v>1301</v>
      </c>
      <c r="CF118" s="265"/>
      <c r="CG118" s="111"/>
      <c r="CH118" s="111"/>
      <c r="CI118" s="111"/>
      <c r="CJ118" s="111"/>
      <c r="CK118" s="111"/>
      <c r="CL118" s="111"/>
      <c r="CM118" s="111"/>
      <c r="CN118" s="111"/>
      <c r="CO118" s="111"/>
      <c r="CP118" s="111"/>
      <c r="CQ118" s="111"/>
      <c r="CR118" s="111"/>
      <c r="CT118" s="125" t="s">
        <v>1393</v>
      </c>
      <c r="CU118" s="114">
        <f t="shared" si="39"/>
        <v>0</v>
      </c>
      <c r="CV118" s="266"/>
      <c r="CW118" s="266"/>
      <c r="CX118" s="114">
        <f t="shared" si="40"/>
        <v>0</v>
      </c>
      <c r="CY118" s="266"/>
      <c r="CZ118" s="266"/>
      <c r="DA118" s="114">
        <f t="shared" si="41"/>
        <v>0</v>
      </c>
      <c r="DB118" s="115">
        <f t="shared" si="42"/>
        <v>0</v>
      </c>
      <c r="DC118" s="116">
        <f t="shared" si="43"/>
        <v>0</v>
      </c>
      <c r="DD118" s="116">
        <f t="shared" si="44"/>
        <v>0</v>
      </c>
      <c r="DE118" s="116">
        <f t="shared" si="45"/>
        <v>0</v>
      </c>
      <c r="DF118" s="117">
        <f t="shared" si="46"/>
        <v>0</v>
      </c>
      <c r="DH118" s="267"/>
      <c r="DI118" s="267"/>
      <c r="DJ118" s="267"/>
      <c r="DK118" s="121"/>
      <c r="DL118" s="267"/>
      <c r="DM118" s="267"/>
      <c r="DN118" s="267"/>
      <c r="DO118" s="121"/>
      <c r="DP118" s="267"/>
      <c r="DQ118" s="267"/>
      <c r="DR118" s="267"/>
      <c r="DS118" s="121"/>
      <c r="DT118" s="267"/>
      <c r="DU118" s="267"/>
      <c r="DV118" s="267"/>
      <c r="DW118" s="121"/>
      <c r="DX118" s="267"/>
      <c r="DY118" s="267"/>
      <c r="DZ118" s="267"/>
      <c r="EA118" s="121"/>
      <c r="EB118" s="267"/>
      <c r="EC118" s="267"/>
      <c r="ED118" s="267"/>
      <c r="EE118" s="121"/>
      <c r="EF118" s="267"/>
      <c r="EG118" s="267"/>
      <c r="EH118" s="267"/>
      <c r="EI118" s="121"/>
      <c r="EJ118" s="267"/>
      <c r="EK118" s="267"/>
      <c r="EL118" s="267"/>
      <c r="EM118" s="121"/>
      <c r="EN118" s="267"/>
      <c r="EO118" s="267"/>
      <c r="EP118" s="267"/>
      <c r="EQ118" s="121"/>
      <c r="ER118" s="267"/>
      <c r="ES118" s="267"/>
      <c r="ET118" s="267"/>
      <c r="EU118" s="121"/>
      <c r="EV118" s="267"/>
      <c r="EW118" s="267"/>
      <c r="EX118" s="267"/>
      <c r="EY118" s="121"/>
      <c r="EZ118" s="267"/>
      <c r="FA118" s="267"/>
      <c r="FB118" s="267"/>
    </row>
    <row r="119" spans="1:158" s="118" customFormat="1" ht="15" customHeight="1" x14ac:dyDescent="0.25">
      <c r="A119" s="260">
        <v>2120168</v>
      </c>
      <c r="B119" s="261">
        <v>-73.819166670000001</v>
      </c>
      <c r="C119" s="261">
        <v>5.1926388890000004</v>
      </c>
      <c r="D119" s="87">
        <v>2796</v>
      </c>
      <c r="E119" s="254" t="s">
        <v>1394</v>
      </c>
      <c r="F119" s="89" t="s">
        <v>455</v>
      </c>
      <c r="G119" s="256" t="s">
        <v>1177</v>
      </c>
      <c r="H119" s="89"/>
      <c r="I119" s="89"/>
      <c r="J119" s="256" t="s">
        <v>1177</v>
      </c>
      <c r="K119" s="262">
        <v>3.8</v>
      </c>
      <c r="L119" s="262">
        <v>0</v>
      </c>
      <c r="M119" s="262">
        <v>12.8</v>
      </c>
      <c r="N119" s="262">
        <v>0</v>
      </c>
      <c r="O119" s="262">
        <v>0.4</v>
      </c>
      <c r="P119" s="262">
        <v>1.1000000000000001</v>
      </c>
      <c r="Q119" s="91">
        <v>0.8</v>
      </c>
      <c r="R119" s="126">
        <v>0.4</v>
      </c>
      <c r="S119" s="126">
        <v>1.1000000000000001</v>
      </c>
      <c r="T119" s="126">
        <v>0</v>
      </c>
      <c r="U119" s="126">
        <v>0.5</v>
      </c>
      <c r="V119" s="661">
        <v>0</v>
      </c>
      <c r="W119" s="666">
        <v>1.5</v>
      </c>
      <c r="X119" s="91">
        <v>12</v>
      </c>
      <c r="Y119" s="262">
        <v>38.5</v>
      </c>
      <c r="Z119" s="262">
        <v>12.6</v>
      </c>
      <c r="AA119" s="262">
        <v>4.5</v>
      </c>
      <c r="AB119" s="262">
        <v>1.2</v>
      </c>
      <c r="AC119" s="262">
        <v>1.2</v>
      </c>
      <c r="AD119" s="262">
        <v>0</v>
      </c>
      <c r="AE119" s="262">
        <v>1.4</v>
      </c>
      <c r="AF119" s="262">
        <v>13</v>
      </c>
      <c r="AG119" s="262">
        <v>6.2</v>
      </c>
      <c r="AH119" s="91"/>
      <c r="AI119" s="91">
        <v>0.5</v>
      </c>
      <c r="AJ119" s="91">
        <v>16.5</v>
      </c>
      <c r="AK119" s="91">
        <v>6.3</v>
      </c>
      <c r="AL119" s="91"/>
      <c r="AM119" s="126">
        <v>0.6</v>
      </c>
      <c r="AN119" s="126">
        <v>0</v>
      </c>
      <c r="AO119" s="120"/>
      <c r="AP119" s="92">
        <f t="shared" si="33"/>
        <v>136.9</v>
      </c>
      <c r="AQ119" s="263" t="s">
        <v>1301</v>
      </c>
      <c r="AR119" s="226"/>
      <c r="AS119" s="227"/>
      <c r="AT119" s="96">
        <f t="shared" si="47"/>
        <v>28</v>
      </c>
      <c r="AU119" s="97">
        <f t="shared" si="38"/>
        <v>22</v>
      </c>
      <c r="AV119" s="99"/>
      <c r="AW119" s="58">
        <f t="shared" si="37"/>
        <v>0</v>
      </c>
      <c r="AX119" s="99"/>
      <c r="AY119" s="100">
        <f>MAX(K119:AO119)</f>
        <v>38.5</v>
      </c>
      <c r="AZ119" s="101"/>
      <c r="BA119" s="102" t="str">
        <f t="shared" si="34"/>
        <v/>
      </c>
      <c r="BB119" s="102" t="str">
        <f t="shared" si="35"/>
        <v/>
      </c>
      <c r="BC119" s="102" t="str">
        <f t="shared" si="36"/>
        <v/>
      </c>
      <c r="BD119" s="102" t="s">
        <v>1301</v>
      </c>
      <c r="BE119" s="103"/>
      <c r="BF119" s="124" t="s">
        <v>1394</v>
      </c>
      <c r="BG119" s="268" t="s">
        <v>1301</v>
      </c>
      <c r="BH119" s="268" t="s">
        <v>1301</v>
      </c>
      <c r="BI119" s="268" t="s">
        <v>1301</v>
      </c>
      <c r="BJ119" s="268" t="s">
        <v>1301</v>
      </c>
      <c r="BK119" s="268" t="s">
        <v>1301</v>
      </c>
      <c r="BL119" s="268" t="s">
        <v>1301</v>
      </c>
      <c r="BM119" s="268" t="s">
        <v>1301</v>
      </c>
      <c r="BN119" s="268" t="s">
        <v>1301</v>
      </c>
      <c r="BO119" s="268" t="s">
        <v>1301</v>
      </c>
      <c r="BP119" s="268" t="s">
        <v>1301</v>
      </c>
      <c r="BQ119" s="268" t="s">
        <v>1301</v>
      </c>
      <c r="BR119" s="269" t="s">
        <v>1301</v>
      </c>
      <c r="BS119" s="107"/>
      <c r="BT119" s="257" t="s">
        <v>1301</v>
      </c>
      <c r="BU119" s="192" t="s">
        <v>1301</v>
      </c>
      <c r="BV119" s="192" t="s">
        <v>1301</v>
      </c>
      <c r="BW119" s="192" t="s">
        <v>1301</v>
      </c>
      <c r="BX119" s="192" t="s">
        <v>1301</v>
      </c>
      <c r="BY119" s="193" t="s">
        <v>1301</v>
      </c>
      <c r="BZ119" s="192" t="s">
        <v>1301</v>
      </c>
      <c r="CA119" s="192" t="s">
        <v>1301</v>
      </c>
      <c r="CB119" s="193" t="s">
        <v>1301</v>
      </c>
      <c r="CC119" s="193" t="s">
        <v>1301</v>
      </c>
      <c r="CD119" s="193" t="s">
        <v>1301</v>
      </c>
      <c r="CE119" s="193" t="s">
        <v>1301</v>
      </c>
      <c r="CF119" s="265"/>
      <c r="CG119" s="111"/>
      <c r="CH119" s="111"/>
      <c r="CI119" s="111"/>
      <c r="CJ119" s="111"/>
      <c r="CK119" s="111"/>
      <c r="CL119" s="111"/>
      <c r="CM119" s="111"/>
      <c r="CN119" s="111"/>
      <c r="CO119" s="111"/>
      <c r="CP119" s="111"/>
      <c r="CQ119" s="111"/>
      <c r="CR119" s="111"/>
      <c r="CT119" s="125" t="s">
        <v>1394</v>
      </c>
      <c r="CU119" s="114">
        <f t="shared" si="39"/>
        <v>20.400000000000002</v>
      </c>
      <c r="CV119" s="266"/>
      <c r="CW119" s="266"/>
      <c r="CX119" s="114">
        <f t="shared" si="40"/>
        <v>72</v>
      </c>
      <c r="CY119" s="266"/>
      <c r="CZ119" s="266"/>
      <c r="DA119" s="114">
        <f t="shared" si="41"/>
        <v>44.5</v>
      </c>
      <c r="DB119" s="115">
        <f t="shared" si="42"/>
        <v>136.9</v>
      </c>
      <c r="DC119" s="116">
        <f t="shared" si="43"/>
        <v>10</v>
      </c>
      <c r="DD119" s="116">
        <f t="shared" si="44"/>
        <v>10</v>
      </c>
      <c r="DE119" s="116">
        <f t="shared" si="45"/>
        <v>8</v>
      </c>
      <c r="DF119" s="117">
        <f t="shared" si="46"/>
        <v>28</v>
      </c>
      <c r="DH119" s="267"/>
      <c r="DI119" s="267"/>
      <c r="DJ119" s="267"/>
      <c r="DK119" s="121"/>
      <c r="DL119" s="267"/>
      <c r="DM119" s="267"/>
      <c r="DN119" s="267"/>
      <c r="DO119" s="121"/>
      <c r="DP119" s="267"/>
      <c r="DQ119" s="267"/>
      <c r="DR119" s="267"/>
      <c r="DS119" s="121"/>
      <c r="DT119" s="267"/>
      <c r="DU119" s="267"/>
      <c r="DV119" s="267"/>
      <c r="DW119" s="121"/>
      <c r="DX119" s="267"/>
      <c r="DY119" s="267"/>
      <c r="DZ119" s="267"/>
      <c r="EA119" s="121"/>
      <c r="EB119" s="267"/>
      <c r="EC119" s="267"/>
      <c r="ED119" s="267"/>
      <c r="EE119" s="121"/>
      <c r="EF119" s="267"/>
      <c r="EG119" s="267"/>
      <c r="EH119" s="267"/>
      <c r="EI119" s="121"/>
      <c r="EJ119" s="267"/>
      <c r="EK119" s="267"/>
      <c r="EL119" s="267"/>
      <c r="EM119" s="121"/>
      <c r="EN119" s="267"/>
      <c r="EO119" s="267"/>
      <c r="EP119" s="267"/>
      <c r="EQ119" s="121"/>
      <c r="ER119" s="267"/>
      <c r="ES119" s="267"/>
      <c r="ET119" s="267"/>
      <c r="EU119" s="121"/>
      <c r="EV119" s="267"/>
      <c r="EW119" s="267"/>
      <c r="EX119" s="267"/>
      <c r="EY119" s="121"/>
      <c r="EZ119" s="267"/>
      <c r="FA119" s="267"/>
      <c r="FB119" s="267"/>
    </row>
    <row r="120" spans="1:158" s="118" customFormat="1" ht="15" customHeight="1" x14ac:dyDescent="0.25">
      <c r="A120" s="260">
        <v>2401037</v>
      </c>
      <c r="B120" s="261">
        <v>-73.919250000000005</v>
      </c>
      <c r="C120" s="261">
        <v>5.4080555559999999</v>
      </c>
      <c r="D120" s="87">
        <v>2952</v>
      </c>
      <c r="E120" s="254" t="s">
        <v>1395</v>
      </c>
      <c r="F120" s="89" t="s">
        <v>455</v>
      </c>
      <c r="G120" s="256" t="s">
        <v>1415</v>
      </c>
      <c r="H120" s="89"/>
      <c r="I120" s="89"/>
      <c r="J120" s="256" t="s">
        <v>1415</v>
      </c>
      <c r="K120" s="262">
        <v>50</v>
      </c>
      <c r="L120" s="262">
        <v>3</v>
      </c>
      <c r="M120" s="262">
        <v>3</v>
      </c>
      <c r="N120" s="262">
        <v>15</v>
      </c>
      <c r="O120" s="262">
        <v>0</v>
      </c>
      <c r="P120" s="262">
        <v>0</v>
      </c>
      <c r="Q120" s="91">
        <v>0</v>
      </c>
      <c r="R120" s="126">
        <v>0</v>
      </c>
      <c r="S120" s="126">
        <v>0</v>
      </c>
      <c r="T120" s="126">
        <v>0</v>
      </c>
      <c r="U120" s="126">
        <v>0</v>
      </c>
      <c r="V120" s="661">
        <v>0</v>
      </c>
      <c r="W120" s="666">
        <v>0</v>
      </c>
      <c r="X120" s="91">
        <v>29</v>
      </c>
      <c r="Y120" s="262">
        <v>11</v>
      </c>
      <c r="Z120" s="262">
        <v>24</v>
      </c>
      <c r="AA120" s="262">
        <v>35</v>
      </c>
      <c r="AB120" s="262">
        <v>5</v>
      </c>
      <c r="AC120" s="262">
        <v>23</v>
      </c>
      <c r="AD120" s="262">
        <v>1</v>
      </c>
      <c r="AE120" s="262">
        <v>0</v>
      </c>
      <c r="AF120" s="262">
        <v>17</v>
      </c>
      <c r="AG120" s="262">
        <v>21</v>
      </c>
      <c r="AH120" s="91">
        <v>33</v>
      </c>
      <c r="AI120" s="91"/>
      <c r="AJ120" s="91">
        <v>3</v>
      </c>
      <c r="AK120" s="91">
        <v>18</v>
      </c>
      <c r="AL120" s="91">
        <v>14</v>
      </c>
      <c r="AM120" s="126">
        <v>0</v>
      </c>
      <c r="AN120" s="126">
        <v>0</v>
      </c>
      <c r="AO120" s="120"/>
      <c r="AP120" s="92">
        <f t="shared" si="33"/>
        <v>305</v>
      </c>
      <c r="AQ120" s="263" t="s">
        <v>1301</v>
      </c>
      <c r="AR120" s="226"/>
      <c r="AS120" s="227"/>
      <c r="AT120" s="96">
        <f t="shared" si="47"/>
        <v>29</v>
      </c>
      <c r="AU120" s="97">
        <f t="shared" si="38"/>
        <v>17</v>
      </c>
      <c r="AV120" s="99"/>
      <c r="AW120" s="58">
        <f t="shared" si="37"/>
        <v>0</v>
      </c>
      <c r="AX120" s="99"/>
      <c r="AY120" s="100">
        <f>MAX(K120:AO120)</f>
        <v>50</v>
      </c>
      <c r="AZ120" s="101"/>
      <c r="BA120" s="102" t="str">
        <f t="shared" si="34"/>
        <v/>
      </c>
      <c r="BB120" s="102" t="str">
        <f t="shared" si="35"/>
        <v/>
      </c>
      <c r="BC120" s="102" t="str">
        <f t="shared" si="36"/>
        <v/>
      </c>
      <c r="BD120" s="102" t="s">
        <v>1301</v>
      </c>
      <c r="BE120" s="103"/>
      <c r="BF120" s="124" t="s">
        <v>1395</v>
      </c>
      <c r="BG120" s="268" t="s">
        <v>1301</v>
      </c>
      <c r="BH120" s="268" t="s">
        <v>1301</v>
      </c>
      <c r="BI120" s="268" t="s">
        <v>1301</v>
      </c>
      <c r="BJ120" s="268" t="s">
        <v>1301</v>
      </c>
      <c r="BK120" s="268" t="s">
        <v>1301</v>
      </c>
      <c r="BL120" s="268" t="s">
        <v>1301</v>
      </c>
      <c r="BM120" s="268" t="s">
        <v>1301</v>
      </c>
      <c r="BN120" s="268" t="s">
        <v>1301</v>
      </c>
      <c r="BO120" s="268" t="s">
        <v>1301</v>
      </c>
      <c r="BP120" s="268" t="s">
        <v>1301</v>
      </c>
      <c r="BQ120" s="268" t="s">
        <v>1301</v>
      </c>
      <c r="BR120" s="269" t="s">
        <v>1301</v>
      </c>
      <c r="BS120" s="107"/>
      <c r="BT120" s="257" t="s">
        <v>1301</v>
      </c>
      <c r="BU120" s="192" t="s">
        <v>1301</v>
      </c>
      <c r="BV120" s="192" t="s">
        <v>1301</v>
      </c>
      <c r="BW120" s="192" t="s">
        <v>1301</v>
      </c>
      <c r="BX120" s="192" t="s">
        <v>1301</v>
      </c>
      <c r="BY120" s="193" t="s">
        <v>1301</v>
      </c>
      <c r="BZ120" s="192" t="s">
        <v>1301</v>
      </c>
      <c r="CA120" s="192" t="s">
        <v>1301</v>
      </c>
      <c r="CB120" s="193" t="s">
        <v>1301</v>
      </c>
      <c r="CC120" s="193" t="s">
        <v>1301</v>
      </c>
      <c r="CD120" s="193" t="s">
        <v>1301</v>
      </c>
      <c r="CE120" s="193" t="s">
        <v>1301</v>
      </c>
      <c r="CF120" s="265"/>
      <c r="CG120" s="111"/>
      <c r="CH120" s="111"/>
      <c r="CI120" s="111"/>
      <c r="CJ120" s="111"/>
      <c r="CK120" s="111"/>
      <c r="CL120" s="111"/>
      <c r="CM120" s="111"/>
      <c r="CN120" s="111"/>
      <c r="CO120" s="111"/>
      <c r="CP120" s="111"/>
      <c r="CQ120" s="111"/>
      <c r="CR120" s="111"/>
      <c r="CT120" s="125" t="s">
        <v>1395</v>
      </c>
      <c r="CU120" s="114">
        <f t="shared" si="39"/>
        <v>71</v>
      </c>
      <c r="CV120" s="266"/>
      <c r="CW120" s="266"/>
      <c r="CX120" s="114">
        <f t="shared" si="40"/>
        <v>128</v>
      </c>
      <c r="CY120" s="266"/>
      <c r="CZ120" s="266"/>
      <c r="DA120" s="114">
        <f t="shared" si="41"/>
        <v>106</v>
      </c>
      <c r="DB120" s="115">
        <f t="shared" si="42"/>
        <v>305</v>
      </c>
      <c r="DC120" s="116">
        <f t="shared" si="43"/>
        <v>10</v>
      </c>
      <c r="DD120" s="116">
        <f t="shared" si="44"/>
        <v>10</v>
      </c>
      <c r="DE120" s="116">
        <f t="shared" si="45"/>
        <v>9</v>
      </c>
      <c r="DF120" s="117">
        <f t="shared" si="46"/>
        <v>29</v>
      </c>
      <c r="DH120" s="267"/>
      <c r="DI120" s="267"/>
      <c r="DJ120" s="267"/>
      <c r="DK120" s="121"/>
      <c r="DL120" s="267"/>
      <c r="DM120" s="267"/>
      <c r="DN120" s="267"/>
      <c r="DO120" s="121"/>
      <c r="DP120" s="267"/>
      <c r="DQ120" s="267"/>
      <c r="DR120" s="267"/>
      <c r="DS120" s="121"/>
      <c r="DT120" s="267"/>
      <c r="DU120" s="267"/>
      <c r="DV120" s="267"/>
      <c r="DW120" s="121"/>
      <c r="DX120" s="267"/>
      <c r="DY120" s="267"/>
      <c r="DZ120" s="267"/>
      <c r="EA120" s="121"/>
      <c r="EB120" s="267"/>
      <c r="EC120" s="267"/>
      <c r="ED120" s="267"/>
      <c r="EE120" s="121"/>
      <c r="EF120" s="267"/>
      <c r="EG120" s="267"/>
      <c r="EH120" s="267"/>
      <c r="EI120" s="121"/>
      <c r="EJ120" s="267"/>
      <c r="EK120" s="267"/>
      <c r="EL120" s="267"/>
      <c r="EM120" s="121"/>
      <c r="EN120" s="267"/>
      <c r="EO120" s="267"/>
      <c r="EP120" s="267"/>
      <c r="EQ120" s="121"/>
      <c r="ER120" s="267"/>
      <c r="ES120" s="267"/>
      <c r="ET120" s="267"/>
      <c r="EU120" s="121"/>
      <c r="EV120" s="267"/>
      <c r="EW120" s="267"/>
      <c r="EX120" s="267"/>
      <c r="EY120" s="121"/>
      <c r="EZ120" s="267"/>
      <c r="FA120" s="267"/>
      <c r="FB120" s="267"/>
    </row>
    <row r="121" spans="1:158" s="118" customFormat="1" ht="15" customHeight="1" x14ac:dyDescent="0.25">
      <c r="A121" s="260">
        <v>2401057</v>
      </c>
      <c r="B121" s="261">
        <v>-73.950666670000004</v>
      </c>
      <c r="C121" s="261">
        <v>5.2240000000000002</v>
      </c>
      <c r="D121" s="87">
        <v>3253</v>
      </c>
      <c r="E121" s="254" t="s">
        <v>1396</v>
      </c>
      <c r="F121" s="89" t="s">
        <v>455</v>
      </c>
      <c r="G121" s="256" t="s">
        <v>1415</v>
      </c>
      <c r="H121" s="89"/>
      <c r="I121" s="89"/>
      <c r="J121" s="256" t="s">
        <v>1415</v>
      </c>
      <c r="K121" s="262">
        <v>20</v>
      </c>
      <c r="L121" s="262">
        <v>0</v>
      </c>
      <c r="M121" s="262">
        <v>11</v>
      </c>
      <c r="N121" s="262">
        <v>4</v>
      </c>
      <c r="O121" s="262">
        <v>2</v>
      </c>
      <c r="P121" s="262">
        <v>2</v>
      </c>
      <c r="Q121" s="91">
        <v>0</v>
      </c>
      <c r="R121" s="126">
        <v>0</v>
      </c>
      <c r="S121" s="126">
        <v>6</v>
      </c>
      <c r="T121" s="126">
        <v>4</v>
      </c>
      <c r="U121" s="126">
        <v>0</v>
      </c>
      <c r="V121" s="661">
        <v>0</v>
      </c>
      <c r="W121" s="666">
        <v>12</v>
      </c>
      <c r="X121" s="91">
        <v>10</v>
      </c>
      <c r="Y121" s="262">
        <v>8</v>
      </c>
      <c r="Z121" s="262">
        <v>0.5</v>
      </c>
      <c r="AA121" s="262">
        <v>0</v>
      </c>
      <c r="AB121" s="262">
        <v>0</v>
      </c>
      <c r="AC121" s="262">
        <v>6</v>
      </c>
      <c r="AD121" s="262"/>
      <c r="AE121" s="262"/>
      <c r="AF121" s="262"/>
      <c r="AG121" s="262">
        <v>12</v>
      </c>
      <c r="AH121" s="91">
        <v>20</v>
      </c>
      <c r="AI121" s="91">
        <v>4</v>
      </c>
      <c r="AJ121" s="91">
        <v>26</v>
      </c>
      <c r="AK121" s="91">
        <v>12</v>
      </c>
      <c r="AL121" s="91">
        <v>10</v>
      </c>
      <c r="AM121" s="126">
        <v>3</v>
      </c>
      <c r="AN121" s="126"/>
      <c r="AO121" s="120"/>
      <c r="AP121" s="92" t="str">
        <f t="shared" si="33"/>
        <v/>
      </c>
      <c r="AQ121" s="263" t="s">
        <v>1301</v>
      </c>
      <c r="AR121" s="226"/>
      <c r="AS121" s="227"/>
      <c r="AT121" s="96"/>
      <c r="AU121" s="97"/>
      <c r="AV121" s="99"/>
      <c r="AW121" s="58"/>
      <c r="AX121" s="99"/>
      <c r="AY121" s="100"/>
      <c r="AZ121" s="101"/>
      <c r="BA121" s="102" t="str">
        <f t="shared" si="34"/>
        <v/>
      </c>
      <c r="BB121" s="102" t="str">
        <f t="shared" si="35"/>
        <v/>
      </c>
      <c r="BC121" s="102" t="str">
        <f t="shared" si="36"/>
        <v/>
      </c>
      <c r="BD121" s="102" t="s">
        <v>1301</v>
      </c>
      <c r="BE121" s="103"/>
      <c r="BF121" s="124" t="s">
        <v>1396</v>
      </c>
      <c r="BG121" s="268" t="s">
        <v>1301</v>
      </c>
      <c r="BH121" s="268" t="s">
        <v>1301</v>
      </c>
      <c r="BI121" s="268" t="s">
        <v>1301</v>
      </c>
      <c r="BJ121" s="268" t="s">
        <v>1301</v>
      </c>
      <c r="BK121" s="268" t="s">
        <v>1301</v>
      </c>
      <c r="BL121" s="268" t="s">
        <v>1301</v>
      </c>
      <c r="BM121" s="268" t="s">
        <v>1301</v>
      </c>
      <c r="BN121" s="268" t="s">
        <v>1301</v>
      </c>
      <c r="BO121" s="268" t="s">
        <v>1301</v>
      </c>
      <c r="BP121" s="268" t="s">
        <v>1301</v>
      </c>
      <c r="BQ121" s="268" t="s">
        <v>1301</v>
      </c>
      <c r="BR121" s="269" t="s">
        <v>1301</v>
      </c>
      <c r="BS121" s="107"/>
      <c r="BT121" s="257" t="s">
        <v>1301</v>
      </c>
      <c r="BU121" s="192" t="s">
        <v>1301</v>
      </c>
      <c r="BV121" s="192" t="s">
        <v>1301</v>
      </c>
      <c r="BW121" s="192" t="s">
        <v>1301</v>
      </c>
      <c r="BX121" s="192" t="s">
        <v>1301</v>
      </c>
      <c r="BY121" s="193" t="s">
        <v>1301</v>
      </c>
      <c r="BZ121" s="192" t="s">
        <v>1301</v>
      </c>
      <c r="CA121" s="192" t="s">
        <v>1301</v>
      </c>
      <c r="CB121" s="193" t="s">
        <v>1301</v>
      </c>
      <c r="CC121" s="193" t="s">
        <v>1301</v>
      </c>
      <c r="CD121" s="193" t="s">
        <v>1301</v>
      </c>
      <c r="CE121" s="193" t="s">
        <v>1301</v>
      </c>
      <c r="CF121" s="265"/>
      <c r="CG121" s="111"/>
      <c r="CH121" s="111"/>
      <c r="CI121" s="111"/>
      <c r="CJ121" s="111"/>
      <c r="CK121" s="111"/>
      <c r="CL121" s="111"/>
      <c r="CM121" s="111"/>
      <c r="CN121" s="111"/>
      <c r="CO121" s="111"/>
      <c r="CP121" s="111"/>
      <c r="CQ121" s="111"/>
      <c r="CR121" s="111"/>
      <c r="CT121" s="125" t="s">
        <v>1396</v>
      </c>
      <c r="CU121" s="114">
        <f t="shared" si="39"/>
        <v>49</v>
      </c>
      <c r="CV121" s="266"/>
      <c r="CW121" s="266"/>
      <c r="CX121" s="114">
        <f t="shared" si="40"/>
        <v>36.5</v>
      </c>
      <c r="CY121" s="266"/>
      <c r="CZ121" s="266"/>
      <c r="DA121" s="114">
        <f t="shared" si="41"/>
        <v>87</v>
      </c>
      <c r="DB121" s="115">
        <f t="shared" si="42"/>
        <v>172.5</v>
      </c>
      <c r="DC121" s="116">
        <f t="shared" si="43"/>
        <v>10</v>
      </c>
      <c r="DD121" s="116">
        <f t="shared" si="44"/>
        <v>9</v>
      </c>
      <c r="DE121" s="116">
        <f t="shared" si="45"/>
        <v>7</v>
      </c>
      <c r="DF121" s="117">
        <f t="shared" si="46"/>
        <v>26</v>
      </c>
      <c r="DH121" s="267"/>
      <c r="DI121" s="267"/>
      <c r="DJ121" s="267"/>
      <c r="DK121" s="121"/>
      <c r="DL121" s="267"/>
      <c r="DM121" s="267"/>
      <c r="DN121" s="267"/>
      <c r="DO121" s="121"/>
      <c r="DP121" s="267"/>
      <c r="DQ121" s="267"/>
      <c r="DR121" s="267"/>
      <c r="DS121" s="121"/>
      <c r="DT121" s="267"/>
      <c r="DU121" s="267"/>
      <c r="DV121" s="267"/>
      <c r="DW121" s="121"/>
      <c r="DX121" s="267"/>
      <c r="DY121" s="267"/>
      <c r="DZ121" s="267"/>
      <c r="EA121" s="121"/>
      <c r="EB121" s="267"/>
      <c r="EC121" s="267"/>
      <c r="ED121" s="267"/>
      <c r="EE121" s="121"/>
      <c r="EF121" s="267"/>
      <c r="EG121" s="267"/>
      <c r="EH121" s="267"/>
      <c r="EI121" s="121"/>
      <c r="EJ121" s="267"/>
      <c r="EK121" s="267"/>
      <c r="EL121" s="267"/>
      <c r="EM121" s="121"/>
      <c r="EN121" s="267"/>
      <c r="EO121" s="267"/>
      <c r="EP121" s="267"/>
      <c r="EQ121" s="121"/>
      <c r="ER121" s="267"/>
      <c r="ES121" s="267"/>
      <c r="ET121" s="267"/>
      <c r="EU121" s="121"/>
      <c r="EV121" s="267"/>
      <c r="EW121" s="267"/>
      <c r="EX121" s="267"/>
      <c r="EY121" s="121"/>
      <c r="EZ121" s="267"/>
      <c r="FA121" s="267"/>
      <c r="FB121" s="267"/>
    </row>
    <row r="122" spans="1:158" s="118" customFormat="1" ht="15" customHeight="1" x14ac:dyDescent="0.25">
      <c r="A122" s="260">
        <v>2120632</v>
      </c>
      <c r="B122" s="261">
        <v>-73.587444439999999</v>
      </c>
      <c r="C122" s="261">
        <v>5.2608333329999999</v>
      </c>
      <c r="D122" s="87">
        <v>2814</v>
      </c>
      <c r="E122" s="254" t="s">
        <v>1397</v>
      </c>
      <c r="F122" s="89" t="s">
        <v>455</v>
      </c>
      <c r="G122" s="256" t="s">
        <v>1172</v>
      </c>
      <c r="H122" s="89"/>
      <c r="I122" s="89"/>
      <c r="J122" s="256" t="s">
        <v>1172</v>
      </c>
      <c r="K122" s="262"/>
      <c r="L122" s="262"/>
      <c r="M122" s="262"/>
      <c r="N122" s="262"/>
      <c r="O122" s="91"/>
      <c r="P122" s="91"/>
      <c r="Q122" s="91"/>
      <c r="R122" s="126"/>
      <c r="S122" s="126"/>
      <c r="T122" s="126"/>
      <c r="U122" s="126"/>
      <c r="V122" s="661"/>
      <c r="W122" s="666"/>
      <c r="X122" s="91"/>
      <c r="Y122" s="262"/>
      <c r="Z122" s="262"/>
      <c r="AA122" s="262"/>
      <c r="AB122" s="262"/>
      <c r="AC122" s="262"/>
      <c r="AD122" s="262"/>
      <c r="AE122" s="262"/>
      <c r="AF122" s="262"/>
      <c r="AG122" s="262"/>
      <c r="AH122" s="91"/>
      <c r="AI122" s="91"/>
      <c r="AJ122" s="91"/>
      <c r="AK122" s="91"/>
      <c r="AL122" s="91"/>
      <c r="AM122" s="126"/>
      <c r="AN122" s="126"/>
      <c r="AO122" s="120"/>
      <c r="AP122" s="92" t="str">
        <f t="shared" si="33"/>
        <v/>
      </c>
      <c r="AQ122" s="263" t="s">
        <v>1301</v>
      </c>
      <c r="AR122" s="226"/>
      <c r="AS122" s="227"/>
      <c r="AT122" s="96"/>
      <c r="AU122" s="97"/>
      <c r="AV122" s="99"/>
      <c r="AW122" s="58"/>
      <c r="AX122" s="99"/>
      <c r="AY122" s="100"/>
      <c r="AZ122" s="101"/>
      <c r="BA122" s="102" t="str">
        <f t="shared" si="34"/>
        <v/>
      </c>
      <c r="BB122" s="102" t="str">
        <f t="shared" si="35"/>
        <v/>
      </c>
      <c r="BC122" s="102" t="str">
        <f t="shared" si="36"/>
        <v/>
      </c>
      <c r="BD122" s="102" t="s">
        <v>1301</v>
      </c>
      <c r="BE122" s="103"/>
      <c r="BF122" s="124" t="s">
        <v>1397</v>
      </c>
      <c r="BG122" s="268" t="s">
        <v>1301</v>
      </c>
      <c r="BH122" s="268" t="s">
        <v>1301</v>
      </c>
      <c r="BI122" s="268" t="s">
        <v>1301</v>
      </c>
      <c r="BJ122" s="268" t="s">
        <v>1301</v>
      </c>
      <c r="BK122" s="268" t="s">
        <v>1301</v>
      </c>
      <c r="BL122" s="268" t="s">
        <v>1301</v>
      </c>
      <c r="BM122" s="268" t="s">
        <v>1301</v>
      </c>
      <c r="BN122" s="268" t="s">
        <v>1301</v>
      </c>
      <c r="BO122" s="268" t="s">
        <v>1301</v>
      </c>
      <c r="BP122" s="268" t="s">
        <v>1301</v>
      </c>
      <c r="BQ122" s="268" t="s">
        <v>1301</v>
      </c>
      <c r="BR122" s="269" t="s">
        <v>1301</v>
      </c>
      <c r="BS122" s="107"/>
      <c r="BT122" s="257" t="s">
        <v>1301</v>
      </c>
      <c r="BU122" s="192" t="s">
        <v>1301</v>
      </c>
      <c r="BV122" s="192" t="s">
        <v>1301</v>
      </c>
      <c r="BW122" s="192" t="s">
        <v>1301</v>
      </c>
      <c r="BX122" s="192" t="s">
        <v>1301</v>
      </c>
      <c r="BY122" s="193" t="s">
        <v>1301</v>
      </c>
      <c r="BZ122" s="192" t="s">
        <v>1301</v>
      </c>
      <c r="CA122" s="192" t="s">
        <v>1301</v>
      </c>
      <c r="CB122" s="193" t="s">
        <v>1301</v>
      </c>
      <c r="CC122" s="193" t="s">
        <v>1301</v>
      </c>
      <c r="CD122" s="193" t="s">
        <v>1301</v>
      </c>
      <c r="CE122" s="193" t="s">
        <v>1301</v>
      </c>
      <c r="CF122" s="265"/>
      <c r="CG122" s="111"/>
      <c r="CH122" s="111"/>
      <c r="CI122" s="111"/>
      <c r="CJ122" s="111"/>
      <c r="CK122" s="111"/>
      <c r="CL122" s="111"/>
      <c r="CM122" s="111"/>
      <c r="CN122" s="111"/>
      <c r="CO122" s="111"/>
      <c r="CP122" s="111"/>
      <c r="CQ122" s="111"/>
      <c r="CR122" s="111"/>
      <c r="CT122" s="125" t="s">
        <v>1397</v>
      </c>
      <c r="CU122" s="114">
        <f t="shared" si="39"/>
        <v>0</v>
      </c>
      <c r="CV122" s="266"/>
      <c r="CW122" s="266"/>
      <c r="CX122" s="114">
        <f t="shared" si="40"/>
        <v>0</v>
      </c>
      <c r="CY122" s="266"/>
      <c r="CZ122" s="266"/>
      <c r="DA122" s="114">
        <f t="shared" si="41"/>
        <v>0</v>
      </c>
      <c r="DB122" s="115">
        <f t="shared" si="42"/>
        <v>0</v>
      </c>
      <c r="DC122" s="116">
        <f t="shared" si="43"/>
        <v>0</v>
      </c>
      <c r="DD122" s="116">
        <f t="shared" si="44"/>
        <v>0</v>
      </c>
      <c r="DE122" s="116">
        <f t="shared" si="45"/>
        <v>0</v>
      </c>
      <c r="DF122" s="117">
        <f t="shared" si="46"/>
        <v>0</v>
      </c>
      <c r="DH122" s="267"/>
      <c r="DI122" s="267"/>
      <c r="DJ122" s="267"/>
      <c r="DK122" s="121"/>
      <c r="DL122" s="267"/>
      <c r="DM122" s="267"/>
      <c r="DN122" s="267"/>
      <c r="DO122" s="121"/>
      <c r="DP122" s="267"/>
      <c r="DQ122" s="267"/>
      <c r="DR122" s="267"/>
      <c r="DS122" s="121"/>
      <c r="DT122" s="267"/>
      <c r="DU122" s="267"/>
      <c r="DV122" s="267"/>
      <c r="DW122" s="121"/>
      <c r="DX122" s="267"/>
      <c r="DY122" s="267"/>
      <c r="DZ122" s="267"/>
      <c r="EA122" s="121"/>
      <c r="EB122" s="267"/>
      <c r="EC122" s="267"/>
      <c r="ED122" s="267"/>
      <c r="EE122" s="121"/>
      <c r="EF122" s="267"/>
      <c r="EG122" s="267"/>
      <c r="EH122" s="267"/>
      <c r="EI122" s="121"/>
      <c r="EJ122" s="267"/>
      <c r="EK122" s="267"/>
      <c r="EL122" s="267"/>
      <c r="EM122" s="121"/>
      <c r="EN122" s="267"/>
      <c r="EO122" s="267"/>
      <c r="EP122" s="267"/>
      <c r="EQ122" s="121"/>
      <c r="ER122" s="267"/>
      <c r="ES122" s="267"/>
      <c r="ET122" s="267"/>
      <c r="EU122" s="121"/>
      <c r="EV122" s="267"/>
      <c r="EW122" s="267"/>
      <c r="EX122" s="267"/>
      <c r="EY122" s="121"/>
      <c r="EZ122" s="267"/>
      <c r="FA122" s="267"/>
      <c r="FB122" s="267"/>
    </row>
    <row r="123" spans="1:158" s="118" customFormat="1" ht="15" customHeight="1" x14ac:dyDescent="0.25">
      <c r="A123" s="260">
        <v>2401515</v>
      </c>
      <c r="B123" s="261">
        <v>-73.767555560000005</v>
      </c>
      <c r="C123" s="261">
        <v>5.2039444440000002</v>
      </c>
      <c r="D123" s="87">
        <v>2885</v>
      </c>
      <c r="E123" s="254" t="s">
        <v>1398</v>
      </c>
      <c r="F123" s="89" t="s">
        <v>455</v>
      </c>
      <c r="G123" s="256" t="s">
        <v>1416</v>
      </c>
      <c r="H123" s="89"/>
      <c r="I123" s="89"/>
      <c r="J123" s="256" t="s">
        <v>1416</v>
      </c>
      <c r="K123" s="262">
        <v>3.5</v>
      </c>
      <c r="L123" s="262">
        <v>0</v>
      </c>
      <c r="M123" s="262">
        <v>7</v>
      </c>
      <c r="N123" s="262">
        <v>0</v>
      </c>
      <c r="O123" s="91">
        <v>0</v>
      </c>
      <c r="P123" s="91">
        <v>1</v>
      </c>
      <c r="Q123" s="91">
        <v>1.5</v>
      </c>
      <c r="R123" s="126">
        <v>0</v>
      </c>
      <c r="S123" s="126">
        <v>1.5</v>
      </c>
      <c r="T123" s="126">
        <v>0</v>
      </c>
      <c r="U123" s="126">
        <v>1</v>
      </c>
      <c r="V123" s="661">
        <v>0</v>
      </c>
      <c r="W123" s="666">
        <v>0</v>
      </c>
      <c r="X123" s="91">
        <v>11</v>
      </c>
      <c r="Y123" s="262">
        <v>12.5</v>
      </c>
      <c r="Z123" s="262">
        <v>15.5</v>
      </c>
      <c r="AA123" s="262">
        <v>7.5</v>
      </c>
      <c r="AB123" s="262">
        <v>1</v>
      </c>
      <c r="AC123" s="262">
        <v>0</v>
      </c>
      <c r="AD123" s="262">
        <v>0</v>
      </c>
      <c r="AE123" s="262">
        <v>7.5</v>
      </c>
      <c r="AF123" s="262">
        <v>9.5</v>
      </c>
      <c r="AG123" s="262"/>
      <c r="AH123" s="91">
        <v>15.5</v>
      </c>
      <c r="AI123" s="91">
        <v>1</v>
      </c>
      <c r="AJ123" s="91">
        <v>5</v>
      </c>
      <c r="AK123" s="91">
        <v>0</v>
      </c>
      <c r="AL123" s="91">
        <v>0</v>
      </c>
      <c r="AM123" s="126"/>
      <c r="AN123" s="126"/>
      <c r="AO123" s="120"/>
      <c r="AP123" s="92">
        <f t="shared" si="33"/>
        <v>101.5</v>
      </c>
      <c r="AQ123" s="263" t="s">
        <v>1301</v>
      </c>
      <c r="AR123" s="226"/>
      <c r="AS123" s="227"/>
      <c r="AT123" s="96">
        <f t="shared" si="47"/>
        <v>27</v>
      </c>
      <c r="AU123" s="97">
        <f t="shared" si="38"/>
        <v>16</v>
      </c>
      <c r="AV123" s="99"/>
      <c r="AW123" s="58">
        <f t="shared" si="37"/>
        <v>0</v>
      </c>
      <c r="AX123" s="99"/>
      <c r="AY123" s="100">
        <f>MAX(K123:AO123)</f>
        <v>15.5</v>
      </c>
      <c r="AZ123" s="101"/>
      <c r="BA123" s="102" t="str">
        <f t="shared" si="34"/>
        <v/>
      </c>
      <c r="BB123" s="102" t="str">
        <f t="shared" si="35"/>
        <v/>
      </c>
      <c r="BC123" s="102" t="str">
        <f t="shared" si="36"/>
        <v/>
      </c>
      <c r="BD123" s="102" t="s">
        <v>1301</v>
      </c>
      <c r="BE123" s="103"/>
      <c r="BF123" s="124" t="s">
        <v>1398</v>
      </c>
      <c r="BG123" s="268" t="s">
        <v>1301</v>
      </c>
      <c r="BH123" s="268" t="s">
        <v>1301</v>
      </c>
      <c r="BI123" s="268" t="s">
        <v>1301</v>
      </c>
      <c r="BJ123" s="268" t="s">
        <v>1301</v>
      </c>
      <c r="BK123" s="268" t="s">
        <v>1301</v>
      </c>
      <c r="BL123" s="268" t="s">
        <v>1301</v>
      </c>
      <c r="BM123" s="268" t="s">
        <v>1301</v>
      </c>
      <c r="BN123" s="268" t="s">
        <v>1301</v>
      </c>
      <c r="BO123" s="268" t="s">
        <v>1301</v>
      </c>
      <c r="BP123" s="268" t="s">
        <v>1301</v>
      </c>
      <c r="BQ123" s="268" t="s">
        <v>1301</v>
      </c>
      <c r="BR123" s="269" t="s">
        <v>1301</v>
      </c>
      <c r="BS123" s="107"/>
      <c r="BT123" s="257" t="s">
        <v>1301</v>
      </c>
      <c r="BU123" s="192" t="s">
        <v>1301</v>
      </c>
      <c r="BV123" s="192" t="s">
        <v>1301</v>
      </c>
      <c r="BW123" s="192" t="s">
        <v>1301</v>
      </c>
      <c r="BX123" s="192" t="s">
        <v>1301</v>
      </c>
      <c r="BY123" s="193" t="s">
        <v>1301</v>
      </c>
      <c r="BZ123" s="192" t="s">
        <v>1301</v>
      </c>
      <c r="CA123" s="192" t="s">
        <v>1301</v>
      </c>
      <c r="CB123" s="193" t="s">
        <v>1301</v>
      </c>
      <c r="CC123" s="193" t="s">
        <v>1301</v>
      </c>
      <c r="CD123" s="193" t="s">
        <v>1301</v>
      </c>
      <c r="CE123" s="193" t="s">
        <v>1301</v>
      </c>
      <c r="CF123" s="265"/>
      <c r="CG123" s="111"/>
      <c r="CH123" s="111"/>
      <c r="CI123" s="111"/>
      <c r="CJ123" s="111"/>
      <c r="CK123" s="111"/>
      <c r="CL123" s="111"/>
      <c r="CM123" s="111"/>
      <c r="CN123" s="111"/>
      <c r="CO123" s="111"/>
      <c r="CP123" s="111"/>
      <c r="CQ123" s="111"/>
      <c r="CR123" s="111"/>
      <c r="CT123" s="125" t="s">
        <v>1398</v>
      </c>
      <c r="CU123" s="114">
        <f t="shared" si="39"/>
        <v>14.5</v>
      </c>
      <c r="CV123" s="266"/>
      <c r="CW123" s="266"/>
      <c r="CX123" s="114">
        <f t="shared" si="40"/>
        <v>48.5</v>
      </c>
      <c r="CY123" s="266"/>
      <c r="CZ123" s="266"/>
      <c r="DA123" s="114">
        <f t="shared" si="41"/>
        <v>38.5</v>
      </c>
      <c r="DB123" s="115">
        <f t="shared" si="42"/>
        <v>101.5</v>
      </c>
      <c r="DC123" s="116">
        <f t="shared" si="43"/>
        <v>10</v>
      </c>
      <c r="DD123" s="116">
        <f t="shared" si="44"/>
        <v>10</v>
      </c>
      <c r="DE123" s="116">
        <f t="shared" si="45"/>
        <v>7</v>
      </c>
      <c r="DF123" s="117">
        <f t="shared" si="46"/>
        <v>27</v>
      </c>
      <c r="DH123" s="267"/>
      <c r="DI123" s="267"/>
      <c r="DJ123" s="267"/>
      <c r="DK123" s="121"/>
      <c r="DL123" s="267"/>
      <c r="DM123" s="267"/>
      <c r="DN123" s="267"/>
      <c r="DO123" s="121"/>
      <c r="DP123" s="267"/>
      <c r="DQ123" s="267"/>
      <c r="DR123" s="267"/>
      <c r="DS123" s="121"/>
      <c r="DT123" s="267"/>
      <c r="DU123" s="267"/>
      <c r="DV123" s="267"/>
      <c r="DW123" s="121"/>
      <c r="DX123" s="267"/>
      <c r="DY123" s="267"/>
      <c r="DZ123" s="267"/>
      <c r="EA123" s="121"/>
      <c r="EB123" s="267"/>
      <c r="EC123" s="267"/>
      <c r="ED123" s="267"/>
      <c r="EE123" s="121"/>
      <c r="EF123" s="267"/>
      <c r="EG123" s="267"/>
      <c r="EH123" s="267"/>
      <c r="EI123" s="121"/>
      <c r="EJ123" s="267"/>
      <c r="EK123" s="267"/>
      <c r="EL123" s="267"/>
      <c r="EM123" s="121"/>
      <c r="EN123" s="267"/>
      <c r="EO123" s="267"/>
      <c r="EP123" s="267"/>
      <c r="EQ123" s="121"/>
      <c r="ER123" s="267"/>
      <c r="ES123" s="267"/>
      <c r="ET123" s="267"/>
      <c r="EU123" s="121"/>
      <c r="EV123" s="267"/>
      <c r="EW123" s="267"/>
      <c r="EX123" s="267"/>
      <c r="EY123" s="121"/>
      <c r="EZ123" s="267"/>
      <c r="FA123" s="267"/>
      <c r="FB123" s="267"/>
    </row>
    <row r="124" spans="1:158" s="118" customFormat="1" ht="15" customHeight="1" x14ac:dyDescent="0.25">
      <c r="A124" s="260">
        <v>2120540</v>
      </c>
      <c r="B124" s="261">
        <v>-73.86144444</v>
      </c>
      <c r="C124" s="261">
        <v>5.1168611110000004</v>
      </c>
      <c r="D124" s="87">
        <v>2603</v>
      </c>
      <c r="E124" s="254" t="s">
        <v>1399</v>
      </c>
      <c r="F124" s="89" t="s">
        <v>455</v>
      </c>
      <c r="G124" s="256" t="s">
        <v>1417</v>
      </c>
      <c r="H124" s="89"/>
      <c r="I124" s="89"/>
      <c r="J124" s="256" t="s">
        <v>1417</v>
      </c>
      <c r="K124" s="262">
        <v>1.4</v>
      </c>
      <c r="L124" s="262">
        <v>0.5</v>
      </c>
      <c r="M124" s="262">
        <v>11.1</v>
      </c>
      <c r="N124" s="262">
        <v>0</v>
      </c>
      <c r="O124" s="91">
        <v>0.7</v>
      </c>
      <c r="P124" s="91">
        <v>0</v>
      </c>
      <c r="Q124" s="91">
        <v>0</v>
      </c>
      <c r="R124" s="126">
        <v>0</v>
      </c>
      <c r="S124" s="126">
        <v>2.5</v>
      </c>
      <c r="T124" s="126">
        <v>0</v>
      </c>
      <c r="U124" s="126">
        <v>0</v>
      </c>
      <c r="V124" s="661">
        <v>0</v>
      </c>
      <c r="W124" s="666">
        <v>9.4</v>
      </c>
      <c r="X124" s="91">
        <v>17.399999999999999</v>
      </c>
      <c r="Y124" s="262">
        <v>8.9</v>
      </c>
      <c r="Z124" s="262">
        <v>7.9</v>
      </c>
      <c r="AA124" s="262">
        <v>11.6</v>
      </c>
      <c r="AB124" s="262">
        <v>0.6</v>
      </c>
      <c r="AC124" s="262">
        <v>1.3</v>
      </c>
      <c r="AD124" s="262">
        <v>1.3</v>
      </c>
      <c r="AE124" s="262">
        <v>1</v>
      </c>
      <c r="AF124" s="262">
        <v>4.8</v>
      </c>
      <c r="AG124" s="262">
        <v>0.6</v>
      </c>
      <c r="AH124" s="91">
        <v>16.7</v>
      </c>
      <c r="AI124" s="91">
        <v>0.5</v>
      </c>
      <c r="AJ124" s="91">
        <v>1</v>
      </c>
      <c r="AK124" s="91">
        <v>2.5</v>
      </c>
      <c r="AL124" s="91">
        <v>0</v>
      </c>
      <c r="AM124" s="126">
        <v>7.3</v>
      </c>
      <c r="AN124" s="126">
        <v>0</v>
      </c>
      <c r="AO124" s="120"/>
      <c r="AP124" s="92">
        <f t="shared" si="33"/>
        <v>108.99999999999997</v>
      </c>
      <c r="AQ124" s="263" t="s">
        <v>1301</v>
      </c>
      <c r="AR124" s="226"/>
      <c r="AS124" s="227"/>
      <c r="AT124" s="96">
        <f t="shared" si="47"/>
        <v>30</v>
      </c>
      <c r="AU124" s="97">
        <f t="shared" si="38"/>
        <v>21</v>
      </c>
      <c r="AV124" s="99"/>
      <c r="AW124" s="58">
        <f t="shared" si="37"/>
        <v>0</v>
      </c>
      <c r="AX124" s="99"/>
      <c r="AY124" s="100">
        <f>MAX(K124:AO124)</f>
        <v>17.399999999999999</v>
      </c>
      <c r="AZ124" s="101"/>
      <c r="BA124" s="102" t="str">
        <f t="shared" si="34"/>
        <v/>
      </c>
      <c r="BB124" s="102" t="str">
        <f t="shared" si="35"/>
        <v/>
      </c>
      <c r="BC124" s="102" t="str">
        <f t="shared" si="36"/>
        <v/>
      </c>
      <c r="BD124" s="102" t="s">
        <v>1301</v>
      </c>
      <c r="BE124" s="103"/>
      <c r="BF124" s="124" t="s">
        <v>1399</v>
      </c>
      <c r="BG124" s="268" t="s">
        <v>1301</v>
      </c>
      <c r="BH124" s="268" t="s">
        <v>1301</v>
      </c>
      <c r="BI124" s="268" t="s">
        <v>1301</v>
      </c>
      <c r="BJ124" s="268" t="s">
        <v>1301</v>
      </c>
      <c r="BK124" s="268" t="s">
        <v>1301</v>
      </c>
      <c r="BL124" s="268" t="s">
        <v>1301</v>
      </c>
      <c r="BM124" s="268" t="s">
        <v>1301</v>
      </c>
      <c r="BN124" s="268" t="s">
        <v>1301</v>
      </c>
      <c r="BO124" s="268" t="s">
        <v>1301</v>
      </c>
      <c r="BP124" s="268" t="s">
        <v>1301</v>
      </c>
      <c r="BQ124" s="268" t="s">
        <v>1301</v>
      </c>
      <c r="BR124" s="269" t="s">
        <v>1301</v>
      </c>
      <c r="BS124" s="107"/>
      <c r="BT124" s="257" t="s">
        <v>1301</v>
      </c>
      <c r="BU124" s="192" t="s">
        <v>1301</v>
      </c>
      <c r="BV124" s="192" t="s">
        <v>1301</v>
      </c>
      <c r="BW124" s="192" t="s">
        <v>1301</v>
      </c>
      <c r="BX124" s="192" t="s">
        <v>1301</v>
      </c>
      <c r="BY124" s="193" t="s">
        <v>1301</v>
      </c>
      <c r="BZ124" s="192" t="s">
        <v>1301</v>
      </c>
      <c r="CA124" s="192" t="s">
        <v>1301</v>
      </c>
      <c r="CB124" s="193" t="s">
        <v>1301</v>
      </c>
      <c r="CC124" s="193" t="s">
        <v>1301</v>
      </c>
      <c r="CD124" s="193" t="s">
        <v>1301</v>
      </c>
      <c r="CE124" s="193" t="s">
        <v>1301</v>
      </c>
      <c r="CF124" s="265"/>
      <c r="CG124" s="111"/>
      <c r="CH124" s="111"/>
      <c r="CI124" s="111"/>
      <c r="CJ124" s="111"/>
      <c r="CK124" s="111"/>
      <c r="CL124" s="111"/>
      <c r="CM124" s="111"/>
      <c r="CN124" s="111"/>
      <c r="CO124" s="111"/>
      <c r="CP124" s="111"/>
      <c r="CQ124" s="111"/>
      <c r="CR124" s="111"/>
      <c r="CT124" s="125" t="s">
        <v>1399</v>
      </c>
      <c r="CU124" s="114">
        <f t="shared" si="39"/>
        <v>16.2</v>
      </c>
      <c r="CV124" s="266"/>
      <c r="CW124" s="266"/>
      <c r="CX124" s="114">
        <f t="shared" si="40"/>
        <v>58.399999999999991</v>
      </c>
      <c r="CY124" s="266"/>
      <c r="CZ124" s="266"/>
      <c r="DA124" s="114">
        <f t="shared" si="41"/>
        <v>34.4</v>
      </c>
      <c r="DB124" s="115">
        <f t="shared" si="42"/>
        <v>109</v>
      </c>
      <c r="DC124" s="116">
        <f t="shared" si="43"/>
        <v>10</v>
      </c>
      <c r="DD124" s="116">
        <f t="shared" si="44"/>
        <v>10</v>
      </c>
      <c r="DE124" s="116">
        <f t="shared" si="45"/>
        <v>10</v>
      </c>
      <c r="DF124" s="117">
        <f t="shared" si="46"/>
        <v>30</v>
      </c>
      <c r="DH124" s="267"/>
      <c r="DI124" s="267"/>
      <c r="DJ124" s="267"/>
      <c r="DK124" s="121"/>
      <c r="DL124" s="267"/>
      <c r="DM124" s="267"/>
      <c r="DN124" s="267"/>
      <c r="DO124" s="121"/>
      <c r="DP124" s="267"/>
      <c r="DQ124" s="267"/>
      <c r="DR124" s="267"/>
      <c r="DS124" s="121"/>
      <c r="DT124" s="267"/>
      <c r="DU124" s="267"/>
      <c r="DV124" s="267"/>
      <c r="DW124" s="121"/>
      <c r="DX124" s="267"/>
      <c r="DY124" s="267"/>
      <c r="DZ124" s="267"/>
      <c r="EA124" s="121"/>
      <c r="EB124" s="267"/>
      <c r="EC124" s="267"/>
      <c r="ED124" s="267"/>
      <c r="EE124" s="121"/>
      <c r="EF124" s="267"/>
      <c r="EG124" s="267"/>
      <c r="EH124" s="267"/>
      <c r="EI124" s="121"/>
      <c r="EJ124" s="267"/>
      <c r="EK124" s="267"/>
      <c r="EL124" s="267"/>
      <c r="EM124" s="121"/>
      <c r="EN124" s="267"/>
      <c r="EO124" s="267"/>
      <c r="EP124" s="267"/>
      <c r="EQ124" s="121"/>
      <c r="ER124" s="267"/>
      <c r="ES124" s="267"/>
      <c r="ET124" s="267"/>
      <c r="EU124" s="121"/>
      <c r="EV124" s="267"/>
      <c r="EW124" s="267"/>
      <c r="EX124" s="267"/>
      <c r="EY124" s="121"/>
      <c r="EZ124" s="267"/>
      <c r="FA124" s="267"/>
      <c r="FB124" s="267"/>
    </row>
    <row r="125" spans="1:158" s="118" customFormat="1" ht="15" customHeight="1" x14ac:dyDescent="0.25">
      <c r="A125" s="275">
        <v>2306040</v>
      </c>
      <c r="B125" s="261">
        <v>-74.54025</v>
      </c>
      <c r="C125" s="261">
        <v>5.1206666670000001</v>
      </c>
      <c r="D125" s="87">
        <v>1669</v>
      </c>
      <c r="E125" s="254" t="s">
        <v>1400</v>
      </c>
      <c r="F125" s="89" t="s">
        <v>455</v>
      </c>
      <c r="G125" s="171" t="s">
        <v>1409</v>
      </c>
      <c r="H125" s="89"/>
      <c r="I125" s="89"/>
      <c r="J125" s="171" t="s">
        <v>1409</v>
      </c>
      <c r="K125" s="262">
        <v>0</v>
      </c>
      <c r="L125" s="262">
        <v>0</v>
      </c>
      <c r="M125" s="262">
        <v>0</v>
      </c>
      <c r="N125" s="262">
        <v>23</v>
      </c>
      <c r="O125" s="91">
        <v>2</v>
      </c>
      <c r="P125" s="91">
        <v>0</v>
      </c>
      <c r="Q125" s="91">
        <v>0</v>
      </c>
      <c r="R125" s="126">
        <v>0</v>
      </c>
      <c r="S125" s="126">
        <v>0</v>
      </c>
      <c r="T125" s="126">
        <v>0</v>
      </c>
      <c r="U125" s="126">
        <v>0</v>
      </c>
      <c r="V125" s="661">
        <v>0</v>
      </c>
      <c r="W125" s="666">
        <v>0</v>
      </c>
      <c r="X125" s="91">
        <v>98</v>
      </c>
      <c r="Y125" s="262">
        <v>5</v>
      </c>
      <c r="Z125" s="262">
        <v>0</v>
      </c>
      <c r="AA125" s="262">
        <v>4</v>
      </c>
      <c r="AB125" s="262">
        <v>0</v>
      </c>
      <c r="AC125" s="262">
        <v>0</v>
      </c>
      <c r="AD125" s="262">
        <v>0</v>
      </c>
      <c r="AE125" s="262">
        <v>0</v>
      </c>
      <c r="AF125" s="262">
        <v>14</v>
      </c>
      <c r="AG125" s="262">
        <v>22</v>
      </c>
      <c r="AH125" s="91">
        <v>45</v>
      </c>
      <c r="AI125" s="91">
        <v>0</v>
      </c>
      <c r="AJ125" s="91">
        <v>28</v>
      </c>
      <c r="AK125" s="91">
        <v>13</v>
      </c>
      <c r="AL125" s="91">
        <v>10</v>
      </c>
      <c r="AM125" s="126"/>
      <c r="AN125" s="126">
        <v>0</v>
      </c>
      <c r="AO125" s="120"/>
      <c r="AP125" s="92">
        <f t="shared" si="33"/>
        <v>264</v>
      </c>
      <c r="AQ125" s="263" t="s">
        <v>1301</v>
      </c>
      <c r="AR125" s="226"/>
      <c r="AS125" s="227"/>
      <c r="AT125" s="96">
        <f t="shared" si="47"/>
        <v>29</v>
      </c>
      <c r="AU125" s="97">
        <f t="shared" si="38"/>
        <v>11</v>
      </c>
      <c r="AV125" s="99"/>
      <c r="AW125" s="58">
        <f t="shared" si="37"/>
        <v>0</v>
      </c>
      <c r="AX125" s="99"/>
      <c r="AY125" s="100">
        <f>MAX(K125:AO125)</f>
        <v>98</v>
      </c>
      <c r="AZ125" s="101"/>
      <c r="BA125" s="102" t="str">
        <f t="shared" si="34"/>
        <v/>
      </c>
      <c r="BB125" s="102" t="str">
        <f t="shared" si="35"/>
        <v/>
      </c>
      <c r="BC125" s="102" t="str">
        <f t="shared" si="36"/>
        <v/>
      </c>
      <c r="BD125" s="102" t="s">
        <v>1301</v>
      </c>
      <c r="BE125" s="103"/>
      <c r="BF125" s="124" t="s">
        <v>1400</v>
      </c>
      <c r="BG125" s="268" t="s">
        <v>1301</v>
      </c>
      <c r="BH125" s="268" t="s">
        <v>1301</v>
      </c>
      <c r="BI125" s="268" t="s">
        <v>1301</v>
      </c>
      <c r="BJ125" s="268" t="s">
        <v>1301</v>
      </c>
      <c r="BK125" s="268" t="s">
        <v>1301</v>
      </c>
      <c r="BL125" s="268" t="s">
        <v>1301</v>
      </c>
      <c r="BM125" s="268" t="s">
        <v>1301</v>
      </c>
      <c r="BN125" s="268" t="s">
        <v>1301</v>
      </c>
      <c r="BO125" s="268" t="s">
        <v>1301</v>
      </c>
      <c r="BP125" s="268" t="s">
        <v>1301</v>
      </c>
      <c r="BQ125" s="268" t="s">
        <v>1301</v>
      </c>
      <c r="BR125" s="269" t="s">
        <v>1301</v>
      </c>
      <c r="BS125" s="107"/>
      <c r="BT125" s="257" t="s">
        <v>1301</v>
      </c>
      <c r="BU125" s="192" t="s">
        <v>1301</v>
      </c>
      <c r="BV125" s="192" t="s">
        <v>1301</v>
      </c>
      <c r="BW125" s="192" t="s">
        <v>1301</v>
      </c>
      <c r="BX125" s="192" t="s">
        <v>1301</v>
      </c>
      <c r="BY125" s="193" t="s">
        <v>1301</v>
      </c>
      <c r="BZ125" s="192" t="s">
        <v>1301</v>
      </c>
      <c r="CA125" s="192" t="s">
        <v>1301</v>
      </c>
      <c r="CB125" s="193" t="s">
        <v>1301</v>
      </c>
      <c r="CC125" s="193" t="s">
        <v>1301</v>
      </c>
      <c r="CD125" s="193" t="s">
        <v>1301</v>
      </c>
      <c r="CE125" s="193" t="s">
        <v>1301</v>
      </c>
      <c r="CF125" s="265"/>
      <c r="CG125" s="111"/>
      <c r="CH125" s="111"/>
      <c r="CI125" s="111"/>
      <c r="CJ125" s="111"/>
      <c r="CK125" s="111"/>
      <c r="CL125" s="111"/>
      <c r="CM125" s="111"/>
      <c r="CN125" s="111"/>
      <c r="CO125" s="111"/>
      <c r="CP125" s="111"/>
      <c r="CQ125" s="111"/>
      <c r="CR125" s="111"/>
      <c r="CT125" s="125" t="s">
        <v>1400</v>
      </c>
      <c r="CU125" s="114">
        <f t="shared" si="39"/>
        <v>25</v>
      </c>
      <c r="CV125" s="266"/>
      <c r="CW125" s="266"/>
      <c r="CX125" s="114">
        <f t="shared" si="40"/>
        <v>107</v>
      </c>
      <c r="CY125" s="266"/>
      <c r="CZ125" s="266"/>
      <c r="DA125" s="114">
        <f t="shared" si="41"/>
        <v>132</v>
      </c>
      <c r="DB125" s="115">
        <f t="shared" si="42"/>
        <v>264</v>
      </c>
      <c r="DC125" s="116">
        <f t="shared" si="43"/>
        <v>10</v>
      </c>
      <c r="DD125" s="116">
        <f t="shared" si="44"/>
        <v>10</v>
      </c>
      <c r="DE125" s="116">
        <f t="shared" si="45"/>
        <v>9</v>
      </c>
      <c r="DF125" s="117">
        <f t="shared" si="46"/>
        <v>29</v>
      </c>
      <c r="DH125" s="267"/>
      <c r="DI125" s="267"/>
      <c r="DJ125" s="267"/>
      <c r="DK125" s="121"/>
      <c r="DL125" s="267"/>
      <c r="DM125" s="267"/>
      <c r="DN125" s="267"/>
      <c r="DO125" s="121"/>
      <c r="DP125" s="267"/>
      <c r="DQ125" s="267"/>
      <c r="DR125" s="267"/>
      <c r="DS125" s="121"/>
      <c r="DT125" s="267"/>
      <c r="DU125" s="267"/>
      <c r="DV125" s="267"/>
      <c r="DW125" s="121"/>
      <c r="DX125" s="267"/>
      <c r="DY125" s="267"/>
      <c r="DZ125" s="267"/>
      <c r="EA125" s="121"/>
      <c r="EB125" s="267"/>
      <c r="EC125" s="267"/>
      <c r="ED125" s="267"/>
      <c r="EE125" s="121"/>
      <c r="EF125" s="267"/>
      <c r="EG125" s="267"/>
      <c r="EH125" s="267"/>
      <c r="EI125" s="121"/>
      <c r="EJ125" s="267"/>
      <c r="EK125" s="267"/>
      <c r="EL125" s="267"/>
      <c r="EM125" s="121"/>
      <c r="EN125" s="267"/>
      <c r="EO125" s="267"/>
      <c r="EP125" s="267"/>
      <c r="EQ125" s="121"/>
      <c r="ER125" s="267"/>
      <c r="ES125" s="267"/>
      <c r="ET125" s="267"/>
      <c r="EU125" s="121"/>
      <c r="EV125" s="267"/>
      <c r="EW125" s="267"/>
      <c r="EX125" s="267"/>
      <c r="EY125" s="121"/>
      <c r="EZ125" s="267"/>
      <c r="FA125" s="267"/>
      <c r="FB125" s="267"/>
    </row>
    <row r="126" spans="1:158" s="118" customFormat="1" ht="15" customHeight="1" x14ac:dyDescent="0.25">
      <c r="A126" s="275">
        <v>2120077</v>
      </c>
      <c r="B126" s="261">
        <v>-74.028083330000001</v>
      </c>
      <c r="C126" s="261">
        <v>4.7908611109999999</v>
      </c>
      <c r="D126" s="87">
        <v>2596</v>
      </c>
      <c r="E126" s="271" t="s">
        <v>1889</v>
      </c>
      <c r="F126" s="272" t="s">
        <v>455</v>
      </c>
      <c r="G126" s="273" t="s">
        <v>1302</v>
      </c>
      <c r="H126" s="89"/>
      <c r="I126" s="89"/>
      <c r="J126" s="171" t="s">
        <v>1302</v>
      </c>
      <c r="K126" s="262">
        <v>0</v>
      </c>
      <c r="L126" s="262">
        <v>5.7</v>
      </c>
      <c r="M126" s="262">
        <v>2.2000000000000002</v>
      </c>
      <c r="N126" s="262">
        <v>5.5</v>
      </c>
      <c r="O126" s="91">
        <v>0.2</v>
      </c>
      <c r="P126" s="91">
        <v>1.1000000000000001</v>
      </c>
      <c r="Q126" s="91">
        <v>0</v>
      </c>
      <c r="R126" s="126">
        <v>0</v>
      </c>
      <c r="S126" s="126">
        <v>0.1</v>
      </c>
      <c r="T126" s="126">
        <v>0.2</v>
      </c>
      <c r="U126" s="126">
        <v>0</v>
      </c>
      <c r="V126" s="661">
        <v>0</v>
      </c>
      <c r="W126" s="666">
        <v>0.8</v>
      </c>
      <c r="X126" s="91">
        <v>1.9</v>
      </c>
      <c r="Y126" s="262">
        <v>10.8</v>
      </c>
      <c r="Z126" s="262">
        <v>0.8</v>
      </c>
      <c r="AA126" s="262">
        <v>0.9</v>
      </c>
      <c r="AB126" s="262"/>
      <c r="AC126" s="262">
        <v>0.3</v>
      </c>
      <c r="AD126" s="262">
        <v>0</v>
      </c>
      <c r="AE126" s="262">
        <v>0.2</v>
      </c>
      <c r="AF126" s="262">
        <v>0</v>
      </c>
      <c r="AG126" s="262">
        <v>0.3</v>
      </c>
      <c r="AH126" s="91">
        <v>0.2</v>
      </c>
      <c r="AI126" s="91">
        <v>5.2</v>
      </c>
      <c r="AJ126" s="91">
        <v>10</v>
      </c>
      <c r="AK126" s="91">
        <v>0.4</v>
      </c>
      <c r="AL126" s="91">
        <v>0.3</v>
      </c>
      <c r="AM126" s="126">
        <v>0.9</v>
      </c>
      <c r="AN126" s="126">
        <v>0</v>
      </c>
      <c r="AO126" s="120"/>
      <c r="AP126" s="92">
        <f t="shared" si="33"/>
        <v>47.999999999999993</v>
      </c>
      <c r="AQ126" s="263" t="s">
        <v>1301</v>
      </c>
      <c r="AR126" s="226"/>
      <c r="AS126" s="227"/>
      <c r="AT126" s="96">
        <f t="shared" si="47"/>
        <v>29</v>
      </c>
      <c r="AU126" s="97">
        <f t="shared" si="38"/>
        <v>21</v>
      </c>
      <c r="AV126" s="99"/>
      <c r="AW126" s="58">
        <f t="shared" si="37"/>
        <v>0</v>
      </c>
      <c r="AX126" s="99"/>
      <c r="AY126" s="100">
        <f>MAX(K126:AO126)</f>
        <v>10.8</v>
      </c>
      <c r="AZ126" s="101"/>
      <c r="BA126" s="102" t="str">
        <f t="shared" si="34"/>
        <v/>
      </c>
      <c r="BB126" s="102" t="str">
        <f t="shared" si="35"/>
        <v/>
      </c>
      <c r="BC126" s="102" t="str">
        <f t="shared" si="36"/>
        <v/>
      </c>
      <c r="BD126" s="102" t="s">
        <v>1301</v>
      </c>
      <c r="BE126" s="103"/>
      <c r="BF126" s="124" t="s">
        <v>1401</v>
      </c>
      <c r="BG126" s="268" t="s">
        <v>1301</v>
      </c>
      <c r="BH126" s="268" t="s">
        <v>1301</v>
      </c>
      <c r="BI126" s="268" t="s">
        <v>1301</v>
      </c>
      <c r="BJ126" s="268" t="s">
        <v>1301</v>
      </c>
      <c r="BK126" s="268" t="s">
        <v>1301</v>
      </c>
      <c r="BL126" s="268" t="s">
        <v>1301</v>
      </c>
      <c r="BM126" s="268" t="s">
        <v>1301</v>
      </c>
      <c r="BN126" s="268" t="s">
        <v>1301</v>
      </c>
      <c r="BO126" s="268" t="s">
        <v>1301</v>
      </c>
      <c r="BP126" s="268" t="s">
        <v>1301</v>
      </c>
      <c r="BQ126" s="268" t="s">
        <v>1301</v>
      </c>
      <c r="BR126" s="269" t="s">
        <v>1301</v>
      </c>
      <c r="BS126" s="107"/>
      <c r="BT126" s="257" t="s">
        <v>1301</v>
      </c>
      <c r="BU126" s="192" t="s">
        <v>1301</v>
      </c>
      <c r="BV126" s="192" t="s">
        <v>1301</v>
      </c>
      <c r="BW126" s="192" t="s">
        <v>1301</v>
      </c>
      <c r="BX126" s="192" t="s">
        <v>1301</v>
      </c>
      <c r="BY126" s="193" t="s">
        <v>1301</v>
      </c>
      <c r="BZ126" s="192" t="s">
        <v>1301</v>
      </c>
      <c r="CA126" s="192" t="s">
        <v>1301</v>
      </c>
      <c r="CB126" s="193" t="s">
        <v>1301</v>
      </c>
      <c r="CC126" s="193" t="s">
        <v>1301</v>
      </c>
      <c r="CD126" s="193" t="s">
        <v>1301</v>
      </c>
      <c r="CE126" s="193" t="s">
        <v>1301</v>
      </c>
      <c r="CF126" s="265"/>
      <c r="CG126" s="111"/>
      <c r="CH126" s="111"/>
      <c r="CI126" s="111"/>
      <c r="CJ126" s="111"/>
      <c r="CK126" s="111"/>
      <c r="CL126" s="111"/>
      <c r="CM126" s="111"/>
      <c r="CN126" s="111"/>
      <c r="CO126" s="111"/>
      <c r="CP126" s="111"/>
      <c r="CQ126" s="111"/>
      <c r="CR126" s="111"/>
      <c r="CT126" s="125" t="s">
        <v>1401</v>
      </c>
      <c r="CU126" s="114">
        <f t="shared" si="39"/>
        <v>14.999999999999998</v>
      </c>
      <c r="CV126" s="266"/>
      <c r="CW126" s="266"/>
      <c r="CX126" s="114">
        <f t="shared" si="40"/>
        <v>15.500000000000002</v>
      </c>
      <c r="CY126" s="266"/>
      <c r="CZ126" s="266"/>
      <c r="DA126" s="114">
        <f t="shared" si="41"/>
        <v>17.5</v>
      </c>
      <c r="DB126" s="115">
        <f t="shared" si="42"/>
        <v>48</v>
      </c>
      <c r="DC126" s="116">
        <f t="shared" si="43"/>
        <v>10</v>
      </c>
      <c r="DD126" s="116">
        <f t="shared" si="44"/>
        <v>9</v>
      </c>
      <c r="DE126" s="116">
        <f t="shared" si="45"/>
        <v>10</v>
      </c>
      <c r="DF126" s="117">
        <f t="shared" si="46"/>
        <v>29</v>
      </c>
      <c r="DH126" s="267"/>
      <c r="DI126" s="267"/>
      <c r="DJ126" s="267"/>
      <c r="DK126" s="121"/>
      <c r="DL126" s="267"/>
      <c r="DM126" s="267"/>
      <c r="DN126" s="267"/>
      <c r="DO126" s="121"/>
      <c r="DP126" s="267"/>
      <c r="DQ126" s="267"/>
      <c r="DR126" s="267"/>
      <c r="DS126" s="121"/>
      <c r="DT126" s="267"/>
      <c r="DU126" s="267"/>
      <c r="DV126" s="267"/>
      <c r="DW126" s="121"/>
      <c r="DX126" s="267"/>
      <c r="DY126" s="267"/>
      <c r="DZ126" s="267"/>
      <c r="EA126" s="121"/>
      <c r="EB126" s="267"/>
      <c r="EC126" s="267"/>
      <c r="ED126" s="267"/>
      <c r="EE126" s="121"/>
      <c r="EF126" s="267"/>
      <c r="EG126" s="267"/>
      <c r="EH126" s="267"/>
      <c r="EI126" s="121"/>
      <c r="EJ126" s="267"/>
      <c r="EK126" s="267"/>
      <c r="EL126" s="267"/>
      <c r="EM126" s="121"/>
      <c r="EN126" s="267"/>
      <c r="EO126" s="267"/>
      <c r="EP126" s="267"/>
      <c r="EQ126" s="121"/>
      <c r="ER126" s="267"/>
      <c r="ES126" s="267"/>
      <c r="ET126" s="267"/>
      <c r="EU126" s="121"/>
      <c r="EV126" s="267"/>
      <c r="EW126" s="267"/>
      <c r="EX126" s="267"/>
      <c r="EY126" s="121"/>
      <c r="EZ126" s="267"/>
      <c r="FA126" s="267"/>
      <c r="FB126" s="267"/>
    </row>
    <row r="127" spans="1:158" s="118" customFormat="1" ht="15" customHeight="1" x14ac:dyDescent="0.25">
      <c r="A127" s="260">
        <v>2123007</v>
      </c>
      <c r="B127" s="261">
        <v>-74.622833330000006</v>
      </c>
      <c r="C127" s="261">
        <v>4.8499999999999996</v>
      </c>
      <c r="D127" s="87">
        <v>1364</v>
      </c>
      <c r="E127" s="254" t="s">
        <v>1402</v>
      </c>
      <c r="F127" s="89" t="s">
        <v>455</v>
      </c>
      <c r="G127" s="256" t="s">
        <v>1402</v>
      </c>
      <c r="H127" s="89"/>
      <c r="I127" s="89"/>
      <c r="J127" s="256" t="s">
        <v>1402</v>
      </c>
      <c r="K127" s="262">
        <v>12.9</v>
      </c>
      <c r="L127" s="262">
        <v>0</v>
      </c>
      <c r="M127" s="262">
        <v>0</v>
      </c>
      <c r="N127" s="262">
        <v>1.4</v>
      </c>
      <c r="O127" s="91">
        <v>0</v>
      </c>
      <c r="P127" s="91">
        <v>0</v>
      </c>
      <c r="Q127" s="91">
        <v>0</v>
      </c>
      <c r="R127" s="126">
        <v>0</v>
      </c>
      <c r="S127" s="126">
        <v>0</v>
      </c>
      <c r="T127" s="126">
        <v>0</v>
      </c>
      <c r="U127" s="126">
        <v>0</v>
      </c>
      <c r="V127" s="661">
        <v>0</v>
      </c>
      <c r="W127" s="666">
        <v>3.5</v>
      </c>
      <c r="X127" s="91">
        <v>9</v>
      </c>
      <c r="Y127" s="262">
        <v>6.1</v>
      </c>
      <c r="Z127" s="262">
        <v>12.2</v>
      </c>
      <c r="AA127" s="262">
        <v>3.3</v>
      </c>
      <c r="AB127" s="262">
        <v>0</v>
      </c>
      <c r="AC127" s="262">
        <v>0</v>
      </c>
      <c r="AD127" s="262">
        <v>0</v>
      </c>
      <c r="AE127" s="262">
        <v>0</v>
      </c>
      <c r="AF127" s="262">
        <v>0</v>
      </c>
      <c r="AG127" s="262">
        <v>9.1999999999999993</v>
      </c>
      <c r="AH127" s="91">
        <v>16.3</v>
      </c>
      <c r="AI127" s="91"/>
      <c r="AJ127" s="91">
        <v>0</v>
      </c>
      <c r="AK127" s="91">
        <v>11.6</v>
      </c>
      <c r="AL127" s="91"/>
      <c r="AM127" s="126"/>
      <c r="AN127" s="126">
        <v>0</v>
      </c>
      <c r="AO127" s="120"/>
      <c r="AP127" s="92" t="str">
        <f t="shared" si="33"/>
        <v/>
      </c>
      <c r="AQ127" s="263" t="s">
        <v>1301</v>
      </c>
      <c r="AR127" s="226"/>
      <c r="AS127" s="227"/>
      <c r="AT127" s="96"/>
      <c r="AU127" s="97"/>
      <c r="AV127" s="99"/>
      <c r="AW127" s="58"/>
      <c r="AX127" s="99"/>
      <c r="AY127" s="100"/>
      <c r="AZ127" s="101"/>
      <c r="BA127" s="102" t="str">
        <f t="shared" si="34"/>
        <v/>
      </c>
      <c r="BB127" s="102" t="str">
        <f t="shared" si="35"/>
        <v/>
      </c>
      <c r="BC127" s="102" t="str">
        <f t="shared" si="36"/>
        <v/>
      </c>
      <c r="BD127" s="102" t="s">
        <v>1301</v>
      </c>
      <c r="BE127" s="103"/>
      <c r="BF127" s="124" t="s">
        <v>1402</v>
      </c>
      <c r="BG127" s="268" t="s">
        <v>1301</v>
      </c>
      <c r="BH127" s="268" t="s">
        <v>1301</v>
      </c>
      <c r="BI127" s="268" t="s">
        <v>1301</v>
      </c>
      <c r="BJ127" s="268" t="s">
        <v>1301</v>
      </c>
      <c r="BK127" s="268" t="s">
        <v>1301</v>
      </c>
      <c r="BL127" s="268" t="s">
        <v>1301</v>
      </c>
      <c r="BM127" s="268" t="s">
        <v>1301</v>
      </c>
      <c r="BN127" s="268" t="s">
        <v>1301</v>
      </c>
      <c r="BO127" s="268" t="s">
        <v>1301</v>
      </c>
      <c r="BP127" s="268" t="s">
        <v>1301</v>
      </c>
      <c r="BQ127" s="268" t="s">
        <v>1301</v>
      </c>
      <c r="BR127" s="269" t="s">
        <v>1301</v>
      </c>
      <c r="BS127" s="107"/>
      <c r="BT127" s="257" t="s">
        <v>1301</v>
      </c>
      <c r="BU127" s="192" t="s">
        <v>1301</v>
      </c>
      <c r="BV127" s="192" t="s">
        <v>1301</v>
      </c>
      <c r="BW127" s="192" t="s">
        <v>1301</v>
      </c>
      <c r="BX127" s="192" t="s">
        <v>1301</v>
      </c>
      <c r="BY127" s="193" t="s">
        <v>1301</v>
      </c>
      <c r="BZ127" s="192" t="s">
        <v>1301</v>
      </c>
      <c r="CA127" s="192" t="s">
        <v>1301</v>
      </c>
      <c r="CB127" s="193" t="s">
        <v>1301</v>
      </c>
      <c r="CC127" s="193" t="s">
        <v>1301</v>
      </c>
      <c r="CD127" s="193" t="s">
        <v>1301</v>
      </c>
      <c r="CE127" s="193" t="s">
        <v>1301</v>
      </c>
      <c r="CF127" s="265"/>
      <c r="CG127" s="111"/>
      <c r="CH127" s="111"/>
      <c r="CI127" s="111"/>
      <c r="CJ127" s="111"/>
      <c r="CK127" s="111"/>
      <c r="CL127" s="111"/>
      <c r="CM127" s="111"/>
      <c r="CN127" s="111"/>
      <c r="CO127" s="111"/>
      <c r="CP127" s="111"/>
      <c r="CQ127" s="111"/>
      <c r="CR127" s="111"/>
      <c r="CT127" s="125" t="s">
        <v>1402</v>
      </c>
      <c r="CU127" s="114">
        <f t="shared" si="39"/>
        <v>14.3</v>
      </c>
      <c r="CV127" s="266"/>
      <c r="CW127" s="266"/>
      <c r="CX127" s="114">
        <f t="shared" si="40"/>
        <v>34.1</v>
      </c>
      <c r="CY127" s="266"/>
      <c r="CZ127" s="266"/>
      <c r="DA127" s="114">
        <f t="shared" si="41"/>
        <v>37.1</v>
      </c>
      <c r="DB127" s="115">
        <f t="shared" si="42"/>
        <v>85.5</v>
      </c>
      <c r="DC127" s="116">
        <f t="shared" si="43"/>
        <v>10</v>
      </c>
      <c r="DD127" s="116">
        <f t="shared" si="44"/>
        <v>10</v>
      </c>
      <c r="DE127" s="116">
        <f t="shared" si="45"/>
        <v>7</v>
      </c>
      <c r="DF127" s="117">
        <f t="shared" si="46"/>
        <v>27</v>
      </c>
      <c r="DH127" s="267"/>
      <c r="DI127" s="267"/>
      <c r="DJ127" s="267"/>
      <c r="DK127" s="121"/>
      <c r="DL127" s="267"/>
      <c r="DM127" s="267"/>
      <c r="DN127" s="267"/>
      <c r="DO127" s="121"/>
      <c r="DP127" s="267"/>
      <c r="DQ127" s="267"/>
      <c r="DR127" s="267"/>
      <c r="DS127" s="121"/>
      <c r="DT127" s="267"/>
      <c r="DU127" s="267"/>
      <c r="DV127" s="267"/>
      <c r="DW127" s="121"/>
      <c r="DX127" s="267"/>
      <c r="DY127" s="267"/>
      <c r="DZ127" s="267"/>
      <c r="EA127" s="121"/>
      <c r="EB127" s="267"/>
      <c r="EC127" s="267"/>
      <c r="ED127" s="267"/>
      <c r="EE127" s="121"/>
      <c r="EF127" s="267"/>
      <c r="EG127" s="267"/>
      <c r="EH127" s="267"/>
      <c r="EI127" s="121"/>
      <c r="EJ127" s="267"/>
      <c r="EK127" s="267"/>
      <c r="EL127" s="267"/>
      <c r="EM127" s="121"/>
      <c r="EN127" s="267"/>
      <c r="EO127" s="267"/>
      <c r="EP127" s="267"/>
      <c r="EQ127" s="121"/>
      <c r="ER127" s="267"/>
      <c r="ES127" s="267"/>
      <c r="ET127" s="267"/>
      <c r="EU127" s="121"/>
      <c r="EV127" s="267"/>
      <c r="EW127" s="267"/>
      <c r="EX127" s="267"/>
      <c r="EY127" s="121"/>
      <c r="EZ127" s="267"/>
      <c r="FA127" s="267"/>
      <c r="FB127" s="267"/>
    </row>
    <row r="128" spans="1:158" s="118" customFormat="1" ht="15" customHeight="1" x14ac:dyDescent="0.25">
      <c r="A128" s="260">
        <v>2401534</v>
      </c>
      <c r="B128" s="261">
        <v>-73.905100000000004</v>
      </c>
      <c r="C128" s="261">
        <v>5.3036899999999996</v>
      </c>
      <c r="D128" s="87">
        <v>2849</v>
      </c>
      <c r="E128" s="254" t="s">
        <v>1415</v>
      </c>
      <c r="F128" s="89" t="s">
        <v>455</v>
      </c>
      <c r="G128" s="256" t="s">
        <v>1437</v>
      </c>
      <c r="H128" s="89"/>
      <c r="I128" s="89"/>
      <c r="J128" s="256" t="s">
        <v>1437</v>
      </c>
      <c r="K128" s="91">
        <v>14.6</v>
      </c>
      <c r="L128" s="91">
        <v>0</v>
      </c>
      <c r="M128" s="91">
        <v>2.7</v>
      </c>
      <c r="N128" s="91">
        <v>0.8</v>
      </c>
      <c r="O128" s="91">
        <v>0</v>
      </c>
      <c r="P128" s="91">
        <v>0.4</v>
      </c>
      <c r="Q128" s="126">
        <v>0</v>
      </c>
      <c r="R128" s="126">
        <v>0</v>
      </c>
      <c r="S128" s="126">
        <v>0</v>
      </c>
      <c r="T128" s="126">
        <v>0</v>
      </c>
      <c r="U128" s="126">
        <v>0</v>
      </c>
      <c r="V128" s="661">
        <v>0</v>
      </c>
      <c r="W128" s="661">
        <v>0</v>
      </c>
      <c r="X128" s="126">
        <v>13.1</v>
      </c>
      <c r="Y128" s="126">
        <v>7.5</v>
      </c>
      <c r="Z128" s="126">
        <v>10.1</v>
      </c>
      <c r="AA128" s="126">
        <v>0.8</v>
      </c>
      <c r="AB128" s="126">
        <v>1.9</v>
      </c>
      <c r="AC128" s="126">
        <v>2.4</v>
      </c>
      <c r="AD128" s="91">
        <v>8.1</v>
      </c>
      <c r="AE128" s="91">
        <v>0</v>
      </c>
      <c r="AF128" s="91">
        <v>10.1</v>
      </c>
      <c r="AG128" s="91">
        <v>8.4</v>
      </c>
      <c r="AH128" s="91">
        <v>20.3</v>
      </c>
      <c r="AI128" s="91">
        <v>0.9</v>
      </c>
      <c r="AJ128" s="91">
        <v>8.3000000000000007</v>
      </c>
      <c r="AK128" s="91">
        <v>25.8</v>
      </c>
      <c r="AL128" s="91">
        <v>1.4</v>
      </c>
      <c r="AM128" s="126">
        <v>2.5</v>
      </c>
      <c r="AN128" s="126">
        <v>0</v>
      </c>
      <c r="AO128" s="120"/>
      <c r="AP128" s="92">
        <f t="shared" si="33"/>
        <v>140.10000000000002</v>
      </c>
      <c r="AQ128" s="263" t="s">
        <v>1301</v>
      </c>
      <c r="AR128" s="226"/>
      <c r="AS128" s="227"/>
      <c r="AT128" s="96">
        <f>COUNT(K128:AO128)</f>
        <v>30</v>
      </c>
      <c r="AU128" s="97">
        <f>COUNTIF(K128:AO128,"&gt;0")</f>
        <v>19</v>
      </c>
      <c r="AV128" s="99"/>
      <c r="AW128" s="58">
        <f>+LOOKUP(1000,K128:AO128)</f>
        <v>0</v>
      </c>
      <c r="AX128" s="99"/>
      <c r="AY128" s="100">
        <f>MAX(K128:AO128)</f>
        <v>25.8</v>
      </c>
      <c r="AZ128" s="101"/>
      <c r="BA128" s="102" t="str">
        <f t="shared" si="34"/>
        <v/>
      </c>
      <c r="BB128" s="102" t="str">
        <f t="shared" si="35"/>
        <v/>
      </c>
      <c r="BC128" s="102" t="str">
        <f t="shared" si="36"/>
        <v/>
      </c>
      <c r="BD128" s="102" t="s">
        <v>1301</v>
      </c>
      <c r="BE128" s="103"/>
      <c r="BF128" s="124" t="s">
        <v>1415</v>
      </c>
      <c r="BG128" s="268" t="s">
        <v>1301</v>
      </c>
      <c r="BH128" s="268" t="s">
        <v>1301</v>
      </c>
      <c r="BI128" s="268" t="s">
        <v>1301</v>
      </c>
      <c r="BJ128" s="268" t="s">
        <v>1301</v>
      </c>
      <c r="BK128" s="268" t="s">
        <v>1301</v>
      </c>
      <c r="BL128" s="268" t="s">
        <v>1301</v>
      </c>
      <c r="BM128" s="268" t="s">
        <v>1301</v>
      </c>
      <c r="BN128" s="268" t="s">
        <v>1301</v>
      </c>
      <c r="BO128" s="268" t="s">
        <v>1301</v>
      </c>
      <c r="BP128" s="268" t="s">
        <v>1301</v>
      </c>
      <c r="BQ128" s="268" t="s">
        <v>1301</v>
      </c>
      <c r="BR128" s="269" t="s">
        <v>1301</v>
      </c>
      <c r="BS128" s="107"/>
      <c r="BT128" s="257" t="s">
        <v>1301</v>
      </c>
      <c r="BU128" s="192" t="s">
        <v>1301</v>
      </c>
      <c r="BV128" s="192" t="s">
        <v>1301</v>
      </c>
      <c r="BW128" s="192" t="s">
        <v>1301</v>
      </c>
      <c r="BX128" s="192" t="s">
        <v>1301</v>
      </c>
      <c r="BY128" s="193" t="s">
        <v>1301</v>
      </c>
      <c r="BZ128" s="192" t="s">
        <v>1301</v>
      </c>
      <c r="CA128" s="192" t="s">
        <v>1301</v>
      </c>
      <c r="CB128" s="193" t="s">
        <v>1301</v>
      </c>
      <c r="CC128" s="193" t="s">
        <v>1301</v>
      </c>
      <c r="CD128" s="193" t="s">
        <v>1301</v>
      </c>
      <c r="CE128" s="193" t="s">
        <v>1301</v>
      </c>
      <c r="CF128" s="265"/>
      <c r="CG128" s="111"/>
      <c r="CH128" s="111"/>
      <c r="CI128" s="111"/>
      <c r="CJ128" s="111"/>
      <c r="CK128" s="111"/>
      <c r="CL128" s="111"/>
      <c r="CM128" s="111"/>
      <c r="CN128" s="111"/>
      <c r="CO128" s="111"/>
      <c r="CP128" s="111"/>
      <c r="CQ128" s="111"/>
      <c r="CR128" s="111"/>
      <c r="CT128" s="125" t="s">
        <v>1415</v>
      </c>
      <c r="CU128" s="114">
        <f t="shared" si="39"/>
        <v>18.5</v>
      </c>
      <c r="CV128" s="266"/>
      <c r="CW128" s="266"/>
      <c r="CX128" s="114">
        <f t="shared" si="40"/>
        <v>43.900000000000006</v>
      </c>
      <c r="CY128" s="266"/>
      <c r="CZ128" s="266"/>
      <c r="DA128" s="114">
        <f t="shared" si="41"/>
        <v>77.7</v>
      </c>
      <c r="DB128" s="115">
        <f>+SUM(CU128:DA128)</f>
        <v>140.10000000000002</v>
      </c>
      <c r="DC128" s="116">
        <f t="shared" si="43"/>
        <v>10</v>
      </c>
      <c r="DD128" s="116">
        <f t="shared" si="44"/>
        <v>10</v>
      </c>
      <c r="DE128" s="116">
        <f t="shared" si="45"/>
        <v>10</v>
      </c>
      <c r="DF128" s="117">
        <f t="shared" si="46"/>
        <v>30</v>
      </c>
      <c r="DH128" s="267"/>
      <c r="DI128" s="267"/>
      <c r="DJ128" s="267"/>
      <c r="DK128" s="121"/>
      <c r="DL128" s="267"/>
      <c r="DM128" s="267"/>
      <c r="DN128" s="267"/>
      <c r="DO128" s="121"/>
      <c r="DP128" s="267"/>
      <c r="DQ128" s="267"/>
      <c r="DR128" s="267"/>
      <c r="DS128" s="121"/>
      <c r="DT128" s="267"/>
      <c r="DU128" s="267"/>
      <c r="DV128" s="267"/>
      <c r="DW128" s="121"/>
      <c r="DX128" s="267"/>
      <c r="DY128" s="267"/>
      <c r="DZ128" s="267"/>
      <c r="EA128" s="121"/>
      <c r="EB128" s="267"/>
      <c r="EC128" s="267"/>
      <c r="ED128" s="267"/>
      <c r="EE128" s="121"/>
      <c r="EF128" s="267"/>
      <c r="EG128" s="267"/>
      <c r="EH128" s="267"/>
      <c r="EI128" s="121"/>
      <c r="EJ128" s="267"/>
      <c r="EK128" s="267"/>
      <c r="EL128" s="267"/>
      <c r="EM128" s="121"/>
      <c r="EN128" s="267"/>
      <c r="EO128" s="267"/>
      <c r="EP128" s="267"/>
      <c r="EQ128" s="121"/>
      <c r="ER128" s="267"/>
      <c r="ES128" s="267"/>
      <c r="ET128" s="267"/>
      <c r="EU128" s="121"/>
      <c r="EV128" s="267"/>
      <c r="EW128" s="267"/>
      <c r="EX128" s="267"/>
      <c r="EY128" s="121"/>
      <c r="EZ128" s="267"/>
      <c r="FA128" s="267"/>
      <c r="FB128" s="267"/>
    </row>
    <row r="129" spans="1:158" s="118" customFormat="1" ht="15" customHeight="1" x14ac:dyDescent="0.25">
      <c r="A129" s="145"/>
      <c r="B129" s="146"/>
      <c r="C129" s="146"/>
      <c r="D129" s="147"/>
      <c r="E129" s="148" t="s">
        <v>1439</v>
      </c>
      <c r="F129" s="206"/>
      <c r="G129" s="207"/>
      <c r="H129" s="207"/>
      <c r="I129" s="207"/>
      <c r="J129" s="217"/>
      <c r="K129" s="151"/>
      <c r="L129" s="151"/>
      <c r="M129" s="151"/>
      <c r="N129" s="151"/>
      <c r="O129" s="151"/>
      <c r="P129" s="151"/>
      <c r="Q129" s="151"/>
      <c r="R129" s="151"/>
      <c r="S129" s="151"/>
      <c r="T129" s="151"/>
      <c r="U129" s="151"/>
      <c r="V129" s="662"/>
      <c r="W129" s="662"/>
      <c r="X129" s="151"/>
      <c r="Y129" s="151"/>
      <c r="Z129" s="151"/>
      <c r="AA129" s="151"/>
      <c r="AB129" s="151"/>
      <c r="AC129" s="151"/>
      <c r="AD129" s="151"/>
      <c r="AE129" s="151"/>
      <c r="AF129" s="151"/>
      <c r="AG129" s="151"/>
      <c r="AH129" s="151"/>
      <c r="AI129" s="151"/>
      <c r="AJ129" s="151"/>
      <c r="AK129" s="151" t="s">
        <v>1301</v>
      </c>
      <c r="AL129" s="151"/>
      <c r="AM129" s="151"/>
      <c r="AN129" s="151"/>
      <c r="AO129" s="151"/>
      <c r="AP129" s="676"/>
      <c r="AQ129" s="276"/>
      <c r="AR129" s="276"/>
      <c r="AS129" s="276"/>
      <c r="AT129" s="277"/>
      <c r="AU129" s="277"/>
      <c r="AV129" s="98"/>
      <c r="AW129" s="278"/>
      <c r="AX129" s="99"/>
      <c r="AY129" s="279"/>
      <c r="AZ129" s="280"/>
      <c r="BA129" s="248" t="str">
        <f t="shared" si="34"/>
        <v/>
      </c>
      <c r="BB129" s="248" t="str">
        <f t="shared" si="35"/>
        <v/>
      </c>
      <c r="BC129" s="248" t="str">
        <f t="shared" si="36"/>
        <v/>
      </c>
      <c r="BD129" s="248"/>
      <c r="BE129" s="249"/>
      <c r="BF129" s="155" t="s">
        <v>1439</v>
      </c>
      <c r="BG129" s="156"/>
      <c r="BH129" s="156"/>
      <c r="BI129" s="156"/>
      <c r="BJ129" s="156"/>
      <c r="BK129" s="156"/>
      <c r="BL129" s="156"/>
      <c r="BM129" s="156"/>
      <c r="BN129" s="156"/>
      <c r="BO129" s="156"/>
      <c r="BP129" s="156"/>
      <c r="BQ129" s="156"/>
      <c r="BR129" s="157"/>
      <c r="BS129" s="107"/>
      <c r="BT129" s="158"/>
      <c r="BU129" s="158"/>
      <c r="BV129" s="158"/>
      <c r="BW129" s="158"/>
      <c r="BX129" s="158"/>
      <c r="BY129" s="158"/>
      <c r="BZ129" s="158"/>
      <c r="CA129" s="158"/>
      <c r="CB129" s="158"/>
      <c r="CC129" s="158"/>
      <c r="CD129" s="158"/>
      <c r="CE129" s="158"/>
      <c r="CF129" s="158"/>
      <c r="CG129" s="111"/>
      <c r="CH129" s="111"/>
      <c r="CI129" s="111"/>
      <c r="CJ129" s="111"/>
      <c r="CK129" s="111"/>
      <c r="CL129" s="111"/>
      <c r="CM129" s="111"/>
      <c r="CN129" s="111"/>
      <c r="CO129" s="111"/>
      <c r="CP129" s="111"/>
      <c r="CQ129" s="111"/>
      <c r="CR129" s="111"/>
      <c r="CS129" s="158"/>
      <c r="CT129" s="159" t="s">
        <v>1439</v>
      </c>
      <c r="CU129" s="160"/>
      <c r="CV129" s="160"/>
      <c r="CW129" s="160"/>
      <c r="CX129" s="160"/>
      <c r="CY129" s="160"/>
      <c r="CZ129" s="160"/>
      <c r="DA129" s="160"/>
      <c r="DB129" s="160"/>
      <c r="DC129" s="160"/>
      <c r="DD129" s="161"/>
      <c r="DE129" s="161"/>
      <c r="DF129" s="162"/>
      <c r="DH129" s="163"/>
      <c r="DI129" s="163"/>
      <c r="DJ129" s="163"/>
      <c r="DK129" s="121"/>
      <c r="DL129" s="163"/>
      <c r="DM129" s="163"/>
      <c r="DN129" s="163"/>
      <c r="DO129" s="121"/>
      <c r="DP129" s="163"/>
      <c r="DQ129" s="163"/>
      <c r="DR129" s="163"/>
      <c r="DS129" s="121"/>
      <c r="DT129" s="163"/>
      <c r="DU129" s="163"/>
      <c r="DV129" s="163"/>
      <c r="DW129" s="121"/>
      <c r="DX129" s="163"/>
      <c r="DY129" s="163"/>
      <c r="DZ129" s="163"/>
      <c r="EA129" s="121"/>
      <c r="EB129" s="163"/>
      <c r="EC129" s="163"/>
      <c r="ED129" s="163"/>
      <c r="EE129" s="121"/>
      <c r="EF129" s="163"/>
      <c r="EG129" s="163"/>
      <c r="EH129" s="163"/>
      <c r="EI129" s="121"/>
      <c r="EJ129" s="163"/>
      <c r="EK129" s="163"/>
      <c r="EL129" s="163"/>
      <c r="EM129" s="121"/>
      <c r="EN129" s="163"/>
      <c r="EO129" s="163"/>
      <c r="EP129" s="163"/>
      <c r="EQ129" s="121"/>
      <c r="ER129" s="163"/>
      <c r="ES129" s="163"/>
      <c r="ET129" s="163"/>
      <c r="EU129" s="121"/>
      <c r="EV129" s="163"/>
      <c r="EW129" s="163"/>
      <c r="EX129" s="163"/>
      <c r="EY129" s="121"/>
      <c r="EZ129" s="163"/>
      <c r="FA129" s="163"/>
      <c r="FB129" s="163"/>
    </row>
    <row r="130" spans="1:158" s="118" customFormat="1" ht="15" customHeight="1" x14ac:dyDescent="0.25">
      <c r="A130" s="85">
        <v>26030150</v>
      </c>
      <c r="B130" s="86">
        <v>-76.7</v>
      </c>
      <c r="C130" s="86">
        <v>2.95</v>
      </c>
      <c r="D130" s="87">
        <v>1130</v>
      </c>
      <c r="E130" s="164" t="s">
        <v>125</v>
      </c>
      <c r="F130" s="165" t="s">
        <v>65</v>
      </c>
      <c r="G130" s="165"/>
      <c r="H130" s="165"/>
      <c r="I130" s="165"/>
      <c r="J130" s="281" t="s">
        <v>799</v>
      </c>
      <c r="K130" s="91">
        <v>0</v>
      </c>
      <c r="L130" s="126">
        <v>0</v>
      </c>
      <c r="M130" s="126">
        <v>0</v>
      </c>
      <c r="N130" s="126">
        <v>0</v>
      </c>
      <c r="O130" s="126">
        <v>1.3</v>
      </c>
      <c r="P130" s="126">
        <v>23.5</v>
      </c>
      <c r="Q130" s="126">
        <v>4.3</v>
      </c>
      <c r="R130" s="126">
        <v>0</v>
      </c>
      <c r="S130" s="126">
        <v>0</v>
      </c>
      <c r="T130" s="126">
        <v>0.2</v>
      </c>
      <c r="U130" s="126">
        <v>0</v>
      </c>
      <c r="V130" s="661">
        <v>21.5</v>
      </c>
      <c r="W130" s="661">
        <v>4</v>
      </c>
      <c r="X130" s="126">
        <v>1.8</v>
      </c>
      <c r="Y130" s="126">
        <v>22.2</v>
      </c>
      <c r="Z130" s="91">
        <v>12.3</v>
      </c>
      <c r="AA130" s="126">
        <v>3</v>
      </c>
      <c r="AB130" s="126">
        <v>0</v>
      </c>
      <c r="AC130" s="126">
        <v>12.3</v>
      </c>
      <c r="AD130" s="91">
        <v>0</v>
      </c>
      <c r="AE130" s="126">
        <v>0</v>
      </c>
      <c r="AF130" s="126">
        <v>9.4</v>
      </c>
      <c r="AG130" s="126">
        <v>3.8</v>
      </c>
      <c r="AH130" s="126">
        <v>1</v>
      </c>
      <c r="AI130" s="126">
        <v>0</v>
      </c>
      <c r="AJ130" s="126">
        <v>15.1</v>
      </c>
      <c r="AK130" s="126">
        <v>0</v>
      </c>
      <c r="AL130" s="126">
        <v>36.299999999999997</v>
      </c>
      <c r="AM130" s="126">
        <v>0</v>
      </c>
      <c r="AN130" s="126">
        <v>0</v>
      </c>
      <c r="AO130" s="120"/>
      <c r="AP130" s="92">
        <f t="shared" si="33"/>
        <v>172</v>
      </c>
      <c r="AQ130" s="93" t="s">
        <v>1301</v>
      </c>
      <c r="AR130" s="226"/>
      <c r="AS130" s="227"/>
      <c r="AT130" s="96">
        <f>COUNT(K130:AO130)</f>
        <v>30</v>
      </c>
      <c r="AU130" s="97">
        <f>COUNTIF(K130:AO130,"&gt;0")</f>
        <v>16</v>
      </c>
      <c r="AV130" s="98"/>
      <c r="AW130" s="58">
        <f>+LOOKUP(1000,K130:AO130)</f>
        <v>0</v>
      </c>
      <c r="AX130" s="99"/>
      <c r="AY130" s="128">
        <f>MAX(K130:AO130)</f>
        <v>36.299999999999997</v>
      </c>
      <c r="AZ130" s="101">
        <v>87.1</v>
      </c>
      <c r="BA130" s="102">
        <f t="shared" si="34"/>
        <v>-50.8</v>
      </c>
      <c r="BB130" s="102" t="str">
        <f t="shared" si="35"/>
        <v/>
      </c>
      <c r="BC130" s="102" t="str">
        <f t="shared" si="36"/>
        <v/>
      </c>
      <c r="BD130" s="102" t="s">
        <v>1301</v>
      </c>
      <c r="BE130" s="103"/>
      <c r="BF130" s="178" t="s">
        <v>125</v>
      </c>
      <c r="BG130" s="105" t="s">
        <v>1301</v>
      </c>
      <c r="BH130" s="105" t="s">
        <v>1301</v>
      </c>
      <c r="BI130" s="105" t="s">
        <v>1301</v>
      </c>
      <c r="BJ130" s="105" t="s">
        <v>1301</v>
      </c>
      <c r="BK130" s="105" t="s">
        <v>1301</v>
      </c>
      <c r="BL130" s="105" t="s">
        <v>1301</v>
      </c>
      <c r="BM130" s="105" t="s">
        <v>1301</v>
      </c>
      <c r="BN130" s="105" t="s">
        <v>1301</v>
      </c>
      <c r="BO130" s="105" t="s">
        <v>1301</v>
      </c>
      <c r="BP130" s="105" t="s">
        <v>1301</v>
      </c>
      <c r="BQ130" s="105" t="s">
        <v>1301</v>
      </c>
      <c r="BR130" s="106" t="s">
        <v>1301</v>
      </c>
      <c r="BS130" s="107"/>
      <c r="BT130" s="237" t="s">
        <v>1301</v>
      </c>
      <c r="BU130" s="237" t="s">
        <v>1301</v>
      </c>
      <c r="BV130" s="237" t="s">
        <v>1301</v>
      </c>
      <c r="BW130" s="237" t="s">
        <v>1301</v>
      </c>
      <c r="BX130" s="237" t="s">
        <v>1301</v>
      </c>
      <c r="BY130" s="109" t="s">
        <v>1301</v>
      </c>
      <c r="BZ130" s="109" t="s">
        <v>1301</v>
      </c>
      <c r="CA130" s="109" t="s">
        <v>1301</v>
      </c>
      <c r="CB130" s="109" t="s">
        <v>1301</v>
      </c>
      <c r="CC130" s="109" t="s">
        <v>1301</v>
      </c>
      <c r="CD130" s="109" t="s">
        <v>1301</v>
      </c>
      <c r="CE130" s="109" t="s">
        <v>1301</v>
      </c>
      <c r="CF130" s="110"/>
      <c r="CG130" s="111">
        <v>104.3</v>
      </c>
      <c r="CH130" s="111">
        <v>69</v>
      </c>
      <c r="CI130" s="111">
        <v>76.900000000000006</v>
      </c>
      <c r="CJ130" s="111">
        <v>87.1</v>
      </c>
      <c r="CK130" s="111">
        <v>77</v>
      </c>
      <c r="CL130" s="111">
        <v>69.599999999999994</v>
      </c>
      <c r="CM130" s="111">
        <v>97.3</v>
      </c>
      <c r="CN130" s="111">
        <v>79</v>
      </c>
      <c r="CO130" s="111">
        <v>61.5</v>
      </c>
      <c r="CP130" s="111">
        <v>73.5</v>
      </c>
      <c r="CQ130" s="111">
        <v>74.7</v>
      </c>
      <c r="CR130" s="111">
        <v>69</v>
      </c>
      <c r="CS130" s="112"/>
      <c r="CT130" s="182" t="s">
        <v>125</v>
      </c>
      <c r="CU130" s="114">
        <f>SUM(K130:T130)</f>
        <v>29.3</v>
      </c>
      <c r="CV130" s="114"/>
      <c r="CW130" s="114"/>
      <c r="CX130" s="114">
        <f>SUM(U130:AD130)</f>
        <v>77.099999999999994</v>
      </c>
      <c r="CY130" s="114"/>
      <c r="CZ130" s="114"/>
      <c r="DA130" s="114">
        <f>SUM(AE130:AO130)</f>
        <v>65.599999999999994</v>
      </c>
      <c r="DB130" s="115">
        <f>+SUM(CU130:DA130)</f>
        <v>172</v>
      </c>
      <c r="DC130" s="116">
        <f>COUNT(K130:T130)</f>
        <v>10</v>
      </c>
      <c r="DD130" s="116">
        <f>COUNT(U130:AD130)</f>
        <v>10</v>
      </c>
      <c r="DE130" s="116">
        <f>COUNT(AE130:AO130)</f>
        <v>10</v>
      </c>
      <c r="DF130" s="117">
        <f>COUNT(K130:AO130)</f>
        <v>30</v>
      </c>
      <c r="DH130" s="119"/>
      <c r="DI130" s="119"/>
      <c r="DJ130" s="120"/>
      <c r="DK130" s="121"/>
      <c r="DL130" s="119"/>
      <c r="DM130" s="119"/>
      <c r="DN130" s="120"/>
      <c r="DO130" s="121"/>
      <c r="DP130" s="119"/>
      <c r="DQ130" s="119"/>
      <c r="DR130" s="120"/>
      <c r="DS130" s="121"/>
      <c r="DT130" s="119"/>
      <c r="DU130" s="119"/>
      <c r="DV130" s="120"/>
      <c r="DW130" s="121"/>
      <c r="DX130" s="119"/>
      <c r="DY130" s="119"/>
      <c r="DZ130" s="120"/>
      <c r="EA130" s="121"/>
      <c r="EB130" s="119"/>
      <c r="EC130" s="119"/>
      <c r="ED130" s="120"/>
      <c r="EE130" s="121"/>
      <c r="EF130" s="119"/>
      <c r="EG130" s="119"/>
      <c r="EH130" s="120"/>
      <c r="EI130" s="121"/>
      <c r="EJ130" s="119"/>
      <c r="EK130" s="119"/>
      <c r="EL130" s="120"/>
      <c r="EM130" s="121"/>
      <c r="EN130" s="119"/>
      <c r="EO130" s="119"/>
      <c r="EP130" s="120"/>
      <c r="EQ130" s="121"/>
      <c r="ER130" s="119"/>
      <c r="ES130" s="119"/>
      <c r="ET130" s="120"/>
      <c r="EU130" s="121"/>
      <c r="EV130" s="119"/>
      <c r="EW130" s="119"/>
      <c r="EX130" s="120"/>
      <c r="EY130" s="121"/>
      <c r="EZ130" s="119"/>
      <c r="FA130" s="119"/>
      <c r="FB130" s="120"/>
    </row>
    <row r="131" spans="1:158" s="118" customFormat="1" ht="15" customHeight="1" x14ac:dyDescent="0.25">
      <c r="A131" s="85">
        <v>26095180</v>
      </c>
      <c r="B131" s="86">
        <v>-76.2</v>
      </c>
      <c r="C131" s="86">
        <v>3.55</v>
      </c>
      <c r="D131" s="87">
        <v>1272</v>
      </c>
      <c r="E131" s="254" t="s">
        <v>127</v>
      </c>
      <c r="F131" s="89" t="s">
        <v>63</v>
      </c>
      <c r="G131" s="89"/>
      <c r="H131" s="89"/>
      <c r="I131" s="89"/>
      <c r="J131" s="256" t="s">
        <v>800</v>
      </c>
      <c r="K131" s="91" t="s">
        <v>1301</v>
      </c>
      <c r="L131" s="126" t="s">
        <v>1301</v>
      </c>
      <c r="M131" s="126" t="s">
        <v>1301</v>
      </c>
      <c r="N131" s="126" t="s">
        <v>1301</v>
      </c>
      <c r="O131" s="126" t="s">
        <v>1301</v>
      </c>
      <c r="P131" s="126" t="s">
        <v>1301</v>
      </c>
      <c r="Q131" s="126" t="s">
        <v>1301</v>
      </c>
      <c r="R131" s="126" t="s">
        <v>1301</v>
      </c>
      <c r="S131" s="126" t="s">
        <v>1301</v>
      </c>
      <c r="T131" s="126" t="s">
        <v>1301</v>
      </c>
      <c r="U131" s="126" t="s">
        <v>1301</v>
      </c>
      <c r="V131" s="661" t="s">
        <v>1301</v>
      </c>
      <c r="W131" s="661" t="s">
        <v>1301</v>
      </c>
      <c r="X131" s="126" t="s">
        <v>1301</v>
      </c>
      <c r="Y131" s="126" t="s">
        <v>1301</v>
      </c>
      <c r="Z131" s="91" t="s">
        <v>1301</v>
      </c>
      <c r="AA131" s="126" t="s">
        <v>1301</v>
      </c>
      <c r="AB131" s="126" t="s">
        <v>1301</v>
      </c>
      <c r="AC131" s="126" t="s">
        <v>1301</v>
      </c>
      <c r="AD131" s="91" t="s">
        <v>1301</v>
      </c>
      <c r="AE131" s="126" t="s">
        <v>1301</v>
      </c>
      <c r="AF131" s="126" t="s">
        <v>1301</v>
      </c>
      <c r="AG131" s="126" t="s">
        <v>1301</v>
      </c>
      <c r="AH131" s="126" t="s">
        <v>1301</v>
      </c>
      <c r="AI131" s="126" t="s">
        <v>1301</v>
      </c>
      <c r="AJ131" s="126" t="s">
        <v>1301</v>
      </c>
      <c r="AK131" s="126" t="s">
        <v>1301</v>
      </c>
      <c r="AL131" s="126" t="s">
        <v>1301</v>
      </c>
      <c r="AM131" s="126" t="s">
        <v>1301</v>
      </c>
      <c r="AN131" s="126" t="s">
        <v>1301</v>
      </c>
      <c r="AO131" s="120"/>
      <c r="AP131" s="92" t="str">
        <f t="shared" si="33"/>
        <v/>
      </c>
      <c r="AQ131" s="93" t="s">
        <v>1301</v>
      </c>
      <c r="AR131" s="226"/>
      <c r="AS131" s="227"/>
      <c r="AT131" s="96"/>
      <c r="AU131" s="97"/>
      <c r="AV131" s="98"/>
      <c r="AW131" s="58"/>
      <c r="AX131" s="99"/>
      <c r="AY131" s="128"/>
      <c r="AZ131" s="101"/>
      <c r="BA131" s="102" t="str">
        <f t="shared" si="34"/>
        <v/>
      </c>
      <c r="BB131" s="102" t="str">
        <f t="shared" si="35"/>
        <v/>
      </c>
      <c r="BC131" s="102" t="str">
        <f t="shared" si="36"/>
        <v/>
      </c>
      <c r="BD131" s="102" t="s">
        <v>1301</v>
      </c>
      <c r="BE131" s="103"/>
      <c r="BF131" s="178" t="s">
        <v>127</v>
      </c>
      <c r="BG131" s="105" t="s">
        <v>1301</v>
      </c>
      <c r="BH131" s="105" t="s">
        <v>1301</v>
      </c>
      <c r="BI131" s="105" t="s">
        <v>1301</v>
      </c>
      <c r="BJ131" s="105" t="s">
        <v>1301</v>
      </c>
      <c r="BK131" s="105" t="s">
        <v>1301</v>
      </c>
      <c r="BL131" s="105" t="s">
        <v>1301</v>
      </c>
      <c r="BM131" s="105" t="s">
        <v>1301</v>
      </c>
      <c r="BN131" s="105" t="s">
        <v>1301</v>
      </c>
      <c r="BO131" s="105" t="s">
        <v>1301</v>
      </c>
      <c r="BP131" s="105" t="s">
        <v>1301</v>
      </c>
      <c r="BQ131" s="105" t="s">
        <v>1301</v>
      </c>
      <c r="BR131" s="106" t="s">
        <v>1301</v>
      </c>
      <c r="BS131" s="107"/>
      <c r="BT131" s="108" t="s">
        <v>1301</v>
      </c>
      <c r="BU131" s="108" t="s">
        <v>1301</v>
      </c>
      <c r="BV131" s="108" t="s">
        <v>1301</v>
      </c>
      <c r="BW131" s="108" t="s">
        <v>1301</v>
      </c>
      <c r="BX131" s="108" t="s">
        <v>1301</v>
      </c>
      <c r="BY131" s="109" t="s">
        <v>1301</v>
      </c>
      <c r="BZ131" s="109" t="s">
        <v>1301</v>
      </c>
      <c r="CA131" s="109" t="s">
        <v>1301</v>
      </c>
      <c r="CB131" s="109" t="s">
        <v>1301</v>
      </c>
      <c r="CC131" s="109" t="s">
        <v>1301</v>
      </c>
      <c r="CD131" s="109" t="s">
        <v>1301</v>
      </c>
      <c r="CE131" s="109" t="s">
        <v>1301</v>
      </c>
      <c r="CF131" s="110"/>
      <c r="CG131" s="111"/>
      <c r="CH131" s="111"/>
      <c r="CI131" s="111"/>
      <c r="CJ131" s="111"/>
      <c r="CK131" s="111"/>
      <c r="CL131" s="111"/>
      <c r="CM131" s="111"/>
      <c r="CN131" s="111"/>
      <c r="CO131" s="111"/>
      <c r="CP131" s="111"/>
      <c r="CQ131" s="111"/>
      <c r="CR131" s="111"/>
      <c r="CS131" s="112"/>
      <c r="CT131" s="182" t="s">
        <v>127</v>
      </c>
      <c r="CU131" s="282"/>
      <c r="CV131" s="114"/>
      <c r="CW131" s="114"/>
      <c r="CX131" s="114"/>
      <c r="CY131" s="114"/>
      <c r="CZ131" s="114"/>
      <c r="DA131" s="114"/>
      <c r="DB131" s="115"/>
      <c r="DC131" s="116"/>
      <c r="DD131" s="116"/>
      <c r="DE131" s="116"/>
      <c r="DF131" s="117"/>
      <c r="DH131" s="119"/>
      <c r="DI131" s="119"/>
      <c r="DJ131" s="120"/>
      <c r="DK131" s="121"/>
      <c r="DL131" s="119"/>
      <c r="DM131" s="119"/>
      <c r="DN131" s="120"/>
      <c r="DO131" s="121"/>
      <c r="DP131" s="119"/>
      <c r="DQ131" s="119"/>
      <c r="DR131" s="120"/>
      <c r="DS131" s="121"/>
      <c r="DT131" s="119"/>
      <c r="DU131" s="119"/>
      <c r="DV131" s="120"/>
      <c r="DW131" s="121"/>
      <c r="DX131" s="119"/>
      <c r="DY131" s="119"/>
      <c r="DZ131" s="120"/>
      <c r="EA131" s="121"/>
      <c r="EB131" s="119"/>
      <c r="EC131" s="119"/>
      <c r="ED131" s="120"/>
      <c r="EE131" s="121"/>
      <c r="EF131" s="119"/>
      <c r="EG131" s="119"/>
      <c r="EH131" s="120"/>
      <c r="EI131" s="121"/>
      <c r="EJ131" s="119"/>
      <c r="EK131" s="119"/>
      <c r="EL131" s="120"/>
      <c r="EM131" s="121"/>
      <c r="EN131" s="119"/>
      <c r="EO131" s="119"/>
      <c r="EP131" s="120"/>
      <c r="EQ131" s="121"/>
      <c r="ER131" s="119"/>
      <c r="ES131" s="119"/>
      <c r="ET131" s="120"/>
      <c r="EU131" s="121"/>
      <c r="EV131" s="119"/>
      <c r="EW131" s="119"/>
      <c r="EX131" s="120"/>
      <c r="EY131" s="121"/>
      <c r="EZ131" s="119"/>
      <c r="FA131" s="119"/>
      <c r="FB131" s="120"/>
    </row>
    <row r="132" spans="1:158" s="118" customFormat="1" ht="15" customHeight="1" x14ac:dyDescent="0.25">
      <c r="A132" s="283">
        <v>26090790</v>
      </c>
      <c r="B132" s="86">
        <v>-76.266666670000006</v>
      </c>
      <c r="C132" s="86">
        <v>3.8833333300000001</v>
      </c>
      <c r="D132" s="87">
        <v>960</v>
      </c>
      <c r="E132" s="254" t="s">
        <v>128</v>
      </c>
      <c r="F132" s="89" t="s">
        <v>63</v>
      </c>
      <c r="G132" s="89"/>
      <c r="H132" s="89"/>
      <c r="I132" s="89"/>
      <c r="J132" s="256" t="s">
        <v>801</v>
      </c>
      <c r="K132" s="91" t="s">
        <v>1301</v>
      </c>
      <c r="L132" s="126" t="s">
        <v>1301</v>
      </c>
      <c r="M132" s="126" t="s">
        <v>1301</v>
      </c>
      <c r="N132" s="126" t="s">
        <v>1301</v>
      </c>
      <c r="O132" s="126" t="s">
        <v>1301</v>
      </c>
      <c r="P132" s="126" t="s">
        <v>1301</v>
      </c>
      <c r="Q132" s="126" t="s">
        <v>1301</v>
      </c>
      <c r="R132" s="126" t="s">
        <v>1301</v>
      </c>
      <c r="S132" s="126" t="s">
        <v>1301</v>
      </c>
      <c r="T132" s="126" t="s">
        <v>1301</v>
      </c>
      <c r="U132" s="126" t="s">
        <v>1301</v>
      </c>
      <c r="V132" s="661" t="s">
        <v>1301</v>
      </c>
      <c r="W132" s="661" t="s">
        <v>1301</v>
      </c>
      <c r="X132" s="126" t="s">
        <v>1301</v>
      </c>
      <c r="Y132" s="126" t="s">
        <v>1301</v>
      </c>
      <c r="Z132" s="91" t="s">
        <v>1301</v>
      </c>
      <c r="AA132" s="126" t="s">
        <v>1301</v>
      </c>
      <c r="AB132" s="126" t="s">
        <v>1301</v>
      </c>
      <c r="AC132" s="126" t="s">
        <v>1301</v>
      </c>
      <c r="AD132" s="91" t="s">
        <v>1301</v>
      </c>
      <c r="AE132" s="126" t="s">
        <v>1301</v>
      </c>
      <c r="AF132" s="126" t="s">
        <v>1301</v>
      </c>
      <c r="AG132" s="126" t="s">
        <v>1301</v>
      </c>
      <c r="AH132" s="126" t="s">
        <v>1301</v>
      </c>
      <c r="AI132" s="126" t="s">
        <v>1301</v>
      </c>
      <c r="AJ132" s="126" t="s">
        <v>1301</v>
      </c>
      <c r="AK132" s="126" t="s">
        <v>1301</v>
      </c>
      <c r="AL132" s="126" t="s">
        <v>1301</v>
      </c>
      <c r="AM132" s="126" t="s">
        <v>1301</v>
      </c>
      <c r="AN132" s="126" t="s">
        <v>1301</v>
      </c>
      <c r="AO132" s="120"/>
      <c r="AP132" s="92" t="str">
        <f t="shared" si="33"/>
        <v/>
      </c>
      <c r="AQ132" s="93" t="s">
        <v>1301</v>
      </c>
      <c r="AR132" s="226"/>
      <c r="AS132" s="227"/>
      <c r="AT132" s="96"/>
      <c r="AU132" s="97"/>
      <c r="AV132" s="98"/>
      <c r="AW132" s="58"/>
      <c r="AX132" s="99"/>
      <c r="AY132" s="128"/>
      <c r="AZ132" s="101"/>
      <c r="BA132" s="102" t="str">
        <f t="shared" si="34"/>
        <v/>
      </c>
      <c r="BB132" s="102" t="str">
        <f t="shared" si="35"/>
        <v/>
      </c>
      <c r="BC132" s="102" t="str">
        <f t="shared" si="36"/>
        <v/>
      </c>
      <c r="BD132" s="102" t="s">
        <v>1301</v>
      </c>
      <c r="BE132" s="103" t="e">
        <f>AU132-BD132</f>
        <v>#VALUE!</v>
      </c>
      <c r="BF132" s="178" t="s">
        <v>128</v>
      </c>
      <c r="BG132" s="105" t="s">
        <v>1301</v>
      </c>
      <c r="BH132" s="105" t="s">
        <v>1301</v>
      </c>
      <c r="BI132" s="105" t="s">
        <v>1301</v>
      </c>
      <c r="BJ132" s="105" t="s">
        <v>1301</v>
      </c>
      <c r="BK132" s="105" t="s">
        <v>1301</v>
      </c>
      <c r="BL132" s="105" t="s">
        <v>1301</v>
      </c>
      <c r="BM132" s="105" t="s">
        <v>1301</v>
      </c>
      <c r="BN132" s="105" t="s">
        <v>1301</v>
      </c>
      <c r="BO132" s="105" t="s">
        <v>1301</v>
      </c>
      <c r="BP132" s="105" t="s">
        <v>1301</v>
      </c>
      <c r="BQ132" s="105" t="s">
        <v>1301</v>
      </c>
      <c r="BR132" s="106" t="s">
        <v>1301</v>
      </c>
      <c r="BS132" s="107"/>
      <c r="BT132" s="142" t="s">
        <v>1301</v>
      </c>
      <c r="BU132" s="143" t="s">
        <v>1301</v>
      </c>
      <c r="BV132" s="143" t="s">
        <v>1301</v>
      </c>
      <c r="BW132" s="143" t="s">
        <v>1301</v>
      </c>
      <c r="BX132" s="143" t="s">
        <v>1301</v>
      </c>
      <c r="BY132" s="143" t="s">
        <v>1301</v>
      </c>
      <c r="BZ132" s="143" t="s">
        <v>1301</v>
      </c>
      <c r="CA132" s="143" t="s">
        <v>1301</v>
      </c>
      <c r="CB132" s="143" t="s">
        <v>1301</v>
      </c>
      <c r="CC132" s="143" t="s">
        <v>1301</v>
      </c>
      <c r="CD132" s="143" t="s">
        <v>1301</v>
      </c>
      <c r="CE132" s="144" t="s">
        <v>1301</v>
      </c>
      <c r="CF132" s="110"/>
      <c r="CG132" s="111"/>
      <c r="CH132" s="111"/>
      <c r="CI132" s="111"/>
      <c r="CJ132" s="111"/>
      <c r="CK132" s="111"/>
      <c r="CL132" s="111"/>
      <c r="CM132" s="111"/>
      <c r="CN132" s="111"/>
      <c r="CO132" s="111"/>
      <c r="CP132" s="111"/>
      <c r="CQ132" s="111"/>
      <c r="CR132" s="111"/>
      <c r="CS132" s="112"/>
      <c r="CT132" s="182" t="s">
        <v>128</v>
      </c>
      <c r="CU132" s="282">
        <f>SUM(K132:T132)</f>
        <v>0</v>
      </c>
      <c r="CV132" s="114"/>
      <c r="CW132" s="114"/>
      <c r="CX132" s="114">
        <f>SUM(U132:AD132)</f>
        <v>0</v>
      </c>
      <c r="CY132" s="114"/>
      <c r="CZ132" s="114"/>
      <c r="DA132" s="114">
        <f>SUM(AE132:AO132)</f>
        <v>0</v>
      </c>
      <c r="DB132" s="115">
        <f>+SUM(CU132:DA132)</f>
        <v>0</v>
      </c>
      <c r="DC132" s="116">
        <f>COUNT(K132:T132)</f>
        <v>0</v>
      </c>
      <c r="DD132" s="116">
        <f>COUNT(U132:AD132)</f>
        <v>0</v>
      </c>
      <c r="DE132" s="116">
        <f>COUNT(AE132:AO132)</f>
        <v>0</v>
      </c>
      <c r="DF132" s="117">
        <f>COUNT(K132:AO132)</f>
        <v>0</v>
      </c>
      <c r="DH132" s="119"/>
      <c r="DI132" s="119"/>
      <c r="DJ132" s="120"/>
      <c r="DK132" s="121"/>
      <c r="DL132" s="119"/>
      <c r="DM132" s="119"/>
      <c r="DN132" s="120"/>
      <c r="DO132" s="121"/>
      <c r="DP132" s="119"/>
      <c r="DQ132" s="119"/>
      <c r="DR132" s="120"/>
      <c r="DS132" s="121"/>
      <c r="DT132" s="119"/>
      <c r="DU132" s="119"/>
      <c r="DV132" s="120"/>
      <c r="DW132" s="121"/>
      <c r="DX132" s="119"/>
      <c r="DY132" s="119"/>
      <c r="DZ132" s="120"/>
      <c r="EA132" s="121"/>
      <c r="EB132" s="119"/>
      <c r="EC132" s="119"/>
      <c r="ED132" s="120"/>
      <c r="EE132" s="121"/>
      <c r="EF132" s="119"/>
      <c r="EG132" s="119"/>
      <c r="EH132" s="120"/>
      <c r="EI132" s="121"/>
      <c r="EJ132" s="119"/>
      <c r="EK132" s="119"/>
      <c r="EL132" s="120"/>
      <c r="EM132" s="121"/>
      <c r="EN132" s="119"/>
      <c r="EO132" s="119"/>
      <c r="EP132" s="120"/>
      <c r="EQ132" s="121"/>
      <c r="ER132" s="119"/>
      <c r="ES132" s="119"/>
      <c r="ET132" s="120"/>
      <c r="EU132" s="121"/>
      <c r="EV132" s="119"/>
      <c r="EW132" s="119"/>
      <c r="EX132" s="120"/>
      <c r="EY132" s="121"/>
      <c r="EZ132" s="119"/>
      <c r="FA132" s="119"/>
      <c r="FB132" s="120"/>
    </row>
    <row r="133" spans="1:158" s="118" customFormat="1" ht="15" customHeight="1" x14ac:dyDescent="0.25">
      <c r="A133" s="85">
        <v>26020030</v>
      </c>
      <c r="B133" s="215">
        <v>-76.542638890000006</v>
      </c>
      <c r="C133" s="215">
        <v>2.6424444399999998</v>
      </c>
      <c r="D133" s="87">
        <v>1800</v>
      </c>
      <c r="E133" s="254" t="s">
        <v>129</v>
      </c>
      <c r="F133" s="89" t="s">
        <v>65</v>
      </c>
      <c r="G133" s="89"/>
      <c r="H133" s="89"/>
      <c r="I133" s="89"/>
      <c r="J133" s="256" t="s">
        <v>802</v>
      </c>
      <c r="K133" s="91" t="s">
        <v>1301</v>
      </c>
      <c r="L133" s="126" t="s">
        <v>1301</v>
      </c>
      <c r="M133" s="126" t="s">
        <v>1301</v>
      </c>
      <c r="N133" s="126" t="s">
        <v>1301</v>
      </c>
      <c r="O133" s="126" t="s">
        <v>1301</v>
      </c>
      <c r="P133" s="126" t="s">
        <v>1301</v>
      </c>
      <c r="Q133" s="91" t="s">
        <v>1301</v>
      </c>
      <c r="R133" s="91" t="s">
        <v>1301</v>
      </c>
      <c r="S133" s="91" t="s">
        <v>1301</v>
      </c>
      <c r="T133" s="126" t="s">
        <v>1301</v>
      </c>
      <c r="U133" s="126" t="s">
        <v>1301</v>
      </c>
      <c r="V133" s="661" t="s">
        <v>1301</v>
      </c>
      <c r="W133" s="661" t="s">
        <v>1301</v>
      </c>
      <c r="X133" s="126" t="s">
        <v>1301</v>
      </c>
      <c r="Y133" s="126" t="s">
        <v>1301</v>
      </c>
      <c r="Z133" s="91" t="s">
        <v>1301</v>
      </c>
      <c r="AA133" s="126" t="s">
        <v>1301</v>
      </c>
      <c r="AB133" s="126" t="s">
        <v>1301</v>
      </c>
      <c r="AC133" s="126" t="s">
        <v>1301</v>
      </c>
      <c r="AD133" s="91" t="s">
        <v>1301</v>
      </c>
      <c r="AE133" s="126" t="s">
        <v>1301</v>
      </c>
      <c r="AF133" s="126" t="s">
        <v>1301</v>
      </c>
      <c r="AG133" s="126" t="s">
        <v>1301</v>
      </c>
      <c r="AH133" s="126" t="s">
        <v>1301</v>
      </c>
      <c r="AI133" s="126" t="s">
        <v>1301</v>
      </c>
      <c r="AJ133" s="91" t="s">
        <v>1301</v>
      </c>
      <c r="AK133" s="91" t="s">
        <v>1301</v>
      </c>
      <c r="AL133" s="91" t="s">
        <v>1301</v>
      </c>
      <c r="AM133" s="126" t="s">
        <v>1301</v>
      </c>
      <c r="AN133" s="126" t="s">
        <v>1301</v>
      </c>
      <c r="AO133" s="120"/>
      <c r="AP133" s="92" t="str">
        <f t="shared" ref="AP133:AP196" si="51">IF(AT133&gt;1,SUM(K133:AO133),"")</f>
        <v/>
      </c>
      <c r="AQ133" s="93">
        <v>229.69629629629631</v>
      </c>
      <c r="AR133" s="94" t="e">
        <f>+AP133*100/AQ133</f>
        <v>#VALUE!</v>
      </c>
      <c r="AS133" s="284" t="e">
        <f>IF(AND((AP133*$AT$1*100/(AQ133*AT133))&gt;100+3.33*AP133-AQ133*AT133/$AT$1,AQ133&lt;30),IF(100+3.33*AP133-AQ133*AT133/$AT$1&gt;200,200,100+3.33*AP133-AQ133*AT133/$AT$1),IF((AP133*$AT$1*100/(AQ133*AT133))&lt;100+AP133-3.33*AQ133*AT133/$AT$1,100+AP133-3.33*AQ133*AT133/$AT$1,IF((AP133*$AT$1*100/(AQ133*AT133))&gt;200,200,(AP133*$AT$1*100/(AQ133*AT133)))))</f>
        <v>#VALUE!</v>
      </c>
      <c r="AT133" s="96">
        <f t="shared" ref="AT133:AT138" si="52">COUNT(K133:AO133)</f>
        <v>0</v>
      </c>
      <c r="AU133" s="97">
        <f>COUNTIF(K133:AO133,"&gt;0")</f>
        <v>0</v>
      </c>
      <c r="AV133" s="98"/>
      <c r="AW133" s="58" t="e">
        <f>+LOOKUP(1000,K133:AO133)</f>
        <v>#N/A</v>
      </c>
      <c r="AX133" s="99"/>
      <c r="AY133" s="128">
        <f>MAX(K133:AO133)</f>
        <v>0</v>
      </c>
      <c r="AZ133" s="101">
        <v>112</v>
      </c>
      <c r="BA133" s="102" t="str">
        <f t="shared" ref="BA133:BA196" si="53">IF(AND(AZ133&gt;0,AY133&gt;0),AY133-AZ133,"")</f>
        <v/>
      </c>
      <c r="BB133" s="102" t="str">
        <f t="shared" ref="BB133:BB196" si="54">IF(AND(ISNUMBER(BA133),BA133&gt;0),"Si","")</f>
        <v/>
      </c>
      <c r="BC133" s="102" t="e">
        <f t="shared" ref="BC133:BC196" si="55">IF(AND(BB133="Si",AY133=AW133),"Si","")</f>
        <v>#N/A</v>
      </c>
      <c r="BD133" s="102">
        <v>16.19203612479475</v>
      </c>
      <c r="BE133" s="103"/>
      <c r="BF133" s="178" t="s">
        <v>129</v>
      </c>
      <c r="BG133" s="105">
        <v>220.65</v>
      </c>
      <c r="BH133" s="105">
        <v>203.83103448275864</v>
      </c>
      <c r="BI133" s="105">
        <v>232.55172413793105</v>
      </c>
      <c r="BJ133" s="105">
        <v>229.69629629629631</v>
      </c>
      <c r="BK133" s="105">
        <v>153.41111111111113</v>
      </c>
      <c r="BL133" s="105">
        <v>82.683333333333337</v>
      </c>
      <c r="BM133" s="105">
        <v>62.853333333333332</v>
      </c>
      <c r="BN133" s="105">
        <v>42.03448275862069</v>
      </c>
      <c r="BO133" s="105">
        <v>84.072413793103451</v>
      </c>
      <c r="BP133" s="105">
        <v>219.0148148148148</v>
      </c>
      <c r="BQ133" s="105">
        <v>285.32142857142856</v>
      </c>
      <c r="BR133" s="106">
        <v>264.45</v>
      </c>
      <c r="BS133" s="107"/>
      <c r="BT133" s="108">
        <v>14.233333333333336</v>
      </c>
      <c r="BU133" s="108">
        <v>14.036090585659551</v>
      </c>
      <c r="BV133" s="108">
        <v>16.310344827586206</v>
      </c>
      <c r="BW133" s="108">
        <v>16.19203612479475</v>
      </c>
      <c r="BX133" s="108">
        <v>13.757060755336619</v>
      </c>
      <c r="BY133" s="109">
        <v>8.8666666666666654</v>
      </c>
      <c r="BZ133" s="109">
        <v>6.3666666666666663</v>
      </c>
      <c r="CA133" s="109">
        <v>5.1379310344827571</v>
      </c>
      <c r="CB133" s="109">
        <v>8.8620689655172438</v>
      </c>
      <c r="CC133" s="109">
        <v>15.383333333333336</v>
      </c>
      <c r="CD133" s="109">
        <v>18.350574712643681</v>
      </c>
      <c r="CE133" s="109">
        <v>15.400000000000004</v>
      </c>
      <c r="CF133" s="110"/>
      <c r="CG133" s="111">
        <v>121</v>
      </c>
      <c r="CH133" s="111">
        <v>145</v>
      </c>
      <c r="CI133" s="111">
        <v>107</v>
      </c>
      <c r="CJ133" s="111">
        <v>112</v>
      </c>
      <c r="CK133" s="111">
        <v>84</v>
      </c>
      <c r="CL133" s="111">
        <v>74</v>
      </c>
      <c r="CM133" s="111">
        <v>122</v>
      </c>
      <c r="CN133" s="111">
        <v>45</v>
      </c>
      <c r="CO133" s="111">
        <v>122</v>
      </c>
      <c r="CP133" s="111">
        <v>207</v>
      </c>
      <c r="CQ133" s="111">
        <v>129</v>
      </c>
      <c r="CR133" s="111">
        <v>98</v>
      </c>
      <c r="CS133" s="112"/>
      <c r="CT133" s="182" t="s">
        <v>129</v>
      </c>
      <c r="CU133" s="282"/>
      <c r="CV133" s="114"/>
      <c r="CW133" s="114"/>
      <c r="CX133" s="114"/>
      <c r="CY133" s="114"/>
      <c r="CZ133" s="114"/>
      <c r="DA133" s="114"/>
      <c r="DB133" s="115"/>
      <c r="DC133" s="116"/>
      <c r="DD133" s="116"/>
      <c r="DE133" s="116"/>
      <c r="DF133" s="117"/>
      <c r="DH133" s="119"/>
      <c r="DI133" s="119"/>
      <c r="DJ133" s="120"/>
      <c r="DK133" s="121"/>
      <c r="DL133" s="119"/>
      <c r="DM133" s="119"/>
      <c r="DN133" s="120"/>
      <c r="DO133" s="121"/>
      <c r="DP133" s="119"/>
      <c r="DQ133" s="119"/>
      <c r="DR133" s="120"/>
      <c r="DS133" s="121"/>
      <c r="DT133" s="119"/>
      <c r="DU133" s="119"/>
      <c r="DV133" s="120"/>
      <c r="DW133" s="121"/>
      <c r="DX133" s="119"/>
      <c r="DY133" s="119"/>
      <c r="DZ133" s="120"/>
      <c r="EA133" s="121"/>
      <c r="EB133" s="119"/>
      <c r="EC133" s="119"/>
      <c r="ED133" s="120"/>
      <c r="EE133" s="121"/>
      <c r="EF133" s="119"/>
      <c r="EG133" s="119"/>
      <c r="EH133" s="120"/>
      <c r="EI133" s="121"/>
      <c r="EJ133" s="119"/>
      <c r="EK133" s="119"/>
      <c r="EL133" s="120"/>
      <c r="EM133" s="121"/>
      <c r="EN133" s="119"/>
      <c r="EO133" s="119"/>
      <c r="EP133" s="120"/>
      <c r="EQ133" s="121"/>
      <c r="ER133" s="119"/>
      <c r="ES133" s="119"/>
      <c r="ET133" s="120"/>
      <c r="EU133" s="121"/>
      <c r="EV133" s="119"/>
      <c r="EW133" s="119"/>
      <c r="EX133" s="120"/>
      <c r="EY133" s="121"/>
      <c r="EZ133" s="119"/>
      <c r="FA133" s="119"/>
      <c r="FB133" s="120"/>
    </row>
    <row r="134" spans="1:158" s="118" customFormat="1" ht="15" customHeight="1" x14ac:dyDescent="0.25">
      <c r="A134" s="85">
        <v>26070680</v>
      </c>
      <c r="B134" s="86">
        <v>-74.233333329999994</v>
      </c>
      <c r="C134" s="86">
        <v>3.3333333299999999</v>
      </c>
      <c r="D134" s="87">
        <v>1000</v>
      </c>
      <c r="E134" s="254" t="s">
        <v>130</v>
      </c>
      <c r="F134" s="89" t="s">
        <v>63</v>
      </c>
      <c r="G134" s="89"/>
      <c r="H134" s="89"/>
      <c r="I134" s="89"/>
      <c r="J134" s="256" t="s">
        <v>720</v>
      </c>
      <c r="K134" s="91" t="s">
        <v>1301</v>
      </c>
      <c r="L134" s="126" t="s">
        <v>1301</v>
      </c>
      <c r="M134" s="126" t="s">
        <v>1301</v>
      </c>
      <c r="N134" s="126" t="s">
        <v>1301</v>
      </c>
      <c r="O134" s="126" t="s">
        <v>1301</v>
      </c>
      <c r="P134" s="126" t="s">
        <v>1301</v>
      </c>
      <c r="Q134" s="126" t="s">
        <v>1301</v>
      </c>
      <c r="R134" s="126" t="s">
        <v>1301</v>
      </c>
      <c r="S134" s="126" t="s">
        <v>1301</v>
      </c>
      <c r="T134" s="126" t="s">
        <v>1301</v>
      </c>
      <c r="U134" s="126" t="s">
        <v>1301</v>
      </c>
      <c r="V134" s="661" t="s">
        <v>1301</v>
      </c>
      <c r="W134" s="661" t="s">
        <v>1301</v>
      </c>
      <c r="X134" s="126" t="s">
        <v>1301</v>
      </c>
      <c r="Y134" s="126" t="s">
        <v>1301</v>
      </c>
      <c r="Z134" s="91" t="s">
        <v>1301</v>
      </c>
      <c r="AA134" s="126" t="s">
        <v>1301</v>
      </c>
      <c r="AB134" s="126" t="s">
        <v>1301</v>
      </c>
      <c r="AC134" s="126" t="s">
        <v>1301</v>
      </c>
      <c r="AD134" s="91" t="s">
        <v>1301</v>
      </c>
      <c r="AE134" s="126" t="s">
        <v>1301</v>
      </c>
      <c r="AF134" s="126" t="s">
        <v>1301</v>
      </c>
      <c r="AG134" s="126" t="s">
        <v>1301</v>
      </c>
      <c r="AH134" s="126" t="s">
        <v>1301</v>
      </c>
      <c r="AI134" s="126" t="s">
        <v>1301</v>
      </c>
      <c r="AJ134" s="126" t="s">
        <v>1301</v>
      </c>
      <c r="AK134" s="126" t="s">
        <v>1301</v>
      </c>
      <c r="AL134" s="126" t="s">
        <v>1301</v>
      </c>
      <c r="AM134" s="126" t="s">
        <v>1301</v>
      </c>
      <c r="AN134" s="126" t="s">
        <v>1301</v>
      </c>
      <c r="AO134" s="120"/>
      <c r="AP134" s="92" t="str">
        <f t="shared" si="51"/>
        <v/>
      </c>
      <c r="AQ134" s="93" t="s">
        <v>1301</v>
      </c>
      <c r="AR134" s="93" t="s">
        <v>1301</v>
      </c>
      <c r="AS134" s="93" t="s">
        <v>1301</v>
      </c>
      <c r="AT134" s="96"/>
      <c r="AU134" s="97"/>
      <c r="AV134" s="98"/>
      <c r="AW134" s="58"/>
      <c r="AX134" s="99"/>
      <c r="AY134" s="128"/>
      <c r="AZ134" s="101"/>
      <c r="BA134" s="102" t="str">
        <f t="shared" si="53"/>
        <v/>
      </c>
      <c r="BB134" s="102" t="str">
        <f t="shared" si="54"/>
        <v/>
      </c>
      <c r="BC134" s="102" t="str">
        <f t="shared" si="55"/>
        <v/>
      </c>
      <c r="BD134" s="102" t="s">
        <v>1301</v>
      </c>
      <c r="BE134" s="103"/>
      <c r="BF134" s="178" t="s">
        <v>130</v>
      </c>
      <c r="BG134" s="105" t="s">
        <v>1301</v>
      </c>
      <c r="BH134" s="105" t="s">
        <v>1301</v>
      </c>
      <c r="BI134" s="105" t="s">
        <v>1301</v>
      </c>
      <c r="BJ134" s="105" t="s">
        <v>1301</v>
      </c>
      <c r="BK134" s="105" t="s">
        <v>1301</v>
      </c>
      <c r="BL134" s="105" t="s">
        <v>1301</v>
      </c>
      <c r="BM134" s="105" t="s">
        <v>1301</v>
      </c>
      <c r="BN134" s="105" t="s">
        <v>1301</v>
      </c>
      <c r="BO134" s="105" t="s">
        <v>1301</v>
      </c>
      <c r="BP134" s="105" t="s">
        <v>1301</v>
      </c>
      <c r="BQ134" s="105" t="s">
        <v>1301</v>
      </c>
      <c r="BR134" s="106" t="s">
        <v>1301</v>
      </c>
      <c r="BS134" s="107"/>
      <c r="BT134" s="142" t="s">
        <v>1301</v>
      </c>
      <c r="BU134" s="143" t="s">
        <v>1301</v>
      </c>
      <c r="BV134" s="143" t="s">
        <v>1301</v>
      </c>
      <c r="BW134" s="143" t="s">
        <v>1301</v>
      </c>
      <c r="BX134" s="143" t="s">
        <v>1301</v>
      </c>
      <c r="BY134" s="143" t="s">
        <v>1301</v>
      </c>
      <c r="BZ134" s="143" t="s">
        <v>1301</v>
      </c>
      <c r="CA134" s="143" t="s">
        <v>1301</v>
      </c>
      <c r="CB134" s="143" t="s">
        <v>1301</v>
      </c>
      <c r="CC134" s="143" t="s">
        <v>1301</v>
      </c>
      <c r="CD134" s="143" t="s">
        <v>1301</v>
      </c>
      <c r="CE134" s="144" t="s">
        <v>1301</v>
      </c>
      <c r="CF134" s="110"/>
      <c r="CG134" s="111"/>
      <c r="CH134" s="111"/>
      <c r="CI134" s="111"/>
      <c r="CJ134" s="111"/>
      <c r="CK134" s="111"/>
      <c r="CL134" s="111"/>
      <c r="CM134" s="111"/>
      <c r="CN134" s="111"/>
      <c r="CO134" s="111"/>
      <c r="CP134" s="111"/>
      <c r="CQ134" s="111"/>
      <c r="CR134" s="111"/>
      <c r="CS134" s="112"/>
      <c r="CT134" s="182" t="s">
        <v>130</v>
      </c>
      <c r="CU134" s="282"/>
      <c r="CV134" s="114"/>
      <c r="CW134" s="114"/>
      <c r="CX134" s="114"/>
      <c r="CY134" s="114"/>
      <c r="CZ134" s="114"/>
      <c r="DA134" s="114"/>
      <c r="DB134" s="115"/>
      <c r="DC134" s="116"/>
      <c r="DD134" s="116"/>
      <c r="DE134" s="116"/>
      <c r="DF134" s="117"/>
      <c r="DH134" s="119"/>
      <c r="DI134" s="119"/>
      <c r="DJ134" s="120"/>
      <c r="DK134" s="121"/>
      <c r="DL134" s="119"/>
      <c r="DM134" s="119"/>
      <c r="DN134" s="120"/>
      <c r="DO134" s="121"/>
      <c r="DP134" s="119"/>
      <c r="DQ134" s="119"/>
      <c r="DR134" s="120"/>
      <c r="DS134" s="121"/>
      <c r="DT134" s="119"/>
      <c r="DU134" s="119"/>
      <c r="DV134" s="120"/>
      <c r="DW134" s="121"/>
      <c r="DX134" s="119"/>
      <c r="DY134" s="119"/>
      <c r="DZ134" s="120"/>
      <c r="EA134" s="121"/>
      <c r="EB134" s="119"/>
      <c r="EC134" s="119"/>
      <c r="ED134" s="120"/>
      <c r="EE134" s="121"/>
      <c r="EF134" s="119"/>
      <c r="EG134" s="119"/>
      <c r="EH134" s="120"/>
      <c r="EI134" s="121"/>
      <c r="EJ134" s="119"/>
      <c r="EK134" s="119"/>
      <c r="EL134" s="120"/>
      <c r="EM134" s="121"/>
      <c r="EN134" s="119"/>
      <c r="EO134" s="119"/>
      <c r="EP134" s="120"/>
      <c r="EQ134" s="121"/>
      <c r="ER134" s="119"/>
      <c r="ES134" s="119"/>
      <c r="ET134" s="120"/>
      <c r="EU134" s="121"/>
      <c r="EV134" s="119"/>
      <c r="EW134" s="119"/>
      <c r="EX134" s="120"/>
      <c r="EY134" s="121"/>
      <c r="EZ134" s="119"/>
      <c r="FA134" s="119"/>
      <c r="FB134" s="120"/>
    </row>
    <row r="135" spans="1:158" s="118" customFormat="1" ht="15" customHeight="1" x14ac:dyDescent="0.25">
      <c r="A135" s="85">
        <v>26080300</v>
      </c>
      <c r="B135" s="86">
        <v>-76.55</v>
      </c>
      <c r="C135" s="86">
        <v>3.4</v>
      </c>
      <c r="D135" s="87">
        <v>985</v>
      </c>
      <c r="E135" s="254" t="s">
        <v>1890</v>
      </c>
      <c r="F135" s="89" t="s">
        <v>63</v>
      </c>
      <c r="G135" s="89"/>
      <c r="H135" s="89"/>
      <c r="I135" s="89"/>
      <c r="J135" s="256" t="s">
        <v>1440</v>
      </c>
      <c r="K135" s="91" t="s">
        <v>1301</v>
      </c>
      <c r="L135" s="126" t="s">
        <v>1301</v>
      </c>
      <c r="M135" s="126" t="s">
        <v>1301</v>
      </c>
      <c r="N135" s="126" t="s">
        <v>1301</v>
      </c>
      <c r="O135" s="126" t="s">
        <v>1301</v>
      </c>
      <c r="P135" s="126" t="s">
        <v>1301</v>
      </c>
      <c r="Q135" s="126" t="s">
        <v>1301</v>
      </c>
      <c r="R135" s="126" t="s">
        <v>1301</v>
      </c>
      <c r="S135" s="126" t="s">
        <v>1301</v>
      </c>
      <c r="T135" s="126" t="s">
        <v>1301</v>
      </c>
      <c r="U135" s="126" t="s">
        <v>1301</v>
      </c>
      <c r="V135" s="661" t="s">
        <v>1301</v>
      </c>
      <c r="W135" s="661" t="s">
        <v>1301</v>
      </c>
      <c r="X135" s="126" t="s">
        <v>1301</v>
      </c>
      <c r="Y135" s="126" t="s">
        <v>1301</v>
      </c>
      <c r="Z135" s="91" t="s">
        <v>1301</v>
      </c>
      <c r="AA135" s="126" t="s">
        <v>1301</v>
      </c>
      <c r="AB135" s="126" t="s">
        <v>1301</v>
      </c>
      <c r="AC135" s="126" t="s">
        <v>1301</v>
      </c>
      <c r="AD135" s="91" t="s">
        <v>1301</v>
      </c>
      <c r="AE135" s="126" t="s">
        <v>1301</v>
      </c>
      <c r="AF135" s="126" t="s">
        <v>1301</v>
      </c>
      <c r="AG135" s="126" t="s">
        <v>1301</v>
      </c>
      <c r="AH135" s="126" t="s">
        <v>1301</v>
      </c>
      <c r="AI135" s="126" t="s">
        <v>1301</v>
      </c>
      <c r="AJ135" s="126" t="s">
        <v>1301</v>
      </c>
      <c r="AK135" s="126" t="s">
        <v>1301</v>
      </c>
      <c r="AL135" s="126" t="s">
        <v>1301</v>
      </c>
      <c r="AM135" s="126" t="s">
        <v>1301</v>
      </c>
      <c r="AN135" s="126" t="s">
        <v>1301</v>
      </c>
      <c r="AO135" s="120"/>
      <c r="AP135" s="92" t="str">
        <f t="shared" si="51"/>
        <v/>
      </c>
      <c r="AQ135" s="93" t="s">
        <v>1301</v>
      </c>
      <c r="AR135" s="93" t="s">
        <v>1301</v>
      </c>
      <c r="AS135" s="93" t="s">
        <v>1301</v>
      </c>
      <c r="AT135" s="96"/>
      <c r="AU135" s="97"/>
      <c r="AV135" s="98"/>
      <c r="AW135" s="58"/>
      <c r="AX135" s="99"/>
      <c r="AY135" s="128"/>
      <c r="AZ135" s="101"/>
      <c r="BA135" s="102" t="str">
        <f t="shared" si="53"/>
        <v/>
      </c>
      <c r="BB135" s="102" t="str">
        <f t="shared" si="54"/>
        <v/>
      </c>
      <c r="BC135" s="102" t="str">
        <f t="shared" si="55"/>
        <v/>
      </c>
      <c r="BD135" s="102" t="s">
        <v>1301</v>
      </c>
      <c r="BE135" s="103"/>
      <c r="BF135" s="178" t="s">
        <v>1793</v>
      </c>
      <c r="BG135" s="105" t="s">
        <v>1301</v>
      </c>
      <c r="BH135" s="105" t="s">
        <v>1301</v>
      </c>
      <c r="BI135" s="105" t="s">
        <v>1301</v>
      </c>
      <c r="BJ135" s="105" t="s">
        <v>1301</v>
      </c>
      <c r="BK135" s="105" t="s">
        <v>1301</v>
      </c>
      <c r="BL135" s="105" t="s">
        <v>1301</v>
      </c>
      <c r="BM135" s="105" t="s">
        <v>1301</v>
      </c>
      <c r="BN135" s="105" t="s">
        <v>1301</v>
      </c>
      <c r="BO135" s="105" t="s">
        <v>1301</v>
      </c>
      <c r="BP135" s="105" t="s">
        <v>1301</v>
      </c>
      <c r="BQ135" s="105" t="s">
        <v>1301</v>
      </c>
      <c r="BR135" s="106" t="s">
        <v>1301</v>
      </c>
      <c r="BS135" s="107"/>
      <c r="BT135" s="257" t="s">
        <v>1301</v>
      </c>
      <c r="BU135" s="192" t="s">
        <v>1301</v>
      </c>
      <c r="BV135" s="192" t="s">
        <v>1301</v>
      </c>
      <c r="BW135" s="192" t="s">
        <v>1301</v>
      </c>
      <c r="BX135" s="192" t="s">
        <v>1301</v>
      </c>
      <c r="BY135" s="193" t="s">
        <v>1301</v>
      </c>
      <c r="BZ135" s="192" t="s">
        <v>1301</v>
      </c>
      <c r="CA135" s="192" t="s">
        <v>1301</v>
      </c>
      <c r="CB135" s="193" t="s">
        <v>1301</v>
      </c>
      <c r="CC135" s="193" t="s">
        <v>1301</v>
      </c>
      <c r="CD135" s="193" t="s">
        <v>1301</v>
      </c>
      <c r="CE135" s="193" t="s">
        <v>1301</v>
      </c>
      <c r="CF135" s="110"/>
      <c r="CG135" s="111"/>
      <c r="CH135" s="111"/>
      <c r="CI135" s="111"/>
      <c r="CJ135" s="111"/>
      <c r="CK135" s="111"/>
      <c r="CL135" s="111"/>
      <c r="CM135" s="111"/>
      <c r="CN135" s="111"/>
      <c r="CO135" s="111"/>
      <c r="CP135" s="111"/>
      <c r="CQ135" s="111"/>
      <c r="CR135" s="111"/>
      <c r="CS135" s="112"/>
      <c r="CT135" s="182" t="s">
        <v>1793</v>
      </c>
      <c r="CU135" s="282">
        <f>SUM(K135:T135)</f>
        <v>0</v>
      </c>
      <c r="CV135" s="114"/>
      <c r="CW135" s="114"/>
      <c r="CX135" s="114">
        <f>SUM(U135:AD135)</f>
        <v>0</v>
      </c>
      <c r="CY135" s="114"/>
      <c r="CZ135" s="114"/>
      <c r="DA135" s="114">
        <f>SUM(AE135:AO135)</f>
        <v>0</v>
      </c>
      <c r="DB135" s="115">
        <f>+SUM(CU135:DA135)</f>
        <v>0</v>
      </c>
      <c r="DC135" s="116">
        <f>COUNT(K135:T135)</f>
        <v>0</v>
      </c>
      <c r="DD135" s="116">
        <f>COUNT(U135:AD135)</f>
        <v>0</v>
      </c>
      <c r="DE135" s="116">
        <f>COUNT(AE135:AO135)</f>
        <v>0</v>
      </c>
      <c r="DF135" s="117">
        <f>COUNT(K135:AO135)</f>
        <v>0</v>
      </c>
      <c r="DH135" s="119"/>
      <c r="DI135" s="119"/>
      <c r="DJ135" s="120"/>
      <c r="DK135" s="121"/>
      <c r="DL135" s="119"/>
      <c r="DM135" s="119"/>
      <c r="DN135" s="120"/>
      <c r="DO135" s="121"/>
      <c r="DP135" s="119"/>
      <c r="DQ135" s="119"/>
      <c r="DR135" s="120"/>
      <c r="DS135" s="121"/>
      <c r="DT135" s="119"/>
      <c r="DU135" s="119"/>
      <c r="DV135" s="120"/>
      <c r="DW135" s="121"/>
      <c r="DX135" s="119"/>
      <c r="DY135" s="119"/>
      <c r="DZ135" s="120"/>
      <c r="EA135" s="121"/>
      <c r="EB135" s="119"/>
      <c r="EC135" s="119"/>
      <c r="ED135" s="120"/>
      <c r="EE135" s="121"/>
      <c r="EF135" s="119"/>
      <c r="EG135" s="119"/>
      <c r="EH135" s="120"/>
      <c r="EI135" s="121"/>
      <c r="EJ135" s="119"/>
      <c r="EK135" s="119"/>
      <c r="EL135" s="120"/>
      <c r="EM135" s="121"/>
      <c r="EN135" s="119"/>
      <c r="EO135" s="119"/>
      <c r="EP135" s="120"/>
      <c r="EQ135" s="121"/>
      <c r="ER135" s="119"/>
      <c r="ES135" s="119"/>
      <c r="ET135" s="120"/>
      <c r="EU135" s="121"/>
      <c r="EV135" s="119"/>
      <c r="EW135" s="119"/>
      <c r="EX135" s="120"/>
      <c r="EY135" s="121"/>
      <c r="EZ135" s="119"/>
      <c r="FA135" s="119"/>
      <c r="FB135" s="120"/>
    </row>
    <row r="136" spans="1:158" s="118" customFormat="1" ht="15" customHeight="1" x14ac:dyDescent="0.25">
      <c r="A136" s="285">
        <v>53100050</v>
      </c>
      <c r="B136" s="86">
        <v>-76.866666670000001</v>
      </c>
      <c r="C136" s="86">
        <v>3.53333333</v>
      </c>
      <c r="D136" s="87">
        <v>630</v>
      </c>
      <c r="E136" s="254" t="s">
        <v>131</v>
      </c>
      <c r="F136" s="89" t="s">
        <v>63</v>
      </c>
      <c r="G136" s="89"/>
      <c r="H136" s="89"/>
      <c r="I136" s="89"/>
      <c r="J136" s="256" t="s">
        <v>777</v>
      </c>
      <c r="K136" s="91" t="s">
        <v>1301</v>
      </c>
      <c r="L136" s="126" t="s">
        <v>1301</v>
      </c>
      <c r="M136" s="126" t="s">
        <v>1301</v>
      </c>
      <c r="N136" s="126" t="s">
        <v>1301</v>
      </c>
      <c r="O136" s="126" t="s">
        <v>1301</v>
      </c>
      <c r="P136" s="126" t="s">
        <v>1301</v>
      </c>
      <c r="Q136" s="126" t="s">
        <v>1301</v>
      </c>
      <c r="R136" s="126" t="s">
        <v>1301</v>
      </c>
      <c r="S136" s="126" t="s">
        <v>1301</v>
      </c>
      <c r="T136" s="126" t="s">
        <v>1301</v>
      </c>
      <c r="U136" s="126" t="s">
        <v>1301</v>
      </c>
      <c r="V136" s="661" t="s">
        <v>1301</v>
      </c>
      <c r="W136" s="661" t="s">
        <v>1301</v>
      </c>
      <c r="X136" s="126" t="s">
        <v>1301</v>
      </c>
      <c r="Y136" s="126" t="s">
        <v>1301</v>
      </c>
      <c r="Z136" s="91" t="s">
        <v>1301</v>
      </c>
      <c r="AA136" s="126" t="s">
        <v>1301</v>
      </c>
      <c r="AB136" s="126" t="s">
        <v>1301</v>
      </c>
      <c r="AC136" s="126" t="s">
        <v>1301</v>
      </c>
      <c r="AD136" s="91" t="s">
        <v>1301</v>
      </c>
      <c r="AE136" s="126" t="s">
        <v>1301</v>
      </c>
      <c r="AF136" s="126" t="s">
        <v>1301</v>
      </c>
      <c r="AG136" s="126" t="s">
        <v>1301</v>
      </c>
      <c r="AH136" s="126" t="s">
        <v>1301</v>
      </c>
      <c r="AI136" s="126" t="s">
        <v>1301</v>
      </c>
      <c r="AJ136" s="126" t="s">
        <v>1301</v>
      </c>
      <c r="AK136" s="126" t="s">
        <v>1301</v>
      </c>
      <c r="AL136" s="126" t="s">
        <v>1301</v>
      </c>
      <c r="AM136" s="126" t="s">
        <v>1301</v>
      </c>
      <c r="AN136" s="126" t="s">
        <v>1301</v>
      </c>
      <c r="AO136" s="120"/>
      <c r="AP136" s="92" t="str">
        <f t="shared" si="51"/>
        <v/>
      </c>
      <c r="AQ136" s="93" t="s">
        <v>1301</v>
      </c>
      <c r="AR136" s="93" t="s">
        <v>1301</v>
      </c>
      <c r="AS136" s="93" t="s">
        <v>1301</v>
      </c>
      <c r="AT136" s="96">
        <f t="shared" si="52"/>
        <v>0</v>
      </c>
      <c r="AU136" s="97"/>
      <c r="AV136" s="98"/>
      <c r="AW136" s="58"/>
      <c r="AX136" s="99"/>
      <c r="AY136" s="128"/>
      <c r="AZ136" s="101"/>
      <c r="BA136" s="102" t="str">
        <f t="shared" si="53"/>
        <v/>
      </c>
      <c r="BB136" s="102" t="str">
        <f t="shared" si="54"/>
        <v/>
      </c>
      <c r="BC136" s="102" t="str">
        <f t="shared" si="55"/>
        <v/>
      </c>
      <c r="BD136" s="102" t="s">
        <v>1301</v>
      </c>
      <c r="BE136" s="103"/>
      <c r="BF136" s="178" t="s">
        <v>131</v>
      </c>
      <c r="BG136" s="105" t="s">
        <v>1301</v>
      </c>
      <c r="BH136" s="105" t="s">
        <v>1301</v>
      </c>
      <c r="BI136" s="105" t="s">
        <v>1301</v>
      </c>
      <c r="BJ136" s="105" t="s">
        <v>1301</v>
      </c>
      <c r="BK136" s="105" t="s">
        <v>1301</v>
      </c>
      <c r="BL136" s="105" t="s">
        <v>1301</v>
      </c>
      <c r="BM136" s="105" t="s">
        <v>1301</v>
      </c>
      <c r="BN136" s="105" t="s">
        <v>1301</v>
      </c>
      <c r="BO136" s="105" t="s">
        <v>1301</v>
      </c>
      <c r="BP136" s="105" t="s">
        <v>1301</v>
      </c>
      <c r="BQ136" s="105" t="s">
        <v>1301</v>
      </c>
      <c r="BR136" s="106" t="s">
        <v>1301</v>
      </c>
      <c r="BS136" s="107"/>
      <c r="BT136" s="142" t="s">
        <v>1301</v>
      </c>
      <c r="BU136" s="143" t="s">
        <v>1301</v>
      </c>
      <c r="BV136" s="143" t="s">
        <v>1301</v>
      </c>
      <c r="BW136" s="143" t="s">
        <v>1301</v>
      </c>
      <c r="BX136" s="143" t="s">
        <v>1301</v>
      </c>
      <c r="BY136" s="143" t="s">
        <v>1301</v>
      </c>
      <c r="BZ136" s="143" t="s">
        <v>1301</v>
      </c>
      <c r="CA136" s="143" t="s">
        <v>1301</v>
      </c>
      <c r="CB136" s="143" t="s">
        <v>1301</v>
      </c>
      <c r="CC136" s="143" t="s">
        <v>1301</v>
      </c>
      <c r="CD136" s="143" t="s">
        <v>1301</v>
      </c>
      <c r="CE136" s="144" t="s">
        <v>1301</v>
      </c>
      <c r="CF136" s="110"/>
      <c r="CG136" s="111"/>
      <c r="CH136" s="111"/>
      <c r="CI136" s="111"/>
      <c r="CJ136" s="111"/>
      <c r="CK136" s="111"/>
      <c r="CL136" s="111"/>
      <c r="CM136" s="111"/>
      <c r="CN136" s="111"/>
      <c r="CO136" s="111"/>
      <c r="CP136" s="111"/>
      <c r="CQ136" s="111"/>
      <c r="CR136" s="111"/>
      <c r="CS136" s="112"/>
      <c r="CT136" s="182" t="s">
        <v>131</v>
      </c>
      <c r="CU136" s="282">
        <f>SUM(K136:T136)</f>
        <v>0</v>
      </c>
      <c r="CV136" s="114"/>
      <c r="CW136" s="114"/>
      <c r="CX136" s="114">
        <f>SUM(U136:AD136)</f>
        <v>0</v>
      </c>
      <c r="CY136" s="114"/>
      <c r="CZ136" s="114"/>
      <c r="DA136" s="114">
        <f>SUM(AE136:AO136)</f>
        <v>0</v>
      </c>
      <c r="DB136" s="115">
        <f>+SUM(CU136:DA136)</f>
        <v>0</v>
      </c>
      <c r="DC136" s="116">
        <f>COUNT(K136:T136)</f>
        <v>0</v>
      </c>
      <c r="DD136" s="116">
        <f>COUNT(U136:AD136)</f>
        <v>0</v>
      </c>
      <c r="DE136" s="116">
        <f>COUNT(AE136:AO136)</f>
        <v>0</v>
      </c>
      <c r="DF136" s="117">
        <f>COUNT(K136:AO136)</f>
        <v>0</v>
      </c>
      <c r="DH136" s="119"/>
      <c r="DI136" s="119"/>
      <c r="DJ136" s="120"/>
      <c r="DK136" s="121"/>
      <c r="DL136" s="119"/>
      <c r="DM136" s="119"/>
      <c r="DN136" s="120"/>
      <c r="DO136" s="121"/>
      <c r="DP136" s="119"/>
      <c r="DQ136" s="119"/>
      <c r="DR136" s="120"/>
      <c r="DS136" s="121"/>
      <c r="DT136" s="119"/>
      <c r="DU136" s="119"/>
      <c r="DV136" s="120"/>
      <c r="DW136" s="121"/>
      <c r="DX136" s="119"/>
      <c r="DY136" s="119"/>
      <c r="DZ136" s="120"/>
      <c r="EA136" s="121"/>
      <c r="EB136" s="119"/>
      <c r="EC136" s="119"/>
      <c r="ED136" s="120"/>
      <c r="EE136" s="121"/>
      <c r="EF136" s="119"/>
      <c r="EG136" s="119"/>
      <c r="EH136" s="120"/>
      <c r="EI136" s="121"/>
      <c r="EJ136" s="119"/>
      <c r="EK136" s="119"/>
      <c r="EL136" s="120"/>
      <c r="EM136" s="121"/>
      <c r="EN136" s="119"/>
      <c r="EO136" s="119"/>
      <c r="EP136" s="120"/>
      <c r="EQ136" s="121"/>
      <c r="ER136" s="119"/>
      <c r="ES136" s="119"/>
      <c r="ET136" s="120"/>
      <c r="EU136" s="121"/>
      <c r="EV136" s="119"/>
      <c r="EW136" s="119"/>
      <c r="EX136" s="120"/>
      <c r="EY136" s="121"/>
      <c r="EZ136" s="119"/>
      <c r="FA136" s="119"/>
      <c r="FB136" s="120"/>
    </row>
    <row r="137" spans="1:158" s="118" customFormat="1" ht="15" customHeight="1" x14ac:dyDescent="0.25">
      <c r="A137" s="85">
        <v>54075010</v>
      </c>
      <c r="B137" s="86">
        <v>-77.316666670000004</v>
      </c>
      <c r="C137" s="86">
        <v>4.05</v>
      </c>
      <c r="D137" s="87">
        <v>50</v>
      </c>
      <c r="E137" s="254" t="s">
        <v>132</v>
      </c>
      <c r="F137" s="89" t="s">
        <v>63</v>
      </c>
      <c r="G137" s="89"/>
      <c r="H137" s="89"/>
      <c r="I137" s="89"/>
      <c r="J137" s="256" t="s">
        <v>777</v>
      </c>
      <c r="K137" s="91" t="s">
        <v>1301</v>
      </c>
      <c r="L137" s="126" t="s">
        <v>1301</v>
      </c>
      <c r="M137" s="126" t="s">
        <v>1301</v>
      </c>
      <c r="N137" s="126" t="s">
        <v>1301</v>
      </c>
      <c r="O137" s="126" t="s">
        <v>1301</v>
      </c>
      <c r="P137" s="126" t="s">
        <v>1301</v>
      </c>
      <c r="Q137" s="126" t="s">
        <v>1301</v>
      </c>
      <c r="R137" s="126" t="s">
        <v>1301</v>
      </c>
      <c r="S137" s="126" t="s">
        <v>1301</v>
      </c>
      <c r="T137" s="126" t="s">
        <v>1301</v>
      </c>
      <c r="U137" s="126" t="s">
        <v>1301</v>
      </c>
      <c r="V137" s="661" t="s">
        <v>1301</v>
      </c>
      <c r="W137" s="661" t="s">
        <v>1301</v>
      </c>
      <c r="X137" s="126" t="s">
        <v>1301</v>
      </c>
      <c r="Y137" s="126" t="s">
        <v>1301</v>
      </c>
      <c r="Z137" s="91" t="s">
        <v>1301</v>
      </c>
      <c r="AA137" s="126" t="s">
        <v>1301</v>
      </c>
      <c r="AB137" s="126" t="s">
        <v>1301</v>
      </c>
      <c r="AC137" s="126" t="s">
        <v>1301</v>
      </c>
      <c r="AD137" s="91" t="s">
        <v>1301</v>
      </c>
      <c r="AE137" s="126" t="s">
        <v>1301</v>
      </c>
      <c r="AF137" s="126" t="s">
        <v>1301</v>
      </c>
      <c r="AG137" s="126" t="s">
        <v>1301</v>
      </c>
      <c r="AH137" s="126" t="s">
        <v>1301</v>
      </c>
      <c r="AI137" s="126" t="s">
        <v>1301</v>
      </c>
      <c r="AJ137" s="126" t="s">
        <v>1301</v>
      </c>
      <c r="AK137" s="126" t="s">
        <v>1301</v>
      </c>
      <c r="AL137" s="126" t="s">
        <v>1301</v>
      </c>
      <c r="AM137" s="126" t="s">
        <v>1301</v>
      </c>
      <c r="AN137" s="126" t="s">
        <v>1301</v>
      </c>
      <c r="AO137" s="120"/>
      <c r="AP137" s="92" t="str">
        <f t="shared" si="51"/>
        <v/>
      </c>
      <c r="AQ137" s="93" t="s">
        <v>1301</v>
      </c>
      <c r="AR137" s="93" t="s">
        <v>1301</v>
      </c>
      <c r="AS137" s="93" t="s">
        <v>1301</v>
      </c>
      <c r="AT137" s="96"/>
      <c r="AU137" s="97"/>
      <c r="AV137" s="98"/>
      <c r="AW137" s="58"/>
      <c r="AX137" s="99"/>
      <c r="AY137" s="128"/>
      <c r="AZ137" s="101"/>
      <c r="BA137" s="102" t="str">
        <f t="shared" si="53"/>
        <v/>
      </c>
      <c r="BB137" s="102" t="str">
        <f t="shared" si="54"/>
        <v/>
      </c>
      <c r="BC137" s="102" t="str">
        <f t="shared" si="55"/>
        <v/>
      </c>
      <c r="BD137" s="102" t="s">
        <v>1301</v>
      </c>
      <c r="BE137" s="103"/>
      <c r="BF137" s="178" t="s">
        <v>132</v>
      </c>
      <c r="BG137" s="105" t="s">
        <v>1301</v>
      </c>
      <c r="BH137" s="105" t="s">
        <v>1301</v>
      </c>
      <c r="BI137" s="105" t="s">
        <v>1301</v>
      </c>
      <c r="BJ137" s="105" t="s">
        <v>1301</v>
      </c>
      <c r="BK137" s="105" t="s">
        <v>1301</v>
      </c>
      <c r="BL137" s="105" t="s">
        <v>1301</v>
      </c>
      <c r="BM137" s="105" t="s">
        <v>1301</v>
      </c>
      <c r="BN137" s="105" t="s">
        <v>1301</v>
      </c>
      <c r="BO137" s="105" t="s">
        <v>1301</v>
      </c>
      <c r="BP137" s="105" t="s">
        <v>1301</v>
      </c>
      <c r="BQ137" s="105" t="s">
        <v>1301</v>
      </c>
      <c r="BR137" s="106" t="s">
        <v>1301</v>
      </c>
      <c r="BS137" s="107"/>
      <c r="BT137" s="142" t="s">
        <v>1301</v>
      </c>
      <c r="BU137" s="143" t="s">
        <v>1301</v>
      </c>
      <c r="BV137" s="143" t="s">
        <v>1301</v>
      </c>
      <c r="BW137" s="143" t="s">
        <v>1301</v>
      </c>
      <c r="BX137" s="143" t="s">
        <v>1301</v>
      </c>
      <c r="BY137" s="143" t="s">
        <v>1301</v>
      </c>
      <c r="BZ137" s="143" t="s">
        <v>1301</v>
      </c>
      <c r="CA137" s="143" t="s">
        <v>1301</v>
      </c>
      <c r="CB137" s="143" t="s">
        <v>1301</v>
      </c>
      <c r="CC137" s="143" t="s">
        <v>1301</v>
      </c>
      <c r="CD137" s="143" t="s">
        <v>1301</v>
      </c>
      <c r="CE137" s="144" t="s">
        <v>1301</v>
      </c>
      <c r="CF137" s="110"/>
      <c r="CG137" s="111"/>
      <c r="CH137" s="111"/>
      <c r="CI137" s="111"/>
      <c r="CJ137" s="111"/>
      <c r="CK137" s="111"/>
      <c r="CL137" s="111"/>
      <c r="CM137" s="111"/>
      <c r="CN137" s="111"/>
      <c r="CO137" s="111"/>
      <c r="CP137" s="111"/>
      <c r="CQ137" s="111"/>
      <c r="CR137" s="111"/>
      <c r="CS137" s="112"/>
      <c r="CT137" s="182" t="s">
        <v>132</v>
      </c>
      <c r="CU137" s="282"/>
      <c r="CV137" s="114"/>
      <c r="CW137" s="114"/>
      <c r="CX137" s="114"/>
      <c r="CY137" s="114"/>
      <c r="CZ137" s="114"/>
      <c r="DA137" s="114"/>
      <c r="DB137" s="115"/>
      <c r="DC137" s="116"/>
      <c r="DD137" s="116"/>
      <c r="DE137" s="116"/>
      <c r="DF137" s="117"/>
      <c r="DH137" s="119"/>
      <c r="DI137" s="119"/>
      <c r="DJ137" s="120"/>
      <c r="DK137" s="121"/>
      <c r="DL137" s="119"/>
      <c r="DM137" s="119"/>
      <c r="DN137" s="120"/>
      <c r="DO137" s="121"/>
      <c r="DP137" s="119"/>
      <c r="DQ137" s="119"/>
      <c r="DR137" s="120"/>
      <c r="DS137" s="121"/>
      <c r="DT137" s="119"/>
      <c r="DU137" s="119"/>
      <c r="DV137" s="120"/>
      <c r="DW137" s="121"/>
      <c r="DX137" s="119"/>
      <c r="DY137" s="119"/>
      <c r="DZ137" s="120"/>
      <c r="EA137" s="121"/>
      <c r="EB137" s="119"/>
      <c r="EC137" s="119"/>
      <c r="ED137" s="120"/>
      <c r="EE137" s="121"/>
      <c r="EF137" s="119"/>
      <c r="EG137" s="119"/>
      <c r="EH137" s="120"/>
      <c r="EI137" s="121"/>
      <c r="EJ137" s="119"/>
      <c r="EK137" s="119"/>
      <c r="EL137" s="120"/>
      <c r="EM137" s="121"/>
      <c r="EN137" s="119"/>
      <c r="EO137" s="119"/>
      <c r="EP137" s="120"/>
      <c r="EQ137" s="121"/>
      <c r="ER137" s="119"/>
      <c r="ES137" s="119"/>
      <c r="ET137" s="120"/>
      <c r="EU137" s="121"/>
      <c r="EV137" s="119"/>
      <c r="EW137" s="119"/>
      <c r="EX137" s="120"/>
      <c r="EY137" s="121"/>
      <c r="EZ137" s="119"/>
      <c r="FA137" s="119"/>
      <c r="FB137" s="120"/>
    </row>
    <row r="138" spans="1:158" s="118" customFormat="1" ht="15" customHeight="1" x14ac:dyDescent="0.25">
      <c r="A138" s="85"/>
      <c r="B138" s="215">
        <v>-76.41</v>
      </c>
      <c r="C138" s="215">
        <v>2.3433333300000001</v>
      </c>
      <c r="D138" s="87">
        <v>2400</v>
      </c>
      <c r="E138" s="254" t="s">
        <v>133</v>
      </c>
      <c r="F138" s="89" t="s">
        <v>65</v>
      </c>
      <c r="G138" s="89"/>
      <c r="H138" s="89"/>
      <c r="I138" s="89"/>
      <c r="J138" s="256" t="s">
        <v>803</v>
      </c>
      <c r="K138" s="91" t="s">
        <v>1301</v>
      </c>
      <c r="L138" s="126" t="s">
        <v>1301</v>
      </c>
      <c r="M138" s="126" t="s">
        <v>1301</v>
      </c>
      <c r="N138" s="126" t="s">
        <v>1301</v>
      </c>
      <c r="O138" s="126" t="s">
        <v>1301</v>
      </c>
      <c r="P138" s="126" t="s">
        <v>1301</v>
      </c>
      <c r="Q138" s="126" t="s">
        <v>1301</v>
      </c>
      <c r="R138" s="126" t="s">
        <v>1301</v>
      </c>
      <c r="S138" s="126" t="s">
        <v>1301</v>
      </c>
      <c r="T138" s="126" t="s">
        <v>1301</v>
      </c>
      <c r="U138" s="126" t="s">
        <v>1301</v>
      </c>
      <c r="V138" s="661" t="s">
        <v>1301</v>
      </c>
      <c r="W138" s="661" t="s">
        <v>1301</v>
      </c>
      <c r="X138" s="126" t="s">
        <v>1301</v>
      </c>
      <c r="Y138" s="126" t="s">
        <v>1301</v>
      </c>
      <c r="Z138" s="91" t="s">
        <v>1301</v>
      </c>
      <c r="AA138" s="126" t="s">
        <v>1301</v>
      </c>
      <c r="AB138" s="126" t="s">
        <v>1301</v>
      </c>
      <c r="AC138" s="126" t="s">
        <v>1301</v>
      </c>
      <c r="AD138" s="91" t="s">
        <v>1301</v>
      </c>
      <c r="AE138" s="126" t="s">
        <v>1301</v>
      </c>
      <c r="AF138" s="126" t="s">
        <v>1301</v>
      </c>
      <c r="AG138" s="126" t="s">
        <v>1301</v>
      </c>
      <c r="AH138" s="126" t="s">
        <v>1301</v>
      </c>
      <c r="AI138" s="126" t="s">
        <v>1301</v>
      </c>
      <c r="AJ138" s="126" t="s">
        <v>1301</v>
      </c>
      <c r="AK138" s="126" t="s">
        <v>1301</v>
      </c>
      <c r="AL138" s="126" t="s">
        <v>1301</v>
      </c>
      <c r="AM138" s="126" t="s">
        <v>1301</v>
      </c>
      <c r="AN138" s="126" t="s">
        <v>1301</v>
      </c>
      <c r="AO138" s="120"/>
      <c r="AP138" s="92" t="str">
        <f t="shared" si="51"/>
        <v/>
      </c>
      <c r="AQ138" s="93" t="s">
        <v>1301</v>
      </c>
      <c r="AR138" s="93" t="s">
        <v>1301</v>
      </c>
      <c r="AS138" s="93" t="s">
        <v>1301</v>
      </c>
      <c r="AT138" s="96">
        <f t="shared" si="52"/>
        <v>0</v>
      </c>
      <c r="AU138" s="97"/>
      <c r="AV138" s="98"/>
      <c r="AW138" s="58"/>
      <c r="AX138" s="99"/>
      <c r="AY138" s="128"/>
      <c r="AZ138" s="101"/>
      <c r="BA138" s="102" t="str">
        <f t="shared" si="53"/>
        <v/>
      </c>
      <c r="BB138" s="102" t="str">
        <f t="shared" si="54"/>
        <v/>
      </c>
      <c r="BC138" s="102" t="str">
        <f t="shared" si="55"/>
        <v/>
      </c>
      <c r="BD138" s="102" t="s">
        <v>1301</v>
      </c>
      <c r="BE138" s="103"/>
      <c r="BF138" s="178" t="s">
        <v>133</v>
      </c>
      <c r="BG138" s="105" t="s">
        <v>1301</v>
      </c>
      <c r="BH138" s="105" t="s">
        <v>1301</v>
      </c>
      <c r="BI138" s="105" t="s">
        <v>1301</v>
      </c>
      <c r="BJ138" s="105" t="s">
        <v>1301</v>
      </c>
      <c r="BK138" s="105" t="s">
        <v>1301</v>
      </c>
      <c r="BL138" s="105" t="s">
        <v>1301</v>
      </c>
      <c r="BM138" s="105" t="s">
        <v>1301</v>
      </c>
      <c r="BN138" s="105" t="s">
        <v>1301</v>
      </c>
      <c r="BO138" s="105" t="s">
        <v>1301</v>
      </c>
      <c r="BP138" s="105" t="s">
        <v>1301</v>
      </c>
      <c r="BQ138" s="105" t="s">
        <v>1301</v>
      </c>
      <c r="BR138" s="106" t="s">
        <v>1301</v>
      </c>
      <c r="BS138" s="107"/>
      <c r="BT138" s="108" t="s">
        <v>1301</v>
      </c>
      <c r="BU138" s="108" t="s">
        <v>1301</v>
      </c>
      <c r="BV138" s="108" t="s">
        <v>1301</v>
      </c>
      <c r="BW138" s="108" t="s">
        <v>1301</v>
      </c>
      <c r="BX138" s="108" t="s">
        <v>1301</v>
      </c>
      <c r="BY138" s="109" t="s">
        <v>1301</v>
      </c>
      <c r="BZ138" s="109" t="s">
        <v>1301</v>
      </c>
      <c r="CA138" s="109" t="s">
        <v>1301</v>
      </c>
      <c r="CB138" s="109" t="s">
        <v>1301</v>
      </c>
      <c r="CC138" s="109" t="s">
        <v>1301</v>
      </c>
      <c r="CD138" s="109" t="s">
        <v>1301</v>
      </c>
      <c r="CE138" s="109" t="s">
        <v>1301</v>
      </c>
      <c r="CF138" s="110"/>
      <c r="CG138" s="111"/>
      <c r="CH138" s="111"/>
      <c r="CI138" s="111"/>
      <c r="CJ138" s="111"/>
      <c r="CK138" s="111"/>
      <c r="CL138" s="111"/>
      <c r="CM138" s="111"/>
      <c r="CN138" s="111"/>
      <c r="CO138" s="111"/>
      <c r="CP138" s="111"/>
      <c r="CQ138" s="111"/>
      <c r="CR138" s="111"/>
      <c r="CS138" s="112"/>
      <c r="CT138" s="182" t="s">
        <v>133</v>
      </c>
      <c r="CU138" s="282"/>
      <c r="CV138" s="114"/>
      <c r="CW138" s="114"/>
      <c r="CX138" s="114"/>
      <c r="CY138" s="114"/>
      <c r="CZ138" s="114"/>
      <c r="DA138" s="114"/>
      <c r="DB138" s="115"/>
      <c r="DC138" s="116"/>
      <c r="DD138" s="116"/>
      <c r="DE138" s="116"/>
      <c r="DF138" s="117"/>
      <c r="DH138" s="119"/>
      <c r="DI138" s="119"/>
      <c r="DJ138" s="120"/>
      <c r="DK138" s="121"/>
      <c r="DL138" s="119"/>
      <c r="DM138" s="119"/>
      <c r="DN138" s="120"/>
      <c r="DO138" s="121"/>
      <c r="DP138" s="119"/>
      <c r="DQ138" s="119"/>
      <c r="DR138" s="120"/>
      <c r="DS138" s="121"/>
      <c r="DT138" s="119"/>
      <c r="DU138" s="119"/>
      <c r="DV138" s="120"/>
      <c r="DW138" s="121"/>
      <c r="DX138" s="119"/>
      <c r="DY138" s="119"/>
      <c r="DZ138" s="120"/>
      <c r="EA138" s="121"/>
      <c r="EB138" s="119"/>
      <c r="EC138" s="119"/>
      <c r="ED138" s="120"/>
      <c r="EE138" s="121"/>
      <c r="EF138" s="119"/>
      <c r="EG138" s="119"/>
      <c r="EH138" s="120"/>
      <c r="EI138" s="121"/>
      <c r="EJ138" s="119"/>
      <c r="EK138" s="119"/>
      <c r="EL138" s="120"/>
      <c r="EM138" s="121"/>
      <c r="EN138" s="119"/>
      <c r="EO138" s="119"/>
      <c r="EP138" s="120"/>
      <c r="EQ138" s="121"/>
      <c r="ER138" s="119"/>
      <c r="ES138" s="119"/>
      <c r="ET138" s="120"/>
      <c r="EU138" s="121"/>
      <c r="EV138" s="119"/>
      <c r="EW138" s="119"/>
      <c r="EX138" s="120"/>
      <c r="EY138" s="121"/>
      <c r="EZ138" s="119"/>
      <c r="FA138" s="119"/>
      <c r="FB138" s="120"/>
    </row>
    <row r="139" spans="1:158" s="118" customFormat="1" ht="15" customHeight="1" x14ac:dyDescent="0.25">
      <c r="A139" s="85">
        <v>26030130</v>
      </c>
      <c r="B139" s="215">
        <v>-76.7</v>
      </c>
      <c r="C139" s="215">
        <v>2.71666667</v>
      </c>
      <c r="D139" s="87">
        <v>1200</v>
      </c>
      <c r="E139" s="254" t="s">
        <v>135</v>
      </c>
      <c r="F139" s="89" t="s">
        <v>65</v>
      </c>
      <c r="G139" s="89"/>
      <c r="H139" s="89"/>
      <c r="I139" s="89"/>
      <c r="J139" s="171" t="s">
        <v>804</v>
      </c>
      <c r="K139" s="91" t="s">
        <v>1301</v>
      </c>
      <c r="L139" s="126" t="s">
        <v>1301</v>
      </c>
      <c r="M139" s="126" t="s">
        <v>1301</v>
      </c>
      <c r="N139" s="126" t="s">
        <v>1301</v>
      </c>
      <c r="O139" s="126" t="s">
        <v>1301</v>
      </c>
      <c r="P139" s="126" t="s">
        <v>1301</v>
      </c>
      <c r="Q139" s="126" t="s">
        <v>1301</v>
      </c>
      <c r="R139" s="126" t="s">
        <v>1301</v>
      </c>
      <c r="S139" s="126" t="s">
        <v>1301</v>
      </c>
      <c r="T139" s="126" t="s">
        <v>1301</v>
      </c>
      <c r="U139" s="126" t="s">
        <v>1301</v>
      </c>
      <c r="V139" s="661" t="s">
        <v>1301</v>
      </c>
      <c r="W139" s="661" t="s">
        <v>1301</v>
      </c>
      <c r="X139" s="126" t="s">
        <v>1301</v>
      </c>
      <c r="Y139" s="126" t="s">
        <v>1301</v>
      </c>
      <c r="Z139" s="91" t="s">
        <v>1301</v>
      </c>
      <c r="AA139" s="126" t="s">
        <v>1301</v>
      </c>
      <c r="AB139" s="126" t="s">
        <v>1301</v>
      </c>
      <c r="AC139" s="126" t="s">
        <v>1301</v>
      </c>
      <c r="AD139" s="91" t="s">
        <v>1301</v>
      </c>
      <c r="AE139" s="126" t="s">
        <v>1301</v>
      </c>
      <c r="AF139" s="126" t="s">
        <v>1301</v>
      </c>
      <c r="AG139" s="126" t="s">
        <v>1301</v>
      </c>
      <c r="AH139" s="126" t="s">
        <v>1301</v>
      </c>
      <c r="AI139" s="126" t="s">
        <v>1301</v>
      </c>
      <c r="AJ139" s="126" t="s">
        <v>1301</v>
      </c>
      <c r="AK139" s="126" t="s">
        <v>1301</v>
      </c>
      <c r="AL139" s="126" t="s">
        <v>1301</v>
      </c>
      <c r="AM139" s="126" t="s">
        <v>1301</v>
      </c>
      <c r="AN139" s="126" t="s">
        <v>1301</v>
      </c>
      <c r="AO139" s="120"/>
      <c r="AP139" s="92" t="str">
        <f t="shared" si="51"/>
        <v/>
      </c>
      <c r="AQ139" s="93" t="s">
        <v>1301</v>
      </c>
      <c r="AR139" s="93" t="s">
        <v>1301</v>
      </c>
      <c r="AS139" s="93" t="s">
        <v>1301</v>
      </c>
      <c r="AT139" s="96"/>
      <c r="AU139" s="97"/>
      <c r="AV139" s="98"/>
      <c r="AW139" s="58"/>
      <c r="AX139" s="99"/>
      <c r="AY139" s="128"/>
      <c r="AZ139" s="101"/>
      <c r="BA139" s="102" t="str">
        <f t="shared" si="53"/>
        <v/>
      </c>
      <c r="BB139" s="102" t="str">
        <f t="shared" si="54"/>
        <v/>
      </c>
      <c r="BC139" s="102" t="str">
        <f t="shared" si="55"/>
        <v/>
      </c>
      <c r="BD139" s="102" t="s">
        <v>1301</v>
      </c>
      <c r="BE139" s="103"/>
      <c r="BF139" s="178" t="s">
        <v>135</v>
      </c>
      <c r="BG139" s="105" t="s">
        <v>1301</v>
      </c>
      <c r="BH139" s="105" t="s">
        <v>1301</v>
      </c>
      <c r="BI139" s="105" t="s">
        <v>1301</v>
      </c>
      <c r="BJ139" s="105" t="s">
        <v>1301</v>
      </c>
      <c r="BK139" s="105" t="s">
        <v>1301</v>
      </c>
      <c r="BL139" s="105" t="s">
        <v>1301</v>
      </c>
      <c r="BM139" s="105" t="s">
        <v>1301</v>
      </c>
      <c r="BN139" s="105" t="s">
        <v>1301</v>
      </c>
      <c r="BO139" s="105" t="s">
        <v>1301</v>
      </c>
      <c r="BP139" s="105" t="s">
        <v>1301</v>
      </c>
      <c r="BQ139" s="105" t="s">
        <v>1301</v>
      </c>
      <c r="BR139" s="106" t="s">
        <v>1301</v>
      </c>
      <c r="BS139" s="107"/>
      <c r="BT139" s="142" t="s">
        <v>1301</v>
      </c>
      <c r="BU139" s="143" t="s">
        <v>1301</v>
      </c>
      <c r="BV139" s="143" t="s">
        <v>1301</v>
      </c>
      <c r="BW139" s="143" t="s">
        <v>1301</v>
      </c>
      <c r="BX139" s="143" t="s">
        <v>1301</v>
      </c>
      <c r="BY139" s="143" t="s">
        <v>1301</v>
      </c>
      <c r="BZ139" s="143" t="s">
        <v>1301</v>
      </c>
      <c r="CA139" s="143" t="s">
        <v>1301</v>
      </c>
      <c r="CB139" s="143" t="s">
        <v>1301</v>
      </c>
      <c r="CC139" s="143" t="s">
        <v>1301</v>
      </c>
      <c r="CD139" s="143" t="s">
        <v>1301</v>
      </c>
      <c r="CE139" s="144" t="s">
        <v>1301</v>
      </c>
      <c r="CF139" s="110"/>
      <c r="CG139" s="111"/>
      <c r="CH139" s="111"/>
      <c r="CI139" s="111"/>
      <c r="CJ139" s="111"/>
      <c r="CK139" s="111"/>
      <c r="CL139" s="111"/>
      <c r="CM139" s="111"/>
      <c r="CN139" s="111"/>
      <c r="CO139" s="111"/>
      <c r="CP139" s="111"/>
      <c r="CQ139" s="111"/>
      <c r="CR139" s="111"/>
      <c r="CS139" s="112"/>
      <c r="CT139" s="182" t="s">
        <v>135</v>
      </c>
      <c r="CU139" s="282"/>
      <c r="CV139" s="114"/>
      <c r="CW139" s="114"/>
      <c r="CX139" s="114"/>
      <c r="CY139" s="114"/>
      <c r="CZ139" s="114"/>
      <c r="DA139" s="114"/>
      <c r="DB139" s="115"/>
      <c r="DC139" s="116"/>
      <c r="DD139" s="116"/>
      <c r="DE139" s="116"/>
      <c r="DF139" s="117"/>
      <c r="DH139" s="119"/>
      <c r="DI139" s="119"/>
      <c r="DJ139" s="120"/>
      <c r="DK139" s="121"/>
      <c r="DL139" s="119"/>
      <c r="DM139" s="119"/>
      <c r="DN139" s="120"/>
      <c r="DO139" s="121"/>
      <c r="DP139" s="119"/>
      <c r="DQ139" s="119"/>
      <c r="DR139" s="120"/>
      <c r="DS139" s="121"/>
      <c r="DT139" s="119"/>
      <c r="DU139" s="119"/>
      <c r="DV139" s="120"/>
      <c r="DW139" s="121"/>
      <c r="DX139" s="119"/>
      <c r="DY139" s="119"/>
      <c r="DZ139" s="120"/>
      <c r="EA139" s="121"/>
      <c r="EB139" s="119"/>
      <c r="EC139" s="119"/>
      <c r="ED139" s="120"/>
      <c r="EE139" s="121"/>
      <c r="EF139" s="119"/>
      <c r="EG139" s="119"/>
      <c r="EH139" s="120"/>
      <c r="EI139" s="121"/>
      <c r="EJ139" s="119"/>
      <c r="EK139" s="119"/>
      <c r="EL139" s="120"/>
      <c r="EM139" s="121"/>
      <c r="EN139" s="119"/>
      <c r="EO139" s="119"/>
      <c r="EP139" s="120"/>
      <c r="EQ139" s="121"/>
      <c r="ER139" s="119"/>
      <c r="ES139" s="119"/>
      <c r="ET139" s="120"/>
      <c r="EU139" s="121"/>
      <c r="EV139" s="119"/>
      <c r="EW139" s="119"/>
      <c r="EX139" s="120"/>
      <c r="EY139" s="121"/>
      <c r="EZ139" s="119"/>
      <c r="FA139" s="119"/>
      <c r="FB139" s="120"/>
    </row>
    <row r="140" spans="1:158" s="118" customFormat="1" ht="15" customHeight="1" x14ac:dyDescent="0.25">
      <c r="A140" s="85">
        <v>26050070</v>
      </c>
      <c r="B140" s="215">
        <v>-76.650000000000006</v>
      </c>
      <c r="C140" s="215">
        <v>3.08</v>
      </c>
      <c r="D140" s="87">
        <v>986</v>
      </c>
      <c r="E140" s="254" t="s">
        <v>136</v>
      </c>
      <c r="F140" s="89" t="s">
        <v>65</v>
      </c>
      <c r="G140" s="89"/>
      <c r="H140" s="89"/>
      <c r="I140" s="89"/>
      <c r="J140" s="171" t="s">
        <v>805</v>
      </c>
      <c r="K140" s="91" t="s">
        <v>1301</v>
      </c>
      <c r="L140" s="126" t="s">
        <v>1301</v>
      </c>
      <c r="M140" s="126" t="s">
        <v>1301</v>
      </c>
      <c r="N140" s="126" t="s">
        <v>1301</v>
      </c>
      <c r="O140" s="126" t="s">
        <v>1301</v>
      </c>
      <c r="P140" s="126" t="s">
        <v>1301</v>
      </c>
      <c r="Q140" s="126" t="s">
        <v>1301</v>
      </c>
      <c r="R140" s="126" t="s">
        <v>1301</v>
      </c>
      <c r="S140" s="126" t="s">
        <v>1301</v>
      </c>
      <c r="T140" s="126" t="s">
        <v>1301</v>
      </c>
      <c r="U140" s="126" t="s">
        <v>1301</v>
      </c>
      <c r="V140" s="661" t="s">
        <v>1301</v>
      </c>
      <c r="W140" s="661" t="s">
        <v>1301</v>
      </c>
      <c r="X140" s="126" t="s">
        <v>1301</v>
      </c>
      <c r="Y140" s="126" t="s">
        <v>1301</v>
      </c>
      <c r="Z140" s="91" t="s">
        <v>1301</v>
      </c>
      <c r="AA140" s="126" t="s">
        <v>1301</v>
      </c>
      <c r="AB140" s="126" t="s">
        <v>1301</v>
      </c>
      <c r="AC140" s="126" t="s">
        <v>1301</v>
      </c>
      <c r="AD140" s="91" t="s">
        <v>1301</v>
      </c>
      <c r="AE140" s="126" t="s">
        <v>1301</v>
      </c>
      <c r="AF140" s="126" t="s">
        <v>1301</v>
      </c>
      <c r="AG140" s="126" t="s">
        <v>1301</v>
      </c>
      <c r="AH140" s="126" t="s">
        <v>1301</v>
      </c>
      <c r="AI140" s="126" t="s">
        <v>1301</v>
      </c>
      <c r="AJ140" s="126" t="s">
        <v>1301</v>
      </c>
      <c r="AK140" s="126" t="s">
        <v>1301</v>
      </c>
      <c r="AL140" s="126" t="s">
        <v>1301</v>
      </c>
      <c r="AM140" s="126" t="s">
        <v>1301</v>
      </c>
      <c r="AN140" s="126" t="s">
        <v>1301</v>
      </c>
      <c r="AO140" s="120"/>
      <c r="AP140" s="92" t="str">
        <f t="shared" si="51"/>
        <v/>
      </c>
      <c r="AQ140" s="93" t="s">
        <v>1301</v>
      </c>
      <c r="AR140" s="93" t="s">
        <v>1301</v>
      </c>
      <c r="AS140" s="93" t="s">
        <v>1301</v>
      </c>
      <c r="AT140" s="96">
        <f>COUNT(K140:AO140)</f>
        <v>0</v>
      </c>
      <c r="AU140" s="97"/>
      <c r="AV140" s="98"/>
      <c r="AW140" s="58"/>
      <c r="AX140" s="99"/>
      <c r="AY140" s="128"/>
      <c r="AZ140" s="101"/>
      <c r="BA140" s="102" t="str">
        <f t="shared" si="53"/>
        <v/>
      </c>
      <c r="BB140" s="102" t="str">
        <f t="shared" si="54"/>
        <v/>
      </c>
      <c r="BC140" s="102" t="str">
        <f t="shared" si="55"/>
        <v/>
      </c>
      <c r="BD140" s="102" t="s">
        <v>1301</v>
      </c>
      <c r="BE140" s="103"/>
      <c r="BF140" s="178" t="s">
        <v>136</v>
      </c>
      <c r="BG140" s="105" t="s">
        <v>1301</v>
      </c>
      <c r="BH140" s="105" t="s">
        <v>1301</v>
      </c>
      <c r="BI140" s="105" t="s">
        <v>1301</v>
      </c>
      <c r="BJ140" s="105" t="s">
        <v>1301</v>
      </c>
      <c r="BK140" s="105" t="s">
        <v>1301</v>
      </c>
      <c r="BL140" s="105" t="s">
        <v>1301</v>
      </c>
      <c r="BM140" s="105" t="s">
        <v>1301</v>
      </c>
      <c r="BN140" s="105" t="s">
        <v>1301</v>
      </c>
      <c r="BO140" s="105" t="s">
        <v>1301</v>
      </c>
      <c r="BP140" s="105" t="s">
        <v>1301</v>
      </c>
      <c r="BQ140" s="105" t="s">
        <v>1301</v>
      </c>
      <c r="BR140" s="106" t="s">
        <v>1301</v>
      </c>
      <c r="BS140" s="107"/>
      <c r="BT140" s="257" t="s">
        <v>1301</v>
      </c>
      <c r="BU140" s="192" t="s">
        <v>1301</v>
      </c>
      <c r="BV140" s="192" t="s">
        <v>1301</v>
      </c>
      <c r="BW140" s="192" t="s">
        <v>1301</v>
      </c>
      <c r="BX140" s="192" t="s">
        <v>1301</v>
      </c>
      <c r="BY140" s="193" t="s">
        <v>1301</v>
      </c>
      <c r="BZ140" s="192" t="s">
        <v>1301</v>
      </c>
      <c r="CA140" s="192" t="s">
        <v>1301</v>
      </c>
      <c r="CB140" s="193" t="s">
        <v>1301</v>
      </c>
      <c r="CC140" s="193" t="s">
        <v>1301</v>
      </c>
      <c r="CD140" s="193" t="s">
        <v>1301</v>
      </c>
      <c r="CE140" s="193" t="s">
        <v>1301</v>
      </c>
      <c r="CF140" s="110"/>
      <c r="CG140" s="111"/>
      <c r="CH140" s="111"/>
      <c r="CI140" s="111"/>
      <c r="CJ140" s="111"/>
      <c r="CK140" s="111"/>
      <c r="CL140" s="111"/>
      <c r="CM140" s="111"/>
      <c r="CN140" s="111"/>
      <c r="CO140" s="111"/>
      <c r="CP140" s="111"/>
      <c r="CQ140" s="111"/>
      <c r="CR140" s="111"/>
      <c r="CS140" s="112"/>
      <c r="CT140" s="182" t="s">
        <v>136</v>
      </c>
      <c r="CU140" s="282">
        <f>SUM(K140:T140)</f>
        <v>0</v>
      </c>
      <c r="CV140" s="114"/>
      <c r="CW140" s="114"/>
      <c r="CX140" s="114">
        <f>SUM(U140:AD140)</f>
        <v>0</v>
      </c>
      <c r="CY140" s="114"/>
      <c r="CZ140" s="114"/>
      <c r="DA140" s="114">
        <f>SUM(AE140:AO140)</f>
        <v>0</v>
      </c>
      <c r="DB140" s="115">
        <f>+SUM(CU140:DA140)</f>
        <v>0</v>
      </c>
      <c r="DC140" s="116">
        <f>COUNT(K140:T140)</f>
        <v>0</v>
      </c>
      <c r="DD140" s="116">
        <f>COUNT(U140:AD140)</f>
        <v>0</v>
      </c>
      <c r="DE140" s="116">
        <f>COUNT(AE140:AO140)</f>
        <v>0</v>
      </c>
      <c r="DF140" s="117">
        <f>COUNT(K140:AO140)</f>
        <v>0</v>
      </c>
      <c r="DH140" s="119"/>
      <c r="DI140" s="119"/>
      <c r="DJ140" s="120"/>
      <c r="DK140" s="121"/>
      <c r="DL140" s="119"/>
      <c r="DM140" s="119"/>
      <c r="DN140" s="120"/>
      <c r="DO140" s="121"/>
      <c r="DP140" s="119"/>
      <c r="DQ140" s="119"/>
      <c r="DR140" s="120"/>
      <c r="DS140" s="121"/>
      <c r="DT140" s="119"/>
      <c r="DU140" s="119"/>
      <c r="DV140" s="120"/>
      <c r="DW140" s="121"/>
      <c r="DX140" s="119"/>
      <c r="DY140" s="119"/>
      <c r="DZ140" s="120"/>
      <c r="EA140" s="121"/>
      <c r="EB140" s="119"/>
      <c r="EC140" s="119"/>
      <c r="ED140" s="120"/>
      <c r="EE140" s="121"/>
      <c r="EF140" s="119"/>
      <c r="EG140" s="119"/>
      <c r="EH140" s="120"/>
      <c r="EI140" s="121"/>
      <c r="EJ140" s="119"/>
      <c r="EK140" s="119"/>
      <c r="EL140" s="120"/>
      <c r="EM140" s="121"/>
      <c r="EN140" s="119"/>
      <c r="EO140" s="119"/>
      <c r="EP140" s="120"/>
      <c r="EQ140" s="121"/>
      <c r="ER140" s="119"/>
      <c r="ES140" s="119"/>
      <c r="ET140" s="120"/>
      <c r="EU140" s="121"/>
      <c r="EV140" s="119"/>
      <c r="EW140" s="119"/>
      <c r="EX140" s="120"/>
      <c r="EY140" s="121"/>
      <c r="EZ140" s="119"/>
      <c r="FA140" s="119"/>
      <c r="FB140" s="120"/>
    </row>
    <row r="141" spans="1:158" s="118" customFormat="1" ht="15" customHeight="1" x14ac:dyDescent="0.25">
      <c r="A141" s="85">
        <v>26105190</v>
      </c>
      <c r="B141" s="86">
        <v>-76.183333329999996</v>
      </c>
      <c r="C141" s="86">
        <v>4.06666667</v>
      </c>
      <c r="D141" s="87">
        <v>1014</v>
      </c>
      <c r="E141" s="254" t="s">
        <v>137</v>
      </c>
      <c r="F141" s="89" t="s">
        <v>63</v>
      </c>
      <c r="G141" s="89"/>
      <c r="H141" s="89"/>
      <c r="I141" s="89"/>
      <c r="J141" s="171" t="s">
        <v>806</v>
      </c>
      <c r="K141" s="91" t="s">
        <v>1301</v>
      </c>
      <c r="L141" s="126" t="s">
        <v>1301</v>
      </c>
      <c r="M141" s="126" t="s">
        <v>1301</v>
      </c>
      <c r="N141" s="126" t="s">
        <v>1301</v>
      </c>
      <c r="O141" s="126" t="s">
        <v>1301</v>
      </c>
      <c r="P141" s="126" t="s">
        <v>1301</v>
      </c>
      <c r="Q141" s="126" t="s">
        <v>1301</v>
      </c>
      <c r="R141" s="126" t="s">
        <v>1301</v>
      </c>
      <c r="S141" s="126" t="s">
        <v>1301</v>
      </c>
      <c r="T141" s="126" t="s">
        <v>1301</v>
      </c>
      <c r="U141" s="126" t="s">
        <v>1301</v>
      </c>
      <c r="V141" s="661" t="s">
        <v>1301</v>
      </c>
      <c r="W141" s="661" t="s">
        <v>1301</v>
      </c>
      <c r="X141" s="126" t="s">
        <v>1301</v>
      </c>
      <c r="Y141" s="126" t="s">
        <v>1301</v>
      </c>
      <c r="Z141" s="91" t="s">
        <v>1301</v>
      </c>
      <c r="AA141" s="126" t="s">
        <v>1301</v>
      </c>
      <c r="AB141" s="126" t="s">
        <v>1301</v>
      </c>
      <c r="AC141" s="126" t="s">
        <v>1301</v>
      </c>
      <c r="AD141" s="91" t="s">
        <v>1301</v>
      </c>
      <c r="AE141" s="126" t="s">
        <v>1301</v>
      </c>
      <c r="AF141" s="126" t="s">
        <v>1301</v>
      </c>
      <c r="AG141" s="126" t="s">
        <v>1301</v>
      </c>
      <c r="AH141" s="126" t="s">
        <v>1301</v>
      </c>
      <c r="AI141" s="126" t="s">
        <v>1301</v>
      </c>
      <c r="AJ141" s="126" t="s">
        <v>1301</v>
      </c>
      <c r="AK141" s="126" t="s">
        <v>1301</v>
      </c>
      <c r="AL141" s="126" t="s">
        <v>1301</v>
      </c>
      <c r="AM141" s="126" t="s">
        <v>1301</v>
      </c>
      <c r="AN141" s="126" t="s">
        <v>1301</v>
      </c>
      <c r="AO141" s="120"/>
      <c r="AP141" s="92" t="str">
        <f t="shared" si="51"/>
        <v/>
      </c>
      <c r="AQ141" s="93" t="s">
        <v>1301</v>
      </c>
      <c r="AR141" s="226"/>
      <c r="AS141" s="227"/>
      <c r="AT141" s="96"/>
      <c r="AU141" s="97"/>
      <c r="AV141" s="98"/>
      <c r="AW141" s="58"/>
      <c r="AX141" s="99"/>
      <c r="AY141" s="128"/>
      <c r="AZ141" s="101"/>
      <c r="BA141" s="102" t="str">
        <f t="shared" si="53"/>
        <v/>
      </c>
      <c r="BB141" s="102" t="str">
        <f t="shared" si="54"/>
        <v/>
      </c>
      <c r="BC141" s="102" t="str">
        <f t="shared" si="55"/>
        <v/>
      </c>
      <c r="BD141" s="102" t="s">
        <v>1301</v>
      </c>
      <c r="BE141" s="103"/>
      <c r="BF141" s="178" t="s">
        <v>137</v>
      </c>
      <c r="BG141" s="105" t="s">
        <v>1301</v>
      </c>
      <c r="BH141" s="105" t="s">
        <v>1301</v>
      </c>
      <c r="BI141" s="105" t="s">
        <v>1301</v>
      </c>
      <c r="BJ141" s="105" t="s">
        <v>1301</v>
      </c>
      <c r="BK141" s="105" t="s">
        <v>1301</v>
      </c>
      <c r="BL141" s="105" t="s">
        <v>1301</v>
      </c>
      <c r="BM141" s="105" t="s">
        <v>1301</v>
      </c>
      <c r="BN141" s="105" t="s">
        <v>1301</v>
      </c>
      <c r="BO141" s="105" t="s">
        <v>1301</v>
      </c>
      <c r="BP141" s="105" t="s">
        <v>1301</v>
      </c>
      <c r="BQ141" s="105" t="s">
        <v>1301</v>
      </c>
      <c r="BR141" s="106" t="s">
        <v>1301</v>
      </c>
      <c r="BS141" s="107"/>
      <c r="BT141" s="108" t="s">
        <v>1301</v>
      </c>
      <c r="BU141" s="108" t="s">
        <v>1301</v>
      </c>
      <c r="BV141" s="108" t="s">
        <v>1301</v>
      </c>
      <c r="BW141" s="108" t="s">
        <v>1301</v>
      </c>
      <c r="BX141" s="108" t="s">
        <v>1301</v>
      </c>
      <c r="BY141" s="109" t="s">
        <v>1301</v>
      </c>
      <c r="BZ141" s="109" t="s">
        <v>1301</v>
      </c>
      <c r="CA141" s="109" t="s">
        <v>1301</v>
      </c>
      <c r="CB141" s="109" t="s">
        <v>1301</v>
      </c>
      <c r="CC141" s="109" t="s">
        <v>1301</v>
      </c>
      <c r="CD141" s="109" t="s">
        <v>1301</v>
      </c>
      <c r="CE141" s="109" t="s">
        <v>1301</v>
      </c>
      <c r="CF141" s="110"/>
      <c r="CG141" s="111"/>
      <c r="CH141" s="111"/>
      <c r="CI141" s="111"/>
      <c r="CJ141" s="111"/>
      <c r="CK141" s="111"/>
      <c r="CL141" s="111"/>
      <c r="CM141" s="111"/>
      <c r="CN141" s="111"/>
      <c r="CO141" s="111"/>
      <c r="CP141" s="111"/>
      <c r="CQ141" s="111"/>
      <c r="CR141" s="111"/>
      <c r="CS141" s="112"/>
      <c r="CT141" s="182" t="s">
        <v>137</v>
      </c>
      <c r="CU141" s="282">
        <f>SUM(K141:T141)</f>
        <v>0</v>
      </c>
      <c r="CV141" s="114"/>
      <c r="CW141" s="114"/>
      <c r="CX141" s="114">
        <f>SUM(U141:AD141)</f>
        <v>0</v>
      </c>
      <c r="CY141" s="114"/>
      <c r="CZ141" s="114"/>
      <c r="DA141" s="114">
        <f>SUM(AE141:AO141)</f>
        <v>0</v>
      </c>
      <c r="DB141" s="115">
        <f>+SUM(CU141:DA141)</f>
        <v>0</v>
      </c>
      <c r="DC141" s="116">
        <f>COUNT(K141:T141)</f>
        <v>0</v>
      </c>
      <c r="DD141" s="116">
        <f>COUNT(U141:AD141)</f>
        <v>0</v>
      </c>
      <c r="DE141" s="116">
        <f>COUNT(AE141:AO141)</f>
        <v>0</v>
      </c>
      <c r="DF141" s="117">
        <f>COUNT(K141:AO141)</f>
        <v>0</v>
      </c>
      <c r="DH141" s="119"/>
      <c r="DI141" s="119"/>
      <c r="DJ141" s="120"/>
      <c r="DK141" s="121"/>
      <c r="DL141" s="119"/>
      <c r="DM141" s="119"/>
      <c r="DN141" s="120"/>
      <c r="DO141" s="121"/>
      <c r="DP141" s="119"/>
      <c r="DQ141" s="119"/>
      <c r="DR141" s="120"/>
      <c r="DS141" s="121"/>
      <c r="DT141" s="119"/>
      <c r="DU141" s="119"/>
      <c r="DV141" s="120"/>
      <c r="DW141" s="121"/>
      <c r="DX141" s="119"/>
      <c r="DY141" s="119"/>
      <c r="DZ141" s="120"/>
      <c r="EA141" s="121"/>
      <c r="EB141" s="119"/>
      <c r="EC141" s="119"/>
      <c r="ED141" s="120"/>
      <c r="EE141" s="121"/>
      <c r="EF141" s="119"/>
      <c r="EG141" s="119"/>
      <c r="EH141" s="120"/>
      <c r="EI141" s="121"/>
      <c r="EJ141" s="119"/>
      <c r="EK141" s="119"/>
      <c r="EL141" s="120"/>
      <c r="EM141" s="121"/>
      <c r="EN141" s="119"/>
      <c r="EO141" s="119"/>
      <c r="EP141" s="120"/>
      <c r="EQ141" s="121"/>
      <c r="ER141" s="119"/>
      <c r="ES141" s="119"/>
      <c r="ET141" s="120"/>
      <c r="EU141" s="121"/>
      <c r="EV141" s="119"/>
      <c r="EW141" s="119"/>
      <c r="EX141" s="120"/>
      <c r="EY141" s="121"/>
      <c r="EZ141" s="119"/>
      <c r="FA141" s="119"/>
      <c r="FB141" s="120"/>
    </row>
    <row r="142" spans="1:158" s="118" customFormat="1" ht="15" customHeight="1" x14ac:dyDescent="0.25">
      <c r="A142" s="85">
        <v>26105090</v>
      </c>
      <c r="B142" s="86">
        <v>-75.916666669999998</v>
      </c>
      <c r="C142" s="86">
        <v>4.2666666700000002</v>
      </c>
      <c r="D142" s="87">
        <v>1540</v>
      </c>
      <c r="E142" s="286" t="s">
        <v>138</v>
      </c>
      <c r="F142" s="89" t="s">
        <v>63</v>
      </c>
      <c r="G142" s="89"/>
      <c r="H142" s="89"/>
      <c r="I142" s="89"/>
      <c r="J142" s="256" t="s">
        <v>807</v>
      </c>
      <c r="K142" s="91" t="s">
        <v>1301</v>
      </c>
      <c r="L142" s="126" t="s">
        <v>1301</v>
      </c>
      <c r="M142" s="126" t="s">
        <v>1301</v>
      </c>
      <c r="N142" s="126" t="s">
        <v>1301</v>
      </c>
      <c r="O142" s="126" t="s">
        <v>1301</v>
      </c>
      <c r="P142" s="126" t="s">
        <v>1301</v>
      </c>
      <c r="Q142" s="126" t="s">
        <v>1301</v>
      </c>
      <c r="R142" s="126" t="s">
        <v>1301</v>
      </c>
      <c r="S142" s="126" t="s">
        <v>1301</v>
      </c>
      <c r="T142" s="126" t="s">
        <v>1301</v>
      </c>
      <c r="U142" s="126" t="s">
        <v>1301</v>
      </c>
      <c r="V142" s="661" t="s">
        <v>1301</v>
      </c>
      <c r="W142" s="661" t="s">
        <v>1301</v>
      </c>
      <c r="X142" s="126" t="s">
        <v>1301</v>
      </c>
      <c r="Y142" s="126" t="s">
        <v>1301</v>
      </c>
      <c r="Z142" s="91" t="s">
        <v>1301</v>
      </c>
      <c r="AA142" s="126" t="s">
        <v>1301</v>
      </c>
      <c r="AB142" s="126" t="s">
        <v>1301</v>
      </c>
      <c r="AC142" s="126" t="s">
        <v>1301</v>
      </c>
      <c r="AD142" s="91" t="s">
        <v>1301</v>
      </c>
      <c r="AE142" s="126" t="s">
        <v>1301</v>
      </c>
      <c r="AF142" s="126" t="s">
        <v>1301</v>
      </c>
      <c r="AG142" s="126" t="s">
        <v>1301</v>
      </c>
      <c r="AH142" s="126" t="s">
        <v>1301</v>
      </c>
      <c r="AI142" s="126" t="s">
        <v>1301</v>
      </c>
      <c r="AJ142" s="126" t="s">
        <v>1301</v>
      </c>
      <c r="AK142" s="126" t="s">
        <v>1301</v>
      </c>
      <c r="AL142" s="126" t="s">
        <v>1301</v>
      </c>
      <c r="AM142" s="126" t="s">
        <v>1301</v>
      </c>
      <c r="AN142" s="126" t="s">
        <v>1301</v>
      </c>
      <c r="AO142" s="120"/>
      <c r="AP142" s="92" t="str">
        <f t="shared" si="51"/>
        <v/>
      </c>
      <c r="AQ142" s="93" t="s">
        <v>1301</v>
      </c>
      <c r="AR142" s="226"/>
      <c r="AS142" s="227"/>
      <c r="AT142" s="96"/>
      <c r="AU142" s="97"/>
      <c r="AV142" s="98"/>
      <c r="AW142" s="58"/>
      <c r="AX142" s="99"/>
      <c r="AY142" s="128"/>
      <c r="AZ142" s="101"/>
      <c r="BA142" s="102" t="str">
        <f t="shared" si="53"/>
        <v/>
      </c>
      <c r="BB142" s="102" t="str">
        <f t="shared" si="54"/>
        <v/>
      </c>
      <c r="BC142" s="102" t="str">
        <f t="shared" si="55"/>
        <v/>
      </c>
      <c r="BD142" s="102" t="s">
        <v>1301</v>
      </c>
      <c r="BE142" s="103"/>
      <c r="BF142" s="287" t="s">
        <v>138</v>
      </c>
      <c r="BG142" s="105" t="s">
        <v>1301</v>
      </c>
      <c r="BH142" s="105" t="s">
        <v>1301</v>
      </c>
      <c r="BI142" s="105" t="s">
        <v>1301</v>
      </c>
      <c r="BJ142" s="105" t="s">
        <v>1301</v>
      </c>
      <c r="BK142" s="105" t="s">
        <v>1301</v>
      </c>
      <c r="BL142" s="105" t="s">
        <v>1301</v>
      </c>
      <c r="BM142" s="105" t="s">
        <v>1301</v>
      </c>
      <c r="BN142" s="105" t="s">
        <v>1301</v>
      </c>
      <c r="BO142" s="105" t="s">
        <v>1301</v>
      </c>
      <c r="BP142" s="105" t="s">
        <v>1301</v>
      </c>
      <c r="BQ142" s="105" t="s">
        <v>1301</v>
      </c>
      <c r="BR142" s="106" t="s">
        <v>1301</v>
      </c>
      <c r="BS142" s="107"/>
      <c r="BT142" s="108" t="s">
        <v>1301</v>
      </c>
      <c r="BU142" s="108" t="s">
        <v>1301</v>
      </c>
      <c r="BV142" s="108" t="s">
        <v>1301</v>
      </c>
      <c r="BW142" s="108" t="s">
        <v>1301</v>
      </c>
      <c r="BX142" s="108" t="s">
        <v>1301</v>
      </c>
      <c r="BY142" s="109" t="s">
        <v>1301</v>
      </c>
      <c r="BZ142" s="109" t="s">
        <v>1301</v>
      </c>
      <c r="CA142" s="109" t="s">
        <v>1301</v>
      </c>
      <c r="CB142" s="109" t="s">
        <v>1301</v>
      </c>
      <c r="CC142" s="109" t="s">
        <v>1301</v>
      </c>
      <c r="CD142" s="109" t="s">
        <v>1301</v>
      </c>
      <c r="CE142" s="109" t="s">
        <v>1301</v>
      </c>
      <c r="CF142" s="110"/>
      <c r="CG142" s="111"/>
      <c r="CH142" s="111"/>
      <c r="CI142" s="111"/>
      <c r="CJ142" s="111"/>
      <c r="CK142" s="111"/>
      <c r="CL142" s="111"/>
      <c r="CM142" s="111"/>
      <c r="CN142" s="111"/>
      <c r="CO142" s="111"/>
      <c r="CP142" s="111"/>
      <c r="CQ142" s="111"/>
      <c r="CR142" s="111"/>
      <c r="CS142" s="112"/>
      <c r="CT142" s="288" t="s">
        <v>138</v>
      </c>
      <c r="CU142" s="282"/>
      <c r="CV142" s="114"/>
      <c r="CW142" s="114"/>
      <c r="CX142" s="114"/>
      <c r="CY142" s="114"/>
      <c r="CZ142" s="114"/>
      <c r="DA142" s="114"/>
      <c r="DB142" s="115"/>
      <c r="DC142" s="116"/>
      <c r="DD142" s="116"/>
      <c r="DE142" s="116"/>
      <c r="DF142" s="117"/>
      <c r="DH142" s="119"/>
      <c r="DI142" s="119"/>
      <c r="DJ142" s="120"/>
      <c r="DK142" s="121"/>
      <c r="DL142" s="119"/>
      <c r="DM142" s="119"/>
      <c r="DN142" s="120"/>
      <c r="DO142" s="121"/>
      <c r="DP142" s="119"/>
      <c r="DQ142" s="119"/>
      <c r="DR142" s="120"/>
      <c r="DS142" s="121"/>
      <c r="DT142" s="119"/>
      <c r="DU142" s="119"/>
      <c r="DV142" s="120"/>
      <c r="DW142" s="121"/>
      <c r="DX142" s="119"/>
      <c r="DY142" s="119"/>
      <c r="DZ142" s="120"/>
      <c r="EA142" s="121"/>
      <c r="EB142" s="119"/>
      <c r="EC142" s="119"/>
      <c r="ED142" s="120"/>
      <c r="EE142" s="121"/>
      <c r="EF142" s="119"/>
      <c r="EG142" s="119"/>
      <c r="EH142" s="120"/>
      <c r="EI142" s="121"/>
      <c r="EJ142" s="119"/>
      <c r="EK142" s="119"/>
      <c r="EL142" s="120"/>
      <c r="EM142" s="121"/>
      <c r="EN142" s="119"/>
      <c r="EO142" s="119"/>
      <c r="EP142" s="120"/>
      <c r="EQ142" s="121"/>
      <c r="ER142" s="119"/>
      <c r="ES142" s="119"/>
      <c r="ET142" s="120"/>
      <c r="EU142" s="121"/>
      <c r="EV142" s="119"/>
      <c r="EW142" s="119"/>
      <c r="EX142" s="120"/>
      <c r="EY142" s="121"/>
      <c r="EZ142" s="119"/>
      <c r="FA142" s="119"/>
      <c r="FB142" s="120"/>
    </row>
    <row r="143" spans="1:158" s="118" customFormat="1" ht="15" customHeight="1" x14ac:dyDescent="0.25">
      <c r="A143" s="85">
        <v>26100640</v>
      </c>
      <c r="B143" s="86">
        <v>-75.95</v>
      </c>
      <c r="C143" s="86">
        <v>4.7833333299999996</v>
      </c>
      <c r="D143" s="87">
        <v>913</v>
      </c>
      <c r="E143" s="254" t="s">
        <v>139</v>
      </c>
      <c r="F143" s="89" t="s">
        <v>63</v>
      </c>
      <c r="G143" s="89"/>
      <c r="H143" s="89"/>
      <c r="I143" s="89"/>
      <c r="J143" s="171" t="s">
        <v>1441</v>
      </c>
      <c r="K143" s="91" t="s">
        <v>1301</v>
      </c>
      <c r="L143" s="126" t="s">
        <v>1301</v>
      </c>
      <c r="M143" s="126" t="s">
        <v>1301</v>
      </c>
      <c r="N143" s="126" t="s">
        <v>1301</v>
      </c>
      <c r="O143" s="126" t="s">
        <v>1301</v>
      </c>
      <c r="P143" s="126" t="s">
        <v>1301</v>
      </c>
      <c r="Q143" s="126" t="s">
        <v>1301</v>
      </c>
      <c r="R143" s="126" t="s">
        <v>1301</v>
      </c>
      <c r="S143" s="126" t="s">
        <v>1301</v>
      </c>
      <c r="T143" s="126" t="s">
        <v>1301</v>
      </c>
      <c r="U143" s="126" t="s">
        <v>1301</v>
      </c>
      <c r="V143" s="661" t="s">
        <v>1301</v>
      </c>
      <c r="W143" s="661" t="s">
        <v>1301</v>
      </c>
      <c r="X143" s="126" t="s">
        <v>1301</v>
      </c>
      <c r="Y143" s="126" t="s">
        <v>1301</v>
      </c>
      <c r="Z143" s="91" t="s">
        <v>1301</v>
      </c>
      <c r="AA143" s="126" t="s">
        <v>1301</v>
      </c>
      <c r="AB143" s="126" t="s">
        <v>1301</v>
      </c>
      <c r="AC143" s="126" t="s">
        <v>1301</v>
      </c>
      <c r="AD143" s="91" t="s">
        <v>1301</v>
      </c>
      <c r="AE143" s="126" t="s">
        <v>1301</v>
      </c>
      <c r="AF143" s="126" t="s">
        <v>1301</v>
      </c>
      <c r="AG143" s="126" t="s">
        <v>1301</v>
      </c>
      <c r="AH143" s="126" t="s">
        <v>1301</v>
      </c>
      <c r="AI143" s="126" t="s">
        <v>1301</v>
      </c>
      <c r="AJ143" s="126" t="s">
        <v>1301</v>
      </c>
      <c r="AK143" s="126" t="s">
        <v>1301</v>
      </c>
      <c r="AL143" s="126" t="s">
        <v>1301</v>
      </c>
      <c r="AM143" s="126" t="s">
        <v>1301</v>
      </c>
      <c r="AN143" s="126" t="s">
        <v>1301</v>
      </c>
      <c r="AO143" s="120"/>
      <c r="AP143" s="92" t="str">
        <f t="shared" si="51"/>
        <v/>
      </c>
      <c r="AQ143" s="289" t="s">
        <v>1301</v>
      </c>
      <c r="AR143" s="226"/>
      <c r="AS143" s="227"/>
      <c r="AT143" s="96"/>
      <c r="AU143" s="97"/>
      <c r="AV143" s="98"/>
      <c r="AW143" s="58"/>
      <c r="AX143" s="99"/>
      <c r="AY143" s="128"/>
      <c r="AZ143" s="101"/>
      <c r="BA143" s="102" t="str">
        <f t="shared" si="53"/>
        <v/>
      </c>
      <c r="BB143" s="102" t="str">
        <f t="shared" si="54"/>
        <v/>
      </c>
      <c r="BC143" s="102" t="str">
        <f t="shared" si="55"/>
        <v/>
      </c>
      <c r="BD143" s="102" t="s">
        <v>1301</v>
      </c>
      <c r="BE143" s="103"/>
      <c r="BF143" s="178" t="s">
        <v>139</v>
      </c>
      <c r="BG143" s="105" t="s">
        <v>1301</v>
      </c>
      <c r="BH143" s="105" t="s">
        <v>1301</v>
      </c>
      <c r="BI143" s="105" t="s">
        <v>1301</v>
      </c>
      <c r="BJ143" s="105" t="s">
        <v>1301</v>
      </c>
      <c r="BK143" s="105" t="s">
        <v>1301</v>
      </c>
      <c r="BL143" s="105" t="s">
        <v>1301</v>
      </c>
      <c r="BM143" s="105" t="s">
        <v>1301</v>
      </c>
      <c r="BN143" s="105" t="s">
        <v>1301</v>
      </c>
      <c r="BO143" s="105" t="s">
        <v>1301</v>
      </c>
      <c r="BP143" s="105" t="s">
        <v>1301</v>
      </c>
      <c r="BQ143" s="105" t="s">
        <v>1301</v>
      </c>
      <c r="BR143" s="106" t="s">
        <v>1301</v>
      </c>
      <c r="BS143" s="107"/>
      <c r="BT143" s="108" t="s">
        <v>1301</v>
      </c>
      <c r="BU143" s="108" t="s">
        <v>1301</v>
      </c>
      <c r="BV143" s="108" t="s">
        <v>1301</v>
      </c>
      <c r="BW143" s="108" t="s">
        <v>1301</v>
      </c>
      <c r="BX143" s="108" t="s">
        <v>1301</v>
      </c>
      <c r="BY143" s="109" t="s">
        <v>1301</v>
      </c>
      <c r="BZ143" s="109" t="s">
        <v>1301</v>
      </c>
      <c r="CA143" s="109" t="s">
        <v>1301</v>
      </c>
      <c r="CB143" s="109" t="s">
        <v>1301</v>
      </c>
      <c r="CC143" s="109" t="s">
        <v>1301</v>
      </c>
      <c r="CD143" s="109" t="s">
        <v>1301</v>
      </c>
      <c r="CE143" s="109" t="s">
        <v>1301</v>
      </c>
      <c r="CF143" s="110"/>
      <c r="CG143" s="111"/>
      <c r="CH143" s="111"/>
      <c r="CI143" s="111"/>
      <c r="CJ143" s="111"/>
      <c r="CK143" s="111"/>
      <c r="CL143" s="111"/>
      <c r="CM143" s="111"/>
      <c r="CN143" s="111"/>
      <c r="CO143" s="111"/>
      <c r="CP143" s="111"/>
      <c r="CQ143" s="111"/>
      <c r="CR143" s="111"/>
      <c r="CS143" s="112"/>
      <c r="CT143" s="182" t="s">
        <v>139</v>
      </c>
      <c r="CU143" s="114">
        <f>SUM(K143:T143)</f>
        <v>0</v>
      </c>
      <c r="CV143" s="114"/>
      <c r="CW143" s="114"/>
      <c r="CX143" s="114">
        <f>SUM(U143:AD143)</f>
        <v>0</v>
      </c>
      <c r="CY143" s="114"/>
      <c r="CZ143" s="114"/>
      <c r="DA143" s="114">
        <f>SUM(AE143:AO143)</f>
        <v>0</v>
      </c>
      <c r="DB143" s="115">
        <f>+SUM(CU143:DA143)</f>
        <v>0</v>
      </c>
      <c r="DC143" s="116">
        <f>COUNT(K143:T143)</f>
        <v>0</v>
      </c>
      <c r="DD143" s="116">
        <f>COUNT(U143:AD143)</f>
        <v>0</v>
      </c>
      <c r="DE143" s="116">
        <f>COUNT(AE143:AO143)</f>
        <v>0</v>
      </c>
      <c r="DF143" s="117">
        <f>COUNT(K143:AO143)</f>
        <v>0</v>
      </c>
      <c r="DH143" s="119"/>
      <c r="DI143" s="119"/>
      <c r="DJ143" s="120"/>
      <c r="DK143" s="121"/>
      <c r="DL143" s="119"/>
      <c r="DM143" s="119"/>
      <c r="DN143" s="120"/>
      <c r="DO143" s="121"/>
      <c r="DP143" s="119"/>
      <c r="DQ143" s="119"/>
      <c r="DR143" s="120"/>
      <c r="DS143" s="121"/>
      <c r="DT143" s="119"/>
      <c r="DU143" s="119"/>
      <c r="DV143" s="120"/>
      <c r="DW143" s="121"/>
      <c r="DX143" s="119"/>
      <c r="DY143" s="119"/>
      <c r="DZ143" s="120"/>
      <c r="EA143" s="121"/>
      <c r="EB143" s="119"/>
      <c r="EC143" s="119"/>
      <c r="ED143" s="120"/>
      <c r="EE143" s="121"/>
      <c r="EF143" s="119"/>
      <c r="EG143" s="119"/>
      <c r="EH143" s="120"/>
      <c r="EI143" s="121"/>
      <c r="EJ143" s="119"/>
      <c r="EK143" s="119"/>
      <c r="EL143" s="120"/>
      <c r="EM143" s="121"/>
      <c r="EN143" s="119"/>
      <c r="EO143" s="119"/>
      <c r="EP143" s="120"/>
      <c r="EQ143" s="121"/>
      <c r="ER143" s="119"/>
      <c r="ES143" s="119"/>
      <c r="ET143" s="120"/>
      <c r="EU143" s="121"/>
      <c r="EV143" s="119"/>
      <c r="EW143" s="119"/>
      <c r="EX143" s="120"/>
      <c r="EY143" s="121"/>
      <c r="EZ143" s="119"/>
      <c r="FA143" s="119"/>
      <c r="FB143" s="120"/>
    </row>
    <row r="144" spans="1:158" s="118" customFormat="1" ht="15" customHeight="1" x14ac:dyDescent="0.25">
      <c r="A144" s="290"/>
      <c r="B144" s="291"/>
      <c r="C144" s="291"/>
      <c r="D144" s="147"/>
      <c r="E144" s="292" t="s">
        <v>1794</v>
      </c>
      <c r="F144" s="206"/>
      <c r="G144" s="207"/>
      <c r="H144" s="207"/>
      <c r="I144" s="207"/>
      <c r="J144" s="217"/>
      <c r="K144" s="149"/>
      <c r="L144" s="151"/>
      <c r="M144" s="151"/>
      <c r="N144" s="151"/>
      <c r="O144" s="151"/>
      <c r="P144" s="151"/>
      <c r="Q144" s="151"/>
      <c r="R144" s="151"/>
      <c r="S144" s="151"/>
      <c r="T144" s="151"/>
      <c r="U144" s="151"/>
      <c r="V144" s="662"/>
      <c r="W144" s="662"/>
      <c r="X144" s="151"/>
      <c r="Y144" s="151"/>
      <c r="Z144" s="149"/>
      <c r="AA144" s="151"/>
      <c r="AB144" s="151"/>
      <c r="AC144" s="151"/>
      <c r="AD144" s="149"/>
      <c r="AE144" s="151"/>
      <c r="AF144" s="151"/>
      <c r="AG144" s="151"/>
      <c r="AH144" s="151"/>
      <c r="AI144" s="151"/>
      <c r="AJ144" s="151"/>
      <c r="AK144" s="151"/>
      <c r="AL144" s="151"/>
      <c r="AM144" s="151"/>
      <c r="AN144" s="151"/>
      <c r="AO144" s="151"/>
      <c r="AP144" s="676"/>
      <c r="AQ144" s="152"/>
      <c r="AR144" s="276"/>
      <c r="AS144" s="276"/>
      <c r="AT144" s="153"/>
      <c r="AU144" s="153"/>
      <c r="AV144" s="98"/>
      <c r="AW144" s="259"/>
      <c r="AX144" s="99"/>
      <c r="AY144" s="149"/>
      <c r="AZ144" s="153"/>
      <c r="BA144" s="248" t="str">
        <f t="shared" si="53"/>
        <v/>
      </c>
      <c r="BB144" s="248" t="str">
        <f t="shared" si="54"/>
        <v/>
      </c>
      <c r="BC144" s="248" t="str">
        <f t="shared" si="55"/>
        <v/>
      </c>
      <c r="BD144" s="248"/>
      <c r="BE144" s="249"/>
      <c r="BF144" s="293" t="s">
        <v>1794</v>
      </c>
      <c r="BG144" s="294"/>
      <c r="BH144" s="294"/>
      <c r="BI144" s="294"/>
      <c r="BJ144" s="294"/>
      <c r="BK144" s="294"/>
      <c r="BL144" s="294"/>
      <c r="BM144" s="294"/>
      <c r="BN144" s="294"/>
      <c r="BO144" s="294"/>
      <c r="BP144" s="294"/>
      <c r="BQ144" s="294"/>
      <c r="BR144" s="295"/>
      <c r="BS144" s="107"/>
      <c r="BT144" s="158"/>
      <c r="BU144" s="158"/>
      <c r="BV144" s="158"/>
      <c r="BW144" s="158"/>
      <c r="BX144" s="158"/>
      <c r="BY144" s="158"/>
      <c r="BZ144" s="158"/>
      <c r="CA144" s="158"/>
      <c r="CB144" s="158"/>
      <c r="CC144" s="158"/>
      <c r="CD144" s="158"/>
      <c r="CE144" s="158"/>
      <c r="CF144" s="158"/>
      <c r="CG144" s="111"/>
      <c r="CH144" s="111"/>
      <c r="CI144" s="111"/>
      <c r="CJ144" s="111"/>
      <c r="CK144" s="111"/>
      <c r="CL144" s="111"/>
      <c r="CM144" s="111"/>
      <c r="CN144" s="111"/>
      <c r="CO144" s="111"/>
      <c r="CP144" s="111"/>
      <c r="CQ144" s="111"/>
      <c r="CR144" s="111"/>
      <c r="CS144" s="158"/>
      <c r="CT144" s="296" t="s">
        <v>1794</v>
      </c>
      <c r="CU144" s="297"/>
      <c r="CV144" s="297"/>
      <c r="CW144" s="297"/>
      <c r="CX144" s="297"/>
      <c r="CY144" s="297"/>
      <c r="CZ144" s="297"/>
      <c r="DA144" s="297"/>
      <c r="DB144" s="297"/>
      <c r="DC144" s="297"/>
      <c r="DD144" s="297"/>
      <c r="DE144" s="297"/>
      <c r="DF144" s="298"/>
      <c r="DH144" s="163"/>
      <c r="DI144" s="163"/>
      <c r="DJ144" s="163"/>
      <c r="DK144" s="121"/>
      <c r="DL144" s="163"/>
      <c r="DM144" s="163"/>
      <c r="DN144" s="163"/>
      <c r="DO144" s="121"/>
      <c r="DP144" s="163"/>
      <c r="DQ144" s="163"/>
      <c r="DR144" s="163"/>
      <c r="DS144" s="121"/>
      <c r="DT144" s="163"/>
      <c r="DU144" s="163"/>
      <c r="DV144" s="163"/>
      <c r="DW144" s="121"/>
      <c r="DX144" s="163"/>
      <c r="DY144" s="163"/>
      <c r="DZ144" s="163"/>
      <c r="EA144" s="121"/>
      <c r="EB144" s="163"/>
      <c r="EC144" s="163"/>
      <c r="ED144" s="163"/>
      <c r="EE144" s="121"/>
      <c r="EF144" s="163"/>
      <c r="EG144" s="163"/>
      <c r="EH144" s="163"/>
      <c r="EI144" s="121"/>
      <c r="EJ144" s="163"/>
      <c r="EK144" s="163"/>
      <c r="EL144" s="163"/>
      <c r="EM144" s="121"/>
      <c r="EN144" s="163"/>
      <c r="EO144" s="163"/>
      <c r="EP144" s="163"/>
      <c r="EQ144" s="121"/>
      <c r="ER144" s="163"/>
      <c r="ES144" s="163"/>
      <c r="ET144" s="163"/>
      <c r="EU144" s="121"/>
      <c r="EV144" s="163"/>
      <c r="EW144" s="163"/>
      <c r="EX144" s="163"/>
      <c r="EY144" s="121"/>
      <c r="EZ144" s="163"/>
      <c r="FA144" s="163"/>
      <c r="FB144" s="163"/>
    </row>
    <row r="145" spans="1:158" s="118" customFormat="1" ht="15" customHeight="1" x14ac:dyDescent="0.25">
      <c r="A145" s="85">
        <v>25025080</v>
      </c>
      <c r="B145" s="86">
        <v>-75.283055559999994</v>
      </c>
      <c r="C145" s="86">
        <v>9.3338888900000008</v>
      </c>
      <c r="D145" s="87">
        <v>166</v>
      </c>
      <c r="E145" s="122" t="s">
        <v>46</v>
      </c>
      <c r="F145" s="89" t="s">
        <v>47</v>
      </c>
      <c r="G145" s="89" t="s">
        <v>1515</v>
      </c>
      <c r="H145" s="89" t="s">
        <v>1528</v>
      </c>
      <c r="I145" s="89" t="s">
        <v>1565</v>
      </c>
      <c r="J145" s="171" t="s">
        <v>1442</v>
      </c>
      <c r="K145" s="126">
        <v>0</v>
      </c>
      <c r="L145" s="91">
        <v>0</v>
      </c>
      <c r="M145" s="91">
        <v>0</v>
      </c>
      <c r="N145" s="91">
        <v>0</v>
      </c>
      <c r="O145" s="91">
        <v>0</v>
      </c>
      <c r="P145" s="91">
        <v>14.7</v>
      </c>
      <c r="Q145" s="91">
        <v>2.4</v>
      </c>
      <c r="R145" s="91">
        <v>0</v>
      </c>
      <c r="S145" s="91">
        <v>0</v>
      </c>
      <c r="T145" s="91">
        <v>18.600000000000001</v>
      </c>
      <c r="U145" s="91">
        <v>0</v>
      </c>
      <c r="V145" s="660">
        <v>0</v>
      </c>
      <c r="W145" s="660">
        <v>30</v>
      </c>
      <c r="X145" s="91">
        <v>0.2</v>
      </c>
      <c r="Y145" s="91">
        <v>0</v>
      </c>
      <c r="Z145" s="91">
        <v>0</v>
      </c>
      <c r="AA145" s="91">
        <v>0</v>
      </c>
      <c r="AB145" s="126">
        <v>0</v>
      </c>
      <c r="AC145" s="91">
        <v>0</v>
      </c>
      <c r="AD145" s="126">
        <v>0</v>
      </c>
      <c r="AE145" s="91">
        <v>0</v>
      </c>
      <c r="AF145" s="91">
        <v>14.2</v>
      </c>
      <c r="AG145" s="91">
        <v>6.5</v>
      </c>
      <c r="AH145" s="91">
        <v>0</v>
      </c>
      <c r="AI145" s="91">
        <v>3.3</v>
      </c>
      <c r="AJ145" s="91">
        <v>0</v>
      </c>
      <c r="AK145" s="91">
        <v>0</v>
      </c>
      <c r="AL145" s="91">
        <v>0</v>
      </c>
      <c r="AM145" s="91">
        <v>0</v>
      </c>
      <c r="AN145" s="91">
        <v>0</v>
      </c>
      <c r="AO145" s="120"/>
      <c r="AP145" s="92">
        <f t="shared" si="51"/>
        <v>89.9</v>
      </c>
      <c r="AQ145" s="93">
        <v>85.941666666666663</v>
      </c>
      <c r="AR145" s="94">
        <f t="shared" ref="AR145:AR162" si="56">+AP145*100/AQ145</f>
        <v>104.60583729273732</v>
      </c>
      <c r="AS145" s="95">
        <f t="shared" ref="AS145:AS162" si="57">IF(AND((AP145*$AT$1*100/(AQ145*AT145))&gt;100+3.33*AP145-AQ145*AT145/$AT$1,AQ145&lt;30),IF(100+3.33*AP145-AQ145*AT145/$AT$1&gt;200,200,100+3.33*AP145-AQ145*AT145/$AT$1),IF((AP145*$AT$1*100/(AQ145*AT145))&lt;100+AP145-3.33*AQ145*AT145/$AT$1,100+AP145-3.33*AQ145*AT145/$AT$1,IF((AP145*$AT$1*100/(AQ145*AT145))&gt;200,200,(AP145*$AT$1*100/(AQ145*AT145)))))</f>
        <v>104.60583729273732</v>
      </c>
      <c r="AT145" s="96">
        <f t="shared" ref="AT145:AT163" si="58">COUNT(K145:AO145)</f>
        <v>30</v>
      </c>
      <c r="AU145" s="97">
        <f>COUNTIF(K145:AO145,"&gt;0")</f>
        <v>8</v>
      </c>
      <c r="AV145" s="98"/>
      <c r="AW145" s="58">
        <f t="shared" ref="AW145:AW165" si="59">+LOOKUP(1000,K145:AO145)</f>
        <v>0</v>
      </c>
      <c r="AX145" s="99"/>
      <c r="AY145" s="100">
        <f>MAX(K145:AO145)</f>
        <v>30</v>
      </c>
      <c r="AZ145" s="101">
        <v>95.2</v>
      </c>
      <c r="BA145" s="102">
        <f t="shared" si="53"/>
        <v>-65.2</v>
      </c>
      <c r="BB145" s="102" t="str">
        <f t="shared" si="54"/>
        <v/>
      </c>
      <c r="BC145" s="102" t="str">
        <f t="shared" si="55"/>
        <v/>
      </c>
      <c r="BD145" s="102">
        <v>7.292464878671777</v>
      </c>
      <c r="BE145" s="103">
        <f>AU145-BD145</f>
        <v>0.70753512132822305</v>
      </c>
      <c r="BF145" s="124" t="s">
        <v>46</v>
      </c>
      <c r="BG145" s="105">
        <v>17.25925925925926</v>
      </c>
      <c r="BH145" s="105">
        <v>15.14642857142857</v>
      </c>
      <c r="BI145" s="105">
        <v>40.818518518518516</v>
      </c>
      <c r="BJ145" s="105">
        <v>85.941666666666663</v>
      </c>
      <c r="BK145" s="105">
        <v>164.95769230769233</v>
      </c>
      <c r="BL145" s="105">
        <v>129.21481481481482</v>
      </c>
      <c r="BM145" s="105">
        <v>135.38000000000002</v>
      </c>
      <c r="BN145" s="105">
        <v>127.86399999999998</v>
      </c>
      <c r="BO145" s="105">
        <v>136.85833333333332</v>
      </c>
      <c r="BP145" s="105">
        <v>130.2962962962963</v>
      </c>
      <c r="BQ145" s="105">
        <v>95.045833333333348</v>
      </c>
      <c r="BR145" s="106">
        <v>35.85</v>
      </c>
      <c r="BS145" s="107"/>
      <c r="BT145" s="108">
        <v>1.5035714285714279</v>
      </c>
      <c r="BU145" s="108">
        <v>1.4432117377271958</v>
      </c>
      <c r="BV145" s="108">
        <v>3.5049261083743835</v>
      </c>
      <c r="BW145" s="108">
        <v>7.292464878671777</v>
      </c>
      <c r="BX145" s="108">
        <v>11.495238095238095</v>
      </c>
      <c r="BY145" s="109">
        <v>9.3075420417869879</v>
      </c>
      <c r="BZ145" s="109">
        <v>9.3178571428571395</v>
      </c>
      <c r="CA145" s="109">
        <v>10.819540229885057</v>
      </c>
      <c r="CB145" s="109">
        <v>10.429250891795483</v>
      </c>
      <c r="CC145" s="109">
        <v>10.186904761904758</v>
      </c>
      <c r="CD145" s="109">
        <v>8.4548124289503601</v>
      </c>
      <c r="CE145" s="109">
        <v>3.534567901234567</v>
      </c>
      <c r="CF145" s="110"/>
      <c r="CG145" s="111">
        <v>95.5</v>
      </c>
      <c r="CH145" s="111">
        <v>75</v>
      </c>
      <c r="CI145" s="111">
        <v>79.5</v>
      </c>
      <c r="CJ145" s="111">
        <v>95.2</v>
      </c>
      <c r="CK145" s="111">
        <v>128</v>
      </c>
      <c r="CL145" s="111">
        <v>98.8</v>
      </c>
      <c r="CM145" s="111">
        <v>130</v>
      </c>
      <c r="CN145" s="111">
        <v>114</v>
      </c>
      <c r="CO145" s="111">
        <v>95</v>
      </c>
      <c r="CP145" s="111">
        <v>108</v>
      </c>
      <c r="CQ145" s="111">
        <v>114</v>
      </c>
      <c r="CR145" s="111">
        <v>50.5</v>
      </c>
      <c r="CS145" s="112"/>
      <c r="CT145" s="125" t="s">
        <v>46</v>
      </c>
      <c r="CU145" s="114">
        <f>SUM(K145:T145)</f>
        <v>35.700000000000003</v>
      </c>
      <c r="CV145" s="114"/>
      <c r="CW145" s="114"/>
      <c r="CX145" s="114">
        <f>SUM(U145:AD145)</f>
        <v>30.2</v>
      </c>
      <c r="CY145" s="114"/>
      <c r="CZ145" s="114"/>
      <c r="DA145" s="114">
        <f>SUM(AE145:AO145)</f>
        <v>24</v>
      </c>
      <c r="DB145" s="115">
        <f>+SUM(CU145:DA145)</f>
        <v>89.9</v>
      </c>
      <c r="DC145" s="116">
        <f>COUNT(K145:T145)</f>
        <v>10</v>
      </c>
      <c r="DD145" s="116">
        <f>COUNT(U145:AD145)</f>
        <v>10</v>
      </c>
      <c r="DE145" s="116">
        <f>COUNT(AE145:AO145)</f>
        <v>10</v>
      </c>
      <c r="DF145" s="117">
        <f>COUNT(K145:AO145)</f>
        <v>30</v>
      </c>
      <c r="DH145" s="119">
        <v>12.198123486682809</v>
      </c>
      <c r="DI145" s="119">
        <v>3.1277239709443103</v>
      </c>
      <c r="DJ145" s="120">
        <v>3.1277239709443103</v>
      </c>
      <c r="DK145" s="121"/>
      <c r="DL145" s="119">
        <v>10.062667410714287</v>
      </c>
      <c r="DM145" s="119">
        <v>4.9794642857142861</v>
      </c>
      <c r="DN145" s="120">
        <v>4.8757254464285724</v>
      </c>
      <c r="DO145" s="121"/>
      <c r="DP145" s="119">
        <v>10.518848653667593</v>
      </c>
      <c r="DQ145" s="119">
        <v>10.342061281337045</v>
      </c>
      <c r="DR145" s="120">
        <v>10.87242339832869</v>
      </c>
      <c r="DS145" s="121"/>
      <c r="DT145" s="119">
        <v>29.290290178571436</v>
      </c>
      <c r="DU145" s="119">
        <v>24.391565688775511</v>
      </c>
      <c r="DV145" s="120">
        <v>37.76100127551021</v>
      </c>
      <c r="DW145" s="121"/>
      <c r="DX145" s="119">
        <v>52.234375951293778</v>
      </c>
      <c r="DY145" s="119">
        <v>41.828711314053798</v>
      </c>
      <c r="DZ145" s="120">
        <v>56.355431253170998</v>
      </c>
      <c r="EA145" s="121"/>
      <c r="EB145" s="119">
        <v>55.737310195227764</v>
      </c>
      <c r="EC145" s="119">
        <v>39.925307302964569</v>
      </c>
      <c r="ED145" s="120">
        <v>41.012382501807664</v>
      </c>
      <c r="EE145" s="121"/>
      <c r="EF145" s="119">
        <v>46.709404931730191</v>
      </c>
      <c r="EG145" s="119">
        <v>37.600101895251683</v>
      </c>
      <c r="EH145" s="120">
        <v>51.554778887303868</v>
      </c>
      <c r="EI145" s="121"/>
      <c r="EJ145" s="119">
        <v>37.815161388860616</v>
      </c>
      <c r="EK145" s="119">
        <v>48.246930047856637</v>
      </c>
      <c r="EL145" s="120">
        <v>54.666479991854196</v>
      </c>
      <c r="EM145" s="121"/>
      <c r="EN145" s="119">
        <v>42.319152165115348</v>
      </c>
      <c r="EO145" s="119">
        <v>47.141567179279647</v>
      </c>
      <c r="EP145" s="120">
        <v>49.503566369890734</v>
      </c>
      <c r="EQ145" s="121"/>
      <c r="ER145" s="119">
        <v>41.0005871776142</v>
      </c>
      <c r="ES145" s="119">
        <v>48.96473001067595</v>
      </c>
      <c r="ET145" s="120">
        <v>44.638528965555992</v>
      </c>
      <c r="EU145" s="121"/>
      <c r="EV145" s="119">
        <v>28.943440557050714</v>
      </c>
      <c r="EW145" s="119">
        <v>25.9724251356316</v>
      </c>
      <c r="EX145" s="120">
        <v>28.176726899910292</v>
      </c>
      <c r="EY145" s="121"/>
      <c r="EZ145" s="119">
        <v>13.054687032045527</v>
      </c>
      <c r="FA145" s="119">
        <v>12.865488669262257</v>
      </c>
      <c r="FB145" s="120">
        <v>9.1761205949885216</v>
      </c>
    </row>
    <row r="146" spans="1:158" s="118" customFormat="1" ht="15" customHeight="1" x14ac:dyDescent="0.25">
      <c r="A146" s="85">
        <v>29015000</v>
      </c>
      <c r="B146" s="86">
        <v>-74.852222222221997</v>
      </c>
      <c r="C146" s="86">
        <v>10.064444444444</v>
      </c>
      <c r="D146" s="87">
        <v>75</v>
      </c>
      <c r="E146" s="299" t="s">
        <v>1264</v>
      </c>
      <c r="F146" s="89" t="s">
        <v>39</v>
      </c>
      <c r="G146" s="89" t="s">
        <v>1515</v>
      </c>
      <c r="H146" s="89" t="s">
        <v>1516</v>
      </c>
      <c r="I146" s="89" t="s">
        <v>1566</v>
      </c>
      <c r="J146" s="256" t="s">
        <v>1265</v>
      </c>
      <c r="K146" s="126">
        <v>3.7</v>
      </c>
      <c r="L146" s="126">
        <v>0</v>
      </c>
      <c r="M146" s="126">
        <v>0</v>
      </c>
      <c r="N146" s="126">
        <v>0</v>
      </c>
      <c r="O146" s="126">
        <v>0</v>
      </c>
      <c r="P146" s="126">
        <v>1.5</v>
      </c>
      <c r="Q146" s="126">
        <v>0.3</v>
      </c>
      <c r="R146" s="126">
        <v>9.5</v>
      </c>
      <c r="S146" s="126">
        <v>19</v>
      </c>
      <c r="T146" s="126">
        <v>19.3</v>
      </c>
      <c r="U146" s="126">
        <v>0</v>
      </c>
      <c r="V146" s="661">
        <v>16.2</v>
      </c>
      <c r="W146" s="661">
        <v>0</v>
      </c>
      <c r="X146" s="126">
        <v>0</v>
      </c>
      <c r="Y146" s="126">
        <v>0</v>
      </c>
      <c r="Z146" s="126">
        <v>9.1999999999999993</v>
      </c>
      <c r="AA146" s="126">
        <v>7.6</v>
      </c>
      <c r="AB146" s="126">
        <v>0</v>
      </c>
      <c r="AC146" s="126">
        <v>0</v>
      </c>
      <c r="AD146" s="126">
        <v>0</v>
      </c>
      <c r="AE146" s="126">
        <v>0</v>
      </c>
      <c r="AF146" s="126">
        <v>29.5</v>
      </c>
      <c r="AG146" s="126">
        <v>7.7</v>
      </c>
      <c r="AH146" s="126">
        <v>0</v>
      </c>
      <c r="AI146" s="126">
        <v>0</v>
      </c>
      <c r="AJ146" s="126">
        <v>0</v>
      </c>
      <c r="AK146" s="126">
        <v>0</v>
      </c>
      <c r="AL146" s="126">
        <v>0.5</v>
      </c>
      <c r="AM146" s="126">
        <v>0</v>
      </c>
      <c r="AN146" s="126">
        <v>1.2</v>
      </c>
      <c r="AO146" s="120"/>
      <c r="AP146" s="92">
        <f t="shared" si="51"/>
        <v>125.2</v>
      </c>
      <c r="AQ146" s="93">
        <v>105.63846153846157</v>
      </c>
      <c r="AR146" s="94">
        <f t="shared" si="56"/>
        <v>118.51743974368307</v>
      </c>
      <c r="AS146" s="95">
        <f t="shared" si="57"/>
        <v>118.51743974368307</v>
      </c>
      <c r="AT146" s="96">
        <f t="shared" si="58"/>
        <v>30</v>
      </c>
      <c r="AU146" s="97">
        <f>COUNTIF(K146:AO146,"&gt;0")</f>
        <v>13</v>
      </c>
      <c r="AV146" s="98"/>
      <c r="AW146" s="58">
        <f t="shared" si="59"/>
        <v>1.2</v>
      </c>
      <c r="AX146" s="99"/>
      <c r="AY146" s="300">
        <f>MAX(K146:AO146)</f>
        <v>29.5</v>
      </c>
      <c r="AZ146" s="101">
        <v>117</v>
      </c>
      <c r="BA146" s="102">
        <f t="shared" si="53"/>
        <v>-87.5</v>
      </c>
      <c r="BB146" s="102" t="str">
        <f t="shared" si="54"/>
        <v/>
      </c>
      <c r="BC146" s="102" t="str">
        <f t="shared" si="55"/>
        <v/>
      </c>
      <c r="BD146" s="102">
        <v>8.6361717100633353</v>
      </c>
      <c r="BE146" s="103"/>
      <c r="BF146" s="124" t="s">
        <v>1264</v>
      </c>
      <c r="BG146" s="105">
        <v>11.875</v>
      </c>
      <c r="BH146" s="105">
        <v>25.338461538461537</v>
      </c>
      <c r="BI146" s="105">
        <v>51.567999999999984</v>
      </c>
      <c r="BJ146" s="105">
        <v>105.63846153846157</v>
      </c>
      <c r="BK146" s="105">
        <v>140.696</v>
      </c>
      <c r="BL146" s="105">
        <v>121.40416666666668</v>
      </c>
      <c r="BM146" s="105">
        <v>126.19200000000001</v>
      </c>
      <c r="BN146" s="105">
        <v>138.69599999999997</v>
      </c>
      <c r="BO146" s="105">
        <v>157.74444444444447</v>
      </c>
      <c r="BP146" s="105">
        <v>168.19583333333335</v>
      </c>
      <c r="BQ146" s="105">
        <v>106.43633666435875</v>
      </c>
      <c r="BR146" s="106">
        <v>45.38750000000001</v>
      </c>
      <c r="BS146" s="107"/>
      <c r="BT146" s="237">
        <v>1.6037037037037034</v>
      </c>
      <c r="BU146" s="237">
        <v>1.819421638387156</v>
      </c>
      <c r="BV146" s="237">
        <v>4.5665458732046131</v>
      </c>
      <c r="BW146" s="237">
        <v>8.6361717100633353</v>
      </c>
      <c r="BX146" s="237">
        <v>10.469684499314129</v>
      </c>
      <c r="BY146" s="109">
        <v>10.005541871921181</v>
      </c>
      <c r="BZ146" s="109">
        <v>9.618390804597702</v>
      </c>
      <c r="CA146" s="109">
        <v>11.30533661740558</v>
      </c>
      <c r="CB146" s="109">
        <v>11.222222222222223</v>
      </c>
      <c r="CC146" s="109">
        <v>11.266283524904214</v>
      </c>
      <c r="CD146" s="109">
        <v>9.0340229885057468</v>
      </c>
      <c r="CE146" s="109">
        <v>3.8556547619047614</v>
      </c>
      <c r="CF146" s="110"/>
      <c r="CG146" s="111">
        <v>41</v>
      </c>
      <c r="CH146" s="111">
        <v>65</v>
      </c>
      <c r="CI146" s="111">
        <v>78</v>
      </c>
      <c r="CJ146" s="111">
        <v>117</v>
      </c>
      <c r="CK146" s="111">
        <v>90</v>
      </c>
      <c r="CL146" s="111">
        <v>85</v>
      </c>
      <c r="CM146" s="111">
        <v>76</v>
      </c>
      <c r="CN146" s="111">
        <v>84</v>
      </c>
      <c r="CO146" s="111">
        <v>127.9</v>
      </c>
      <c r="CP146" s="111">
        <v>120</v>
      </c>
      <c r="CQ146" s="111">
        <v>75</v>
      </c>
      <c r="CR146" s="111">
        <v>86.6</v>
      </c>
      <c r="CS146" s="112"/>
      <c r="CT146" s="125" t="s">
        <v>1264</v>
      </c>
      <c r="CU146" s="114">
        <f>SUM(K146:T146)</f>
        <v>53.3</v>
      </c>
      <c r="CV146" s="114"/>
      <c r="CW146" s="114"/>
      <c r="CX146" s="114">
        <f>SUM(U146:AD146)</f>
        <v>33</v>
      </c>
      <c r="CY146" s="114"/>
      <c r="CZ146" s="114"/>
      <c r="DA146" s="114">
        <f>SUM(AE146:AO146)</f>
        <v>38.900000000000006</v>
      </c>
      <c r="DB146" s="115">
        <f>+SUM(CU146:DA146)</f>
        <v>125.2</v>
      </c>
      <c r="DC146" s="116">
        <f>COUNT(K146:T146)</f>
        <v>10</v>
      </c>
      <c r="DD146" s="116">
        <f>COUNT(U146:AD146)</f>
        <v>10</v>
      </c>
      <c r="DE146" s="116">
        <f>COUNT(AE146:AO146)</f>
        <v>10</v>
      </c>
      <c r="DF146" s="117">
        <f>COUNT(K146:AO146)</f>
        <v>30</v>
      </c>
      <c r="DH146" s="119"/>
      <c r="DI146" s="119"/>
      <c r="DJ146" s="120"/>
      <c r="DK146" s="121"/>
      <c r="DL146" s="119"/>
      <c r="DM146" s="119"/>
      <c r="DN146" s="120"/>
      <c r="DO146" s="121"/>
      <c r="DP146" s="119"/>
      <c r="DQ146" s="119"/>
      <c r="DR146" s="120"/>
      <c r="DS146" s="121"/>
      <c r="DT146" s="119"/>
      <c r="DU146" s="119"/>
      <c r="DV146" s="120"/>
      <c r="DW146" s="121"/>
      <c r="DX146" s="119"/>
      <c r="DY146" s="119"/>
      <c r="DZ146" s="120"/>
      <c r="EA146" s="121"/>
      <c r="EB146" s="119"/>
      <c r="EC146" s="119"/>
      <c r="ED146" s="120"/>
      <c r="EE146" s="121"/>
      <c r="EF146" s="119"/>
      <c r="EG146" s="119"/>
      <c r="EH146" s="120"/>
      <c r="EI146" s="121"/>
      <c r="EJ146" s="119"/>
      <c r="EK146" s="119"/>
      <c r="EL146" s="120"/>
      <c r="EM146" s="121"/>
      <c r="EN146" s="119"/>
      <c r="EO146" s="119"/>
      <c r="EP146" s="120"/>
      <c r="EQ146" s="121"/>
      <c r="ER146" s="119"/>
      <c r="ES146" s="119"/>
      <c r="ET146" s="120"/>
      <c r="EU146" s="121"/>
      <c r="EV146" s="119"/>
      <c r="EW146" s="119"/>
      <c r="EX146" s="120"/>
      <c r="EY146" s="121"/>
      <c r="EZ146" s="119"/>
      <c r="FA146" s="119"/>
      <c r="FB146" s="120"/>
    </row>
    <row r="147" spans="1:158" s="118" customFormat="1" ht="15" customHeight="1" x14ac:dyDescent="0.25">
      <c r="A147" s="85">
        <v>29035200</v>
      </c>
      <c r="B147" s="86">
        <v>-75.119166669999998</v>
      </c>
      <c r="C147" s="86">
        <v>10.500277779999999</v>
      </c>
      <c r="D147" s="87">
        <v>10</v>
      </c>
      <c r="E147" s="122" t="s">
        <v>140</v>
      </c>
      <c r="F147" s="89" t="s">
        <v>41</v>
      </c>
      <c r="G147" s="89"/>
      <c r="H147" s="89"/>
      <c r="I147" s="89"/>
      <c r="J147" s="256" t="s">
        <v>810</v>
      </c>
      <c r="K147" s="126" t="s">
        <v>1301</v>
      </c>
      <c r="L147" s="126" t="s">
        <v>1301</v>
      </c>
      <c r="M147" s="126" t="s">
        <v>1301</v>
      </c>
      <c r="N147" s="126" t="s">
        <v>1301</v>
      </c>
      <c r="O147" s="126" t="s">
        <v>1301</v>
      </c>
      <c r="P147" s="126" t="s">
        <v>1301</v>
      </c>
      <c r="Q147" s="126" t="s">
        <v>1301</v>
      </c>
      <c r="R147" s="126" t="s">
        <v>1301</v>
      </c>
      <c r="S147" s="126" t="s">
        <v>1301</v>
      </c>
      <c r="T147" s="126" t="s">
        <v>1301</v>
      </c>
      <c r="U147" s="126" t="s">
        <v>1301</v>
      </c>
      <c r="V147" s="661" t="s">
        <v>1301</v>
      </c>
      <c r="W147" s="661" t="s">
        <v>1301</v>
      </c>
      <c r="X147" s="126" t="s">
        <v>1301</v>
      </c>
      <c r="Y147" s="126" t="s">
        <v>1301</v>
      </c>
      <c r="Z147" s="126" t="s">
        <v>1301</v>
      </c>
      <c r="AA147" s="126" t="s">
        <v>1301</v>
      </c>
      <c r="AB147" s="126" t="s">
        <v>1301</v>
      </c>
      <c r="AC147" s="126" t="s">
        <v>1301</v>
      </c>
      <c r="AD147" s="126" t="s">
        <v>1301</v>
      </c>
      <c r="AE147" s="126" t="s">
        <v>1301</v>
      </c>
      <c r="AF147" s="126" t="s">
        <v>1301</v>
      </c>
      <c r="AG147" s="126" t="s">
        <v>1301</v>
      </c>
      <c r="AH147" s="126" t="s">
        <v>1301</v>
      </c>
      <c r="AI147" s="126" t="s">
        <v>1301</v>
      </c>
      <c r="AJ147" s="126" t="s">
        <v>1301</v>
      </c>
      <c r="AK147" s="126" t="s">
        <v>1301</v>
      </c>
      <c r="AL147" s="126" t="s">
        <v>1301</v>
      </c>
      <c r="AM147" s="126" t="s">
        <v>1301</v>
      </c>
      <c r="AN147" s="126" t="s">
        <v>1301</v>
      </c>
      <c r="AO147" s="120"/>
      <c r="AP147" s="92" t="str">
        <f t="shared" si="51"/>
        <v/>
      </c>
      <c r="AQ147" s="93" t="s">
        <v>1301</v>
      </c>
      <c r="AR147" s="226"/>
      <c r="AS147" s="227"/>
      <c r="AT147" s="96"/>
      <c r="AU147" s="97"/>
      <c r="AV147" s="98"/>
      <c r="AW147" s="58"/>
      <c r="AX147" s="99"/>
      <c r="AY147" s="300"/>
      <c r="AZ147" s="101">
        <v>95.8</v>
      </c>
      <c r="BA147" s="102" t="str">
        <f t="shared" si="53"/>
        <v/>
      </c>
      <c r="BB147" s="102" t="str">
        <f t="shared" si="54"/>
        <v/>
      </c>
      <c r="BC147" s="102" t="str">
        <f t="shared" si="55"/>
        <v/>
      </c>
      <c r="BD147" s="102" t="s">
        <v>1301</v>
      </c>
      <c r="BE147" s="103"/>
      <c r="BF147" s="124" t="s">
        <v>140</v>
      </c>
      <c r="BG147" s="105" t="s">
        <v>1301</v>
      </c>
      <c r="BH147" s="105" t="s">
        <v>1301</v>
      </c>
      <c r="BI147" s="105" t="s">
        <v>1301</v>
      </c>
      <c r="BJ147" s="105" t="s">
        <v>1301</v>
      </c>
      <c r="BK147" s="105" t="s">
        <v>1301</v>
      </c>
      <c r="BL147" s="105" t="s">
        <v>1301</v>
      </c>
      <c r="BM147" s="105" t="s">
        <v>1301</v>
      </c>
      <c r="BN147" s="105" t="s">
        <v>1301</v>
      </c>
      <c r="BO147" s="105" t="s">
        <v>1301</v>
      </c>
      <c r="BP147" s="105" t="s">
        <v>1301</v>
      </c>
      <c r="BQ147" s="105" t="s">
        <v>1301</v>
      </c>
      <c r="BR147" s="106" t="s">
        <v>1301</v>
      </c>
      <c r="BS147" s="107"/>
      <c r="BT147" s="237" t="s">
        <v>1301</v>
      </c>
      <c r="BU147" s="237" t="s">
        <v>1301</v>
      </c>
      <c r="BV147" s="237" t="s">
        <v>1301</v>
      </c>
      <c r="BW147" s="237" t="s">
        <v>1301</v>
      </c>
      <c r="BX147" s="237" t="s">
        <v>1301</v>
      </c>
      <c r="BY147" s="109" t="s">
        <v>1301</v>
      </c>
      <c r="BZ147" s="109" t="s">
        <v>1301</v>
      </c>
      <c r="CA147" s="109" t="s">
        <v>1301</v>
      </c>
      <c r="CB147" s="109" t="s">
        <v>1301</v>
      </c>
      <c r="CC147" s="109" t="s">
        <v>1301</v>
      </c>
      <c r="CD147" s="109" t="s">
        <v>1301</v>
      </c>
      <c r="CE147" s="109" t="s">
        <v>1301</v>
      </c>
      <c r="CF147" s="110"/>
      <c r="CG147" s="111">
        <v>60.7</v>
      </c>
      <c r="CH147" s="111">
        <v>43</v>
      </c>
      <c r="CI147" s="111">
        <v>56</v>
      </c>
      <c r="CJ147" s="111">
        <v>95.8</v>
      </c>
      <c r="CK147" s="111">
        <v>100.2</v>
      </c>
      <c r="CL147" s="111">
        <v>103.7</v>
      </c>
      <c r="CM147" s="111">
        <v>135</v>
      </c>
      <c r="CN147" s="111">
        <v>82</v>
      </c>
      <c r="CO147" s="111">
        <v>84</v>
      </c>
      <c r="CP147" s="111">
        <v>160.30000000000001</v>
      </c>
      <c r="CQ147" s="111">
        <v>107.3</v>
      </c>
      <c r="CR147" s="111">
        <v>65.2</v>
      </c>
      <c r="CS147" s="112"/>
      <c r="CT147" s="125" t="s">
        <v>140</v>
      </c>
      <c r="CU147" s="114"/>
      <c r="CV147" s="114"/>
      <c r="CW147" s="114"/>
      <c r="CX147" s="114"/>
      <c r="CY147" s="114"/>
      <c r="CZ147" s="114"/>
      <c r="DA147" s="114"/>
      <c r="DB147" s="115"/>
      <c r="DC147" s="116"/>
      <c r="DD147" s="116"/>
      <c r="DE147" s="116"/>
      <c r="DF147" s="117"/>
      <c r="DH147" s="119"/>
      <c r="DI147" s="119"/>
      <c r="DJ147" s="120"/>
      <c r="DK147" s="121"/>
      <c r="DL147" s="119"/>
      <c r="DM147" s="119"/>
      <c r="DN147" s="120"/>
      <c r="DO147" s="121"/>
      <c r="DP147" s="119"/>
      <c r="DQ147" s="119"/>
      <c r="DR147" s="120"/>
      <c r="DS147" s="121"/>
      <c r="DT147" s="119"/>
      <c r="DU147" s="119"/>
      <c r="DV147" s="120"/>
      <c r="DW147" s="121"/>
      <c r="DX147" s="119"/>
      <c r="DY147" s="119"/>
      <c r="DZ147" s="120"/>
      <c r="EA147" s="121"/>
      <c r="EB147" s="119"/>
      <c r="EC147" s="119"/>
      <c r="ED147" s="120"/>
      <c r="EE147" s="121"/>
      <c r="EF147" s="119"/>
      <c r="EG147" s="119"/>
      <c r="EH147" s="120"/>
      <c r="EI147" s="121"/>
      <c r="EJ147" s="119"/>
      <c r="EK147" s="119"/>
      <c r="EL147" s="120"/>
      <c r="EM147" s="121"/>
      <c r="EN147" s="119"/>
      <c r="EO147" s="119"/>
      <c r="EP147" s="120"/>
      <c r="EQ147" s="121"/>
      <c r="ER147" s="119"/>
      <c r="ES147" s="119"/>
      <c r="ET147" s="120"/>
      <c r="EU147" s="121"/>
      <c r="EV147" s="119"/>
      <c r="EW147" s="119"/>
      <c r="EX147" s="120"/>
      <c r="EY147" s="121"/>
      <c r="EZ147" s="119"/>
      <c r="FA147" s="119"/>
      <c r="FB147" s="120"/>
    </row>
    <row r="148" spans="1:158" s="118" customFormat="1" ht="15" customHeight="1" x14ac:dyDescent="0.25">
      <c r="A148" s="85">
        <v>29030050</v>
      </c>
      <c r="B148" s="86">
        <v>-75.161833329999993</v>
      </c>
      <c r="C148" s="86">
        <v>10.404111110000001</v>
      </c>
      <c r="D148" s="87">
        <v>20</v>
      </c>
      <c r="E148" s="197" t="s">
        <v>141</v>
      </c>
      <c r="F148" s="89" t="s">
        <v>39</v>
      </c>
      <c r="G148" s="89" t="s">
        <v>1515</v>
      </c>
      <c r="H148" s="89" t="s">
        <v>1516</v>
      </c>
      <c r="I148" s="89" t="s">
        <v>1567</v>
      </c>
      <c r="J148" s="256" t="s">
        <v>811</v>
      </c>
      <c r="K148" s="126">
        <v>0</v>
      </c>
      <c r="L148" s="126">
        <v>0</v>
      </c>
      <c r="M148" s="126">
        <v>10</v>
      </c>
      <c r="N148" s="126">
        <v>0</v>
      </c>
      <c r="O148" s="126">
        <v>0.4</v>
      </c>
      <c r="P148" s="126">
        <v>20</v>
      </c>
      <c r="Q148" s="126">
        <v>0</v>
      </c>
      <c r="R148" s="126">
        <v>0</v>
      </c>
      <c r="S148" s="126">
        <v>10</v>
      </c>
      <c r="T148" s="126">
        <v>16</v>
      </c>
      <c r="U148" s="126">
        <v>0</v>
      </c>
      <c r="V148" s="661">
        <v>0</v>
      </c>
      <c r="W148" s="661">
        <v>3</v>
      </c>
      <c r="X148" s="126">
        <v>0</v>
      </c>
      <c r="Y148" s="126">
        <v>0</v>
      </c>
      <c r="Z148" s="126">
        <v>0.3</v>
      </c>
      <c r="AA148" s="126">
        <v>5</v>
      </c>
      <c r="AB148" s="126">
        <v>0</v>
      </c>
      <c r="AC148" s="126">
        <v>0</v>
      </c>
      <c r="AD148" s="126">
        <v>0</v>
      </c>
      <c r="AE148" s="126">
        <v>0</v>
      </c>
      <c r="AF148" s="126">
        <v>5</v>
      </c>
      <c r="AG148" s="126">
        <v>3</v>
      </c>
      <c r="AH148" s="126">
        <v>0</v>
      </c>
      <c r="AI148" s="126">
        <v>0</v>
      </c>
      <c r="AJ148" s="126">
        <v>0</v>
      </c>
      <c r="AK148" s="126">
        <v>0</v>
      </c>
      <c r="AL148" s="126">
        <v>0</v>
      </c>
      <c r="AM148" s="126">
        <v>0</v>
      </c>
      <c r="AN148" s="126">
        <v>0</v>
      </c>
      <c r="AO148" s="120"/>
      <c r="AP148" s="92">
        <f t="shared" si="51"/>
        <v>72.699999999999989</v>
      </c>
      <c r="AQ148" s="93">
        <v>86.196296296296282</v>
      </c>
      <c r="AR148" s="94">
        <f t="shared" si="56"/>
        <v>84.342370987839985</v>
      </c>
      <c r="AS148" s="95">
        <f t="shared" si="57"/>
        <v>84.342370987839971</v>
      </c>
      <c r="AT148" s="96">
        <f t="shared" si="58"/>
        <v>30</v>
      </c>
      <c r="AU148" s="97">
        <f t="shared" ref="AU148:AU160" si="60">COUNTIF(K148:AO148,"&gt;0")</f>
        <v>10</v>
      </c>
      <c r="AV148" s="98"/>
      <c r="AW148" s="58">
        <f t="shared" si="59"/>
        <v>0</v>
      </c>
      <c r="AX148" s="99"/>
      <c r="AY148" s="300">
        <f t="shared" ref="AY148:AY160" si="61">MAX(K148:AO148)</f>
        <v>20</v>
      </c>
      <c r="AZ148" s="101">
        <v>88</v>
      </c>
      <c r="BA148" s="102">
        <f t="shared" si="53"/>
        <v>-68</v>
      </c>
      <c r="BB148" s="102" t="str">
        <f t="shared" si="54"/>
        <v/>
      </c>
      <c r="BC148" s="102" t="str">
        <f t="shared" si="55"/>
        <v/>
      </c>
      <c r="BD148" s="102">
        <v>5.7967980295566512</v>
      </c>
      <c r="BE148" s="103">
        <f t="shared" ref="BE148:BE160" si="62">AU148-BD148</f>
        <v>4.2032019704433488</v>
      </c>
      <c r="BF148" s="124" t="s">
        <v>141</v>
      </c>
      <c r="BG148" s="105">
        <v>9.7896551724137915</v>
      </c>
      <c r="BH148" s="105">
        <v>9.362068965517242</v>
      </c>
      <c r="BI148" s="105">
        <v>30.064285714285713</v>
      </c>
      <c r="BJ148" s="105">
        <v>86.196296296296282</v>
      </c>
      <c r="BK148" s="105">
        <v>155.36551724137934</v>
      </c>
      <c r="BL148" s="105">
        <v>136.17666666666668</v>
      </c>
      <c r="BM148" s="105">
        <v>110.35666666666665</v>
      </c>
      <c r="BN148" s="105">
        <v>131.11379310344827</v>
      </c>
      <c r="BO148" s="105">
        <v>131.41724137931035</v>
      </c>
      <c r="BP148" s="105">
        <v>198.34827586206899</v>
      </c>
      <c r="BQ148" s="105">
        <v>140.70000000000002</v>
      </c>
      <c r="BR148" s="106">
        <v>45.703703703703702</v>
      </c>
      <c r="BS148" s="107"/>
      <c r="BT148" s="237">
        <v>0.83333333333333326</v>
      </c>
      <c r="BU148" s="237">
        <v>0.58784185493460162</v>
      </c>
      <c r="BV148" s="237">
        <v>2.1785714285714284</v>
      </c>
      <c r="BW148" s="237">
        <v>5.7967980295566512</v>
      </c>
      <c r="BX148" s="237">
        <v>9.2413793103448256</v>
      </c>
      <c r="BY148" s="109">
        <v>8.8333333333333339</v>
      </c>
      <c r="BZ148" s="109">
        <v>8.0999999999999961</v>
      </c>
      <c r="CA148" s="109">
        <v>9.9655172413793078</v>
      </c>
      <c r="CB148" s="109">
        <v>9.5862068965517224</v>
      </c>
      <c r="CC148" s="109">
        <v>10.482758620689655</v>
      </c>
      <c r="CD148" s="109">
        <v>8.3448275862068968</v>
      </c>
      <c r="CE148" s="109">
        <v>3.0047619047619034</v>
      </c>
      <c r="CF148" s="110"/>
      <c r="CG148" s="111">
        <v>64</v>
      </c>
      <c r="CH148" s="111">
        <v>46</v>
      </c>
      <c r="CI148" s="111">
        <v>60.1</v>
      </c>
      <c r="CJ148" s="111">
        <v>88</v>
      </c>
      <c r="CK148" s="111">
        <v>108.8</v>
      </c>
      <c r="CL148" s="111">
        <v>118.1</v>
      </c>
      <c r="CM148" s="111">
        <v>87</v>
      </c>
      <c r="CN148" s="111">
        <v>105</v>
      </c>
      <c r="CO148" s="111">
        <v>110</v>
      </c>
      <c r="CP148" s="111">
        <v>145</v>
      </c>
      <c r="CQ148" s="111">
        <v>120</v>
      </c>
      <c r="CR148" s="111">
        <v>85</v>
      </c>
      <c r="CS148" s="112"/>
      <c r="CT148" s="200" t="s">
        <v>141</v>
      </c>
      <c r="CU148" s="114">
        <f t="shared" ref="CU148:CU160" si="63">SUM(K148:T148)</f>
        <v>56.4</v>
      </c>
      <c r="CV148" s="114"/>
      <c r="CW148" s="114"/>
      <c r="CX148" s="114">
        <f t="shared" ref="CX148:CX160" si="64">SUM(U148:AD148)</f>
        <v>8.3000000000000007</v>
      </c>
      <c r="CY148" s="114"/>
      <c r="CZ148" s="114"/>
      <c r="DA148" s="114">
        <f t="shared" ref="DA148:DA160" si="65">SUM(AE148:AO148)</f>
        <v>8</v>
      </c>
      <c r="DB148" s="115">
        <f t="shared" ref="DB148:DB160" si="66">+SUM(CU148:DA148)</f>
        <v>72.7</v>
      </c>
      <c r="DC148" s="116">
        <f t="shared" ref="DC148:DC160" si="67">COUNT(K148:T148)</f>
        <v>10</v>
      </c>
      <c r="DD148" s="116">
        <f t="shared" ref="DD148:DD160" si="68">COUNT(U148:AD148)</f>
        <v>10</v>
      </c>
      <c r="DE148" s="116">
        <f t="shared" ref="DE148:DE160" si="69">COUNT(AE148:AO148)</f>
        <v>10</v>
      </c>
      <c r="DF148" s="117">
        <f t="shared" ref="DF148:DF160" si="70">COUNT(K148:AO148)</f>
        <v>30</v>
      </c>
      <c r="DH148" s="119">
        <v>1.17</v>
      </c>
      <c r="DI148" s="119">
        <v>5.85</v>
      </c>
      <c r="DJ148" s="120">
        <v>0.78</v>
      </c>
      <c r="DK148" s="121"/>
      <c r="DL148" s="119">
        <v>1.754237288135593</v>
      </c>
      <c r="DM148" s="119">
        <v>1.3783292978208233</v>
      </c>
      <c r="DN148" s="120">
        <v>4.2602905569007259</v>
      </c>
      <c r="DO148" s="121"/>
      <c r="DP148" s="119">
        <v>7.9963443963443952</v>
      </c>
      <c r="DQ148" s="119">
        <v>6.2580086580086585</v>
      </c>
      <c r="DR148" s="120">
        <v>5.8234247234247238</v>
      </c>
      <c r="DS148" s="121"/>
      <c r="DT148" s="119">
        <v>14.588076628352487</v>
      </c>
      <c r="DU148" s="119">
        <v>17.631632183908042</v>
      </c>
      <c r="DV148" s="120">
        <v>43.869180076628339</v>
      </c>
      <c r="DW148" s="121"/>
      <c r="DX148" s="119">
        <v>50.417191410551617</v>
      </c>
      <c r="DY148" s="119">
        <v>41.502560316347989</v>
      </c>
      <c r="DZ148" s="120">
        <v>49.426676844528991</v>
      </c>
      <c r="EA148" s="121"/>
      <c r="EB148" s="119">
        <v>39.286255967682706</v>
      </c>
      <c r="EC148" s="119">
        <v>41.113523687109804</v>
      </c>
      <c r="ED148" s="120">
        <v>38.068077488064638</v>
      </c>
      <c r="EE148" s="121"/>
      <c r="EF148" s="119">
        <v>20.734873540856032</v>
      </c>
      <c r="EG148" s="119">
        <v>30.398638132295719</v>
      </c>
      <c r="EH148" s="120">
        <v>45.316488326848251</v>
      </c>
      <c r="EI148" s="121"/>
      <c r="EJ148" s="119">
        <v>32.615191180389026</v>
      </c>
      <c r="EK148" s="119">
        <v>34.854443112176924</v>
      </c>
      <c r="EL148" s="120">
        <v>40.793328670397017</v>
      </c>
      <c r="EM148" s="121"/>
      <c r="EN148" s="119">
        <v>33.811967812259553</v>
      </c>
      <c r="EO148" s="119">
        <v>46.877949474224167</v>
      </c>
      <c r="EP148" s="120">
        <v>30.420796999230575</v>
      </c>
      <c r="EQ148" s="121"/>
      <c r="ER148" s="119">
        <v>43.165027658266759</v>
      </c>
      <c r="ES148" s="119">
        <v>59.59065765212047</v>
      </c>
      <c r="ET148" s="120">
        <v>52.619314689612793</v>
      </c>
      <c r="EU148" s="121"/>
      <c r="EV148" s="119">
        <v>29.951762523191096</v>
      </c>
      <c r="EW148" s="119">
        <v>29.951762523191096</v>
      </c>
      <c r="EX148" s="120">
        <v>26.582189239332095</v>
      </c>
      <c r="EY148" s="121"/>
      <c r="EZ148" s="119">
        <v>14.019243070362473</v>
      </c>
      <c r="FA148" s="119">
        <v>14.889402985074625</v>
      </c>
      <c r="FB148" s="120">
        <v>3.4806396588486139</v>
      </c>
    </row>
    <row r="149" spans="1:158" s="118" customFormat="1" ht="15" customHeight="1" x14ac:dyDescent="0.25">
      <c r="A149" s="85">
        <v>25025170</v>
      </c>
      <c r="B149" s="86">
        <v>-75.498833329999997</v>
      </c>
      <c r="C149" s="86">
        <v>8.7408611100000009</v>
      </c>
      <c r="D149" s="87">
        <v>125</v>
      </c>
      <c r="E149" s="197" t="s">
        <v>142</v>
      </c>
      <c r="F149" s="89" t="s">
        <v>48</v>
      </c>
      <c r="G149" s="89" t="s">
        <v>1515</v>
      </c>
      <c r="H149" s="89" t="s">
        <v>1528</v>
      </c>
      <c r="I149" s="89" t="s">
        <v>1565</v>
      </c>
      <c r="J149" s="256" t="s">
        <v>812</v>
      </c>
      <c r="K149" s="126">
        <v>0</v>
      </c>
      <c r="L149" s="126">
        <v>0</v>
      </c>
      <c r="M149" s="126">
        <v>0</v>
      </c>
      <c r="N149" s="126">
        <v>0</v>
      </c>
      <c r="O149" s="126">
        <v>0</v>
      </c>
      <c r="P149" s="126">
        <v>0</v>
      </c>
      <c r="Q149" s="126">
        <v>0</v>
      </c>
      <c r="R149" s="126">
        <v>0</v>
      </c>
      <c r="S149" s="126">
        <v>0</v>
      </c>
      <c r="T149" s="126">
        <v>6</v>
      </c>
      <c r="U149" s="126">
        <v>2</v>
      </c>
      <c r="V149" s="661">
        <v>0</v>
      </c>
      <c r="W149" s="661">
        <v>0</v>
      </c>
      <c r="X149" s="126">
        <v>3</v>
      </c>
      <c r="Y149" s="126">
        <v>0</v>
      </c>
      <c r="Z149" s="126">
        <v>1</v>
      </c>
      <c r="AA149" s="126">
        <v>0</v>
      </c>
      <c r="AB149" s="126">
        <v>0</v>
      </c>
      <c r="AC149" s="126">
        <v>0</v>
      </c>
      <c r="AD149" s="126">
        <v>0</v>
      </c>
      <c r="AE149" s="126">
        <v>0</v>
      </c>
      <c r="AF149" s="126">
        <v>0</v>
      </c>
      <c r="AG149" s="126">
        <v>0</v>
      </c>
      <c r="AH149" s="126">
        <v>3</v>
      </c>
      <c r="AI149" s="126">
        <v>0</v>
      </c>
      <c r="AJ149" s="126">
        <v>0</v>
      </c>
      <c r="AK149" s="126">
        <v>0</v>
      </c>
      <c r="AL149" s="126">
        <v>1</v>
      </c>
      <c r="AM149" s="126">
        <v>0</v>
      </c>
      <c r="AN149" s="126">
        <v>0</v>
      </c>
      <c r="AO149" s="120"/>
      <c r="AP149" s="92">
        <f t="shared" si="51"/>
        <v>16</v>
      </c>
      <c r="AQ149" s="93">
        <v>125.56296296296296</v>
      </c>
      <c r="AR149" s="94">
        <f t="shared" si="56"/>
        <v>12.742611055394963</v>
      </c>
      <c r="AS149" s="95">
        <f t="shared" si="57"/>
        <v>12.742611055394963</v>
      </c>
      <c r="AT149" s="96">
        <f t="shared" si="58"/>
        <v>30</v>
      </c>
      <c r="AU149" s="97">
        <f t="shared" si="60"/>
        <v>6</v>
      </c>
      <c r="AV149" s="98"/>
      <c r="AW149" s="58">
        <f t="shared" si="59"/>
        <v>0</v>
      </c>
      <c r="AX149" s="99"/>
      <c r="AY149" s="300">
        <f t="shared" si="61"/>
        <v>6</v>
      </c>
      <c r="AZ149" s="101">
        <v>158.4</v>
      </c>
      <c r="BA149" s="102">
        <f t="shared" si="53"/>
        <v>-152.4</v>
      </c>
      <c r="BB149" s="102" t="str">
        <f t="shared" si="54"/>
        <v/>
      </c>
      <c r="BC149" s="102" t="str">
        <f t="shared" si="55"/>
        <v/>
      </c>
      <c r="BD149" s="102">
        <v>8.6071428571428559</v>
      </c>
      <c r="BE149" s="103">
        <f t="shared" si="62"/>
        <v>-2.6071428571428559</v>
      </c>
      <c r="BF149" s="124" t="s">
        <v>142</v>
      </c>
      <c r="BG149" s="105">
        <v>15.358620689655174</v>
      </c>
      <c r="BH149" s="105">
        <v>26.6</v>
      </c>
      <c r="BI149" s="105">
        <v>47.628571428571419</v>
      </c>
      <c r="BJ149" s="105">
        <v>125.56296296296296</v>
      </c>
      <c r="BK149" s="105">
        <v>192.52692307692311</v>
      </c>
      <c r="BL149" s="105">
        <v>184.54166666666666</v>
      </c>
      <c r="BM149" s="105">
        <v>187.21666666666667</v>
      </c>
      <c r="BN149" s="105">
        <v>218.6384615384616</v>
      </c>
      <c r="BO149" s="105">
        <v>186.33750000000001</v>
      </c>
      <c r="BP149" s="105">
        <v>170.375</v>
      </c>
      <c r="BQ149" s="105">
        <v>115.37916666666668</v>
      </c>
      <c r="BR149" s="106">
        <v>48.512499999999989</v>
      </c>
      <c r="BS149" s="107"/>
      <c r="BT149" s="237">
        <v>1.655172413793103</v>
      </c>
      <c r="BU149" s="237">
        <v>1.6891455749957536</v>
      </c>
      <c r="BV149" s="237">
        <v>3.8214285714285694</v>
      </c>
      <c r="BW149" s="237">
        <v>8.6071428571428559</v>
      </c>
      <c r="BX149" s="237">
        <v>13.175308641975304</v>
      </c>
      <c r="BY149" s="109">
        <v>12.486737400530505</v>
      </c>
      <c r="BZ149" s="109">
        <v>12.778666666666664</v>
      </c>
      <c r="CA149" s="109">
        <v>13.923076923076927</v>
      </c>
      <c r="CB149" s="109">
        <v>13.059310344827589</v>
      </c>
      <c r="CC149" s="109">
        <v>11.826923076923077</v>
      </c>
      <c r="CD149" s="109">
        <v>8.7696551724137937</v>
      </c>
      <c r="CE149" s="109">
        <v>4.1805555555555545</v>
      </c>
      <c r="CF149" s="110"/>
      <c r="CG149" s="111">
        <v>83</v>
      </c>
      <c r="CH149" s="111">
        <v>114</v>
      </c>
      <c r="CI149" s="111">
        <v>90</v>
      </c>
      <c r="CJ149" s="111">
        <v>158.4</v>
      </c>
      <c r="CK149" s="111">
        <v>115</v>
      </c>
      <c r="CL149" s="111">
        <v>135.4</v>
      </c>
      <c r="CM149" s="111">
        <v>107</v>
      </c>
      <c r="CN149" s="111">
        <v>120</v>
      </c>
      <c r="CO149" s="111">
        <v>92</v>
      </c>
      <c r="CP149" s="111">
        <v>135.5</v>
      </c>
      <c r="CQ149" s="111">
        <v>105</v>
      </c>
      <c r="CR149" s="111">
        <v>63</v>
      </c>
      <c r="CS149" s="112"/>
      <c r="CT149" s="200" t="s">
        <v>142</v>
      </c>
      <c r="CU149" s="114">
        <f t="shared" si="63"/>
        <v>6</v>
      </c>
      <c r="CV149" s="114"/>
      <c r="CW149" s="114"/>
      <c r="CX149" s="114">
        <f t="shared" si="64"/>
        <v>6</v>
      </c>
      <c r="CY149" s="114"/>
      <c r="CZ149" s="114"/>
      <c r="DA149" s="114">
        <f t="shared" si="65"/>
        <v>4</v>
      </c>
      <c r="DB149" s="115">
        <f t="shared" si="66"/>
        <v>16</v>
      </c>
      <c r="DC149" s="116">
        <f t="shared" si="67"/>
        <v>10</v>
      </c>
      <c r="DD149" s="116">
        <f t="shared" si="68"/>
        <v>10</v>
      </c>
      <c r="DE149" s="116">
        <f t="shared" si="69"/>
        <v>10</v>
      </c>
      <c r="DF149" s="117">
        <f t="shared" si="70"/>
        <v>30</v>
      </c>
      <c r="DH149" s="119">
        <v>6.753521126760563</v>
      </c>
      <c r="DI149" s="119">
        <v>2.1225352112676057</v>
      </c>
      <c r="DJ149" s="120">
        <v>4.823943661971831</v>
      </c>
      <c r="DK149" s="121"/>
      <c r="DL149" s="119">
        <v>9.685464931767692</v>
      </c>
      <c r="DM149" s="119">
        <v>7.0525230085687074</v>
      </c>
      <c r="DN149" s="120">
        <v>9.027229450967944</v>
      </c>
      <c r="DO149" s="121"/>
      <c r="DP149" s="119">
        <v>8.2534332688588012</v>
      </c>
      <c r="DQ149" s="119">
        <v>24.091102514506773</v>
      </c>
      <c r="DR149" s="120">
        <v>25.317964216634429</v>
      </c>
      <c r="DS149" s="121"/>
      <c r="DT149" s="119">
        <v>37.161953112368636</v>
      </c>
      <c r="DU149" s="119">
        <v>32.639599029911082</v>
      </c>
      <c r="DV149" s="120">
        <v>51.810447857720298</v>
      </c>
      <c r="DW149" s="121"/>
      <c r="DX149" s="119">
        <v>60.036773145641583</v>
      </c>
      <c r="DY149" s="119">
        <v>60.238917162966978</v>
      </c>
      <c r="DZ149" s="120">
        <v>66.404309691391447</v>
      </c>
      <c r="EA149" s="121"/>
      <c r="EB149" s="119">
        <v>71.845146171693727</v>
      </c>
      <c r="EC149" s="119">
        <v>46.591675174013915</v>
      </c>
      <c r="ED149" s="120">
        <v>50.311178654292341</v>
      </c>
      <c r="EE149" s="121"/>
      <c r="EF149" s="119">
        <v>62.313523607427058</v>
      </c>
      <c r="EG149" s="119">
        <v>63.003705039787796</v>
      </c>
      <c r="EH149" s="120">
        <v>60.538771352785147</v>
      </c>
      <c r="EI149" s="121"/>
      <c r="EJ149" s="119">
        <v>73.464659321286902</v>
      </c>
      <c r="EK149" s="119">
        <v>70.168849713530193</v>
      </c>
      <c r="EL149" s="120">
        <v>97.598490965182904</v>
      </c>
      <c r="EM149" s="121"/>
      <c r="EN149" s="119">
        <v>60.640860945138513</v>
      </c>
      <c r="EO149" s="119">
        <v>56.251034311062831</v>
      </c>
      <c r="EP149" s="120">
        <v>71.053938077131988</v>
      </c>
      <c r="EQ149" s="121"/>
      <c r="ER149" s="119">
        <v>59.495035460992909</v>
      </c>
      <c r="ES149" s="119">
        <v>57.774940898345157</v>
      </c>
      <c r="ET149" s="120">
        <v>53.930023640661936</v>
      </c>
      <c r="EU149" s="121"/>
      <c r="EV149" s="119">
        <v>54.087695618153369</v>
      </c>
      <c r="EW149" s="119">
        <v>44.06020148669797</v>
      </c>
      <c r="EX149" s="120">
        <v>31.297936228482001</v>
      </c>
      <c r="EY149" s="121"/>
      <c r="EZ149" s="119">
        <v>22.056483262793378</v>
      </c>
      <c r="FA149" s="119">
        <v>16.542362447095034</v>
      </c>
      <c r="FB149" s="120">
        <v>9.3315890727202753</v>
      </c>
    </row>
    <row r="150" spans="1:158" s="118" customFormat="1" ht="15" customHeight="1" x14ac:dyDescent="0.25">
      <c r="A150" s="85">
        <v>25020140</v>
      </c>
      <c r="B150" s="86">
        <v>-75.443055560000005</v>
      </c>
      <c r="C150" s="86">
        <v>8.9377777799999993</v>
      </c>
      <c r="D150" s="87">
        <v>60</v>
      </c>
      <c r="E150" s="122" t="s">
        <v>143</v>
      </c>
      <c r="F150" s="89" t="s">
        <v>48</v>
      </c>
      <c r="G150" s="89" t="s">
        <v>1511</v>
      </c>
      <c r="H150" s="89" t="s">
        <v>1517</v>
      </c>
      <c r="I150" s="89" t="s">
        <v>1541</v>
      </c>
      <c r="J150" s="256" t="s">
        <v>812</v>
      </c>
      <c r="K150" s="126">
        <v>4.5</v>
      </c>
      <c r="L150" s="126">
        <v>0</v>
      </c>
      <c r="M150" s="126">
        <v>0</v>
      </c>
      <c r="N150" s="126">
        <v>0</v>
      </c>
      <c r="O150" s="126">
        <v>0</v>
      </c>
      <c r="P150" s="126">
        <v>15.8</v>
      </c>
      <c r="Q150" s="126">
        <v>0.8</v>
      </c>
      <c r="R150" s="126">
        <v>0</v>
      </c>
      <c r="S150" s="126">
        <v>0</v>
      </c>
      <c r="T150" s="126">
        <v>0</v>
      </c>
      <c r="U150" s="126">
        <v>0</v>
      </c>
      <c r="V150" s="661">
        <v>0</v>
      </c>
      <c r="W150" s="661">
        <v>8</v>
      </c>
      <c r="X150" s="126">
        <v>37</v>
      </c>
      <c r="Y150" s="126">
        <v>0</v>
      </c>
      <c r="Z150" s="126">
        <v>0.5</v>
      </c>
      <c r="AA150" s="126">
        <v>1</v>
      </c>
      <c r="AB150" s="126">
        <v>0</v>
      </c>
      <c r="AC150" s="126">
        <v>0</v>
      </c>
      <c r="AD150" s="126">
        <v>0</v>
      </c>
      <c r="AE150" s="126">
        <v>0</v>
      </c>
      <c r="AF150" s="126">
        <v>0</v>
      </c>
      <c r="AG150" s="126">
        <v>0</v>
      </c>
      <c r="AH150" s="126">
        <v>0</v>
      </c>
      <c r="AI150" s="126">
        <v>5</v>
      </c>
      <c r="AJ150" s="126">
        <v>2.8</v>
      </c>
      <c r="AK150" s="126">
        <v>0</v>
      </c>
      <c r="AL150" s="126">
        <v>0</v>
      </c>
      <c r="AM150" s="126">
        <v>0</v>
      </c>
      <c r="AN150" s="126">
        <v>0</v>
      </c>
      <c r="AO150" s="120"/>
      <c r="AP150" s="92">
        <f t="shared" si="51"/>
        <v>75.399999999999991</v>
      </c>
      <c r="AQ150" s="93">
        <v>99.631034482758622</v>
      </c>
      <c r="AR150" s="94">
        <f t="shared" si="56"/>
        <v>75.679230263385591</v>
      </c>
      <c r="AS150" s="95">
        <f t="shared" si="57"/>
        <v>75.679230263385577</v>
      </c>
      <c r="AT150" s="96">
        <f t="shared" si="58"/>
        <v>30</v>
      </c>
      <c r="AU150" s="97">
        <f t="shared" si="60"/>
        <v>9</v>
      </c>
      <c r="AV150" s="98"/>
      <c r="AW150" s="58">
        <f t="shared" si="59"/>
        <v>0</v>
      </c>
      <c r="AX150" s="99"/>
      <c r="AY150" s="300">
        <f t="shared" si="61"/>
        <v>37</v>
      </c>
      <c r="AZ150" s="101">
        <v>100</v>
      </c>
      <c r="BA150" s="102">
        <f t="shared" si="53"/>
        <v>-63</v>
      </c>
      <c r="BB150" s="102" t="str">
        <f t="shared" si="54"/>
        <v/>
      </c>
      <c r="BC150" s="102" t="str">
        <f t="shared" si="55"/>
        <v/>
      </c>
      <c r="BD150" s="102">
        <v>7.3103448275862064</v>
      </c>
      <c r="BE150" s="103">
        <f t="shared" si="62"/>
        <v>1.6896551724137936</v>
      </c>
      <c r="BF150" s="124" t="s">
        <v>143</v>
      </c>
      <c r="BG150" s="105">
        <v>15.933333333333334</v>
      </c>
      <c r="BH150" s="105">
        <v>26.736666666666668</v>
      </c>
      <c r="BI150" s="105">
        <v>40.986206896551728</v>
      </c>
      <c r="BJ150" s="105">
        <v>99.631034482758622</v>
      </c>
      <c r="BK150" s="105">
        <v>166.63103448275865</v>
      </c>
      <c r="BL150" s="105">
        <v>175.35172413793106</v>
      </c>
      <c r="BM150" s="105">
        <v>167.67999999999998</v>
      </c>
      <c r="BN150" s="105">
        <v>202.32999999999996</v>
      </c>
      <c r="BO150" s="105">
        <v>183.59999999999997</v>
      </c>
      <c r="BP150" s="105">
        <v>157.48620689655169</v>
      </c>
      <c r="BQ150" s="105">
        <v>107.46896551724139</v>
      </c>
      <c r="BR150" s="106">
        <v>43.014814814814819</v>
      </c>
      <c r="BS150" s="107"/>
      <c r="BT150" s="237">
        <v>1.1666666666666665</v>
      </c>
      <c r="BU150" s="237">
        <v>1.8265086206896557</v>
      </c>
      <c r="BV150" s="237">
        <v>3.0344827586206891</v>
      </c>
      <c r="BW150" s="237">
        <v>7.3103448275862064</v>
      </c>
      <c r="BX150" s="237">
        <v>9.9310344827586174</v>
      </c>
      <c r="BY150" s="109">
        <v>9.7804597701149429</v>
      </c>
      <c r="BZ150" s="109">
        <v>10.899999999999997</v>
      </c>
      <c r="CA150" s="109">
        <v>11.166666666666666</v>
      </c>
      <c r="CB150" s="109">
        <v>10.607142857142858</v>
      </c>
      <c r="CC150" s="109">
        <v>9.7241379310344822</v>
      </c>
      <c r="CD150" s="109">
        <v>6.9655172413793105</v>
      </c>
      <c r="CE150" s="109">
        <v>3.1114942528735625</v>
      </c>
      <c r="CF150" s="110"/>
      <c r="CG150" s="111">
        <v>66</v>
      </c>
      <c r="CH150" s="111">
        <v>62.6</v>
      </c>
      <c r="CI150" s="111">
        <v>95</v>
      </c>
      <c r="CJ150" s="111">
        <v>100</v>
      </c>
      <c r="CK150" s="111">
        <v>130</v>
      </c>
      <c r="CL150" s="111">
        <v>147</v>
      </c>
      <c r="CM150" s="111">
        <v>117</v>
      </c>
      <c r="CN150" s="111">
        <v>109</v>
      </c>
      <c r="CO150" s="111">
        <v>135</v>
      </c>
      <c r="CP150" s="111">
        <v>110</v>
      </c>
      <c r="CQ150" s="111">
        <v>133</v>
      </c>
      <c r="CR150" s="111">
        <v>92</v>
      </c>
      <c r="CS150" s="112"/>
      <c r="CT150" s="125" t="s">
        <v>143</v>
      </c>
      <c r="CU150" s="114">
        <f t="shared" si="63"/>
        <v>21.1</v>
      </c>
      <c r="CV150" s="114"/>
      <c r="CW150" s="114"/>
      <c r="CX150" s="114">
        <f t="shared" si="64"/>
        <v>46.5</v>
      </c>
      <c r="CY150" s="114"/>
      <c r="CZ150" s="114"/>
      <c r="DA150" s="114">
        <f t="shared" si="65"/>
        <v>7.8</v>
      </c>
      <c r="DB150" s="115">
        <f t="shared" si="66"/>
        <v>75.399999999999991</v>
      </c>
      <c r="DC150" s="116">
        <f t="shared" si="67"/>
        <v>10</v>
      </c>
      <c r="DD150" s="116">
        <f t="shared" si="68"/>
        <v>10</v>
      </c>
      <c r="DE150" s="116">
        <f t="shared" si="69"/>
        <v>10</v>
      </c>
      <c r="DF150" s="117">
        <f t="shared" si="70"/>
        <v>30</v>
      </c>
      <c r="DH150" s="119">
        <v>10.321615557217651</v>
      </c>
      <c r="DI150" s="119">
        <v>3.6555721765145845</v>
      </c>
      <c r="DJ150" s="120">
        <v>6.5585265519820481</v>
      </c>
      <c r="DK150" s="121"/>
      <c r="DL150" s="119">
        <v>10.528846153846153</v>
      </c>
      <c r="DM150" s="119">
        <v>9.9271978021978029</v>
      </c>
      <c r="DN150" s="120">
        <v>10.82967032967033</v>
      </c>
      <c r="DO150" s="121"/>
      <c r="DP150" s="119">
        <v>10.96443418013857</v>
      </c>
      <c r="DQ150" s="119">
        <v>10.96443418013857</v>
      </c>
      <c r="DR150" s="120">
        <v>20.46041735400858</v>
      </c>
      <c r="DS150" s="121"/>
      <c r="DT150" s="119">
        <v>36.199810156620792</v>
      </c>
      <c r="DU150" s="119">
        <v>31.52230659705743</v>
      </c>
      <c r="DV150" s="120">
        <v>54.706454674893216</v>
      </c>
      <c r="DW150" s="121"/>
      <c r="DX150" s="119">
        <v>61.325510204081638</v>
      </c>
      <c r="DY150" s="119">
        <v>50.352551020408178</v>
      </c>
      <c r="DZ150" s="120">
        <v>55.582653061224498</v>
      </c>
      <c r="EA150" s="121"/>
      <c r="EB150" s="119">
        <v>56.669431865415341</v>
      </c>
      <c r="EC150" s="119">
        <v>59.344387565356264</v>
      </c>
      <c r="ED150" s="120">
        <v>51.715810198858058</v>
      </c>
      <c r="EE150" s="121"/>
      <c r="EF150" s="119">
        <v>50.182378686156206</v>
      </c>
      <c r="EG150" s="119">
        <v>59.945487379960909</v>
      </c>
      <c r="EH150" s="120">
        <v>53.98999107674004</v>
      </c>
      <c r="EI150" s="121"/>
      <c r="EJ150" s="119">
        <v>58.359020726109343</v>
      </c>
      <c r="EK150" s="119">
        <v>65.201112811239398</v>
      </c>
      <c r="EL150" s="120">
        <v>83.111295034079845</v>
      </c>
      <c r="EM150" s="121"/>
      <c r="EN150" s="119">
        <v>64.401169208424108</v>
      </c>
      <c r="EO150" s="119">
        <v>64.701174655047197</v>
      </c>
      <c r="EP150" s="120">
        <v>74.901359840232388</v>
      </c>
      <c r="EQ150" s="121"/>
      <c r="ER150" s="119">
        <v>53.366770573566086</v>
      </c>
      <c r="ES150" s="119">
        <v>65.453678304239403</v>
      </c>
      <c r="ET150" s="120">
        <v>45.479551122194515</v>
      </c>
      <c r="EU150" s="121"/>
      <c r="EV150" s="119">
        <v>36.525164989721944</v>
      </c>
      <c r="EW150" s="119">
        <v>36.323924411266184</v>
      </c>
      <c r="EX150" s="120">
        <v>30.487947636048901</v>
      </c>
      <c r="EY150" s="121"/>
      <c r="EZ150" s="119">
        <v>15.544454887218045</v>
      </c>
      <c r="FA150" s="119">
        <v>15.239661654135336</v>
      </c>
      <c r="FB150" s="120">
        <v>7.8230263157894733</v>
      </c>
    </row>
    <row r="151" spans="1:158" s="118" customFormat="1" ht="15" customHeight="1" x14ac:dyDescent="0.25">
      <c r="A151" s="85">
        <v>29040240</v>
      </c>
      <c r="B151" s="86">
        <v>-74.99808333</v>
      </c>
      <c r="C151" s="86">
        <v>10.76147222</v>
      </c>
      <c r="D151" s="87">
        <v>100</v>
      </c>
      <c r="E151" s="197" t="s">
        <v>144</v>
      </c>
      <c r="F151" s="89" t="s">
        <v>41</v>
      </c>
      <c r="G151" s="89" t="s">
        <v>1515</v>
      </c>
      <c r="H151" s="89" t="s">
        <v>1516</v>
      </c>
      <c r="I151" s="89" t="s">
        <v>1567</v>
      </c>
      <c r="J151" s="256" t="s">
        <v>813</v>
      </c>
      <c r="K151" s="126">
        <v>9</v>
      </c>
      <c r="L151" s="126">
        <v>0</v>
      </c>
      <c r="M151" s="126">
        <v>0</v>
      </c>
      <c r="N151" s="126">
        <v>0</v>
      </c>
      <c r="O151" s="126">
        <v>0</v>
      </c>
      <c r="P151" s="126">
        <v>0</v>
      </c>
      <c r="Q151" s="126">
        <v>0</v>
      </c>
      <c r="R151" s="126">
        <v>0</v>
      </c>
      <c r="S151" s="126">
        <v>0</v>
      </c>
      <c r="T151" s="126">
        <v>0</v>
      </c>
      <c r="U151" s="126">
        <v>0</v>
      </c>
      <c r="V151" s="661">
        <v>0</v>
      </c>
      <c r="W151" s="661">
        <v>0</v>
      </c>
      <c r="X151" s="126">
        <v>0</v>
      </c>
      <c r="Y151" s="126">
        <v>0</v>
      </c>
      <c r="Z151" s="126">
        <v>0</v>
      </c>
      <c r="AA151" s="126">
        <v>0</v>
      </c>
      <c r="AB151" s="126">
        <v>0</v>
      </c>
      <c r="AC151" s="126">
        <v>3</v>
      </c>
      <c r="AD151" s="126">
        <v>5</v>
      </c>
      <c r="AE151" s="126">
        <v>0</v>
      </c>
      <c r="AF151" s="126">
        <v>0</v>
      </c>
      <c r="AG151" s="126">
        <v>13.5</v>
      </c>
      <c r="AH151" s="126">
        <v>0</v>
      </c>
      <c r="AI151" s="126">
        <v>2</v>
      </c>
      <c r="AJ151" s="126">
        <v>0</v>
      </c>
      <c r="AK151" s="126">
        <v>0</v>
      </c>
      <c r="AL151" s="126">
        <v>0</v>
      </c>
      <c r="AM151" s="126">
        <v>2</v>
      </c>
      <c r="AN151" s="126">
        <v>10.5</v>
      </c>
      <c r="AO151" s="120"/>
      <c r="AP151" s="92">
        <f t="shared" si="51"/>
        <v>45</v>
      </c>
      <c r="AQ151" s="93">
        <v>73.848148148148141</v>
      </c>
      <c r="AR151" s="94">
        <f t="shared" si="56"/>
        <v>60.935854355785153</v>
      </c>
      <c r="AS151" s="95">
        <f t="shared" si="57"/>
        <v>60.935854355785146</v>
      </c>
      <c r="AT151" s="96">
        <f t="shared" si="58"/>
        <v>30</v>
      </c>
      <c r="AU151" s="97">
        <f t="shared" si="60"/>
        <v>7</v>
      </c>
      <c r="AV151" s="98"/>
      <c r="AW151" s="58">
        <f t="shared" si="59"/>
        <v>10.5</v>
      </c>
      <c r="AX151" s="99"/>
      <c r="AY151" s="300">
        <f t="shared" si="61"/>
        <v>13.5</v>
      </c>
      <c r="AZ151" s="101">
        <v>102</v>
      </c>
      <c r="BA151" s="102">
        <f t="shared" si="53"/>
        <v>-88.5</v>
      </c>
      <c r="BB151" s="102" t="str">
        <f t="shared" si="54"/>
        <v/>
      </c>
      <c r="BC151" s="102" t="str">
        <f t="shared" si="55"/>
        <v/>
      </c>
      <c r="BD151" s="102">
        <v>5.3222354340071361</v>
      </c>
      <c r="BE151" s="103">
        <f t="shared" si="62"/>
        <v>1.6777645659928639</v>
      </c>
      <c r="BF151" s="124" t="s">
        <v>144</v>
      </c>
      <c r="BG151" s="105">
        <v>9.0259259259259252</v>
      </c>
      <c r="BH151" s="105">
        <v>5.4586206896551728</v>
      </c>
      <c r="BI151" s="105">
        <v>18.403448275862068</v>
      </c>
      <c r="BJ151" s="105">
        <v>73.848148148148141</v>
      </c>
      <c r="BK151" s="105">
        <v>134.34230769230771</v>
      </c>
      <c r="BL151" s="105">
        <v>117.47777777777777</v>
      </c>
      <c r="BM151" s="105">
        <v>122.34285714285714</v>
      </c>
      <c r="BN151" s="105">
        <v>140.35517241379313</v>
      </c>
      <c r="BO151" s="105">
        <v>157.63333333333335</v>
      </c>
      <c r="BP151" s="105">
        <v>146.4814814814815</v>
      </c>
      <c r="BQ151" s="105">
        <v>133.06785714285715</v>
      </c>
      <c r="BR151" s="106">
        <v>30.614814814814821</v>
      </c>
      <c r="BS151" s="107"/>
      <c r="BT151" s="237">
        <v>0.73333333333333328</v>
      </c>
      <c r="BU151" s="237">
        <v>0.50223081250380097</v>
      </c>
      <c r="BV151" s="237">
        <v>1.7699999999999996</v>
      </c>
      <c r="BW151" s="237">
        <v>5.3222354340071361</v>
      </c>
      <c r="BX151" s="237">
        <v>9.5149425287356308</v>
      </c>
      <c r="BY151" s="109">
        <v>8.8275862068965516</v>
      </c>
      <c r="BZ151" s="109">
        <v>8.0566666666666631</v>
      </c>
      <c r="CA151" s="109">
        <v>10.172413793103447</v>
      </c>
      <c r="CB151" s="109">
        <v>11.915576694411419</v>
      </c>
      <c r="CC151" s="109">
        <v>11.547619047619046</v>
      </c>
      <c r="CD151" s="109">
        <v>8.6682520808561208</v>
      </c>
      <c r="CE151" s="109">
        <v>2.50595238095238</v>
      </c>
      <c r="CF151" s="110"/>
      <c r="CG151" s="111">
        <v>46</v>
      </c>
      <c r="CH151" s="111">
        <v>32</v>
      </c>
      <c r="CI151" s="111">
        <v>60.5</v>
      </c>
      <c r="CJ151" s="111">
        <v>102</v>
      </c>
      <c r="CK151" s="111">
        <v>128</v>
      </c>
      <c r="CL151" s="111">
        <v>84</v>
      </c>
      <c r="CM151" s="111">
        <v>130</v>
      </c>
      <c r="CN151" s="111">
        <v>100</v>
      </c>
      <c r="CO151" s="111">
        <v>112</v>
      </c>
      <c r="CP151" s="111">
        <v>120</v>
      </c>
      <c r="CQ151" s="111">
        <v>107</v>
      </c>
      <c r="CR151" s="111">
        <v>85</v>
      </c>
      <c r="CS151" s="112"/>
      <c r="CT151" s="200" t="s">
        <v>144</v>
      </c>
      <c r="CU151" s="114">
        <f t="shared" si="63"/>
        <v>9</v>
      </c>
      <c r="CV151" s="114"/>
      <c r="CW151" s="114"/>
      <c r="CX151" s="114">
        <f t="shared" si="64"/>
        <v>8</v>
      </c>
      <c r="CY151" s="114"/>
      <c r="CZ151" s="114"/>
      <c r="DA151" s="114">
        <f t="shared" si="65"/>
        <v>28</v>
      </c>
      <c r="DB151" s="115">
        <f t="shared" si="66"/>
        <v>45</v>
      </c>
      <c r="DC151" s="116">
        <f t="shared" si="67"/>
        <v>10</v>
      </c>
      <c r="DD151" s="116">
        <f t="shared" si="68"/>
        <v>10</v>
      </c>
      <c r="DE151" s="116">
        <f t="shared" si="69"/>
        <v>10</v>
      </c>
      <c r="DF151" s="117">
        <f t="shared" si="70"/>
        <v>30</v>
      </c>
      <c r="DH151" s="119">
        <v>6.5645307443365688</v>
      </c>
      <c r="DI151" s="119">
        <v>1.6411326860841422</v>
      </c>
      <c r="DJ151" s="120">
        <v>1.7376699029126212</v>
      </c>
      <c r="DK151" s="121"/>
      <c r="DL151" s="119">
        <v>1.6524404761904761</v>
      </c>
      <c r="DM151" s="119">
        <v>3.0132738095238096</v>
      </c>
      <c r="DN151" s="120">
        <v>0.77761904761904765</v>
      </c>
      <c r="DO151" s="121"/>
      <c r="DP151" s="119">
        <v>2.4788693957115009</v>
      </c>
      <c r="DQ151" s="119">
        <v>5.1484210526315781</v>
      </c>
      <c r="DR151" s="120">
        <v>8.6760428849902507</v>
      </c>
      <c r="DS151" s="121"/>
      <c r="DT151" s="119">
        <v>9.9910653628409669</v>
      </c>
      <c r="DU151" s="119">
        <v>20.471888831703552</v>
      </c>
      <c r="DV151" s="120">
        <v>35.164632012352037</v>
      </c>
      <c r="DW151" s="121"/>
      <c r="DX151" s="119">
        <v>34.775286910462533</v>
      </c>
      <c r="DY151" s="119">
        <v>43.91621946978411</v>
      </c>
      <c r="DZ151" s="120">
        <v>49.380907412856793</v>
      </c>
      <c r="EA151" s="121"/>
      <c r="EB151" s="119">
        <v>35.152076984763418</v>
      </c>
      <c r="EC151" s="119">
        <v>50.543523122159833</v>
      </c>
      <c r="ED151" s="120">
        <v>38.131066559743374</v>
      </c>
      <c r="EE151" s="121"/>
      <c r="EF151" s="119">
        <v>39.881439775910358</v>
      </c>
      <c r="EG151" s="119">
        <v>22.733400560224087</v>
      </c>
      <c r="EH151" s="120">
        <v>53.991826330532206</v>
      </c>
      <c r="EI151" s="121"/>
      <c r="EJ151" s="119">
        <v>38.829006882989184</v>
      </c>
      <c r="EK151" s="119">
        <v>47.050454768928219</v>
      </c>
      <c r="EL151" s="120">
        <v>48.437205014749267</v>
      </c>
      <c r="EM151" s="121"/>
      <c r="EN151" s="119">
        <v>58.994615214016413</v>
      </c>
      <c r="EO151" s="119">
        <v>47.710410290530056</v>
      </c>
      <c r="EP151" s="120">
        <v>42.068307828786871</v>
      </c>
      <c r="EQ151" s="121"/>
      <c r="ER151" s="119">
        <v>54.01466944059176</v>
      </c>
      <c r="ES151" s="119">
        <v>44.534946833102161</v>
      </c>
      <c r="ET151" s="120">
        <v>43.843717059639381</v>
      </c>
      <c r="EU151" s="121"/>
      <c r="EV151" s="119">
        <v>42.423759656652358</v>
      </c>
      <c r="EW151" s="119">
        <v>36.727977110157362</v>
      </c>
      <c r="EX151" s="120">
        <v>35.254929899856933</v>
      </c>
      <c r="EY151" s="121"/>
      <c r="EZ151" s="119">
        <v>21.674005305039785</v>
      </c>
      <c r="FA151" s="119">
        <v>5.1054323607427046</v>
      </c>
      <c r="FB151" s="120">
        <v>4.5274588859416447</v>
      </c>
    </row>
    <row r="152" spans="1:158" s="118" customFormat="1" ht="15" customHeight="1" x14ac:dyDescent="0.25">
      <c r="A152" s="85">
        <v>29040230</v>
      </c>
      <c r="B152" s="86">
        <v>-75.03</v>
      </c>
      <c r="C152" s="86">
        <v>10.91</v>
      </c>
      <c r="D152" s="87">
        <v>5</v>
      </c>
      <c r="E152" s="197" t="s">
        <v>145</v>
      </c>
      <c r="F152" s="89" t="s">
        <v>41</v>
      </c>
      <c r="G152" s="89" t="s">
        <v>1515</v>
      </c>
      <c r="H152" s="89" t="s">
        <v>1516</v>
      </c>
      <c r="I152" s="89" t="s">
        <v>1538</v>
      </c>
      <c r="J152" s="256" t="s">
        <v>814</v>
      </c>
      <c r="K152" s="126" t="s">
        <v>1301</v>
      </c>
      <c r="L152" s="126" t="s">
        <v>1301</v>
      </c>
      <c r="M152" s="126" t="s">
        <v>1301</v>
      </c>
      <c r="N152" s="126" t="s">
        <v>1301</v>
      </c>
      <c r="O152" s="126" t="s">
        <v>1301</v>
      </c>
      <c r="P152" s="126" t="s">
        <v>1301</v>
      </c>
      <c r="Q152" s="126" t="s">
        <v>1301</v>
      </c>
      <c r="R152" s="126" t="s">
        <v>1301</v>
      </c>
      <c r="S152" s="126" t="s">
        <v>1301</v>
      </c>
      <c r="T152" s="126" t="s">
        <v>1301</v>
      </c>
      <c r="U152" s="126" t="s">
        <v>1301</v>
      </c>
      <c r="V152" s="661" t="s">
        <v>1301</v>
      </c>
      <c r="W152" s="661" t="s">
        <v>1301</v>
      </c>
      <c r="X152" s="126" t="s">
        <v>1301</v>
      </c>
      <c r="Y152" s="126" t="s">
        <v>1301</v>
      </c>
      <c r="Z152" s="126" t="s">
        <v>1301</v>
      </c>
      <c r="AA152" s="126" t="s">
        <v>1301</v>
      </c>
      <c r="AB152" s="126" t="s">
        <v>1301</v>
      </c>
      <c r="AC152" s="126" t="s">
        <v>1301</v>
      </c>
      <c r="AD152" s="126" t="s">
        <v>1301</v>
      </c>
      <c r="AE152" s="126" t="s">
        <v>1301</v>
      </c>
      <c r="AF152" s="126" t="s">
        <v>1301</v>
      </c>
      <c r="AG152" s="126" t="s">
        <v>1301</v>
      </c>
      <c r="AH152" s="126" t="s">
        <v>1301</v>
      </c>
      <c r="AI152" s="126" t="s">
        <v>1301</v>
      </c>
      <c r="AJ152" s="126" t="s">
        <v>1301</v>
      </c>
      <c r="AK152" s="126" t="s">
        <v>1301</v>
      </c>
      <c r="AL152" s="126" t="s">
        <v>1301</v>
      </c>
      <c r="AM152" s="126" t="s">
        <v>1301</v>
      </c>
      <c r="AN152" s="126" t="s">
        <v>1301</v>
      </c>
      <c r="AO152" s="120"/>
      <c r="AP152" s="92" t="str">
        <f t="shared" si="51"/>
        <v/>
      </c>
      <c r="AQ152" s="93">
        <v>9.4178571428571445</v>
      </c>
      <c r="AR152" s="94" t="e">
        <f t="shared" si="56"/>
        <v>#VALUE!</v>
      </c>
      <c r="AS152" s="95" t="e">
        <f t="shared" si="57"/>
        <v>#VALUE!</v>
      </c>
      <c r="AT152" s="96">
        <f t="shared" si="58"/>
        <v>0</v>
      </c>
      <c r="AU152" s="97">
        <f t="shared" si="60"/>
        <v>0</v>
      </c>
      <c r="AV152" s="98"/>
      <c r="AW152" s="58" t="e">
        <f t="shared" si="59"/>
        <v>#N/A</v>
      </c>
      <c r="AX152" s="99"/>
      <c r="AY152" s="300">
        <f t="shared" si="61"/>
        <v>0</v>
      </c>
      <c r="AZ152" s="101">
        <v>78</v>
      </c>
      <c r="BA152" s="102" t="str">
        <f t="shared" si="53"/>
        <v/>
      </c>
      <c r="BB152" s="102" t="str">
        <f t="shared" si="54"/>
        <v/>
      </c>
      <c r="BC152" s="102" t="e">
        <f t="shared" si="55"/>
        <v>#N/A</v>
      </c>
      <c r="BD152" s="102">
        <v>0.86682520808561225</v>
      </c>
      <c r="BE152" s="103">
        <f t="shared" si="62"/>
        <v>-0.86682520808561225</v>
      </c>
      <c r="BF152" s="124" t="s">
        <v>145</v>
      </c>
      <c r="BG152" s="105">
        <v>0.23</v>
      </c>
      <c r="BH152" s="105">
        <v>0.44642857142857145</v>
      </c>
      <c r="BI152" s="105">
        <v>1.3333333333333333</v>
      </c>
      <c r="BJ152" s="105">
        <v>9.4178571428571445</v>
      </c>
      <c r="BK152" s="105">
        <v>86.206896551724142</v>
      </c>
      <c r="BL152" s="105">
        <v>58.673333333333325</v>
      </c>
      <c r="BM152" s="105">
        <v>53.114285714285714</v>
      </c>
      <c r="BN152" s="105">
        <v>87.103333333333339</v>
      </c>
      <c r="BO152" s="105">
        <v>135.79000000000002</v>
      </c>
      <c r="BP152" s="105">
        <v>145.51851851851853</v>
      </c>
      <c r="BQ152" s="105">
        <v>109.09310344827585</v>
      </c>
      <c r="BR152" s="106">
        <v>26.474074074074071</v>
      </c>
      <c r="BS152" s="107"/>
      <c r="BT152" s="237">
        <v>6.6666666666666666E-2</v>
      </c>
      <c r="BU152" s="237">
        <v>0.104371921182266</v>
      </c>
      <c r="BV152" s="237">
        <v>0.13793103448275862</v>
      </c>
      <c r="BW152" s="237">
        <v>0.86682520808561225</v>
      </c>
      <c r="BX152" s="237">
        <v>4.1034482758620676</v>
      </c>
      <c r="BY152" s="109">
        <v>3.2333333333333338</v>
      </c>
      <c r="BZ152" s="109">
        <v>2.6344444444444441</v>
      </c>
      <c r="CA152" s="109">
        <v>4.4333333333333327</v>
      </c>
      <c r="CB152" s="109">
        <v>5.9333333333333353</v>
      </c>
      <c r="CC152" s="109">
        <v>6.3597701149425276</v>
      </c>
      <c r="CD152" s="109">
        <v>4.3103448275862073</v>
      </c>
      <c r="CE152" s="109">
        <v>0.66666666666666663</v>
      </c>
      <c r="CF152" s="110"/>
      <c r="CG152" s="111">
        <v>3.3</v>
      </c>
      <c r="CH152" s="111">
        <v>7</v>
      </c>
      <c r="CI152" s="111">
        <v>18.5</v>
      </c>
      <c r="CJ152" s="111">
        <v>78</v>
      </c>
      <c r="CK152" s="111">
        <v>150</v>
      </c>
      <c r="CL152" s="111">
        <v>100.8</v>
      </c>
      <c r="CM152" s="111">
        <v>80</v>
      </c>
      <c r="CN152" s="111">
        <v>147.5</v>
      </c>
      <c r="CO152" s="111">
        <v>143</v>
      </c>
      <c r="CP152" s="111">
        <v>190</v>
      </c>
      <c r="CQ152" s="111">
        <v>206</v>
      </c>
      <c r="CR152" s="111">
        <v>148</v>
      </c>
      <c r="CS152" s="112"/>
      <c r="CT152" s="200" t="s">
        <v>145</v>
      </c>
      <c r="CU152" s="114">
        <f t="shared" si="63"/>
        <v>0</v>
      </c>
      <c r="CV152" s="114"/>
      <c r="CW152" s="114"/>
      <c r="CX152" s="114">
        <f t="shared" si="64"/>
        <v>0</v>
      </c>
      <c r="CY152" s="114"/>
      <c r="CZ152" s="114"/>
      <c r="DA152" s="114">
        <f t="shared" si="65"/>
        <v>0</v>
      </c>
      <c r="DB152" s="115">
        <f t="shared" si="66"/>
        <v>0</v>
      </c>
      <c r="DC152" s="116">
        <f t="shared" si="67"/>
        <v>0</v>
      </c>
      <c r="DD152" s="116">
        <f t="shared" si="68"/>
        <v>0</v>
      </c>
      <c r="DE152" s="116">
        <f t="shared" si="69"/>
        <v>0</v>
      </c>
      <c r="DF152" s="117">
        <f t="shared" si="70"/>
        <v>0</v>
      </c>
      <c r="DH152" s="119">
        <v>0.11896551724137931</v>
      </c>
      <c r="DI152" s="119">
        <v>0</v>
      </c>
      <c r="DJ152" s="120">
        <v>0.11896551724137931</v>
      </c>
      <c r="DK152" s="121"/>
      <c r="DL152" s="119">
        <v>0</v>
      </c>
      <c r="DM152" s="119">
        <v>0.21982758620689652</v>
      </c>
      <c r="DN152" s="120">
        <v>7.3275862068965511E-2</v>
      </c>
      <c r="DO152" s="121"/>
      <c r="DP152" s="119">
        <v>0.44334975369458135</v>
      </c>
      <c r="DQ152" s="119">
        <v>0.62068965517241381</v>
      </c>
      <c r="DR152" s="120">
        <v>0.17733990147783255</v>
      </c>
      <c r="DS152" s="121"/>
      <c r="DT152" s="119">
        <v>9.6017107725207163E-2</v>
      </c>
      <c r="DU152" s="119">
        <v>6.1450948944132584</v>
      </c>
      <c r="DV152" s="120">
        <v>6.1450948944132584</v>
      </c>
      <c r="DW152" s="121"/>
      <c r="DX152" s="119">
        <v>15.138474070051586</v>
      </c>
      <c r="DY152" s="119">
        <v>17.863399402660871</v>
      </c>
      <c r="DZ152" s="120">
        <v>43.9015748031496</v>
      </c>
      <c r="EA152" s="121"/>
      <c r="EB152" s="119">
        <v>26.583819628647213</v>
      </c>
      <c r="EC152" s="119">
        <v>18.930901856763928</v>
      </c>
      <c r="ED152" s="120">
        <v>17.319761273209547</v>
      </c>
      <c r="EE152" s="121"/>
      <c r="EF152" s="119">
        <v>12.798872426904419</v>
      </c>
      <c r="EG152" s="119">
        <v>14.571023993706572</v>
      </c>
      <c r="EH152" s="120">
        <v>24.416310475940744</v>
      </c>
      <c r="EI152" s="121"/>
      <c r="EJ152" s="119">
        <v>20.614710309819714</v>
      </c>
      <c r="EK152" s="119">
        <v>33.308027306143885</v>
      </c>
      <c r="EL152" s="120">
        <v>40.084158935760549</v>
      </c>
      <c r="EM152" s="121"/>
      <c r="EN152" s="119">
        <v>36.691233901121727</v>
      </c>
      <c r="EO152" s="119">
        <v>39.598462816784377</v>
      </c>
      <c r="EP152" s="120">
        <v>48.520648109680096</v>
      </c>
      <c r="EQ152" s="121"/>
      <c r="ER152" s="119">
        <v>56.232948231766471</v>
      </c>
      <c r="ES152" s="119">
        <v>44.329623423582341</v>
      </c>
      <c r="ET152" s="120">
        <v>59.927083517065007</v>
      </c>
      <c r="EU152" s="121"/>
      <c r="EV152" s="119">
        <v>42.186973180076627</v>
      </c>
      <c r="EW152" s="119">
        <v>35.798080607132327</v>
      </c>
      <c r="EX152" s="120">
        <v>16.935635867963452</v>
      </c>
      <c r="EY152" s="121"/>
      <c r="EZ152" s="119">
        <v>19.813799203892085</v>
      </c>
      <c r="FA152" s="119">
        <v>5.9077841662980983</v>
      </c>
      <c r="FB152" s="120">
        <v>3.6355594869526757</v>
      </c>
    </row>
    <row r="153" spans="1:158" s="118" customFormat="1" ht="15" customHeight="1" x14ac:dyDescent="0.25">
      <c r="A153" s="85">
        <v>25025160</v>
      </c>
      <c r="B153" s="86">
        <v>-75.399583329999999</v>
      </c>
      <c r="C153" s="86">
        <v>8.0011111100000001</v>
      </c>
      <c r="D153" s="87">
        <v>50</v>
      </c>
      <c r="E153" s="197" t="s">
        <v>146</v>
      </c>
      <c r="F153" s="89" t="s">
        <v>48</v>
      </c>
      <c r="G153" s="89" t="s">
        <v>1515</v>
      </c>
      <c r="H153" s="89" t="s">
        <v>1528</v>
      </c>
      <c r="I153" s="89" t="s">
        <v>1565</v>
      </c>
      <c r="J153" s="256" t="s">
        <v>815</v>
      </c>
      <c r="K153" s="126">
        <v>0</v>
      </c>
      <c r="L153" s="126">
        <v>0</v>
      </c>
      <c r="M153" s="126">
        <v>0</v>
      </c>
      <c r="N153" s="126">
        <v>0</v>
      </c>
      <c r="O153" s="126">
        <v>2.6</v>
      </c>
      <c r="P153" s="126">
        <v>0</v>
      </c>
      <c r="Q153" s="126">
        <v>47</v>
      </c>
      <c r="R153" s="126">
        <v>0</v>
      </c>
      <c r="S153" s="126">
        <v>0</v>
      </c>
      <c r="T153" s="126">
        <v>17</v>
      </c>
      <c r="U153" s="126">
        <v>6.2</v>
      </c>
      <c r="V153" s="661">
        <v>0</v>
      </c>
      <c r="W153" s="661">
        <v>29</v>
      </c>
      <c r="X153" s="126">
        <v>0</v>
      </c>
      <c r="Y153" s="126">
        <v>0</v>
      </c>
      <c r="Z153" s="126">
        <v>0</v>
      </c>
      <c r="AA153" s="126">
        <v>0</v>
      </c>
      <c r="AB153" s="126">
        <v>0</v>
      </c>
      <c r="AC153" s="126">
        <v>0</v>
      </c>
      <c r="AD153" s="126">
        <v>0</v>
      </c>
      <c r="AE153" s="126">
        <v>8.3000000000000007</v>
      </c>
      <c r="AF153" s="126">
        <v>5</v>
      </c>
      <c r="AG153" s="126">
        <v>36.700000000000003</v>
      </c>
      <c r="AH153" s="126">
        <v>6.2</v>
      </c>
      <c r="AI153" s="126">
        <v>7</v>
      </c>
      <c r="AJ153" s="126">
        <v>2</v>
      </c>
      <c r="AK153" s="126">
        <v>8.1999999999999993</v>
      </c>
      <c r="AL153" s="126">
        <v>0</v>
      </c>
      <c r="AM153" s="126">
        <v>0</v>
      </c>
      <c r="AN153" s="126">
        <v>0</v>
      </c>
      <c r="AO153" s="120"/>
      <c r="AP153" s="92">
        <f t="shared" si="51"/>
        <v>175.2</v>
      </c>
      <c r="AQ153" s="93">
        <v>213.21379310344827</v>
      </c>
      <c r="AR153" s="94">
        <f>+AP153*100/AQ153</f>
        <v>82.171044119549748</v>
      </c>
      <c r="AS153" s="95">
        <f>IF(AND((AP153*$AT$1*100/(AQ153*AT153))&gt;100+3.33*AP153-AQ153*AT153/$AT$1,AQ153&lt;30),IF(100+3.33*AP153-AQ153*AT153/$AT$1&gt;200,200,100+3.33*AP153-AQ153*AT153/$AT$1),IF((AP153*$AT$1*100/(AQ153*AT153))&lt;100+AP153-3.33*AQ153*AT153/$AT$1,100+AP153-3.33*AQ153*AT153/$AT$1,IF((AP153*$AT$1*100/(AQ153*AT153))&gt;200,200,(AP153*$AT$1*100/(AQ153*AT153)))))</f>
        <v>82.171044119549748</v>
      </c>
      <c r="AT153" s="96">
        <f>COUNT(K153:AO153)</f>
        <v>30</v>
      </c>
      <c r="AU153" s="97">
        <f>COUNTIF(K153:AO153,"&gt;0")</f>
        <v>12</v>
      </c>
      <c r="AV153" s="98"/>
      <c r="AW153" s="58">
        <f>+LOOKUP(1000,K153:AO153)</f>
        <v>0</v>
      </c>
      <c r="AX153" s="99"/>
      <c r="AY153" s="300">
        <f t="shared" si="61"/>
        <v>47</v>
      </c>
      <c r="AZ153" s="101">
        <v>143</v>
      </c>
      <c r="BA153" s="102">
        <f t="shared" si="53"/>
        <v>-96</v>
      </c>
      <c r="BB153" s="102" t="str">
        <f t="shared" si="54"/>
        <v/>
      </c>
      <c r="BC153" s="102" t="str">
        <f t="shared" si="55"/>
        <v/>
      </c>
      <c r="BD153" s="102">
        <v>9.507142857142858</v>
      </c>
      <c r="BE153" s="103">
        <f t="shared" si="62"/>
        <v>2.492857142857142</v>
      </c>
      <c r="BF153" s="124" t="s">
        <v>146</v>
      </c>
      <c r="BG153" s="105">
        <v>19.965384615384615</v>
      </c>
      <c r="BH153" s="105">
        <v>24.500000000000004</v>
      </c>
      <c r="BI153" s="105">
        <v>88.719230769230762</v>
      </c>
      <c r="BJ153" s="105">
        <v>213.21379310344827</v>
      </c>
      <c r="BK153" s="105">
        <v>299.49999999999994</v>
      </c>
      <c r="BL153" s="105">
        <v>349.52857142857135</v>
      </c>
      <c r="BM153" s="105">
        <v>346.39583333333331</v>
      </c>
      <c r="BN153" s="105">
        <v>390.43703703703699</v>
      </c>
      <c r="BO153" s="105">
        <v>316.92142857142869</v>
      </c>
      <c r="BP153" s="105">
        <v>284.05416666666662</v>
      </c>
      <c r="BQ153" s="105">
        <v>186.06666666666661</v>
      </c>
      <c r="BR153" s="106">
        <v>60.18333333333333</v>
      </c>
      <c r="BS153" s="107"/>
      <c r="BT153" s="237">
        <v>1.6296296296296295</v>
      </c>
      <c r="BU153" s="237">
        <v>2.2278895274584931</v>
      </c>
      <c r="BV153" s="237">
        <v>4.6880952380952365</v>
      </c>
      <c r="BW153" s="237">
        <v>9.507142857142858</v>
      </c>
      <c r="BX153" s="237">
        <v>13.46651846490548</v>
      </c>
      <c r="BY153" s="109">
        <v>13.668252080856126</v>
      </c>
      <c r="BZ153" s="109">
        <v>14.681481481481478</v>
      </c>
      <c r="CA153" s="109">
        <v>15.185185185185185</v>
      </c>
      <c r="CB153" s="109">
        <v>13.857142857142856</v>
      </c>
      <c r="CC153" s="109">
        <v>12.558573388203017</v>
      </c>
      <c r="CD153" s="109">
        <v>9.9999999999999982</v>
      </c>
      <c r="CE153" s="109">
        <v>4.8559670781892992</v>
      </c>
      <c r="CF153" s="110"/>
      <c r="CG153" s="111">
        <v>77.400000000000006</v>
      </c>
      <c r="CH153" s="111">
        <v>79.8</v>
      </c>
      <c r="CI153" s="111">
        <v>135</v>
      </c>
      <c r="CJ153" s="111">
        <v>143</v>
      </c>
      <c r="CK153" s="111">
        <v>160</v>
      </c>
      <c r="CL153" s="111">
        <v>137</v>
      </c>
      <c r="CM153" s="111">
        <v>138</v>
      </c>
      <c r="CN153" s="111">
        <v>163</v>
      </c>
      <c r="CO153" s="111">
        <v>145</v>
      </c>
      <c r="CP153" s="111">
        <v>140</v>
      </c>
      <c r="CQ153" s="111">
        <v>140</v>
      </c>
      <c r="CR153" s="111">
        <v>101.4</v>
      </c>
      <c r="CS153" s="112"/>
      <c r="CT153" s="200" t="s">
        <v>146</v>
      </c>
      <c r="CU153" s="114">
        <f t="shared" si="63"/>
        <v>66.599999999999994</v>
      </c>
      <c r="CV153" s="114"/>
      <c r="CW153" s="114"/>
      <c r="CX153" s="114">
        <f t="shared" si="64"/>
        <v>35.200000000000003</v>
      </c>
      <c r="CY153" s="114"/>
      <c r="CZ153" s="114"/>
      <c r="DA153" s="114">
        <f t="shared" si="65"/>
        <v>73.400000000000006</v>
      </c>
      <c r="DB153" s="115">
        <f t="shared" si="66"/>
        <v>175.2</v>
      </c>
      <c r="DC153" s="116">
        <f t="shared" si="67"/>
        <v>10</v>
      </c>
      <c r="DD153" s="116">
        <f t="shared" si="68"/>
        <v>10</v>
      </c>
      <c r="DE153" s="116">
        <f t="shared" si="69"/>
        <v>10</v>
      </c>
      <c r="DF153" s="117">
        <f t="shared" si="70"/>
        <v>30</v>
      </c>
      <c r="DH153" s="119">
        <v>9.4095383054287147</v>
      </c>
      <c r="DI153" s="119">
        <v>1.4014205986808723</v>
      </c>
      <c r="DJ153" s="120">
        <v>3.803855910705225</v>
      </c>
      <c r="DK153" s="121"/>
      <c r="DL153" s="119">
        <v>14.645341614906833</v>
      </c>
      <c r="DM153" s="119">
        <v>10.933850931677021</v>
      </c>
      <c r="DN153" s="120">
        <v>9.0279503105590084</v>
      </c>
      <c r="DO153" s="121"/>
      <c r="DP153" s="119">
        <v>18.726843317972353</v>
      </c>
      <c r="DQ153" s="119">
        <v>19.717681588764538</v>
      </c>
      <c r="DR153" s="120">
        <v>26.059046521834546</v>
      </c>
      <c r="DS153" s="121"/>
      <c r="DT153" s="119">
        <v>38.662879412735073</v>
      </c>
      <c r="DU153" s="119">
        <v>59.396599719564499</v>
      </c>
      <c r="DV153" s="120">
        <v>75.422663724843289</v>
      </c>
      <c r="DW153" s="121"/>
      <c r="DX153" s="119">
        <v>87.697598643301305</v>
      </c>
      <c r="DY153" s="119">
        <v>103.32588807235727</v>
      </c>
      <c r="DZ153" s="120">
        <v>112.58340983606558</v>
      </c>
      <c r="EA153" s="121"/>
      <c r="EB153" s="119">
        <v>104.46865203761756</v>
      </c>
      <c r="EC153" s="119">
        <v>115.67943805874842</v>
      </c>
      <c r="ED153" s="120">
        <v>103.97259955880648</v>
      </c>
      <c r="EE153" s="121"/>
      <c r="EF153" s="119">
        <v>120.86512095910943</v>
      </c>
      <c r="EG153" s="119">
        <v>112.83455362877329</v>
      </c>
      <c r="EH153" s="120">
        <v>118.01884393063585</v>
      </c>
      <c r="EI153" s="121"/>
      <c r="EJ153" s="119">
        <v>124.10452119423645</v>
      </c>
      <c r="EK153" s="119">
        <v>124.40453212379546</v>
      </c>
      <c r="EL153" s="120">
        <v>130.10473978541629</v>
      </c>
      <c r="EM153" s="121"/>
      <c r="EN153" s="119">
        <v>114.92997030086515</v>
      </c>
      <c r="EO153" s="119">
        <v>112.70421383377094</v>
      </c>
      <c r="EP153" s="120">
        <v>108.15153015107822</v>
      </c>
      <c r="EQ153" s="121"/>
      <c r="ER153" s="119">
        <v>86.023241448536808</v>
      </c>
      <c r="ES153" s="119">
        <v>116.63151108022548</v>
      </c>
      <c r="ET153" s="120">
        <v>85.223025249015535</v>
      </c>
      <c r="EU153" s="121"/>
      <c r="EV153" s="119">
        <v>62.336871428571435</v>
      </c>
      <c r="EW153" s="119">
        <v>56.333320408163274</v>
      </c>
      <c r="EX153" s="120">
        <v>56.43337959183674</v>
      </c>
      <c r="EY153" s="121"/>
      <c r="EZ153" s="119">
        <v>35.077120000000001</v>
      </c>
      <c r="FA153" s="119">
        <v>15.78970074074074</v>
      </c>
      <c r="FB153" s="120">
        <v>11.592438518518517</v>
      </c>
    </row>
    <row r="154" spans="1:158" s="118" customFormat="1" ht="15" customHeight="1" x14ac:dyDescent="0.25">
      <c r="A154" s="85">
        <v>25021350</v>
      </c>
      <c r="B154" s="86">
        <v>-74.435555559999997</v>
      </c>
      <c r="C154" s="86">
        <v>9.2627777800000004</v>
      </c>
      <c r="D154" s="87">
        <v>20</v>
      </c>
      <c r="E154" s="197" t="s">
        <v>1443</v>
      </c>
      <c r="F154" s="89" t="s">
        <v>39</v>
      </c>
      <c r="G154" s="89" t="s">
        <v>1515</v>
      </c>
      <c r="H154" s="89" t="s">
        <v>1516</v>
      </c>
      <c r="I154" s="89" t="s">
        <v>1568</v>
      </c>
      <c r="J154" s="256" t="s">
        <v>1444</v>
      </c>
      <c r="K154" s="126" t="s">
        <v>1301</v>
      </c>
      <c r="L154" s="126" t="s">
        <v>1301</v>
      </c>
      <c r="M154" s="126" t="s">
        <v>1301</v>
      </c>
      <c r="N154" s="126" t="s">
        <v>1301</v>
      </c>
      <c r="O154" s="126" t="s">
        <v>1301</v>
      </c>
      <c r="P154" s="126" t="s">
        <v>1301</v>
      </c>
      <c r="Q154" s="126" t="s">
        <v>1301</v>
      </c>
      <c r="R154" s="126" t="s">
        <v>1301</v>
      </c>
      <c r="S154" s="126" t="s">
        <v>1301</v>
      </c>
      <c r="T154" s="126" t="s">
        <v>1301</v>
      </c>
      <c r="U154" s="126" t="s">
        <v>1301</v>
      </c>
      <c r="V154" s="661" t="s">
        <v>1301</v>
      </c>
      <c r="W154" s="661" t="s">
        <v>1301</v>
      </c>
      <c r="X154" s="126" t="s">
        <v>1301</v>
      </c>
      <c r="Y154" s="126" t="s">
        <v>1301</v>
      </c>
      <c r="Z154" s="126" t="s">
        <v>1301</v>
      </c>
      <c r="AA154" s="126" t="s">
        <v>1301</v>
      </c>
      <c r="AB154" s="126" t="s">
        <v>1301</v>
      </c>
      <c r="AC154" s="126" t="s">
        <v>1301</v>
      </c>
      <c r="AD154" s="126" t="s">
        <v>1301</v>
      </c>
      <c r="AE154" s="126" t="s">
        <v>1301</v>
      </c>
      <c r="AF154" s="126" t="s">
        <v>1301</v>
      </c>
      <c r="AG154" s="126" t="s">
        <v>1301</v>
      </c>
      <c r="AH154" s="126" t="s">
        <v>1301</v>
      </c>
      <c r="AI154" s="126" t="s">
        <v>1301</v>
      </c>
      <c r="AJ154" s="126" t="s">
        <v>1301</v>
      </c>
      <c r="AK154" s="126" t="s">
        <v>1301</v>
      </c>
      <c r="AL154" s="126" t="s">
        <v>1301</v>
      </c>
      <c r="AM154" s="126" t="s">
        <v>1301</v>
      </c>
      <c r="AN154" s="126" t="s">
        <v>1301</v>
      </c>
      <c r="AO154" s="120"/>
      <c r="AP154" s="92" t="str">
        <f t="shared" si="51"/>
        <v/>
      </c>
      <c r="AQ154" s="93">
        <v>98.879310344827587</v>
      </c>
      <c r="AR154" s="94" t="e">
        <f t="shared" si="56"/>
        <v>#VALUE!</v>
      </c>
      <c r="AS154" s="95" t="e">
        <f t="shared" si="57"/>
        <v>#VALUE!</v>
      </c>
      <c r="AT154" s="96">
        <f t="shared" si="58"/>
        <v>0</v>
      </c>
      <c r="AU154" s="97">
        <f t="shared" si="60"/>
        <v>0</v>
      </c>
      <c r="AV154" s="98"/>
      <c r="AW154" s="58" t="e">
        <f t="shared" si="59"/>
        <v>#N/A</v>
      </c>
      <c r="AX154" s="99"/>
      <c r="AY154" s="300">
        <f t="shared" si="61"/>
        <v>0</v>
      </c>
      <c r="AZ154" s="101">
        <v>104.5</v>
      </c>
      <c r="BA154" s="102" t="str">
        <f t="shared" si="53"/>
        <v/>
      </c>
      <c r="BB154" s="102" t="str">
        <f t="shared" si="54"/>
        <v/>
      </c>
      <c r="BC154" s="102" t="e">
        <f t="shared" si="55"/>
        <v>#N/A</v>
      </c>
      <c r="BD154" s="102">
        <v>6.8275862068965516</v>
      </c>
      <c r="BE154" s="103">
        <f t="shared" si="62"/>
        <v>-6.8275862068965516</v>
      </c>
      <c r="BF154" s="124" t="s">
        <v>1443</v>
      </c>
      <c r="BG154" s="105">
        <v>15.817241379310346</v>
      </c>
      <c r="BH154" s="105">
        <v>8.0344827586206904</v>
      </c>
      <c r="BI154" s="105">
        <v>49.220689655172414</v>
      </c>
      <c r="BJ154" s="105">
        <v>98.879310344827587</v>
      </c>
      <c r="BK154" s="105">
        <v>194.88965517241382</v>
      </c>
      <c r="BL154" s="105">
        <v>170.68965517241375</v>
      </c>
      <c r="BM154" s="105">
        <v>152.95185185185184</v>
      </c>
      <c r="BN154" s="105">
        <v>171.00357142857141</v>
      </c>
      <c r="BO154" s="105">
        <v>175.97241379310341</v>
      </c>
      <c r="BP154" s="105">
        <v>199.26428571428571</v>
      </c>
      <c r="BQ154" s="105">
        <v>135.84444444444446</v>
      </c>
      <c r="BR154" s="106">
        <v>59.307407407407403</v>
      </c>
      <c r="BS154" s="107"/>
      <c r="BT154" s="237">
        <v>1.0344827586206895</v>
      </c>
      <c r="BU154" s="237">
        <v>1.3352407847800241</v>
      </c>
      <c r="BV154" s="237">
        <v>3.4827586206896548</v>
      </c>
      <c r="BW154" s="237">
        <v>6.8275862068965516</v>
      </c>
      <c r="BX154" s="237">
        <v>9.9411111111111108</v>
      </c>
      <c r="BY154" s="109">
        <v>8.3735632183908049</v>
      </c>
      <c r="BZ154" s="109">
        <v>8.3566666666666638</v>
      </c>
      <c r="CA154" s="109">
        <v>9.5563218390804572</v>
      </c>
      <c r="CB154" s="109">
        <v>9.8965517241379359</v>
      </c>
      <c r="CC154" s="109">
        <v>10.358620689655172</v>
      </c>
      <c r="CD154" s="109">
        <v>8.0740740740740744</v>
      </c>
      <c r="CE154" s="109">
        <v>3.7988095238095227</v>
      </c>
      <c r="CF154" s="110"/>
      <c r="CG154" s="111">
        <v>54.1</v>
      </c>
      <c r="CH154" s="111">
        <v>48</v>
      </c>
      <c r="CI154" s="111">
        <v>71.5</v>
      </c>
      <c r="CJ154" s="111">
        <v>104.5</v>
      </c>
      <c r="CK154" s="111">
        <v>152</v>
      </c>
      <c r="CL154" s="111">
        <v>135.5</v>
      </c>
      <c r="CM154" s="111">
        <v>131.80000000000001</v>
      </c>
      <c r="CN154" s="111">
        <v>126.9</v>
      </c>
      <c r="CO154" s="111">
        <v>121</v>
      </c>
      <c r="CP154" s="111">
        <v>169</v>
      </c>
      <c r="CQ154" s="111">
        <v>133.5</v>
      </c>
      <c r="CR154" s="111">
        <v>152</v>
      </c>
      <c r="CS154" s="112"/>
      <c r="CT154" s="200" t="s">
        <v>1443</v>
      </c>
      <c r="CU154" s="114">
        <f t="shared" si="63"/>
        <v>0</v>
      </c>
      <c r="CV154" s="114"/>
      <c r="CW154" s="114"/>
      <c r="CX154" s="114">
        <f t="shared" si="64"/>
        <v>0</v>
      </c>
      <c r="CY154" s="114"/>
      <c r="CZ154" s="114"/>
      <c r="DA154" s="114">
        <f t="shared" si="65"/>
        <v>0</v>
      </c>
      <c r="DB154" s="115">
        <f t="shared" si="66"/>
        <v>0</v>
      </c>
      <c r="DC154" s="116">
        <f t="shared" si="67"/>
        <v>0</v>
      </c>
      <c r="DD154" s="116">
        <f t="shared" si="68"/>
        <v>0</v>
      </c>
      <c r="DE154" s="116">
        <f t="shared" si="69"/>
        <v>0</v>
      </c>
      <c r="DF154" s="117">
        <f t="shared" si="70"/>
        <v>0</v>
      </c>
      <c r="DH154" s="119">
        <v>5.1384987893462473</v>
      </c>
      <c r="DI154" s="119">
        <v>4.9481840193704594</v>
      </c>
      <c r="DJ154" s="120">
        <v>1.1418886198547213</v>
      </c>
      <c r="DK154" s="121"/>
      <c r="DL154" s="119">
        <v>3.9925373134328361</v>
      </c>
      <c r="DM154" s="119">
        <v>4.5914179104477615</v>
      </c>
      <c r="DN154" s="120">
        <v>4.7910447761194037</v>
      </c>
      <c r="DO154" s="121"/>
      <c r="DP154" s="119">
        <v>12.156013363028951</v>
      </c>
      <c r="DQ154" s="119">
        <v>17.462209672287621</v>
      </c>
      <c r="DR154" s="120">
        <v>13.699634107540561</v>
      </c>
      <c r="DS154" s="121"/>
      <c r="DT154" s="119">
        <v>22.106027180783823</v>
      </c>
      <c r="DU154" s="119">
        <v>31.566248419721884</v>
      </c>
      <c r="DV154" s="120">
        <v>55.409867256637177</v>
      </c>
      <c r="DW154" s="121"/>
      <c r="DX154" s="119">
        <v>61.432042155705268</v>
      </c>
      <c r="DY154" s="119">
        <v>67.464648586707412</v>
      </c>
      <c r="DZ154" s="120">
        <v>77.921166400444477</v>
      </c>
      <c r="EA154" s="121"/>
      <c r="EB154" s="119">
        <v>64.752671244347667</v>
      </c>
      <c r="EC154" s="119">
        <v>62.166395913582306</v>
      </c>
      <c r="ED154" s="120">
        <v>36.495218556355709</v>
      </c>
      <c r="EE154" s="121"/>
      <c r="EF154" s="119">
        <v>44.66081925593204</v>
      </c>
      <c r="EG154" s="119">
        <v>46.158876086319694</v>
      </c>
      <c r="EH154" s="120">
        <v>46.158876086319694</v>
      </c>
      <c r="EI154" s="121"/>
      <c r="EJ154" s="119">
        <v>44.657553416916819</v>
      </c>
      <c r="EK154" s="119">
        <v>44.96342707045735</v>
      </c>
      <c r="EL154" s="120">
        <v>75.346876655482959</v>
      </c>
      <c r="EM154" s="121"/>
      <c r="EN154" s="119">
        <v>64.587890025575447</v>
      </c>
      <c r="EO154" s="119">
        <v>59.315409207161125</v>
      </c>
      <c r="EP154" s="120">
        <v>74.321700767263422</v>
      </c>
      <c r="EQ154" s="121"/>
      <c r="ER154" s="119">
        <v>72.297062688921017</v>
      </c>
      <c r="ES154" s="119">
        <v>61.243379550532275</v>
      </c>
      <c r="ET154" s="120">
        <v>82.952414903403877</v>
      </c>
      <c r="EU154" s="121"/>
      <c r="EV154" s="119">
        <v>47.507299606589633</v>
      </c>
      <c r="EW154" s="119">
        <v>36.805655274157857</v>
      </c>
      <c r="EX154" s="120">
        <v>31.904902262109662</v>
      </c>
      <c r="EY154" s="121"/>
      <c r="EZ154" s="119">
        <v>45.758677313123108</v>
      </c>
      <c r="FA154" s="119">
        <v>22.879338656561554</v>
      </c>
      <c r="FB154" s="120">
        <v>13.387909956241261</v>
      </c>
    </row>
    <row r="155" spans="1:158" s="118" customFormat="1" ht="15" customHeight="1" x14ac:dyDescent="0.25">
      <c r="A155" s="85">
        <v>25025190</v>
      </c>
      <c r="B155" s="86">
        <v>-75.583722219999999</v>
      </c>
      <c r="C155" s="86">
        <v>8.3993333299999993</v>
      </c>
      <c r="D155" s="87">
        <v>90</v>
      </c>
      <c r="E155" s="197" t="s">
        <v>147</v>
      </c>
      <c r="F155" s="89" t="s">
        <v>48</v>
      </c>
      <c r="G155" s="89" t="s">
        <v>1515</v>
      </c>
      <c r="H155" s="89" t="s">
        <v>1528</v>
      </c>
      <c r="I155" s="89" t="s">
        <v>1565</v>
      </c>
      <c r="J155" s="256" t="s">
        <v>816</v>
      </c>
      <c r="K155" s="126">
        <v>0</v>
      </c>
      <c r="L155" s="126">
        <v>0</v>
      </c>
      <c r="M155" s="126">
        <v>0</v>
      </c>
      <c r="N155" s="126">
        <v>0</v>
      </c>
      <c r="O155" s="126">
        <v>0</v>
      </c>
      <c r="P155" s="126">
        <v>32.6</v>
      </c>
      <c r="Q155" s="126">
        <v>0</v>
      </c>
      <c r="R155" s="126">
        <v>1.8</v>
      </c>
      <c r="S155" s="126">
        <v>1.2</v>
      </c>
      <c r="T155" s="126">
        <v>45</v>
      </c>
      <c r="U155" s="126">
        <v>42.5</v>
      </c>
      <c r="V155" s="661">
        <v>0</v>
      </c>
      <c r="W155" s="661">
        <v>0</v>
      </c>
      <c r="X155" s="126">
        <v>20.399999999999999</v>
      </c>
      <c r="Y155" s="126">
        <v>0</v>
      </c>
      <c r="Z155" s="126">
        <v>0</v>
      </c>
      <c r="AA155" s="126">
        <v>0</v>
      </c>
      <c r="AB155" s="126">
        <v>0</v>
      </c>
      <c r="AC155" s="126">
        <v>0</v>
      </c>
      <c r="AD155" s="126">
        <v>0</v>
      </c>
      <c r="AE155" s="126">
        <v>0</v>
      </c>
      <c r="AF155" s="126">
        <v>1.2</v>
      </c>
      <c r="AG155" s="126">
        <v>0</v>
      </c>
      <c r="AH155" s="126">
        <v>0.3</v>
      </c>
      <c r="AI155" s="126">
        <v>0</v>
      </c>
      <c r="AJ155" s="126">
        <v>0</v>
      </c>
      <c r="AK155" s="126">
        <v>61.5</v>
      </c>
      <c r="AL155" s="126">
        <v>0</v>
      </c>
      <c r="AM155" s="126">
        <v>0</v>
      </c>
      <c r="AN155" s="126">
        <v>0</v>
      </c>
      <c r="AO155" s="120"/>
      <c r="AP155" s="92">
        <f t="shared" si="51"/>
        <v>206.5</v>
      </c>
      <c r="AQ155" s="93">
        <v>126.45357142857142</v>
      </c>
      <c r="AR155" s="94">
        <f t="shared" si="56"/>
        <v>163.30104216680317</v>
      </c>
      <c r="AS155" s="95">
        <f t="shared" si="57"/>
        <v>163.30104216680317</v>
      </c>
      <c r="AT155" s="96">
        <f t="shared" si="58"/>
        <v>30</v>
      </c>
      <c r="AU155" s="97">
        <f t="shared" si="60"/>
        <v>9</v>
      </c>
      <c r="AV155" s="98"/>
      <c r="AW155" s="58">
        <f t="shared" si="59"/>
        <v>0</v>
      </c>
      <c r="AX155" s="99"/>
      <c r="AY155" s="300">
        <f t="shared" si="61"/>
        <v>61.5</v>
      </c>
      <c r="AZ155" s="101">
        <v>140</v>
      </c>
      <c r="BA155" s="102">
        <f t="shared" si="53"/>
        <v>-78.5</v>
      </c>
      <c r="BB155" s="102" t="str">
        <f t="shared" si="54"/>
        <v/>
      </c>
      <c r="BC155" s="102" t="str">
        <f t="shared" si="55"/>
        <v/>
      </c>
      <c r="BD155" s="102">
        <v>8.8214285714285712</v>
      </c>
      <c r="BE155" s="103">
        <f t="shared" si="62"/>
        <v>0.17857142857142883</v>
      </c>
      <c r="BF155" s="124" t="s">
        <v>147</v>
      </c>
      <c r="BG155" s="105">
        <v>20.685185185185187</v>
      </c>
      <c r="BH155" s="105">
        <v>12.814285714285713</v>
      </c>
      <c r="BI155" s="105">
        <v>48.014814814814812</v>
      </c>
      <c r="BJ155" s="105">
        <v>126.45357142857142</v>
      </c>
      <c r="BK155" s="105">
        <v>209.85357142857143</v>
      </c>
      <c r="BL155" s="105">
        <v>213.24827586206894</v>
      </c>
      <c r="BM155" s="105">
        <v>205.9</v>
      </c>
      <c r="BN155" s="105">
        <v>255.79285714285714</v>
      </c>
      <c r="BO155" s="105">
        <v>194.85384615384615</v>
      </c>
      <c r="BP155" s="105">
        <v>173.35</v>
      </c>
      <c r="BQ155" s="105">
        <v>102.60416666666667</v>
      </c>
      <c r="BR155" s="106">
        <v>45.991206861287345</v>
      </c>
      <c r="BS155" s="107"/>
      <c r="BT155" s="237">
        <v>1.8298850574712637</v>
      </c>
      <c r="BU155" s="237">
        <v>1.3953531843771989</v>
      </c>
      <c r="BV155" s="237">
        <v>4.2976190476190466</v>
      </c>
      <c r="BW155" s="237">
        <v>8.8214285714285712</v>
      </c>
      <c r="BX155" s="237">
        <v>13.142857142857141</v>
      </c>
      <c r="BY155" s="109">
        <v>13.517241379310347</v>
      </c>
      <c r="BZ155" s="109">
        <v>13.830377668308698</v>
      </c>
      <c r="CA155" s="109">
        <v>15.5307881773399</v>
      </c>
      <c r="CB155" s="109">
        <v>13.519293924466337</v>
      </c>
      <c r="CC155" s="109">
        <v>11.666496598639457</v>
      </c>
      <c r="CD155" s="109">
        <v>9.0114942528735629</v>
      </c>
      <c r="CE155" s="109">
        <v>4.270476190476189</v>
      </c>
      <c r="CF155" s="110"/>
      <c r="CG155" s="111">
        <v>69</v>
      </c>
      <c r="CH155" s="111">
        <v>55.5</v>
      </c>
      <c r="CI155" s="111">
        <v>70.7</v>
      </c>
      <c r="CJ155" s="111">
        <v>140</v>
      </c>
      <c r="CK155" s="111">
        <v>159.6</v>
      </c>
      <c r="CL155" s="111">
        <v>133</v>
      </c>
      <c r="CM155" s="111">
        <v>88</v>
      </c>
      <c r="CN155" s="111">
        <v>115</v>
      </c>
      <c r="CO155" s="111">
        <v>136</v>
      </c>
      <c r="CP155" s="111">
        <v>151.69999999999999</v>
      </c>
      <c r="CQ155" s="111">
        <v>130.5</v>
      </c>
      <c r="CR155" s="111">
        <v>67.2</v>
      </c>
      <c r="CS155" s="112"/>
      <c r="CT155" s="200" t="s">
        <v>147</v>
      </c>
      <c r="CU155" s="114">
        <f t="shared" si="63"/>
        <v>80.599999999999994</v>
      </c>
      <c r="CV155" s="114"/>
      <c r="CW155" s="114"/>
      <c r="CX155" s="114">
        <f t="shared" si="64"/>
        <v>62.9</v>
      </c>
      <c r="CY155" s="114"/>
      <c r="CZ155" s="114"/>
      <c r="DA155" s="114">
        <f t="shared" si="65"/>
        <v>63</v>
      </c>
      <c r="DB155" s="115">
        <f t="shared" si="66"/>
        <v>206.5</v>
      </c>
      <c r="DC155" s="116">
        <f t="shared" si="67"/>
        <v>10</v>
      </c>
      <c r="DD155" s="116">
        <f t="shared" si="68"/>
        <v>10</v>
      </c>
      <c r="DE155" s="116">
        <f t="shared" si="69"/>
        <v>10</v>
      </c>
      <c r="DF155" s="117">
        <f t="shared" si="70"/>
        <v>30</v>
      </c>
      <c r="DH155" s="119">
        <v>5.3051977770513243</v>
      </c>
      <c r="DI155" s="119">
        <v>2.4023537103628638</v>
      </c>
      <c r="DJ155" s="120">
        <v>5.6054919908466818</v>
      </c>
      <c r="DK155" s="121"/>
      <c r="DL155" s="119">
        <v>3.0083021837497537</v>
      </c>
      <c r="DM155" s="119">
        <v>7.2832579185520352</v>
      </c>
      <c r="DN155" s="120">
        <v>7.2040920716112531</v>
      </c>
      <c r="DO155" s="121"/>
      <c r="DP155" s="119">
        <v>7.0103798627002298</v>
      </c>
      <c r="DQ155" s="119">
        <v>16.495011441647602</v>
      </c>
      <c r="DR155" s="120">
        <v>25.464173913043481</v>
      </c>
      <c r="DS155" s="121"/>
      <c r="DT155" s="119">
        <v>41.747601417631792</v>
      </c>
      <c r="DU155" s="119">
        <v>33.263100436681221</v>
      </c>
      <c r="DV155" s="120">
        <v>57.463211189165243</v>
      </c>
      <c r="DW155" s="121"/>
      <c r="DX155" s="119">
        <v>61.482957060646299</v>
      </c>
      <c r="DY155" s="119">
        <v>67.492569404920005</v>
      </c>
      <c r="DZ155" s="120">
        <v>79.881616391576543</v>
      </c>
      <c r="EA155" s="121"/>
      <c r="EB155" s="119">
        <v>76.077938291421447</v>
      </c>
      <c r="EC155" s="119">
        <v>69.671375066880671</v>
      </c>
      <c r="ED155" s="120">
        <v>68.069734260745491</v>
      </c>
      <c r="EE155" s="121"/>
      <c r="EF155" s="119">
        <v>68.848954320308209</v>
      </c>
      <c r="EG155" s="119">
        <v>65.251621438550444</v>
      </c>
      <c r="EH155" s="120">
        <v>71.147250328097883</v>
      </c>
      <c r="EI155" s="121"/>
      <c r="EJ155" s="119">
        <v>78.049516087325927</v>
      </c>
      <c r="EK155" s="119">
        <v>73.639359462155099</v>
      </c>
      <c r="EL155" s="120">
        <v>89.741559233127717</v>
      </c>
      <c r="EM155" s="121"/>
      <c r="EN155" s="119">
        <v>57.456027071520019</v>
      </c>
      <c r="EO155" s="119">
        <v>62.300548747027605</v>
      </c>
      <c r="EP155" s="120">
        <v>72.861605999634165</v>
      </c>
      <c r="EQ155" s="121"/>
      <c r="ER155" s="119">
        <v>61.698841628010591</v>
      </c>
      <c r="ES155" s="119">
        <v>69.274143669575693</v>
      </c>
      <c r="ET155" s="120">
        <v>34.387884267631108</v>
      </c>
      <c r="EU155" s="121"/>
      <c r="EV155" s="119">
        <v>30.360568290769628</v>
      </c>
      <c r="EW155" s="119">
        <v>40.448731805107634</v>
      </c>
      <c r="EX155" s="120">
        <v>29.399790813213631</v>
      </c>
      <c r="EY155" s="121"/>
      <c r="EZ155" s="119">
        <v>19.280609877361613</v>
      </c>
      <c r="FA155" s="119">
        <v>16.962722351121421</v>
      </c>
      <c r="FB155" s="120">
        <v>9.1661915810407653</v>
      </c>
    </row>
    <row r="156" spans="1:158" s="118" customFormat="1" ht="15" customHeight="1" x14ac:dyDescent="0.25">
      <c r="A156" s="85">
        <v>29015020</v>
      </c>
      <c r="B156" s="86">
        <v>-75.106416670000002</v>
      </c>
      <c r="C156" s="86">
        <v>9.7157499999999999</v>
      </c>
      <c r="D156" s="87">
        <v>152</v>
      </c>
      <c r="E156" s="229" t="s">
        <v>148</v>
      </c>
      <c r="F156" s="89" t="s">
        <v>39</v>
      </c>
      <c r="G156" s="89" t="s">
        <v>1515</v>
      </c>
      <c r="H156" s="89" t="s">
        <v>1516</v>
      </c>
      <c r="I156" s="89" t="s">
        <v>1566</v>
      </c>
      <c r="J156" s="256" t="s">
        <v>817</v>
      </c>
      <c r="K156" s="126" t="s">
        <v>1301</v>
      </c>
      <c r="L156" s="126" t="s">
        <v>1301</v>
      </c>
      <c r="M156" s="126" t="s">
        <v>1301</v>
      </c>
      <c r="N156" s="126" t="s">
        <v>1301</v>
      </c>
      <c r="O156" s="126" t="s">
        <v>1301</v>
      </c>
      <c r="P156" s="126" t="s">
        <v>1301</v>
      </c>
      <c r="Q156" s="126" t="s">
        <v>1301</v>
      </c>
      <c r="R156" s="126" t="s">
        <v>1301</v>
      </c>
      <c r="S156" s="126" t="s">
        <v>1301</v>
      </c>
      <c r="T156" s="126" t="s">
        <v>1301</v>
      </c>
      <c r="U156" s="126" t="s">
        <v>1301</v>
      </c>
      <c r="V156" s="661" t="s">
        <v>1301</v>
      </c>
      <c r="W156" s="661" t="s">
        <v>1301</v>
      </c>
      <c r="X156" s="126" t="s">
        <v>1301</v>
      </c>
      <c r="Y156" s="126" t="s">
        <v>1301</v>
      </c>
      <c r="Z156" s="126" t="s">
        <v>1301</v>
      </c>
      <c r="AA156" s="126" t="s">
        <v>1301</v>
      </c>
      <c r="AB156" s="126" t="s">
        <v>1301</v>
      </c>
      <c r="AC156" s="126" t="s">
        <v>1301</v>
      </c>
      <c r="AD156" s="126" t="s">
        <v>1301</v>
      </c>
      <c r="AE156" s="126" t="s">
        <v>1301</v>
      </c>
      <c r="AF156" s="126" t="s">
        <v>1301</v>
      </c>
      <c r="AG156" s="126" t="s">
        <v>1301</v>
      </c>
      <c r="AH156" s="126" t="s">
        <v>1301</v>
      </c>
      <c r="AI156" s="126" t="s">
        <v>1301</v>
      </c>
      <c r="AJ156" s="126" t="s">
        <v>1301</v>
      </c>
      <c r="AK156" s="126" t="s">
        <v>1301</v>
      </c>
      <c r="AL156" s="126" t="s">
        <v>1301</v>
      </c>
      <c r="AM156" s="126" t="s">
        <v>1301</v>
      </c>
      <c r="AN156" s="126" t="s">
        <v>1301</v>
      </c>
      <c r="AO156" s="120"/>
      <c r="AP156" s="92" t="str">
        <f t="shared" si="51"/>
        <v/>
      </c>
      <c r="AQ156" s="93">
        <v>115.61666666666667</v>
      </c>
      <c r="AR156" s="226"/>
      <c r="AS156" s="227"/>
      <c r="AT156" s="96"/>
      <c r="AU156" s="97"/>
      <c r="AV156" s="98"/>
      <c r="AW156" s="58"/>
      <c r="AX156" s="99"/>
      <c r="AY156" s="300"/>
      <c r="AZ156" s="101">
        <v>108.6</v>
      </c>
      <c r="BA156" s="102" t="str">
        <f t="shared" si="53"/>
        <v/>
      </c>
      <c r="BB156" s="102" t="str">
        <f t="shared" si="54"/>
        <v/>
      </c>
      <c r="BC156" s="102" t="str">
        <f t="shared" si="55"/>
        <v/>
      </c>
      <c r="BD156" s="102">
        <v>8.5646551724137918</v>
      </c>
      <c r="BE156" s="103">
        <f t="shared" si="62"/>
        <v>-8.5646551724137918</v>
      </c>
      <c r="BF156" s="230" t="s">
        <v>148</v>
      </c>
      <c r="BG156" s="105">
        <v>22.134615384615383</v>
      </c>
      <c r="BH156" s="105">
        <v>33.295833333333327</v>
      </c>
      <c r="BI156" s="105">
        <v>72.63333333333334</v>
      </c>
      <c r="BJ156" s="105">
        <v>115.61666666666667</v>
      </c>
      <c r="BK156" s="105">
        <v>156.45689220416668</v>
      </c>
      <c r="BL156" s="105">
        <v>106.49999999999999</v>
      </c>
      <c r="BM156" s="105">
        <v>94.323999999999998</v>
      </c>
      <c r="BN156" s="105">
        <v>122.52692307692311</v>
      </c>
      <c r="BO156" s="105">
        <v>147.37857142857141</v>
      </c>
      <c r="BP156" s="105">
        <v>150.572</v>
      </c>
      <c r="BQ156" s="105">
        <v>92.412500000000009</v>
      </c>
      <c r="BR156" s="106">
        <v>38.608000000000004</v>
      </c>
      <c r="BS156" s="107"/>
      <c r="BT156" s="237">
        <v>2.0747919143876334</v>
      </c>
      <c r="BU156" s="237">
        <v>2.5973670829194453</v>
      </c>
      <c r="BV156" s="237">
        <v>4.9552812071330585</v>
      </c>
      <c r="BW156" s="237">
        <v>8.5646551724137918</v>
      </c>
      <c r="BX156" s="237">
        <v>11.543209876543207</v>
      </c>
      <c r="BY156" s="109">
        <v>9.1514778325123149</v>
      </c>
      <c r="BZ156" s="109">
        <v>8.6643678160919517</v>
      </c>
      <c r="CA156" s="109">
        <v>10.940229885057473</v>
      </c>
      <c r="CB156" s="109">
        <v>11.153388822829967</v>
      </c>
      <c r="CC156" s="109">
        <v>12.259523809523811</v>
      </c>
      <c r="CD156" s="109">
        <v>8.5108556832694759</v>
      </c>
      <c r="CE156" s="109">
        <v>4.0444444444444434</v>
      </c>
      <c r="CF156" s="110"/>
      <c r="CG156" s="111">
        <v>64.5</v>
      </c>
      <c r="CH156" s="111">
        <v>76.400000000000006</v>
      </c>
      <c r="CI156" s="111">
        <v>87</v>
      </c>
      <c r="CJ156" s="111">
        <v>108.6</v>
      </c>
      <c r="CK156" s="111">
        <v>121.5</v>
      </c>
      <c r="CL156" s="111">
        <v>117.5</v>
      </c>
      <c r="CM156" s="111">
        <v>101.8</v>
      </c>
      <c r="CN156" s="111">
        <v>111</v>
      </c>
      <c r="CO156" s="111">
        <v>81.400000000000006</v>
      </c>
      <c r="CP156" s="111">
        <v>118.9</v>
      </c>
      <c r="CQ156" s="111">
        <v>78</v>
      </c>
      <c r="CR156" s="111">
        <v>67</v>
      </c>
      <c r="CS156" s="112"/>
      <c r="CT156" s="231" t="s">
        <v>148</v>
      </c>
      <c r="CU156" s="114">
        <f t="shared" si="63"/>
        <v>0</v>
      </c>
      <c r="CV156" s="114"/>
      <c r="CW156" s="114"/>
      <c r="CX156" s="114">
        <f t="shared" si="64"/>
        <v>0</v>
      </c>
      <c r="CY156" s="114"/>
      <c r="CZ156" s="114"/>
      <c r="DA156" s="114">
        <f t="shared" si="65"/>
        <v>0</v>
      </c>
      <c r="DB156" s="115">
        <f t="shared" si="66"/>
        <v>0</v>
      </c>
      <c r="DC156" s="116">
        <f t="shared" si="67"/>
        <v>0</v>
      </c>
      <c r="DD156" s="116">
        <f t="shared" si="68"/>
        <v>0</v>
      </c>
      <c r="DE156" s="116">
        <f t="shared" si="69"/>
        <v>0</v>
      </c>
      <c r="DF156" s="117">
        <f t="shared" si="70"/>
        <v>0</v>
      </c>
      <c r="DH156" s="119">
        <v>12.855740740740744</v>
      </c>
      <c r="DI156" s="119">
        <v>6.9059764309764322</v>
      </c>
      <c r="DJ156" s="120">
        <v>3.6123569023569031</v>
      </c>
      <c r="DK156" s="121"/>
      <c r="DL156" s="119">
        <v>11.920958859734371</v>
      </c>
      <c r="DM156" s="119">
        <v>7.1525753158406227</v>
      </c>
      <c r="DN156" s="120">
        <v>15.000539898499085</v>
      </c>
      <c r="DO156" s="121"/>
      <c r="DP156" s="119">
        <v>21.57864639884184</v>
      </c>
      <c r="DQ156" s="119">
        <v>16.232585354083724</v>
      </c>
      <c r="DR156" s="120">
        <v>21.870249728555919</v>
      </c>
      <c r="DS156" s="121"/>
      <c r="DT156" s="119">
        <v>32.75728798445909</v>
      </c>
      <c r="DU156" s="119">
        <v>39.184350816852955</v>
      </c>
      <c r="DV156" s="120">
        <v>48.61762045794719</v>
      </c>
      <c r="DW156" s="121"/>
      <c r="DX156" s="119">
        <v>41.935758448886482</v>
      </c>
      <c r="DY156" s="119">
        <v>39.900042019328879</v>
      </c>
      <c r="DZ156" s="120">
        <v>43.767903235488312</v>
      </c>
      <c r="EA156" s="121"/>
      <c r="EB156" s="119">
        <v>49.25306908031628</v>
      </c>
      <c r="EC156" s="119">
        <v>29.674209321681239</v>
      </c>
      <c r="ED156" s="120">
        <v>29.980129005409911</v>
      </c>
      <c r="EE156" s="121"/>
      <c r="EF156" s="119">
        <v>30.957363027515527</v>
      </c>
      <c r="EG156" s="119">
        <v>25.712095537803592</v>
      </c>
      <c r="EH156" s="120">
        <v>37.745356249495678</v>
      </c>
      <c r="EI156" s="121"/>
      <c r="EJ156" s="119">
        <v>36.358912869704227</v>
      </c>
      <c r="EK156" s="119">
        <v>36.24873434585664</v>
      </c>
      <c r="EL156" s="120">
        <v>49.910871302957624</v>
      </c>
      <c r="EM156" s="121"/>
      <c r="EN156" s="119">
        <v>48.109021775805239</v>
      </c>
      <c r="EO156" s="119">
        <v>54.287232993329702</v>
      </c>
      <c r="EP156" s="120">
        <v>42.13337486049469</v>
      </c>
      <c r="EQ156" s="121"/>
      <c r="ER156" s="119">
        <v>32.567626988057889</v>
      </c>
      <c r="ES156" s="119">
        <v>56.862448406802031</v>
      </c>
      <c r="ET156" s="120">
        <v>51.521776456991901</v>
      </c>
      <c r="EU156" s="121"/>
      <c r="EV156" s="119">
        <v>33.830835281615308</v>
      </c>
      <c r="EW156" s="119">
        <v>33.627035069075454</v>
      </c>
      <c r="EX156" s="120">
        <v>28.430129649309247</v>
      </c>
      <c r="EY156" s="121"/>
      <c r="EZ156" s="119">
        <v>14.835905349794238</v>
      </c>
      <c r="FA156" s="119">
        <v>14.541152263374485</v>
      </c>
      <c r="FB156" s="120">
        <v>10.414609053497941</v>
      </c>
    </row>
    <row r="157" spans="1:158" s="118" customFormat="1" ht="15" customHeight="1" x14ac:dyDescent="0.25">
      <c r="A157" s="85">
        <v>29040310</v>
      </c>
      <c r="B157" s="86">
        <v>-74.920222219999999</v>
      </c>
      <c r="C157" s="86">
        <v>10.27788889</v>
      </c>
      <c r="D157" s="87">
        <v>8</v>
      </c>
      <c r="E157" s="122" t="s">
        <v>149</v>
      </c>
      <c r="F157" s="89" t="s">
        <v>41</v>
      </c>
      <c r="G157" s="89" t="s">
        <v>1515</v>
      </c>
      <c r="H157" s="89" t="s">
        <v>1516</v>
      </c>
      <c r="I157" s="89" t="s">
        <v>1567</v>
      </c>
      <c r="J157" s="256" t="s">
        <v>818</v>
      </c>
      <c r="K157" s="126" t="s">
        <v>1301</v>
      </c>
      <c r="L157" s="126" t="s">
        <v>1301</v>
      </c>
      <c r="M157" s="126" t="s">
        <v>1301</v>
      </c>
      <c r="N157" s="126" t="s">
        <v>1301</v>
      </c>
      <c r="O157" s="126" t="s">
        <v>1301</v>
      </c>
      <c r="P157" s="126" t="s">
        <v>1301</v>
      </c>
      <c r="Q157" s="126" t="s">
        <v>1301</v>
      </c>
      <c r="R157" s="126" t="s">
        <v>1301</v>
      </c>
      <c r="S157" s="126" t="s">
        <v>1301</v>
      </c>
      <c r="T157" s="126" t="s">
        <v>1301</v>
      </c>
      <c r="U157" s="126" t="s">
        <v>1301</v>
      </c>
      <c r="V157" s="661" t="s">
        <v>1301</v>
      </c>
      <c r="W157" s="661" t="s">
        <v>1301</v>
      </c>
      <c r="X157" s="126" t="s">
        <v>1301</v>
      </c>
      <c r="Y157" s="126" t="s">
        <v>1301</v>
      </c>
      <c r="Z157" s="126" t="s">
        <v>1301</v>
      </c>
      <c r="AA157" s="126" t="s">
        <v>1301</v>
      </c>
      <c r="AB157" s="126" t="s">
        <v>1301</v>
      </c>
      <c r="AC157" s="126" t="s">
        <v>1301</v>
      </c>
      <c r="AD157" s="126" t="s">
        <v>1301</v>
      </c>
      <c r="AE157" s="126" t="s">
        <v>1301</v>
      </c>
      <c r="AF157" s="126" t="s">
        <v>1301</v>
      </c>
      <c r="AG157" s="126" t="s">
        <v>1301</v>
      </c>
      <c r="AH157" s="126" t="s">
        <v>1301</v>
      </c>
      <c r="AI157" s="126" t="s">
        <v>1301</v>
      </c>
      <c r="AJ157" s="126" t="s">
        <v>1301</v>
      </c>
      <c r="AK157" s="126" t="s">
        <v>1301</v>
      </c>
      <c r="AL157" s="126" t="s">
        <v>1301</v>
      </c>
      <c r="AM157" s="126" t="s">
        <v>1301</v>
      </c>
      <c r="AN157" s="126" t="s">
        <v>1301</v>
      </c>
      <c r="AO157" s="120"/>
      <c r="AP157" s="92" t="str">
        <f t="shared" si="51"/>
        <v/>
      </c>
      <c r="AQ157" s="93">
        <v>102.78275862068965</v>
      </c>
      <c r="AR157" s="94" t="e">
        <f t="shared" si="56"/>
        <v>#VALUE!</v>
      </c>
      <c r="AS157" s="95" t="e">
        <f t="shared" si="57"/>
        <v>#VALUE!</v>
      </c>
      <c r="AT157" s="96">
        <f t="shared" si="58"/>
        <v>0</v>
      </c>
      <c r="AU157" s="97">
        <f t="shared" si="60"/>
        <v>0</v>
      </c>
      <c r="AV157" s="98"/>
      <c r="AW157" s="58" t="e">
        <f t="shared" si="59"/>
        <v>#N/A</v>
      </c>
      <c r="AX157" s="99"/>
      <c r="AY157" s="300">
        <f t="shared" si="61"/>
        <v>0</v>
      </c>
      <c r="AZ157" s="101">
        <v>105</v>
      </c>
      <c r="BA157" s="102" t="str">
        <f t="shared" si="53"/>
        <v/>
      </c>
      <c r="BB157" s="102" t="str">
        <f t="shared" si="54"/>
        <v/>
      </c>
      <c r="BC157" s="102" t="e">
        <f t="shared" si="55"/>
        <v>#N/A</v>
      </c>
      <c r="BD157" s="102">
        <v>6.7586206896551735</v>
      </c>
      <c r="BE157" s="103">
        <f t="shared" si="62"/>
        <v>-6.7586206896551735</v>
      </c>
      <c r="BF157" s="124" t="s">
        <v>149</v>
      </c>
      <c r="BG157" s="105">
        <v>10.85</v>
      </c>
      <c r="BH157" s="105">
        <v>6.4206896551724135</v>
      </c>
      <c r="BI157" s="105">
        <v>39.506896551724139</v>
      </c>
      <c r="BJ157" s="105">
        <v>102.78275862068965</v>
      </c>
      <c r="BK157" s="105">
        <v>153.96428571428572</v>
      </c>
      <c r="BL157" s="105">
        <v>136.03214285714287</v>
      </c>
      <c r="BM157" s="105">
        <v>130.67777777777778</v>
      </c>
      <c r="BN157" s="105">
        <v>160.09999999999997</v>
      </c>
      <c r="BO157" s="105">
        <v>144.90714285714287</v>
      </c>
      <c r="BP157" s="105">
        <v>167.44074074074072</v>
      </c>
      <c r="BQ157" s="105">
        <v>109.71538461538464</v>
      </c>
      <c r="BR157" s="106">
        <v>31.74074074074074</v>
      </c>
      <c r="BS157" s="107"/>
      <c r="BT157" s="237">
        <v>0.73333333333333306</v>
      </c>
      <c r="BU157" s="237">
        <v>0.69813218390804577</v>
      </c>
      <c r="BV157" s="237">
        <v>2.7388888888888876</v>
      </c>
      <c r="BW157" s="237">
        <v>6.7586206896551735</v>
      </c>
      <c r="BX157" s="237">
        <v>8.3218390804597657</v>
      </c>
      <c r="BY157" s="109">
        <v>8.9642857142857117</v>
      </c>
      <c r="BZ157" s="109">
        <v>8.8369047619047603</v>
      </c>
      <c r="CA157" s="109">
        <v>9.4298850574712603</v>
      </c>
      <c r="CB157" s="109">
        <v>9.2806183115338889</v>
      </c>
      <c r="CC157" s="109">
        <v>10.296296296296296</v>
      </c>
      <c r="CD157" s="109">
        <v>6.5312899106002549</v>
      </c>
      <c r="CE157" s="109">
        <v>1.8214285714285712</v>
      </c>
      <c r="CF157" s="110"/>
      <c r="CG157" s="111">
        <v>81</v>
      </c>
      <c r="CH157" s="111">
        <v>43</v>
      </c>
      <c r="CI157" s="111">
        <v>88</v>
      </c>
      <c r="CJ157" s="111">
        <v>105</v>
      </c>
      <c r="CK157" s="111">
        <v>100</v>
      </c>
      <c r="CL157" s="111">
        <v>106</v>
      </c>
      <c r="CM157" s="111">
        <v>90</v>
      </c>
      <c r="CN157" s="111">
        <v>140</v>
      </c>
      <c r="CO157" s="111">
        <v>120</v>
      </c>
      <c r="CP157" s="111">
        <v>120</v>
      </c>
      <c r="CQ157" s="111">
        <v>115</v>
      </c>
      <c r="CR157" s="111">
        <v>70</v>
      </c>
      <c r="CS157" s="112"/>
      <c r="CT157" s="125" t="s">
        <v>149</v>
      </c>
      <c r="CU157" s="114">
        <f t="shared" si="63"/>
        <v>0</v>
      </c>
      <c r="CV157" s="114"/>
      <c r="CW157" s="114"/>
      <c r="CX157" s="114">
        <f t="shared" si="64"/>
        <v>0</v>
      </c>
      <c r="CY157" s="114"/>
      <c r="CZ157" s="114"/>
      <c r="DA157" s="114">
        <f t="shared" si="65"/>
        <v>0</v>
      </c>
      <c r="DB157" s="115">
        <f t="shared" si="66"/>
        <v>0</v>
      </c>
      <c r="DC157" s="116">
        <f t="shared" si="67"/>
        <v>0</v>
      </c>
      <c r="DD157" s="116">
        <f t="shared" si="68"/>
        <v>0</v>
      </c>
      <c r="DE157" s="116">
        <f t="shared" si="69"/>
        <v>0</v>
      </c>
      <c r="DF157" s="117">
        <f t="shared" si="70"/>
        <v>0</v>
      </c>
      <c r="DH157" s="119">
        <v>3.9346209912536447</v>
      </c>
      <c r="DI157" s="119">
        <v>3.0838921282798832</v>
      </c>
      <c r="DJ157" s="120">
        <v>3.4029154518950437</v>
      </c>
      <c r="DK157" s="121"/>
      <c r="DL157" s="119">
        <v>3.108880308880309</v>
      </c>
      <c r="DM157" s="119">
        <v>2.4288127413127412</v>
      </c>
      <c r="DN157" s="120">
        <v>1.6515926640926639</v>
      </c>
      <c r="DO157" s="121"/>
      <c r="DP157" s="119">
        <v>7.4296348314606737</v>
      </c>
      <c r="DQ157" s="119">
        <v>11.192696629213483</v>
      </c>
      <c r="DR157" s="120">
        <v>15.727668539325844</v>
      </c>
      <c r="DS157" s="121"/>
      <c r="DT157" s="119">
        <v>19.71491329479769</v>
      </c>
      <c r="DU157" s="119">
        <v>28.767679603633361</v>
      </c>
      <c r="DV157" s="120">
        <v>38.524549958711802</v>
      </c>
      <c r="DW157" s="121"/>
      <c r="DX157" s="119">
        <v>48.213354137771617</v>
      </c>
      <c r="DY157" s="119">
        <v>50.72970873786408</v>
      </c>
      <c r="DZ157" s="120">
        <v>56.567651410078604</v>
      </c>
      <c r="EA157" s="121"/>
      <c r="EB157" s="119">
        <v>48.39620117710006</v>
      </c>
      <c r="EC157" s="119">
        <v>44.504547886570357</v>
      </c>
      <c r="ED157" s="120">
        <v>40.313536650615305</v>
      </c>
      <c r="EE157" s="121"/>
      <c r="EF157" s="119">
        <v>22.826158382476834</v>
      </c>
      <c r="EG157" s="119">
        <v>41.008033457696463</v>
      </c>
      <c r="EH157" s="120">
        <v>53.458665302683833</v>
      </c>
      <c r="EI157" s="121"/>
      <c r="EJ157" s="119">
        <v>41.731879194630871</v>
      </c>
      <c r="EK157" s="119">
        <v>45.058333333333344</v>
      </c>
      <c r="EL157" s="120">
        <v>48.384787472035804</v>
      </c>
      <c r="EM157" s="121"/>
      <c r="EN157" s="119">
        <v>40.932142857142857</v>
      </c>
      <c r="EO157" s="119">
        <v>36.687328042328033</v>
      </c>
      <c r="EP157" s="120">
        <v>45.176957671957673</v>
      </c>
      <c r="EQ157" s="121"/>
      <c r="ER157" s="119">
        <v>48.525792086435978</v>
      </c>
      <c r="ES157" s="119">
        <v>56.198247919404295</v>
      </c>
      <c r="ET157" s="120">
        <v>46.931515549715286</v>
      </c>
      <c r="EU157" s="121"/>
      <c r="EV157" s="119">
        <v>37.547681604256198</v>
      </c>
      <c r="EW157" s="119">
        <v>21.470083896050749</v>
      </c>
      <c r="EX157" s="120">
        <v>31.356308573767141</v>
      </c>
      <c r="EY157" s="121"/>
      <c r="EZ157" s="119">
        <v>18.157074340527576</v>
      </c>
      <c r="FA157" s="119">
        <v>5.8293764988009587</v>
      </c>
      <c r="FB157" s="120">
        <v>2.5802158273381295</v>
      </c>
    </row>
    <row r="158" spans="1:158" s="118" customFormat="1" ht="15" customHeight="1" x14ac:dyDescent="0.25">
      <c r="A158" s="85">
        <v>25020470</v>
      </c>
      <c r="B158" s="86">
        <v>-75.384444439999996</v>
      </c>
      <c r="C158" s="86">
        <v>9.1177777800000008</v>
      </c>
      <c r="D158" s="87">
        <v>125</v>
      </c>
      <c r="E158" s="122" t="s">
        <v>150</v>
      </c>
      <c r="F158" s="89" t="s">
        <v>48</v>
      </c>
      <c r="G158" s="89" t="s">
        <v>1515</v>
      </c>
      <c r="H158" s="89" t="s">
        <v>1528</v>
      </c>
      <c r="I158" s="89" t="s">
        <v>1565</v>
      </c>
      <c r="J158" s="256" t="s">
        <v>819</v>
      </c>
      <c r="K158" s="126">
        <v>0</v>
      </c>
      <c r="L158" s="126">
        <v>5.5</v>
      </c>
      <c r="M158" s="126">
        <v>0</v>
      </c>
      <c r="N158" s="126">
        <v>0</v>
      </c>
      <c r="O158" s="126">
        <v>0</v>
      </c>
      <c r="P158" s="126">
        <v>5.4</v>
      </c>
      <c r="Q158" s="126">
        <v>8.4</v>
      </c>
      <c r="R158" s="126">
        <v>0</v>
      </c>
      <c r="S158" s="126">
        <v>0</v>
      </c>
      <c r="T158" s="126">
        <v>0</v>
      </c>
      <c r="U158" s="126">
        <v>0</v>
      </c>
      <c r="V158" s="661">
        <v>0</v>
      </c>
      <c r="W158" s="661">
        <v>0</v>
      </c>
      <c r="X158" s="126">
        <v>19.899999999999999</v>
      </c>
      <c r="Y158" s="126">
        <v>0</v>
      </c>
      <c r="Z158" s="126">
        <v>0</v>
      </c>
      <c r="AA158" s="126">
        <v>0</v>
      </c>
      <c r="AB158" s="126">
        <v>0</v>
      </c>
      <c r="AC158" s="126">
        <v>0</v>
      </c>
      <c r="AD158" s="126">
        <v>0</v>
      </c>
      <c r="AE158" s="126">
        <v>0</v>
      </c>
      <c r="AF158" s="126">
        <v>2.2999999999999998</v>
      </c>
      <c r="AG158" s="126">
        <v>0</v>
      </c>
      <c r="AH158" s="126">
        <v>0</v>
      </c>
      <c r="AI158" s="126">
        <v>0</v>
      </c>
      <c r="AJ158" s="126">
        <v>0</v>
      </c>
      <c r="AK158" s="126">
        <v>0</v>
      </c>
      <c r="AL158" s="126">
        <v>0</v>
      </c>
      <c r="AM158" s="126">
        <v>0</v>
      </c>
      <c r="AN158" s="126">
        <v>0</v>
      </c>
      <c r="AO158" s="120"/>
      <c r="AP158" s="92">
        <f t="shared" si="51"/>
        <v>41.5</v>
      </c>
      <c r="AQ158" s="93">
        <v>109.20344827586207</v>
      </c>
      <c r="AR158" s="94">
        <f t="shared" si="56"/>
        <v>38.002462976412261</v>
      </c>
      <c r="AS158" s="95">
        <f t="shared" si="57"/>
        <v>38.002462976412261</v>
      </c>
      <c r="AT158" s="96">
        <f t="shared" si="58"/>
        <v>30</v>
      </c>
      <c r="AU158" s="97">
        <f t="shared" si="60"/>
        <v>5</v>
      </c>
      <c r="AV158" s="98"/>
      <c r="AW158" s="58">
        <f t="shared" si="59"/>
        <v>0</v>
      </c>
      <c r="AX158" s="99"/>
      <c r="AY158" s="300">
        <f t="shared" si="61"/>
        <v>19.899999999999999</v>
      </c>
      <c r="AZ158" s="101">
        <v>126</v>
      </c>
      <c r="BA158" s="102">
        <f t="shared" si="53"/>
        <v>-106.1</v>
      </c>
      <c r="BB158" s="102" t="str">
        <f t="shared" si="54"/>
        <v/>
      </c>
      <c r="BC158" s="102" t="str">
        <f t="shared" si="55"/>
        <v/>
      </c>
      <c r="BD158" s="102">
        <v>6.5172413793103434</v>
      </c>
      <c r="BE158" s="103">
        <f t="shared" si="62"/>
        <v>-1.5172413793103434</v>
      </c>
      <c r="BF158" s="124" t="s">
        <v>150</v>
      </c>
      <c r="BG158" s="105">
        <v>19.631034482758619</v>
      </c>
      <c r="BH158" s="105">
        <v>21.427586206896549</v>
      </c>
      <c r="BI158" s="105">
        <v>47.275862068965516</v>
      </c>
      <c r="BJ158" s="105">
        <v>109.20344827586207</v>
      </c>
      <c r="BK158" s="105">
        <v>173.19629629629631</v>
      </c>
      <c r="BL158" s="105">
        <v>164.34827586206899</v>
      </c>
      <c r="BM158" s="105">
        <v>166.10000000000002</v>
      </c>
      <c r="BN158" s="105">
        <v>174.82413793103447</v>
      </c>
      <c r="BO158" s="105">
        <v>183.04137931034481</v>
      </c>
      <c r="BP158" s="105">
        <v>140.48888888888891</v>
      </c>
      <c r="BQ158" s="105">
        <v>101.53571428571426</v>
      </c>
      <c r="BR158" s="106">
        <v>32.561538461538461</v>
      </c>
      <c r="BS158" s="107"/>
      <c r="BT158" s="237">
        <v>1.8965517241379306</v>
      </c>
      <c r="BU158" s="237">
        <v>1.9950632750127397</v>
      </c>
      <c r="BV158" s="237">
        <v>3.241379310344827</v>
      </c>
      <c r="BW158" s="237">
        <v>6.5172413793103434</v>
      </c>
      <c r="BX158" s="237">
        <v>9.7873563218390789</v>
      </c>
      <c r="BY158" s="109">
        <v>9.6551724137931032</v>
      </c>
      <c r="BZ158" s="109">
        <v>9.5172413793103434</v>
      </c>
      <c r="CA158" s="109">
        <v>9.413793103448274</v>
      </c>
      <c r="CB158" s="109">
        <v>9.6896551724137936</v>
      </c>
      <c r="CC158" s="109">
        <v>8.8273809523809508</v>
      </c>
      <c r="CD158" s="109">
        <v>7.7500000000000009</v>
      </c>
      <c r="CE158" s="109">
        <v>3.4506172839506157</v>
      </c>
      <c r="CF158" s="110"/>
      <c r="CG158" s="111">
        <v>66</v>
      </c>
      <c r="CH158" s="111">
        <v>53.9</v>
      </c>
      <c r="CI158" s="111">
        <v>98</v>
      </c>
      <c r="CJ158" s="111">
        <v>126</v>
      </c>
      <c r="CK158" s="111">
        <v>142</v>
      </c>
      <c r="CL158" s="111">
        <v>118</v>
      </c>
      <c r="CM158" s="111">
        <v>135</v>
      </c>
      <c r="CN158" s="111">
        <v>136</v>
      </c>
      <c r="CO158" s="111">
        <v>125</v>
      </c>
      <c r="CP158" s="111">
        <v>138</v>
      </c>
      <c r="CQ158" s="111">
        <v>95.5</v>
      </c>
      <c r="CR158" s="111">
        <v>51</v>
      </c>
      <c r="CS158" s="112"/>
      <c r="CT158" s="125" t="s">
        <v>150</v>
      </c>
      <c r="CU158" s="114">
        <f t="shared" si="63"/>
        <v>19.3</v>
      </c>
      <c r="CV158" s="114"/>
      <c r="CW158" s="114"/>
      <c r="CX158" s="114">
        <f t="shared" si="64"/>
        <v>19.899999999999999</v>
      </c>
      <c r="CY158" s="114"/>
      <c r="CZ158" s="114"/>
      <c r="DA158" s="114">
        <f t="shared" si="65"/>
        <v>2.2999999999999998</v>
      </c>
      <c r="DB158" s="115">
        <f t="shared" si="66"/>
        <v>41.5</v>
      </c>
      <c r="DC158" s="116">
        <f t="shared" si="67"/>
        <v>10</v>
      </c>
      <c r="DD158" s="116">
        <f t="shared" si="68"/>
        <v>10</v>
      </c>
      <c r="DE158" s="116">
        <f t="shared" si="69"/>
        <v>10</v>
      </c>
      <c r="DF158" s="117">
        <f t="shared" si="70"/>
        <v>30</v>
      </c>
      <c r="DH158" s="119">
        <v>9.22325826882477</v>
      </c>
      <c r="DI158" s="119">
        <v>4.4066678395496126</v>
      </c>
      <c r="DJ158" s="120">
        <v>7.1736453201970445</v>
      </c>
      <c r="DK158" s="121"/>
      <c r="DL158" s="119">
        <v>5.756063122923587</v>
      </c>
      <c r="DM158" s="119">
        <v>5.9774501661129555</v>
      </c>
      <c r="DN158" s="120">
        <v>7.3057724252491685</v>
      </c>
      <c r="DO158" s="121"/>
      <c r="DP158" s="119">
        <v>5.0733855185909977</v>
      </c>
      <c r="DQ158" s="119">
        <v>14.104011741682974</v>
      </c>
      <c r="DR158" s="120">
        <v>17.858317025440314</v>
      </c>
      <c r="DS158" s="121"/>
      <c r="DT158" s="119">
        <v>27.803734259661315</v>
      </c>
      <c r="DU158" s="119">
        <v>27.602257924446373</v>
      </c>
      <c r="DV158" s="120">
        <v>44.022579244463749</v>
      </c>
      <c r="DW158" s="121"/>
      <c r="DX158" s="119">
        <v>63.713755285412269</v>
      </c>
      <c r="DY158" s="119">
        <v>54.894899577167024</v>
      </c>
      <c r="DZ158" s="120">
        <v>68.866345137420723</v>
      </c>
      <c r="EA158" s="121"/>
      <c r="EB158" s="119">
        <v>60.636911487758944</v>
      </c>
      <c r="EC158" s="119">
        <v>42.760703075957316</v>
      </c>
      <c r="ED158" s="120">
        <v>58.402385436283737</v>
      </c>
      <c r="EE158" s="121"/>
      <c r="EF158" s="119">
        <v>56.825499574829934</v>
      </c>
      <c r="EG158" s="119">
        <v>57.127227891156465</v>
      </c>
      <c r="EH158" s="120">
        <v>55.015129676870757</v>
      </c>
      <c r="EI158" s="121"/>
      <c r="EJ158" s="119">
        <v>57.455069468121366</v>
      </c>
      <c r="EK158" s="119">
        <v>49.734231162632106</v>
      </c>
      <c r="EL158" s="120">
        <v>60.864270797817923</v>
      </c>
      <c r="EM158" s="121"/>
      <c r="EN158" s="119">
        <v>65.260412906951572</v>
      </c>
      <c r="EO158" s="119">
        <v>67.870829423229623</v>
      </c>
      <c r="EP158" s="120">
        <v>65.561614812675955</v>
      </c>
      <c r="EQ158" s="121"/>
      <c r="ER158" s="119">
        <v>50.071763114812441</v>
      </c>
      <c r="ES158" s="119">
        <v>49.066306024153555</v>
      </c>
      <c r="ET158" s="120">
        <v>57.813782712885853</v>
      </c>
      <c r="EU158" s="121"/>
      <c r="EV158" s="119">
        <v>43.892007026789635</v>
      </c>
      <c r="EW158" s="119">
        <v>32.717665788317959</v>
      </c>
      <c r="EX158" s="120">
        <v>25.268104962670179</v>
      </c>
      <c r="EY158" s="121"/>
      <c r="EZ158" s="119">
        <v>15.377424463937622</v>
      </c>
      <c r="FA158" s="119">
        <v>11.868481968810917</v>
      </c>
      <c r="FB158" s="120">
        <v>4.1281676413255362</v>
      </c>
    </row>
    <row r="159" spans="1:158" s="118" customFormat="1" ht="15" customHeight="1" x14ac:dyDescent="0.25">
      <c r="A159" s="85">
        <v>12030010</v>
      </c>
      <c r="B159" s="86">
        <v>-76.533305560000002</v>
      </c>
      <c r="C159" s="86">
        <v>8.7552222200000003</v>
      </c>
      <c r="D159" s="87">
        <v>4</v>
      </c>
      <c r="E159" s="122" t="s">
        <v>151</v>
      </c>
      <c r="F159" s="89" t="s">
        <v>49</v>
      </c>
      <c r="G159" s="89" t="s">
        <v>1511</v>
      </c>
      <c r="H159" s="89" t="s">
        <v>1514</v>
      </c>
      <c r="I159" s="89" t="s">
        <v>1569</v>
      </c>
      <c r="J159" s="256" t="s">
        <v>820</v>
      </c>
      <c r="K159" s="126">
        <v>0</v>
      </c>
      <c r="L159" s="126">
        <v>0</v>
      </c>
      <c r="M159" s="126">
        <v>6</v>
      </c>
      <c r="N159" s="126">
        <v>33</v>
      </c>
      <c r="O159" s="126">
        <v>0</v>
      </c>
      <c r="P159" s="126">
        <v>5</v>
      </c>
      <c r="Q159" s="126">
        <v>5</v>
      </c>
      <c r="R159" s="126">
        <v>0</v>
      </c>
      <c r="S159" s="126">
        <v>0</v>
      </c>
      <c r="T159" s="126">
        <v>95</v>
      </c>
      <c r="U159" s="126">
        <v>0</v>
      </c>
      <c r="V159" s="661">
        <v>0</v>
      </c>
      <c r="W159" s="661">
        <v>2</v>
      </c>
      <c r="X159" s="126">
        <v>0</v>
      </c>
      <c r="Y159" s="126">
        <v>0</v>
      </c>
      <c r="Z159" s="126">
        <v>0</v>
      </c>
      <c r="AA159" s="126">
        <v>21</v>
      </c>
      <c r="AB159" s="126">
        <v>0</v>
      </c>
      <c r="AC159" s="126">
        <v>0</v>
      </c>
      <c r="AD159" s="126">
        <v>0</v>
      </c>
      <c r="AE159" s="126">
        <v>0</v>
      </c>
      <c r="AF159" s="126">
        <v>51</v>
      </c>
      <c r="AG159" s="126">
        <v>13</v>
      </c>
      <c r="AH159" s="126">
        <v>0</v>
      </c>
      <c r="AI159" s="126">
        <v>0</v>
      </c>
      <c r="AJ159" s="126">
        <v>0</v>
      </c>
      <c r="AK159" s="126">
        <v>9</v>
      </c>
      <c r="AL159" s="126">
        <v>0</v>
      </c>
      <c r="AM159" s="126">
        <v>0</v>
      </c>
      <c r="AN159" s="126">
        <v>0</v>
      </c>
      <c r="AO159" s="120"/>
      <c r="AP159" s="92">
        <f t="shared" si="51"/>
        <v>240</v>
      </c>
      <c r="AQ159" s="93">
        <v>166.31071428571428</v>
      </c>
      <c r="AR159" s="94">
        <f t="shared" si="56"/>
        <v>144.3082010866064</v>
      </c>
      <c r="AS159" s="95">
        <f t="shared" si="57"/>
        <v>144.3082010866064</v>
      </c>
      <c r="AT159" s="96">
        <f t="shared" si="58"/>
        <v>30</v>
      </c>
      <c r="AU159" s="97">
        <f t="shared" si="60"/>
        <v>10</v>
      </c>
      <c r="AV159" s="98"/>
      <c r="AW159" s="58">
        <f t="shared" si="59"/>
        <v>0</v>
      </c>
      <c r="AX159" s="99"/>
      <c r="AY159" s="300">
        <f t="shared" si="61"/>
        <v>95</v>
      </c>
      <c r="AZ159" s="101">
        <v>163</v>
      </c>
      <c r="BA159" s="102">
        <f t="shared" si="53"/>
        <v>-68</v>
      </c>
      <c r="BB159" s="102" t="str">
        <f t="shared" si="54"/>
        <v/>
      </c>
      <c r="BC159" s="102" t="str">
        <f t="shared" si="55"/>
        <v/>
      </c>
      <c r="BD159" s="102">
        <v>6.8195402298850585</v>
      </c>
      <c r="BE159" s="103">
        <f t="shared" si="62"/>
        <v>3.1804597701149415</v>
      </c>
      <c r="BF159" s="124" t="s">
        <v>151</v>
      </c>
      <c r="BG159" s="105">
        <v>28.646428571428572</v>
      </c>
      <c r="BH159" s="105">
        <v>12.727586206896552</v>
      </c>
      <c r="BI159" s="105">
        <v>56.076666666666668</v>
      </c>
      <c r="BJ159" s="105">
        <v>166.31071428571428</v>
      </c>
      <c r="BK159" s="105">
        <v>291.30333333333334</v>
      </c>
      <c r="BL159" s="105">
        <v>236.09310344827585</v>
      </c>
      <c r="BM159" s="105">
        <v>221.72413793103448</v>
      </c>
      <c r="BN159" s="105">
        <v>273.0793103448276</v>
      </c>
      <c r="BO159" s="105">
        <v>232.39655172413794</v>
      </c>
      <c r="BP159" s="105">
        <v>210.875</v>
      </c>
      <c r="BQ159" s="105">
        <v>267.51481481481483</v>
      </c>
      <c r="BR159" s="106">
        <v>144.88333333333333</v>
      </c>
      <c r="BS159" s="107"/>
      <c r="BT159" s="237">
        <v>2.0689655172413794</v>
      </c>
      <c r="BU159" s="237">
        <v>1.2428656361474437</v>
      </c>
      <c r="BV159" s="237">
        <v>3.0333333333333323</v>
      </c>
      <c r="BW159" s="237">
        <v>6.8195402298850585</v>
      </c>
      <c r="BX159" s="237">
        <v>11.466666666666669</v>
      </c>
      <c r="BY159" s="109">
        <v>9.5379310344827601</v>
      </c>
      <c r="BZ159" s="109">
        <v>10.506666666666664</v>
      </c>
      <c r="CA159" s="109">
        <v>10.93333333333333</v>
      </c>
      <c r="CB159" s="109">
        <v>10.4</v>
      </c>
      <c r="CC159" s="109">
        <v>10.176666666666664</v>
      </c>
      <c r="CD159" s="109">
        <v>9.6428571428571441</v>
      </c>
      <c r="CE159" s="109">
        <v>5.7753086419753066</v>
      </c>
      <c r="CF159" s="110"/>
      <c r="CG159" s="111">
        <v>180</v>
      </c>
      <c r="CH159" s="111">
        <v>135</v>
      </c>
      <c r="CI159" s="111">
        <v>130</v>
      </c>
      <c r="CJ159" s="111">
        <v>163</v>
      </c>
      <c r="CK159" s="111">
        <v>187</v>
      </c>
      <c r="CL159" s="111">
        <v>153</v>
      </c>
      <c r="CM159" s="111">
        <v>177</v>
      </c>
      <c r="CN159" s="111">
        <v>176</v>
      </c>
      <c r="CO159" s="111">
        <v>212</v>
      </c>
      <c r="CP159" s="111">
        <v>147</v>
      </c>
      <c r="CQ159" s="111">
        <v>181</v>
      </c>
      <c r="CR159" s="111">
        <v>195</v>
      </c>
      <c r="CS159" s="112"/>
      <c r="CT159" s="125" t="s">
        <v>151</v>
      </c>
      <c r="CU159" s="114">
        <f t="shared" si="63"/>
        <v>144</v>
      </c>
      <c r="CV159" s="114"/>
      <c r="CW159" s="114"/>
      <c r="CX159" s="114">
        <f t="shared" si="64"/>
        <v>23</v>
      </c>
      <c r="CY159" s="114"/>
      <c r="CZ159" s="114"/>
      <c r="DA159" s="114">
        <f t="shared" si="65"/>
        <v>73</v>
      </c>
      <c r="DB159" s="115">
        <f t="shared" si="66"/>
        <v>240</v>
      </c>
      <c r="DC159" s="116">
        <f t="shared" si="67"/>
        <v>10</v>
      </c>
      <c r="DD159" s="116">
        <f t="shared" si="68"/>
        <v>10</v>
      </c>
      <c r="DE159" s="116">
        <f t="shared" si="69"/>
        <v>10</v>
      </c>
      <c r="DF159" s="117">
        <f t="shared" si="70"/>
        <v>30</v>
      </c>
      <c r="DH159" s="119">
        <v>13.620326678765881</v>
      </c>
      <c r="DI159" s="119">
        <v>14.321372904878833</v>
      </c>
      <c r="DJ159" s="120">
        <v>4.4065762784242564</v>
      </c>
      <c r="DK159" s="121"/>
      <c r="DL159" s="119">
        <v>14.461936339522548</v>
      </c>
      <c r="DM159" s="119">
        <v>11.630228524790859</v>
      </c>
      <c r="DN159" s="120">
        <v>8.0905937563762507</v>
      </c>
      <c r="DO159" s="121"/>
      <c r="DP159" s="119">
        <v>21.632146467482873</v>
      </c>
      <c r="DQ159" s="119">
        <v>23.074289565315059</v>
      </c>
      <c r="DR159" s="120">
        <v>18.541839829271034</v>
      </c>
      <c r="DS159" s="121"/>
      <c r="DT159" s="119">
        <v>38.715470474527656</v>
      </c>
      <c r="DU159" s="119">
        <v>46.205649435680002</v>
      </c>
      <c r="DV159" s="120">
        <v>76.458190434619951</v>
      </c>
      <c r="DW159" s="121"/>
      <c r="DX159" s="119">
        <v>81.055319313437437</v>
      </c>
      <c r="DY159" s="119">
        <v>98.467202721509196</v>
      </c>
      <c r="DZ159" s="120">
        <v>88.260236585743002</v>
      </c>
      <c r="EA159" s="121"/>
      <c r="EB159" s="119">
        <v>78.196565583767608</v>
      </c>
      <c r="EC159" s="119">
        <v>76.638477103891788</v>
      </c>
      <c r="ED159" s="120">
        <v>87.447715933030267</v>
      </c>
      <c r="EE159" s="121"/>
      <c r="EF159" s="119">
        <v>74.809287183557103</v>
      </c>
      <c r="EG159" s="119">
        <v>56.18167506195234</v>
      </c>
      <c r="EH159" s="120">
        <v>81.084899823456055</v>
      </c>
      <c r="EI159" s="121"/>
      <c r="EJ159" s="119">
        <v>79.878416916263475</v>
      </c>
      <c r="EK159" s="119">
        <v>97.547857307426469</v>
      </c>
      <c r="EL159" s="120">
        <v>104.23924301768938</v>
      </c>
      <c r="EM159" s="121"/>
      <c r="EN159" s="119">
        <v>89.028948399170204</v>
      </c>
      <c r="EO159" s="119">
        <v>72.832721628247725</v>
      </c>
      <c r="EP159" s="120">
        <v>77.259019627754483</v>
      </c>
      <c r="EQ159" s="121"/>
      <c r="ER159" s="119">
        <v>70.117903228142325</v>
      </c>
      <c r="ES159" s="119">
        <v>75.952678532636227</v>
      </c>
      <c r="ET159" s="120">
        <v>93.457004446117978</v>
      </c>
      <c r="EU159" s="121"/>
      <c r="EV159" s="119">
        <v>80.445736074270556</v>
      </c>
      <c r="EW159" s="119">
        <v>95.648872679045098</v>
      </c>
      <c r="EX159" s="120">
        <v>85.681253315649869</v>
      </c>
      <c r="EY159" s="121"/>
      <c r="EZ159" s="119">
        <v>58.754513689998845</v>
      </c>
      <c r="FA159" s="119">
        <v>52.249180891281931</v>
      </c>
      <c r="FB159" s="120">
        <v>17.760591133004926</v>
      </c>
    </row>
    <row r="160" spans="1:158" s="118" customFormat="1" ht="15" customHeight="1" x14ac:dyDescent="0.25">
      <c r="A160" s="85">
        <v>29035110</v>
      </c>
      <c r="B160" s="86">
        <v>-75.258611110000004</v>
      </c>
      <c r="C160" s="86">
        <v>10.04316667</v>
      </c>
      <c r="D160" s="87">
        <v>20</v>
      </c>
      <c r="E160" s="122" t="s">
        <v>152</v>
      </c>
      <c r="F160" s="89" t="s">
        <v>39</v>
      </c>
      <c r="G160" s="89" t="s">
        <v>1515</v>
      </c>
      <c r="H160" s="89" t="s">
        <v>1516</v>
      </c>
      <c r="I160" s="89" t="s">
        <v>1570</v>
      </c>
      <c r="J160" s="256" t="s">
        <v>821</v>
      </c>
      <c r="K160" s="126">
        <v>0</v>
      </c>
      <c r="L160" s="126">
        <v>0</v>
      </c>
      <c r="M160" s="126">
        <v>0</v>
      </c>
      <c r="N160" s="126">
        <v>0</v>
      </c>
      <c r="O160" s="126">
        <v>0</v>
      </c>
      <c r="P160" s="126">
        <v>25.2</v>
      </c>
      <c r="Q160" s="126">
        <v>0</v>
      </c>
      <c r="R160" s="126">
        <v>0</v>
      </c>
      <c r="S160" s="126">
        <v>31.2</v>
      </c>
      <c r="T160" s="126">
        <v>2.2000000000000002</v>
      </c>
      <c r="U160" s="126">
        <v>0</v>
      </c>
      <c r="V160" s="661">
        <v>0</v>
      </c>
      <c r="W160" s="661">
        <v>0</v>
      </c>
      <c r="X160" s="126">
        <v>0</v>
      </c>
      <c r="Y160" s="126">
        <v>0</v>
      </c>
      <c r="Z160" s="126">
        <v>0</v>
      </c>
      <c r="AA160" s="126">
        <v>0</v>
      </c>
      <c r="AB160" s="126">
        <v>0</v>
      </c>
      <c r="AC160" s="126">
        <v>0</v>
      </c>
      <c r="AD160" s="126">
        <v>0</v>
      </c>
      <c r="AE160" s="126">
        <v>0</v>
      </c>
      <c r="AF160" s="126">
        <v>0.6</v>
      </c>
      <c r="AG160" s="126">
        <v>0</v>
      </c>
      <c r="AH160" s="126">
        <v>0</v>
      </c>
      <c r="AI160" s="126">
        <v>0</v>
      </c>
      <c r="AJ160" s="126">
        <v>0</v>
      </c>
      <c r="AK160" s="126">
        <v>0</v>
      </c>
      <c r="AL160" s="126">
        <v>32.799999999999997</v>
      </c>
      <c r="AM160" s="126">
        <v>0</v>
      </c>
      <c r="AN160" s="126">
        <v>0.2</v>
      </c>
      <c r="AO160" s="120"/>
      <c r="AP160" s="92">
        <f t="shared" si="51"/>
        <v>92.2</v>
      </c>
      <c r="AQ160" s="93">
        <v>145.92592592592595</v>
      </c>
      <c r="AR160" s="94">
        <f t="shared" si="56"/>
        <v>63.182741116751259</v>
      </c>
      <c r="AS160" s="95">
        <f t="shared" si="57"/>
        <v>63.182741116751259</v>
      </c>
      <c r="AT160" s="96">
        <f t="shared" si="58"/>
        <v>30</v>
      </c>
      <c r="AU160" s="97">
        <f t="shared" si="60"/>
        <v>6</v>
      </c>
      <c r="AV160" s="98"/>
      <c r="AW160" s="58">
        <f t="shared" si="59"/>
        <v>0.2</v>
      </c>
      <c r="AX160" s="99"/>
      <c r="AY160" s="300">
        <f t="shared" si="61"/>
        <v>32.799999999999997</v>
      </c>
      <c r="AZ160" s="101">
        <v>116.5</v>
      </c>
      <c r="BA160" s="102">
        <f t="shared" si="53"/>
        <v>-83.7</v>
      </c>
      <c r="BB160" s="102" t="str">
        <f t="shared" si="54"/>
        <v/>
      </c>
      <c r="BC160" s="102" t="str">
        <f t="shared" si="55"/>
        <v/>
      </c>
      <c r="BD160" s="102">
        <v>9.8888888888888911</v>
      </c>
      <c r="BE160" s="103">
        <f t="shared" si="62"/>
        <v>-3.8888888888888911</v>
      </c>
      <c r="BF160" s="124" t="s">
        <v>152</v>
      </c>
      <c r="BG160" s="105">
        <v>15.432142857142859</v>
      </c>
      <c r="BH160" s="105">
        <v>20.070833333333329</v>
      </c>
      <c r="BI160" s="105">
        <v>58.123999999999995</v>
      </c>
      <c r="BJ160" s="105">
        <v>145.92592592592595</v>
      </c>
      <c r="BK160" s="105">
        <v>189.48571428571432</v>
      </c>
      <c r="BL160" s="105">
        <v>178.46428571428569</v>
      </c>
      <c r="BM160" s="105">
        <v>183.83703703703705</v>
      </c>
      <c r="BN160" s="105">
        <v>235.68846153846155</v>
      </c>
      <c r="BO160" s="105">
        <v>220.13076923076926</v>
      </c>
      <c r="BP160" s="105">
        <v>234.03571428571431</v>
      </c>
      <c r="BQ160" s="105">
        <v>189.66538461538462</v>
      </c>
      <c r="BR160" s="106">
        <v>81.315384615384588</v>
      </c>
      <c r="BS160" s="107"/>
      <c r="BT160" s="237">
        <v>1.7857142857142854</v>
      </c>
      <c r="BU160" s="237">
        <v>1.5054527466011458</v>
      </c>
      <c r="BV160" s="237">
        <v>4.1857142857142851</v>
      </c>
      <c r="BW160" s="237">
        <v>9.8888888888888911</v>
      </c>
      <c r="BX160" s="237">
        <v>13.257471264367817</v>
      </c>
      <c r="BY160" s="109">
        <v>13.184304399524381</v>
      </c>
      <c r="BZ160" s="109">
        <v>12.873809523809525</v>
      </c>
      <c r="CA160" s="109">
        <v>14.662835249042146</v>
      </c>
      <c r="CB160" s="109">
        <v>14.609195402298852</v>
      </c>
      <c r="CC160" s="109">
        <v>14.464285714285714</v>
      </c>
      <c r="CD160" s="109">
        <v>13.311621966794382</v>
      </c>
      <c r="CE160" s="109">
        <v>6.3444444444444432</v>
      </c>
      <c r="CF160" s="110"/>
      <c r="CG160" s="111">
        <v>80.5</v>
      </c>
      <c r="CH160" s="111">
        <v>59.6</v>
      </c>
      <c r="CI160" s="111">
        <v>74.5</v>
      </c>
      <c r="CJ160" s="111">
        <v>116.5</v>
      </c>
      <c r="CK160" s="111">
        <v>140.80000000000001</v>
      </c>
      <c r="CL160" s="111">
        <v>134.80000000000001</v>
      </c>
      <c r="CM160" s="111">
        <v>130</v>
      </c>
      <c r="CN160" s="111">
        <v>132.19999999999999</v>
      </c>
      <c r="CO160" s="111">
        <v>110</v>
      </c>
      <c r="CP160" s="111">
        <v>139</v>
      </c>
      <c r="CQ160" s="111">
        <v>120.5</v>
      </c>
      <c r="CR160" s="111">
        <v>100.4</v>
      </c>
      <c r="CS160" s="112"/>
      <c r="CT160" s="125" t="s">
        <v>152</v>
      </c>
      <c r="CU160" s="114">
        <f t="shared" si="63"/>
        <v>58.6</v>
      </c>
      <c r="CV160" s="114"/>
      <c r="CW160" s="114"/>
      <c r="CX160" s="114">
        <f t="shared" si="64"/>
        <v>0</v>
      </c>
      <c r="CY160" s="114"/>
      <c r="CZ160" s="114"/>
      <c r="DA160" s="114">
        <f t="shared" si="65"/>
        <v>33.6</v>
      </c>
      <c r="DB160" s="115">
        <f t="shared" si="66"/>
        <v>92.2</v>
      </c>
      <c r="DC160" s="116">
        <f t="shared" si="67"/>
        <v>10</v>
      </c>
      <c r="DD160" s="116">
        <f t="shared" si="68"/>
        <v>10</v>
      </c>
      <c r="DE160" s="116">
        <f t="shared" si="69"/>
        <v>10</v>
      </c>
      <c r="DF160" s="117">
        <f t="shared" si="70"/>
        <v>30</v>
      </c>
      <c r="DH160" s="119">
        <v>12.767857142857144</v>
      </c>
      <c r="DI160" s="119">
        <v>2.7435064935064943</v>
      </c>
      <c r="DJ160" s="120">
        <v>3.0600649350649358</v>
      </c>
      <c r="DK160" s="121"/>
      <c r="DL160" s="119">
        <v>12.160571428571432</v>
      </c>
      <c r="DM160" s="119">
        <v>3.5546285714285721</v>
      </c>
      <c r="DN160" s="120">
        <v>7.6705142857142876</v>
      </c>
      <c r="DO160" s="121"/>
      <c r="DP160" s="119">
        <v>9.7348713398402822</v>
      </c>
      <c r="DQ160" s="119">
        <v>8.5180124223602487</v>
      </c>
      <c r="DR160" s="120">
        <v>30.725687666370895</v>
      </c>
      <c r="DS160" s="121"/>
      <c r="DT160" s="119">
        <v>25.932690383546422</v>
      </c>
      <c r="DU160" s="119">
        <v>40.210239021678717</v>
      </c>
      <c r="DV160" s="120">
        <v>58.664213451917753</v>
      </c>
      <c r="DW160" s="121"/>
      <c r="DX160" s="119">
        <v>64.506953223767397</v>
      </c>
      <c r="DY160" s="119">
        <v>59.147914032869792</v>
      </c>
      <c r="DZ160" s="120">
        <v>66.987989886219978</v>
      </c>
      <c r="EA160" s="121"/>
      <c r="EB160" s="119">
        <v>65.899528301886789</v>
      </c>
      <c r="EC160" s="119">
        <v>68.971536388140152</v>
      </c>
      <c r="ED160" s="120">
        <v>48.953935309973048</v>
      </c>
      <c r="EE160" s="121"/>
      <c r="EF160" s="119">
        <v>52.047538402457761</v>
      </c>
      <c r="EG160" s="119">
        <v>62.338306451612908</v>
      </c>
      <c r="EH160" s="120">
        <v>69.660583717357923</v>
      </c>
      <c r="EI160" s="121"/>
      <c r="EJ160" s="119">
        <v>59.764774179804007</v>
      </c>
      <c r="EK160" s="119">
        <v>81.747219855134205</v>
      </c>
      <c r="EL160" s="120">
        <v>88.813005965061777</v>
      </c>
      <c r="EM160" s="121"/>
      <c r="EN160" s="119">
        <v>61.409415133059717</v>
      </c>
      <c r="EO160" s="119">
        <v>83.476863497947846</v>
      </c>
      <c r="EP160" s="120">
        <v>70.595864226135319</v>
      </c>
      <c r="EQ160" s="121"/>
      <c r="ER160" s="119">
        <v>79.588251516822936</v>
      </c>
      <c r="ES160" s="119">
        <v>69.07852086780656</v>
      </c>
      <c r="ET160" s="120">
        <v>89.179656186799036</v>
      </c>
      <c r="EU160" s="121"/>
      <c r="EV160" s="119">
        <v>52.949817784256567</v>
      </c>
      <c r="EW160" s="119">
        <v>58.767395529640439</v>
      </c>
      <c r="EX160" s="120">
        <v>62.218500971817306</v>
      </c>
      <c r="EY160" s="121"/>
      <c r="EZ160" s="119">
        <v>56.43924702058505</v>
      </c>
      <c r="FA160" s="119">
        <v>18.238894907908989</v>
      </c>
      <c r="FB160" s="120">
        <v>18.846858071505959</v>
      </c>
    </row>
    <row r="161" spans="1:158" s="118" customFormat="1" ht="15" customHeight="1" x14ac:dyDescent="0.25">
      <c r="A161" s="85">
        <v>29045120</v>
      </c>
      <c r="B161" s="86">
        <v>-75.05</v>
      </c>
      <c r="C161" s="86">
        <v>10.9</v>
      </c>
      <c r="D161" s="87">
        <v>2</v>
      </c>
      <c r="E161" s="232" t="s">
        <v>153</v>
      </c>
      <c r="F161" s="89" t="s">
        <v>41</v>
      </c>
      <c r="G161" s="89"/>
      <c r="H161" s="89"/>
      <c r="I161" s="89"/>
      <c r="J161" s="256" t="s">
        <v>822</v>
      </c>
      <c r="K161" s="126" t="s">
        <v>1301</v>
      </c>
      <c r="L161" s="126" t="s">
        <v>1301</v>
      </c>
      <c r="M161" s="126" t="s">
        <v>1301</v>
      </c>
      <c r="N161" s="126" t="s">
        <v>1301</v>
      </c>
      <c r="O161" s="126" t="s">
        <v>1301</v>
      </c>
      <c r="P161" s="126" t="s">
        <v>1301</v>
      </c>
      <c r="Q161" s="126" t="s">
        <v>1301</v>
      </c>
      <c r="R161" s="126" t="s">
        <v>1301</v>
      </c>
      <c r="S161" s="126" t="s">
        <v>1301</v>
      </c>
      <c r="T161" s="126" t="s">
        <v>1301</v>
      </c>
      <c r="U161" s="126" t="s">
        <v>1301</v>
      </c>
      <c r="V161" s="661" t="s">
        <v>1301</v>
      </c>
      <c r="W161" s="661" t="s">
        <v>1301</v>
      </c>
      <c r="X161" s="126" t="s">
        <v>1301</v>
      </c>
      <c r="Y161" s="126" t="s">
        <v>1301</v>
      </c>
      <c r="Z161" s="126" t="s">
        <v>1301</v>
      </c>
      <c r="AA161" s="126" t="s">
        <v>1301</v>
      </c>
      <c r="AB161" s="126" t="s">
        <v>1301</v>
      </c>
      <c r="AC161" s="126" t="s">
        <v>1301</v>
      </c>
      <c r="AD161" s="126" t="s">
        <v>1301</v>
      </c>
      <c r="AE161" s="126" t="s">
        <v>1301</v>
      </c>
      <c r="AF161" s="126" t="s">
        <v>1301</v>
      </c>
      <c r="AG161" s="126" t="s">
        <v>1301</v>
      </c>
      <c r="AH161" s="126" t="s">
        <v>1301</v>
      </c>
      <c r="AI161" s="126" t="s">
        <v>1301</v>
      </c>
      <c r="AJ161" s="126" t="s">
        <v>1301</v>
      </c>
      <c r="AK161" s="126" t="s">
        <v>1301</v>
      </c>
      <c r="AL161" s="126" t="s">
        <v>1301</v>
      </c>
      <c r="AM161" s="126" t="s">
        <v>1301</v>
      </c>
      <c r="AN161" s="126" t="s">
        <v>1301</v>
      </c>
      <c r="AO161" s="120"/>
      <c r="AP161" s="92" t="str">
        <f t="shared" si="51"/>
        <v/>
      </c>
      <c r="AQ161" s="93" t="s">
        <v>1301</v>
      </c>
      <c r="AR161" s="226"/>
      <c r="AS161" s="227"/>
      <c r="AT161" s="96"/>
      <c r="AU161" s="97"/>
      <c r="AV161" s="98"/>
      <c r="AW161" s="58"/>
      <c r="AX161" s="99"/>
      <c r="AY161" s="300"/>
      <c r="AZ161" s="101"/>
      <c r="BA161" s="102" t="str">
        <f t="shared" si="53"/>
        <v/>
      </c>
      <c r="BB161" s="102" t="str">
        <f t="shared" si="54"/>
        <v/>
      </c>
      <c r="BC161" s="102" t="str">
        <f t="shared" si="55"/>
        <v/>
      </c>
      <c r="BD161" s="102" t="s">
        <v>1301</v>
      </c>
      <c r="BE161" s="103"/>
      <c r="BF161" s="234" t="s">
        <v>153</v>
      </c>
      <c r="BG161" s="105" t="s">
        <v>1301</v>
      </c>
      <c r="BH161" s="105" t="s">
        <v>1301</v>
      </c>
      <c r="BI161" s="105" t="s">
        <v>1301</v>
      </c>
      <c r="BJ161" s="105" t="s">
        <v>1301</v>
      </c>
      <c r="BK161" s="105" t="s">
        <v>1301</v>
      </c>
      <c r="BL161" s="105" t="s">
        <v>1301</v>
      </c>
      <c r="BM161" s="105" t="s">
        <v>1301</v>
      </c>
      <c r="BN161" s="105" t="s">
        <v>1301</v>
      </c>
      <c r="BO161" s="105" t="s">
        <v>1301</v>
      </c>
      <c r="BP161" s="105" t="s">
        <v>1301</v>
      </c>
      <c r="BQ161" s="105" t="s">
        <v>1301</v>
      </c>
      <c r="BR161" s="106" t="s">
        <v>1301</v>
      </c>
      <c r="BS161" s="107"/>
      <c r="BT161" s="142" t="s">
        <v>1301</v>
      </c>
      <c r="BU161" s="143" t="s">
        <v>1301</v>
      </c>
      <c r="BV161" s="143" t="s">
        <v>1301</v>
      </c>
      <c r="BW161" s="143" t="s">
        <v>1301</v>
      </c>
      <c r="BX161" s="143" t="s">
        <v>1301</v>
      </c>
      <c r="BY161" s="143" t="s">
        <v>1301</v>
      </c>
      <c r="BZ161" s="143" t="s">
        <v>1301</v>
      </c>
      <c r="CA161" s="143" t="s">
        <v>1301</v>
      </c>
      <c r="CB161" s="143" t="s">
        <v>1301</v>
      </c>
      <c r="CC161" s="143" t="s">
        <v>1301</v>
      </c>
      <c r="CD161" s="143" t="s">
        <v>1301</v>
      </c>
      <c r="CE161" s="144" t="s">
        <v>1301</v>
      </c>
      <c r="CF161" s="110"/>
      <c r="CG161" s="111"/>
      <c r="CH161" s="111"/>
      <c r="CI161" s="111"/>
      <c r="CJ161" s="111"/>
      <c r="CK161" s="111"/>
      <c r="CL161" s="111"/>
      <c r="CM161" s="111"/>
      <c r="CN161" s="111"/>
      <c r="CO161" s="111"/>
      <c r="CP161" s="111"/>
      <c r="CQ161" s="111"/>
      <c r="CR161" s="111"/>
      <c r="CS161" s="112"/>
      <c r="CT161" s="235" t="s">
        <v>153</v>
      </c>
      <c r="CU161" s="282"/>
      <c r="CV161" s="282"/>
      <c r="CW161" s="282"/>
      <c r="CX161" s="282"/>
      <c r="CY161" s="282"/>
      <c r="CZ161" s="282"/>
      <c r="DA161" s="282"/>
      <c r="DB161" s="115"/>
      <c r="DC161" s="301"/>
      <c r="DD161" s="301"/>
      <c r="DE161" s="301"/>
      <c r="DF161" s="302"/>
      <c r="DH161" s="119"/>
      <c r="DI161" s="119"/>
      <c r="DJ161" s="120"/>
      <c r="DK161" s="121"/>
      <c r="DL161" s="119"/>
      <c r="DM161" s="119"/>
      <c r="DN161" s="120"/>
      <c r="DO161" s="121"/>
      <c r="DP161" s="119"/>
      <c r="DQ161" s="119"/>
      <c r="DR161" s="120"/>
      <c r="DS161" s="121"/>
      <c r="DT161" s="119"/>
      <c r="DU161" s="119"/>
      <c r="DV161" s="120"/>
      <c r="DW161" s="121"/>
      <c r="DX161" s="119"/>
      <c r="DY161" s="119"/>
      <c r="DZ161" s="120"/>
      <c r="EA161" s="121"/>
      <c r="EB161" s="119"/>
      <c r="EC161" s="119"/>
      <c r="ED161" s="120"/>
      <c r="EE161" s="121"/>
      <c r="EF161" s="119"/>
      <c r="EG161" s="119"/>
      <c r="EH161" s="120"/>
      <c r="EI161" s="121"/>
      <c r="EJ161" s="119"/>
      <c r="EK161" s="119"/>
      <c r="EL161" s="120"/>
      <c r="EM161" s="121"/>
      <c r="EN161" s="119"/>
      <c r="EO161" s="119"/>
      <c r="EP161" s="120"/>
      <c r="EQ161" s="121"/>
      <c r="ER161" s="119"/>
      <c r="ES161" s="119"/>
      <c r="ET161" s="120"/>
      <c r="EU161" s="121"/>
      <c r="EV161" s="119"/>
      <c r="EW161" s="119"/>
      <c r="EX161" s="120"/>
      <c r="EY161" s="121"/>
      <c r="EZ161" s="119"/>
      <c r="FA161" s="119"/>
      <c r="FB161" s="120"/>
    </row>
    <row r="162" spans="1:158" s="118" customFormat="1" ht="15" customHeight="1" x14ac:dyDescent="0.25">
      <c r="A162" s="85">
        <v>14010050</v>
      </c>
      <c r="B162" s="86">
        <v>-75.337500000000006</v>
      </c>
      <c r="C162" s="86">
        <v>10.404999999999999</v>
      </c>
      <c r="D162" s="87">
        <v>75</v>
      </c>
      <c r="E162" s="122" t="s">
        <v>154</v>
      </c>
      <c r="F162" s="89" t="s">
        <v>39</v>
      </c>
      <c r="G162" s="89" t="s">
        <v>1511</v>
      </c>
      <c r="H162" s="89" t="s">
        <v>1514</v>
      </c>
      <c r="I162" s="89" t="s">
        <v>1537</v>
      </c>
      <c r="J162" s="256" t="s">
        <v>823</v>
      </c>
      <c r="K162" s="126">
        <v>0</v>
      </c>
      <c r="L162" s="126">
        <v>5.9</v>
      </c>
      <c r="M162" s="126">
        <v>0</v>
      </c>
      <c r="N162" s="126">
        <v>0</v>
      </c>
      <c r="O162" s="126">
        <v>0</v>
      </c>
      <c r="P162" s="126">
        <v>0</v>
      </c>
      <c r="Q162" s="126">
        <v>2.8</v>
      </c>
      <c r="R162" s="126">
        <v>11.9</v>
      </c>
      <c r="S162" s="126">
        <v>0</v>
      </c>
      <c r="T162" s="126">
        <v>0</v>
      </c>
      <c r="U162" s="126">
        <v>0</v>
      </c>
      <c r="V162" s="661">
        <v>0</v>
      </c>
      <c r="W162" s="661">
        <v>3.1</v>
      </c>
      <c r="X162" s="126">
        <v>0</v>
      </c>
      <c r="Y162" s="126">
        <v>0</v>
      </c>
      <c r="Z162" s="126">
        <v>14.9</v>
      </c>
      <c r="AA162" s="126">
        <v>0</v>
      </c>
      <c r="AB162" s="126">
        <v>0</v>
      </c>
      <c r="AC162" s="126">
        <v>0</v>
      </c>
      <c r="AD162" s="126">
        <v>0</v>
      </c>
      <c r="AE162" s="126">
        <v>0</v>
      </c>
      <c r="AF162" s="126">
        <v>24.7</v>
      </c>
      <c r="AG162" s="126">
        <v>0</v>
      </c>
      <c r="AH162" s="126">
        <v>21.9</v>
      </c>
      <c r="AI162" s="126">
        <v>0</v>
      </c>
      <c r="AJ162" s="126">
        <v>0</v>
      </c>
      <c r="AK162" s="126">
        <v>0</v>
      </c>
      <c r="AL162" s="126">
        <v>0</v>
      </c>
      <c r="AM162" s="126">
        <v>0</v>
      </c>
      <c r="AN162" s="126">
        <v>0</v>
      </c>
      <c r="AO162" s="120"/>
      <c r="AP162" s="92">
        <f t="shared" si="51"/>
        <v>85.199999999999989</v>
      </c>
      <c r="AQ162" s="93">
        <v>93.548148148148172</v>
      </c>
      <c r="AR162" s="94">
        <f t="shared" si="56"/>
        <v>91.076094702668414</v>
      </c>
      <c r="AS162" s="95">
        <f t="shared" si="57"/>
        <v>91.076094702668414</v>
      </c>
      <c r="AT162" s="96">
        <f t="shared" si="58"/>
        <v>30</v>
      </c>
      <c r="AU162" s="97">
        <f>COUNTIF(K162:AO162,"&gt;0")</f>
        <v>7</v>
      </c>
      <c r="AV162" s="98"/>
      <c r="AW162" s="58">
        <f t="shared" si="59"/>
        <v>0</v>
      </c>
      <c r="AX162" s="99"/>
      <c r="AY162" s="300">
        <f>MAX(K162:AO162)</f>
        <v>24.7</v>
      </c>
      <c r="AZ162" s="101">
        <v>155</v>
      </c>
      <c r="BA162" s="102">
        <f t="shared" si="53"/>
        <v>-130.30000000000001</v>
      </c>
      <c r="BB162" s="102" t="str">
        <f t="shared" si="54"/>
        <v/>
      </c>
      <c r="BC162" s="102" t="str">
        <f t="shared" si="55"/>
        <v/>
      </c>
      <c r="BD162" s="102">
        <v>4.9259259259259256</v>
      </c>
      <c r="BE162" s="103">
        <f>AU162-BD162</f>
        <v>2.0740740740740744</v>
      </c>
      <c r="BF162" s="124" t="s">
        <v>154</v>
      </c>
      <c r="BG162" s="105">
        <v>10.983333333333333</v>
      </c>
      <c r="BH162" s="105">
        <v>10.246666666666666</v>
      </c>
      <c r="BI162" s="105">
        <v>25.155172413793107</v>
      </c>
      <c r="BJ162" s="105">
        <v>93.548148148148172</v>
      </c>
      <c r="BK162" s="105">
        <v>129.30689655172415</v>
      </c>
      <c r="BL162" s="105">
        <v>111.02333333333335</v>
      </c>
      <c r="BM162" s="105">
        <v>123.60999999999999</v>
      </c>
      <c r="BN162" s="105">
        <v>146.6137931034483</v>
      </c>
      <c r="BO162" s="105">
        <v>162.12142857142859</v>
      </c>
      <c r="BP162" s="105">
        <v>201.31785714285712</v>
      </c>
      <c r="BQ162" s="105">
        <v>177.92142857142858</v>
      </c>
      <c r="BR162" s="106">
        <v>44.531034482758621</v>
      </c>
      <c r="BS162" s="107"/>
      <c r="BT162" s="237">
        <v>0.56666666666666654</v>
      </c>
      <c r="BU162" s="237">
        <v>0.60071839080459755</v>
      </c>
      <c r="BV162" s="237">
        <v>1.655172413793103</v>
      </c>
      <c r="BW162" s="237">
        <v>4.9259259259259256</v>
      </c>
      <c r="BX162" s="237">
        <v>6.7931034482758594</v>
      </c>
      <c r="BY162" s="109">
        <v>6.5333333333333332</v>
      </c>
      <c r="BZ162" s="109">
        <v>6.7333333333333316</v>
      </c>
      <c r="CA162" s="109">
        <v>7.4482758620689618</v>
      </c>
      <c r="CB162" s="109">
        <v>8.178571428571427</v>
      </c>
      <c r="CC162" s="109">
        <v>8.6643678160919517</v>
      </c>
      <c r="CD162" s="109">
        <v>7.3214285714285721</v>
      </c>
      <c r="CE162" s="109">
        <v>2.5172413793103448</v>
      </c>
      <c r="CF162" s="110"/>
      <c r="CG162" s="111">
        <v>82.5</v>
      </c>
      <c r="CH162" s="111">
        <v>80</v>
      </c>
      <c r="CI162" s="111">
        <v>90</v>
      </c>
      <c r="CJ162" s="111">
        <v>155</v>
      </c>
      <c r="CK162" s="111">
        <v>96.4</v>
      </c>
      <c r="CL162" s="111">
        <v>100</v>
      </c>
      <c r="CM162" s="111">
        <v>91.9</v>
      </c>
      <c r="CN162" s="111">
        <v>133.5</v>
      </c>
      <c r="CO162" s="111">
        <v>119.8</v>
      </c>
      <c r="CP162" s="111">
        <v>235</v>
      </c>
      <c r="CQ162" s="111">
        <v>131.80000000000001</v>
      </c>
      <c r="CR162" s="111">
        <v>82</v>
      </c>
      <c r="CS162" s="112"/>
      <c r="CT162" s="125" t="s">
        <v>154</v>
      </c>
      <c r="CU162" s="114">
        <f>SUM(K162:T162)</f>
        <v>20.6</v>
      </c>
      <c r="CV162" s="114"/>
      <c r="CW162" s="114"/>
      <c r="CX162" s="114">
        <f>SUM(U162:AD162)</f>
        <v>18</v>
      </c>
      <c r="CY162" s="114"/>
      <c r="CZ162" s="114"/>
      <c r="DA162" s="114">
        <f>SUM(AE162:AO162)</f>
        <v>46.599999999999994</v>
      </c>
      <c r="DB162" s="115">
        <f>+SUM(CU162:DA162)</f>
        <v>85.199999999999989</v>
      </c>
      <c r="DC162" s="116">
        <f>COUNT(K162:T162)</f>
        <v>10</v>
      </c>
      <c r="DD162" s="116">
        <f>COUNT(U162:AD162)</f>
        <v>10</v>
      </c>
      <c r="DE162" s="116">
        <f>COUNT(AE162:AO162)</f>
        <v>10</v>
      </c>
      <c r="DF162" s="117">
        <f>COUNT(K162:AO162)</f>
        <v>30</v>
      </c>
      <c r="DH162" s="119">
        <v>8.2341269841269842</v>
      </c>
      <c r="DI162" s="119">
        <v>1.8849206349206344</v>
      </c>
      <c r="DJ162" s="120">
        <v>0.29761904761904751</v>
      </c>
      <c r="DK162" s="121"/>
      <c r="DL162" s="119">
        <v>2.3260000000000001</v>
      </c>
      <c r="DM162" s="119">
        <v>7.9893043478260877</v>
      </c>
      <c r="DN162" s="120">
        <v>1.3146956521739133</v>
      </c>
      <c r="DO162" s="121"/>
      <c r="DP162" s="119">
        <v>4.4133677654564787</v>
      </c>
      <c r="DQ162" s="119">
        <v>6.5197478353334342</v>
      </c>
      <c r="DR162" s="120">
        <v>11.835849916451465</v>
      </c>
      <c r="DS162" s="121"/>
      <c r="DT162" s="119">
        <v>22.391443553147891</v>
      </c>
      <c r="DU162" s="119">
        <v>34.686745147063931</v>
      </c>
      <c r="DV162" s="120">
        <v>42.183880265305419</v>
      </c>
      <c r="DW162" s="121"/>
      <c r="DX162" s="119">
        <v>44.818436213991774</v>
      </c>
      <c r="DY162" s="119">
        <v>64.626584362139923</v>
      </c>
      <c r="DZ162" s="120">
        <v>36.414979423868317</v>
      </c>
      <c r="EA162" s="121"/>
      <c r="EB162" s="119">
        <v>38.9073022257978</v>
      </c>
      <c r="EC162" s="119">
        <v>42.20792169482435</v>
      </c>
      <c r="ED162" s="120">
        <v>43.208109412711181</v>
      </c>
      <c r="EE162" s="121"/>
      <c r="EF162" s="119">
        <v>36.428865190046487</v>
      </c>
      <c r="EG162" s="119">
        <v>39.831561389116764</v>
      </c>
      <c r="EH162" s="120">
        <v>45.736240087503425</v>
      </c>
      <c r="EI162" s="121"/>
      <c r="EJ162" s="119">
        <v>37.27361505681818</v>
      </c>
      <c r="EK162" s="119">
        <v>49.598757102272721</v>
      </c>
      <c r="EL162" s="120">
        <v>53.077627840909081</v>
      </c>
      <c r="EM162" s="121"/>
      <c r="EN162" s="119">
        <v>53.350662944870898</v>
      </c>
      <c r="EO162" s="119">
        <v>44.674947662247028</v>
      </c>
      <c r="EP162" s="120">
        <v>44.874389392882065</v>
      </c>
      <c r="EQ162" s="121"/>
      <c r="ER162" s="119">
        <v>71.506261904761928</v>
      </c>
      <c r="ES162" s="119">
        <v>82.346571428571437</v>
      </c>
      <c r="ET162" s="120">
        <v>68.920500000000018</v>
      </c>
      <c r="EU162" s="121"/>
      <c r="EV162" s="119">
        <v>62.593054821454984</v>
      </c>
      <c r="EW162" s="119">
        <v>53.268574388464856</v>
      </c>
      <c r="EX162" s="120">
        <v>45.928025962493912</v>
      </c>
      <c r="EY162" s="121"/>
      <c r="EZ162" s="119">
        <v>26.016688815835487</v>
      </c>
      <c r="FA162" s="119">
        <v>16.864572987340001</v>
      </c>
      <c r="FB162" s="120">
        <v>7.8152899209624387</v>
      </c>
    </row>
    <row r="163" spans="1:158" s="118" customFormat="1" ht="15" customHeight="1" x14ac:dyDescent="0.25">
      <c r="A163" s="85">
        <v>25025020</v>
      </c>
      <c r="B163" s="86">
        <v>-74.834999999999994</v>
      </c>
      <c r="C163" s="86">
        <v>9.7352777800000005</v>
      </c>
      <c r="D163" s="87">
        <v>25</v>
      </c>
      <c r="E163" s="229" t="s">
        <v>155</v>
      </c>
      <c r="F163" s="89" t="s">
        <v>39</v>
      </c>
      <c r="G163" s="89" t="s">
        <v>1515</v>
      </c>
      <c r="H163" s="89" t="s">
        <v>1528</v>
      </c>
      <c r="I163" s="89" t="s">
        <v>1565</v>
      </c>
      <c r="J163" s="256" t="s">
        <v>824</v>
      </c>
      <c r="K163" s="126" t="s">
        <v>1301</v>
      </c>
      <c r="L163" s="126" t="s">
        <v>1301</v>
      </c>
      <c r="M163" s="126" t="s">
        <v>1301</v>
      </c>
      <c r="N163" s="126" t="s">
        <v>1301</v>
      </c>
      <c r="O163" s="126" t="s">
        <v>1301</v>
      </c>
      <c r="P163" s="126" t="s">
        <v>1301</v>
      </c>
      <c r="Q163" s="126" t="s">
        <v>1301</v>
      </c>
      <c r="R163" s="126" t="s">
        <v>1301</v>
      </c>
      <c r="S163" s="126" t="s">
        <v>1301</v>
      </c>
      <c r="T163" s="126" t="s">
        <v>1301</v>
      </c>
      <c r="U163" s="126" t="s">
        <v>1301</v>
      </c>
      <c r="V163" s="661" t="s">
        <v>1301</v>
      </c>
      <c r="W163" s="661" t="s">
        <v>1301</v>
      </c>
      <c r="X163" s="126" t="s">
        <v>1301</v>
      </c>
      <c r="Y163" s="126" t="s">
        <v>1301</v>
      </c>
      <c r="Z163" s="126" t="s">
        <v>1301</v>
      </c>
      <c r="AA163" s="126" t="s">
        <v>1301</v>
      </c>
      <c r="AB163" s="126" t="s">
        <v>1301</v>
      </c>
      <c r="AC163" s="126" t="s">
        <v>1301</v>
      </c>
      <c r="AD163" s="126" t="s">
        <v>1301</v>
      </c>
      <c r="AE163" s="126" t="s">
        <v>1301</v>
      </c>
      <c r="AF163" s="126" t="s">
        <v>1301</v>
      </c>
      <c r="AG163" s="126" t="s">
        <v>1301</v>
      </c>
      <c r="AH163" s="126" t="s">
        <v>1301</v>
      </c>
      <c r="AI163" s="126" t="s">
        <v>1301</v>
      </c>
      <c r="AJ163" s="126" t="s">
        <v>1301</v>
      </c>
      <c r="AK163" s="126" t="s">
        <v>1301</v>
      </c>
      <c r="AL163" s="126" t="s">
        <v>1301</v>
      </c>
      <c r="AM163" s="126" t="s">
        <v>1301</v>
      </c>
      <c r="AN163" s="126" t="s">
        <v>1301</v>
      </c>
      <c r="AO163" s="120"/>
      <c r="AP163" s="92" t="str">
        <f t="shared" si="51"/>
        <v/>
      </c>
      <c r="AQ163" s="93">
        <v>70.396296296296285</v>
      </c>
      <c r="AR163" s="58"/>
      <c r="AS163" s="58"/>
      <c r="AT163" s="96">
        <f t="shared" si="58"/>
        <v>0</v>
      </c>
      <c r="AU163" s="97">
        <f>COUNTIF(K163:AO163,"&gt;0")</f>
        <v>0</v>
      </c>
      <c r="AV163" s="98"/>
      <c r="AW163" s="58"/>
      <c r="AX163" s="99"/>
      <c r="AY163" s="300"/>
      <c r="AZ163" s="101"/>
      <c r="BA163" s="102" t="str">
        <f t="shared" si="53"/>
        <v/>
      </c>
      <c r="BB163" s="102" t="str">
        <f t="shared" si="54"/>
        <v/>
      </c>
      <c r="BC163" s="102" t="str">
        <f t="shared" si="55"/>
        <v/>
      </c>
      <c r="BD163" s="102">
        <v>5.6539408866995089</v>
      </c>
      <c r="BE163" s="103">
        <f>AU163-BD163</f>
        <v>-5.6539408866995089</v>
      </c>
      <c r="BF163" s="230" t="s">
        <v>155</v>
      </c>
      <c r="BG163" s="105">
        <v>12.857142857142859</v>
      </c>
      <c r="BH163" s="105">
        <v>21.017857142857139</v>
      </c>
      <c r="BI163" s="105">
        <v>35.785185185185185</v>
      </c>
      <c r="BJ163" s="105">
        <v>70.396296296296285</v>
      </c>
      <c r="BK163" s="105">
        <v>123.62500000000001</v>
      </c>
      <c r="BL163" s="105">
        <v>116.21851851851852</v>
      </c>
      <c r="BM163" s="105">
        <v>95.329629629629636</v>
      </c>
      <c r="BN163" s="105">
        <v>120.85769230769233</v>
      </c>
      <c r="BO163" s="105">
        <v>98.657692307692315</v>
      </c>
      <c r="BP163" s="105">
        <v>121.40384615384617</v>
      </c>
      <c r="BQ163" s="105">
        <v>88.08461538461539</v>
      </c>
      <c r="BR163" s="106">
        <v>28.730769230769234</v>
      </c>
      <c r="BS163" s="107"/>
      <c r="BT163" s="142">
        <v>1.0714285714285714</v>
      </c>
      <c r="BU163" s="143">
        <v>1.817810960591133</v>
      </c>
      <c r="BV163" s="143">
        <v>3.7037037037037024</v>
      </c>
      <c r="BW163" s="143">
        <v>5.6539408866995089</v>
      </c>
      <c r="BX163" s="143">
        <v>8.96428571428571</v>
      </c>
      <c r="BY163" s="143">
        <v>7.9716748768472891</v>
      </c>
      <c r="BZ163" s="143">
        <v>7.5404761904761868</v>
      </c>
      <c r="CA163" s="143">
        <v>9.123456790123452</v>
      </c>
      <c r="CB163" s="143">
        <v>8.0591133004926121</v>
      </c>
      <c r="CC163" s="143">
        <v>8.9999999999999964</v>
      </c>
      <c r="CD163" s="143">
        <v>6.2694763729246485</v>
      </c>
      <c r="CE163" s="144">
        <v>1.9615384615384612</v>
      </c>
      <c r="CF163" s="110"/>
      <c r="CG163" s="111"/>
      <c r="CH163" s="111"/>
      <c r="CI163" s="111"/>
      <c r="CJ163" s="111"/>
      <c r="CK163" s="111"/>
      <c r="CL163" s="111"/>
      <c r="CM163" s="111"/>
      <c r="CN163" s="111"/>
      <c r="CO163" s="111"/>
      <c r="CP163" s="111"/>
      <c r="CQ163" s="111"/>
      <c r="CR163" s="111"/>
      <c r="CS163" s="112"/>
      <c r="CT163" s="231" t="s">
        <v>155</v>
      </c>
      <c r="CU163" s="114">
        <f>SUM(K163:T163)</f>
        <v>0</v>
      </c>
      <c r="CV163" s="114"/>
      <c r="CW163" s="114"/>
      <c r="CX163" s="114">
        <f>SUM(U163:AD163)</f>
        <v>0</v>
      </c>
      <c r="CY163" s="114"/>
      <c r="CZ163" s="114"/>
      <c r="DA163" s="114">
        <f>SUM(AE163:AO163)</f>
        <v>0</v>
      </c>
      <c r="DB163" s="115">
        <f>+SUM(CU163:DA163)</f>
        <v>0</v>
      </c>
      <c r="DC163" s="116">
        <f>COUNT(K163:T163)</f>
        <v>0</v>
      </c>
      <c r="DD163" s="116">
        <f>COUNT(U163:AD163)</f>
        <v>0</v>
      </c>
      <c r="DE163" s="116">
        <f>COUNT(AE163:AO163)</f>
        <v>0</v>
      </c>
      <c r="DF163" s="117">
        <f>COUNT(K163:AO163)</f>
        <v>0</v>
      </c>
      <c r="DH163" s="119">
        <v>5.32</v>
      </c>
      <c r="DI163" s="119">
        <v>4.0171428571428569</v>
      </c>
      <c r="DJ163" s="120">
        <v>4.3428571428571425</v>
      </c>
      <c r="DK163" s="121"/>
      <c r="DL163" s="119">
        <v>10.836322869955156</v>
      </c>
      <c r="DM163" s="119">
        <v>4.6596188340807174</v>
      </c>
      <c r="DN163" s="120">
        <v>8.6690582959641258</v>
      </c>
      <c r="DO163" s="121"/>
      <c r="DP163" s="119">
        <v>8.1491666666666678</v>
      </c>
      <c r="DQ163" s="119">
        <v>12.779375</v>
      </c>
      <c r="DR163" s="120">
        <v>19.076458333333335</v>
      </c>
      <c r="DS163" s="121"/>
      <c r="DT163" s="119">
        <v>16.37742028985507</v>
      </c>
      <c r="DU163" s="119">
        <v>23.467644927536231</v>
      </c>
      <c r="DV163" s="120">
        <v>29.059934782608696</v>
      </c>
      <c r="DW163" s="121"/>
      <c r="DX163" s="119">
        <v>35.475659050966613</v>
      </c>
      <c r="DY163" s="119">
        <v>29.18159050966608</v>
      </c>
      <c r="DZ163" s="120">
        <v>43.867750439367313</v>
      </c>
      <c r="EA163" s="121"/>
      <c r="EB163" s="119">
        <v>41.418612818261629</v>
      </c>
      <c r="EC163" s="119">
        <v>34.261018437225637</v>
      </c>
      <c r="ED163" s="120">
        <v>33.02036874451273</v>
      </c>
      <c r="EE163" s="121"/>
      <c r="EF163" s="119">
        <v>30.889452852153671</v>
      </c>
      <c r="EG163" s="119">
        <v>25.642206053550645</v>
      </c>
      <c r="EH163" s="120">
        <v>28.513341094295697</v>
      </c>
      <c r="EI163" s="121"/>
      <c r="EJ163" s="119">
        <v>31.40159027128157</v>
      </c>
      <c r="EK163" s="119">
        <v>38.81442469597755</v>
      </c>
      <c r="EL163" s="120">
        <v>39.843985032740875</v>
      </c>
      <c r="EM163" s="121"/>
      <c r="EN163" s="119">
        <v>31.556440191387559</v>
      </c>
      <c r="EO163" s="119">
        <v>40.543387559808615</v>
      </c>
      <c r="EP163" s="120">
        <v>34.620172248803826</v>
      </c>
      <c r="EQ163" s="121"/>
      <c r="ER163" s="119">
        <v>43.596749369217825</v>
      </c>
      <c r="ES163" s="119">
        <v>43.699814970563494</v>
      </c>
      <c r="ET163" s="120">
        <v>35.248435660218682</v>
      </c>
      <c r="EU163" s="121"/>
      <c r="EV163" s="119">
        <v>31.469337016574585</v>
      </c>
      <c r="EW163" s="119">
        <v>17.651070441988949</v>
      </c>
      <c r="EX163" s="120">
        <v>23.904592541436465</v>
      </c>
      <c r="EY163" s="121"/>
      <c r="EZ163" s="119">
        <v>11.856243194192379</v>
      </c>
      <c r="FA163" s="119">
        <v>13.717967332123413</v>
      </c>
      <c r="FB163" s="120">
        <v>2.8415789473684216</v>
      </c>
    </row>
    <row r="164" spans="1:158" s="118" customFormat="1" ht="15" customHeight="1" x14ac:dyDescent="0.25">
      <c r="A164" s="85">
        <v>29035080</v>
      </c>
      <c r="B164" s="86">
        <v>-74.954638889999998</v>
      </c>
      <c r="C164" s="86">
        <v>10.453583330000001</v>
      </c>
      <c r="D164" s="87">
        <v>10</v>
      </c>
      <c r="E164" s="122" t="s">
        <v>156</v>
      </c>
      <c r="F164" s="89" t="s">
        <v>41</v>
      </c>
      <c r="G164" s="89" t="s">
        <v>1515</v>
      </c>
      <c r="H164" s="89" t="s">
        <v>1516</v>
      </c>
      <c r="I164" s="89" t="s">
        <v>1567</v>
      </c>
      <c r="J164" s="256" t="s">
        <v>825</v>
      </c>
      <c r="K164" s="126">
        <v>0</v>
      </c>
      <c r="L164" s="126">
        <v>0</v>
      </c>
      <c r="M164" s="126">
        <v>0</v>
      </c>
      <c r="N164" s="126">
        <v>0</v>
      </c>
      <c r="O164" s="126">
        <v>8.4</v>
      </c>
      <c r="P164" s="126">
        <v>13.7</v>
      </c>
      <c r="Q164" s="126">
        <v>0</v>
      </c>
      <c r="R164" s="126">
        <v>0.5</v>
      </c>
      <c r="S164" s="126">
        <v>0</v>
      </c>
      <c r="T164" s="126">
        <v>13.2</v>
      </c>
      <c r="U164" s="126">
        <v>0</v>
      </c>
      <c r="V164" s="661">
        <v>0</v>
      </c>
      <c r="W164" s="661">
        <v>0</v>
      </c>
      <c r="X164" s="126">
        <v>0</v>
      </c>
      <c r="Y164" s="126">
        <v>0</v>
      </c>
      <c r="Z164" s="126">
        <v>11.8</v>
      </c>
      <c r="AA164" s="126">
        <v>12</v>
      </c>
      <c r="AB164" s="126">
        <v>28</v>
      </c>
      <c r="AC164" s="126">
        <v>0</v>
      </c>
      <c r="AD164" s="126">
        <v>0</v>
      </c>
      <c r="AE164" s="126">
        <v>0</v>
      </c>
      <c r="AF164" s="126">
        <v>10</v>
      </c>
      <c r="AG164" s="126">
        <v>0</v>
      </c>
      <c r="AH164" s="126">
        <v>0</v>
      </c>
      <c r="AI164" s="126">
        <v>0</v>
      </c>
      <c r="AJ164" s="126">
        <v>0</v>
      </c>
      <c r="AK164" s="126">
        <v>0</v>
      </c>
      <c r="AL164" s="126">
        <v>0</v>
      </c>
      <c r="AM164" s="126" t="s">
        <v>1301</v>
      </c>
      <c r="AN164" s="126" t="s">
        <v>1301</v>
      </c>
      <c r="AO164" s="120"/>
      <c r="AP164" s="92">
        <f t="shared" si="51"/>
        <v>97.6</v>
      </c>
      <c r="AQ164" s="93">
        <v>92.023076923076914</v>
      </c>
      <c r="AR164" s="94">
        <f>+AP164*100/AQ164</f>
        <v>106.06035275432585</v>
      </c>
      <c r="AS164" s="95">
        <f>IF(AND((AP164*$AT$1*100/(AQ164*AT164))&gt;100+3.33*AP164-AQ164*AT164/$AT$1,AQ164&lt;30),IF(100+3.33*AP164-AQ164*AT164/$AT$1&gt;200,200,100+3.33*AP164-AQ164*AT164/$AT$1),IF((AP164*$AT$1*100/(AQ164*AT164))&lt;100+AP164-3.33*AQ164*AT164/$AT$1,100+AP164-3.33*AQ164*AT164/$AT$1,IF((AP164*$AT$1*100/(AQ164*AT164))&gt;200,200,(AP164*$AT$1*100/(AQ164*AT164)))))</f>
        <v>113.6360922367777</v>
      </c>
      <c r="AT164" s="96">
        <f>COUNT(K164:AO164)</f>
        <v>28</v>
      </c>
      <c r="AU164" s="97">
        <f>COUNTIF(K164:AO164,"&gt;0")</f>
        <v>8</v>
      </c>
      <c r="AV164" s="98"/>
      <c r="AW164" s="58">
        <f t="shared" si="59"/>
        <v>0</v>
      </c>
      <c r="AX164" s="99"/>
      <c r="AY164" s="300">
        <f>MAX(K164:AO164)</f>
        <v>28</v>
      </c>
      <c r="AZ164" s="101">
        <v>90.2</v>
      </c>
      <c r="BA164" s="102">
        <f t="shared" si="53"/>
        <v>-62.2</v>
      </c>
      <c r="BB164" s="102" t="str">
        <f t="shared" si="54"/>
        <v/>
      </c>
      <c r="BC164" s="102" t="str">
        <f t="shared" si="55"/>
        <v/>
      </c>
      <c r="BD164" s="102">
        <v>5.7717003567181955</v>
      </c>
      <c r="BE164" s="103">
        <f>AU164-BD164</f>
        <v>2.2282996432818045</v>
      </c>
      <c r="BF164" s="124" t="s">
        <v>156</v>
      </c>
      <c r="BG164" s="105">
        <v>13.578571428571431</v>
      </c>
      <c r="BH164" s="105">
        <v>10.275862068965518</v>
      </c>
      <c r="BI164" s="105">
        <v>33.746153846153845</v>
      </c>
      <c r="BJ164" s="105">
        <v>92.023076923076914</v>
      </c>
      <c r="BK164" s="105">
        <v>146.06428571428572</v>
      </c>
      <c r="BL164" s="105">
        <v>114.5642857142857</v>
      </c>
      <c r="BM164" s="105">
        <v>102.43076923076924</v>
      </c>
      <c r="BN164" s="105">
        <v>143.292</v>
      </c>
      <c r="BO164" s="105">
        <v>136.22142857142853</v>
      </c>
      <c r="BP164" s="105">
        <v>149.10370370370367</v>
      </c>
      <c r="BQ164" s="105">
        <v>99.570370370370341</v>
      </c>
      <c r="BR164" s="106">
        <v>31.865517241379308</v>
      </c>
      <c r="BS164" s="107"/>
      <c r="BT164" s="237">
        <v>0.93333333333333313</v>
      </c>
      <c r="BU164" s="237">
        <v>0.50231671531958888</v>
      </c>
      <c r="BV164" s="237">
        <v>2.6133333333333324</v>
      </c>
      <c r="BW164" s="237">
        <v>5.7717003567181955</v>
      </c>
      <c r="BX164" s="237">
        <v>9.4933333333333287</v>
      </c>
      <c r="BY164" s="109">
        <v>8.4883597883597872</v>
      </c>
      <c r="BZ164" s="109">
        <v>7.9666666666666659</v>
      </c>
      <c r="CA164" s="109">
        <v>10.011969877130399</v>
      </c>
      <c r="CB164" s="109">
        <v>10.563614744351964</v>
      </c>
      <c r="CC164" s="109">
        <v>11.072215616329766</v>
      </c>
      <c r="CD164" s="109">
        <v>7.1902497027348389</v>
      </c>
      <c r="CE164" s="109">
        <v>3.413793103448274</v>
      </c>
      <c r="CF164" s="110"/>
      <c r="CG164" s="111">
        <v>50.9</v>
      </c>
      <c r="CH164" s="111">
        <v>83.7</v>
      </c>
      <c r="CI164" s="111">
        <v>81.2</v>
      </c>
      <c r="CJ164" s="111">
        <v>90.2</v>
      </c>
      <c r="CK164" s="111">
        <v>95.7</v>
      </c>
      <c r="CL164" s="111">
        <v>134.19999999999999</v>
      </c>
      <c r="CM164" s="111">
        <v>96.1</v>
      </c>
      <c r="CN164" s="111">
        <v>105</v>
      </c>
      <c r="CO164" s="111">
        <v>128</v>
      </c>
      <c r="CP164" s="111">
        <v>117.7</v>
      </c>
      <c r="CQ164" s="111">
        <v>91.8</v>
      </c>
      <c r="CR164" s="111">
        <v>76.400000000000006</v>
      </c>
      <c r="CS164" s="112"/>
      <c r="CT164" s="125" t="s">
        <v>156</v>
      </c>
      <c r="CU164" s="114">
        <f>SUM(K164:T164)</f>
        <v>35.799999999999997</v>
      </c>
      <c r="CV164" s="114"/>
      <c r="CW164" s="114"/>
      <c r="CX164" s="114">
        <f>SUM(U164:AD164)</f>
        <v>51.8</v>
      </c>
      <c r="CY164" s="114"/>
      <c r="CZ164" s="114"/>
      <c r="DA164" s="114">
        <f>SUM(AE164:AO164)</f>
        <v>10</v>
      </c>
      <c r="DB164" s="115">
        <f>+SUM(CU164:DA164)</f>
        <v>97.6</v>
      </c>
      <c r="DC164" s="116">
        <f>COUNT(K164:T164)</f>
        <v>10</v>
      </c>
      <c r="DD164" s="116">
        <f>COUNT(U164:AD164)</f>
        <v>10</v>
      </c>
      <c r="DE164" s="116">
        <f>COUNT(AE164:AO164)</f>
        <v>8</v>
      </c>
      <c r="DF164" s="117">
        <f>COUNT(K164:AO164)</f>
        <v>28</v>
      </c>
      <c r="DH164" s="119">
        <v>6.7773333333333339</v>
      </c>
      <c r="DI164" s="119">
        <v>3.1893333333333338</v>
      </c>
      <c r="DJ164" s="120">
        <v>1.9933333333333334</v>
      </c>
      <c r="DK164" s="121"/>
      <c r="DL164" s="119">
        <v>2.4009580838323346</v>
      </c>
      <c r="DM164" s="119">
        <v>10.304111776447106</v>
      </c>
      <c r="DN164" s="120">
        <v>4.0015968063872247</v>
      </c>
      <c r="DO164" s="121"/>
      <c r="DP164" s="119">
        <v>6.3262222222222206</v>
      </c>
      <c r="DQ164" s="119">
        <v>7.7100833333333307</v>
      </c>
      <c r="DR164" s="120">
        <v>9.6870277777777751</v>
      </c>
      <c r="DS164" s="121"/>
      <c r="DT164" s="119">
        <v>18.286662830840044</v>
      </c>
      <c r="DU164" s="119">
        <v>26.780467970847713</v>
      </c>
      <c r="DV164" s="120">
        <v>41.769535864978899</v>
      </c>
      <c r="DW164" s="121"/>
      <c r="DX164" s="119">
        <v>54.493088142041856</v>
      </c>
      <c r="DY164" s="119">
        <v>47.793937856689922</v>
      </c>
      <c r="DZ164" s="120">
        <v>55.392974001268236</v>
      </c>
      <c r="EA164" s="121"/>
      <c r="EB164" s="119">
        <v>37.799999999999997</v>
      </c>
      <c r="EC164" s="119">
        <v>40.9</v>
      </c>
      <c r="ED164" s="120">
        <v>46.6</v>
      </c>
      <c r="EE164" s="121"/>
      <c r="EF164" s="119">
        <v>28.514393939393937</v>
      </c>
      <c r="EG164" s="119">
        <v>30.915606060606059</v>
      </c>
      <c r="EH164" s="120">
        <v>39.619999999999997</v>
      </c>
      <c r="EI164" s="121"/>
      <c r="EJ164" s="119">
        <v>44.419304347826085</v>
      </c>
      <c r="EK164" s="119">
        <v>47.020434782608696</v>
      </c>
      <c r="EL164" s="120">
        <v>46.620260869565222</v>
      </c>
      <c r="EM164" s="121"/>
      <c r="EN164" s="119">
        <v>53.196300417246171</v>
      </c>
      <c r="EO164" s="119">
        <v>42.997009735744079</v>
      </c>
      <c r="EP164" s="120">
        <v>47.596689847009728</v>
      </c>
      <c r="EQ164" s="121"/>
      <c r="ER164" s="119">
        <v>47.1772130787799</v>
      </c>
      <c r="ES164" s="119">
        <v>49.476102699144178</v>
      </c>
      <c r="ET164" s="120">
        <v>55.173350888742604</v>
      </c>
      <c r="EU164" s="121"/>
      <c r="EV164" s="119">
        <v>38.510436590436584</v>
      </c>
      <c r="EW164" s="119">
        <v>26.375637560637557</v>
      </c>
      <c r="EX164" s="120">
        <v>31.590592515592512</v>
      </c>
      <c r="EY164" s="121"/>
      <c r="EZ164" s="119">
        <v>19.816048632218845</v>
      </c>
      <c r="FA164" s="119">
        <v>8.7070516717325219</v>
      </c>
      <c r="FB164" s="120">
        <v>4.4035663627152992</v>
      </c>
    </row>
    <row r="165" spans="1:158" s="118" customFormat="1" ht="15" customHeight="1" x14ac:dyDescent="0.25">
      <c r="A165" s="85">
        <v>14010010</v>
      </c>
      <c r="B165" s="86">
        <v>-75.107972219999994</v>
      </c>
      <c r="C165" s="86">
        <v>10.746111109999999</v>
      </c>
      <c r="D165" s="87">
        <v>320</v>
      </c>
      <c r="E165" s="122" t="s">
        <v>157</v>
      </c>
      <c r="F165" s="89" t="s">
        <v>41</v>
      </c>
      <c r="G165" s="89" t="s">
        <v>1511</v>
      </c>
      <c r="H165" s="89" t="s">
        <v>1514</v>
      </c>
      <c r="I165" s="89" t="s">
        <v>1537</v>
      </c>
      <c r="J165" s="256" t="s">
        <v>826</v>
      </c>
      <c r="K165" s="126" t="s">
        <v>1301</v>
      </c>
      <c r="L165" s="126" t="s">
        <v>1301</v>
      </c>
      <c r="M165" s="126" t="s">
        <v>1301</v>
      </c>
      <c r="N165" s="126" t="s">
        <v>1301</v>
      </c>
      <c r="O165" s="126" t="s">
        <v>1301</v>
      </c>
      <c r="P165" s="126" t="s">
        <v>1301</v>
      </c>
      <c r="Q165" s="126" t="s">
        <v>1301</v>
      </c>
      <c r="R165" s="126" t="s">
        <v>1301</v>
      </c>
      <c r="S165" s="126" t="s">
        <v>1301</v>
      </c>
      <c r="T165" s="126" t="s">
        <v>1301</v>
      </c>
      <c r="U165" s="126" t="s">
        <v>1301</v>
      </c>
      <c r="V165" s="661" t="s">
        <v>1301</v>
      </c>
      <c r="W165" s="661" t="s">
        <v>1301</v>
      </c>
      <c r="X165" s="126" t="s">
        <v>1301</v>
      </c>
      <c r="Y165" s="126" t="s">
        <v>1301</v>
      </c>
      <c r="Z165" s="126" t="s">
        <v>1301</v>
      </c>
      <c r="AA165" s="126" t="s">
        <v>1301</v>
      </c>
      <c r="AB165" s="126" t="s">
        <v>1301</v>
      </c>
      <c r="AC165" s="126" t="s">
        <v>1301</v>
      </c>
      <c r="AD165" s="126" t="s">
        <v>1301</v>
      </c>
      <c r="AE165" s="126" t="s">
        <v>1301</v>
      </c>
      <c r="AF165" s="126" t="s">
        <v>1301</v>
      </c>
      <c r="AG165" s="126" t="s">
        <v>1301</v>
      </c>
      <c r="AH165" s="126" t="s">
        <v>1301</v>
      </c>
      <c r="AI165" s="126" t="s">
        <v>1301</v>
      </c>
      <c r="AJ165" s="126" t="s">
        <v>1301</v>
      </c>
      <c r="AK165" s="126" t="s">
        <v>1301</v>
      </c>
      <c r="AL165" s="126" t="s">
        <v>1301</v>
      </c>
      <c r="AM165" s="126" t="s">
        <v>1301</v>
      </c>
      <c r="AN165" s="126" t="s">
        <v>1301</v>
      </c>
      <c r="AO165" s="120"/>
      <c r="AP165" s="92" t="str">
        <f t="shared" si="51"/>
        <v/>
      </c>
      <c r="AQ165" s="93">
        <v>49.471428571428582</v>
      </c>
      <c r="AR165" s="94" t="e">
        <f>+AP165*100/AQ165</f>
        <v>#VALUE!</v>
      </c>
      <c r="AS165" s="95" t="e">
        <f>IF(AND((AP165*$AT$1*100/(AQ165*AT165))&gt;100+3.33*AP165-AQ165*AT165/$AT$1,AQ165&lt;30),IF(100+3.33*AP165-AQ165*AT165/$AT$1&gt;200,200,100+3.33*AP165-AQ165*AT165/$AT$1),IF((AP165*$AT$1*100/(AQ165*AT165))&lt;100+AP165-3.33*AQ165*AT165/$AT$1,100+AP165-3.33*AQ165*AT165/$AT$1,IF((AP165*$AT$1*100/(AQ165*AT165))&gt;200,200,(AP165*$AT$1*100/(AQ165*AT165)))))</f>
        <v>#VALUE!</v>
      </c>
      <c r="AT165" s="96">
        <f>COUNT(K165:AO165)</f>
        <v>0</v>
      </c>
      <c r="AU165" s="97">
        <f>COUNTIF(K165:AO165,"&gt;0")</f>
        <v>0</v>
      </c>
      <c r="AV165" s="98"/>
      <c r="AW165" s="58" t="e">
        <f t="shared" si="59"/>
        <v>#N/A</v>
      </c>
      <c r="AX165" s="99"/>
      <c r="AY165" s="300">
        <f>MAX(K165:AO165)</f>
        <v>0</v>
      </c>
      <c r="AZ165" s="101">
        <v>80.5</v>
      </c>
      <c r="BA165" s="102" t="str">
        <f t="shared" si="53"/>
        <v/>
      </c>
      <c r="BB165" s="102" t="str">
        <f t="shared" si="54"/>
        <v/>
      </c>
      <c r="BC165" s="102" t="e">
        <f t="shared" si="55"/>
        <v>#N/A</v>
      </c>
      <c r="BD165" s="102">
        <v>4.3151010701545784</v>
      </c>
      <c r="BE165" s="103">
        <f>AU165-BD165</f>
        <v>-4.3151010701545784</v>
      </c>
      <c r="BF165" s="124" t="s">
        <v>157</v>
      </c>
      <c r="BG165" s="105">
        <v>1.8103448275862069</v>
      </c>
      <c r="BH165" s="105">
        <v>1.6321428571428573</v>
      </c>
      <c r="BI165" s="105">
        <v>11.23448275862069</v>
      </c>
      <c r="BJ165" s="105">
        <v>49.471428571428582</v>
      </c>
      <c r="BK165" s="105">
        <v>119.57931034482758</v>
      </c>
      <c r="BL165" s="105">
        <v>118.70714285714284</v>
      </c>
      <c r="BM165" s="105">
        <v>117.51333333333335</v>
      </c>
      <c r="BN165" s="105">
        <v>140.04827586206898</v>
      </c>
      <c r="BO165" s="105">
        <v>175.61333333333334</v>
      </c>
      <c r="BP165" s="105">
        <v>234.98666666666668</v>
      </c>
      <c r="BQ165" s="105">
        <v>177.36896551724135</v>
      </c>
      <c r="BR165" s="106">
        <v>38.903448275862061</v>
      </c>
      <c r="BS165" s="107"/>
      <c r="BT165" s="237">
        <v>0.43333333333333329</v>
      </c>
      <c r="BU165" s="237">
        <v>0.24233480550365213</v>
      </c>
      <c r="BV165" s="237">
        <v>0.96551724137931016</v>
      </c>
      <c r="BW165" s="237">
        <v>4.3151010701545784</v>
      </c>
      <c r="BX165" s="237">
        <v>9.344827586206895</v>
      </c>
      <c r="BY165" s="109">
        <v>9.5574712643678144</v>
      </c>
      <c r="BZ165" s="109">
        <v>7.93333333333333</v>
      </c>
      <c r="CA165" s="109">
        <v>10.398809523809526</v>
      </c>
      <c r="CB165" s="109">
        <v>11.500000000000002</v>
      </c>
      <c r="CC165" s="109">
        <v>12.999999999999998</v>
      </c>
      <c r="CD165" s="109">
        <v>8.9310344827586228</v>
      </c>
      <c r="CE165" s="109">
        <v>2.5862068965517233</v>
      </c>
      <c r="CF165" s="110"/>
      <c r="CG165" s="111">
        <v>41</v>
      </c>
      <c r="CH165" s="111">
        <v>23</v>
      </c>
      <c r="CI165" s="111">
        <v>103.4</v>
      </c>
      <c r="CJ165" s="111">
        <v>80.5</v>
      </c>
      <c r="CK165" s="111">
        <v>95</v>
      </c>
      <c r="CL165" s="111">
        <v>112.8</v>
      </c>
      <c r="CM165" s="111">
        <v>129.80000000000001</v>
      </c>
      <c r="CN165" s="111">
        <v>90.8</v>
      </c>
      <c r="CO165" s="111">
        <v>135</v>
      </c>
      <c r="CP165" s="111">
        <v>137</v>
      </c>
      <c r="CQ165" s="111">
        <v>117</v>
      </c>
      <c r="CR165" s="111">
        <v>84</v>
      </c>
      <c r="CS165" s="112"/>
      <c r="CT165" s="125" t="s">
        <v>157</v>
      </c>
      <c r="CU165" s="114">
        <f>SUM(K165:T165)</f>
        <v>0</v>
      </c>
      <c r="CV165" s="114"/>
      <c r="CW165" s="114"/>
      <c r="CX165" s="114">
        <f>SUM(U165:AD165)</f>
        <v>0</v>
      </c>
      <c r="CY165" s="114"/>
      <c r="CZ165" s="114"/>
      <c r="DA165" s="114">
        <f>SUM(AE165:AO165)</f>
        <v>0</v>
      </c>
      <c r="DB165" s="115">
        <f>+SUM(CU165:DA165)</f>
        <v>0</v>
      </c>
      <c r="DC165" s="116">
        <f>COUNT(K165:T165)</f>
        <v>0</v>
      </c>
      <c r="DD165" s="116">
        <f>COUNT(U165:AD165)</f>
        <v>0</v>
      </c>
      <c r="DE165" s="116">
        <f>COUNT(AE165:AO165)</f>
        <v>0</v>
      </c>
      <c r="DF165" s="117">
        <f>COUNT(K165:AO165)</f>
        <v>0</v>
      </c>
      <c r="DH165" s="119">
        <v>1.2148965517241381</v>
      </c>
      <c r="DI165" s="119">
        <v>0.30372413793103453</v>
      </c>
      <c r="DJ165" s="120">
        <v>1.0124137931034485</v>
      </c>
      <c r="DK165" s="121"/>
      <c r="DL165" s="119">
        <v>0.39854809437386568</v>
      </c>
      <c r="DM165" s="119">
        <v>0.19927404718693284</v>
      </c>
      <c r="DN165" s="120">
        <v>1.2952813067150635</v>
      </c>
      <c r="DO165" s="121"/>
      <c r="DP165" s="119">
        <v>1.7921003134796243</v>
      </c>
      <c r="DQ165" s="119">
        <v>4.9780564263322891</v>
      </c>
      <c r="DR165" s="120">
        <v>4.1815673981191228</v>
      </c>
      <c r="DS165" s="121"/>
      <c r="DT165" s="119">
        <v>8.2014908187382591</v>
      </c>
      <c r="DU165" s="119">
        <v>12.902345312405311</v>
      </c>
      <c r="DV165" s="120">
        <v>35.806508696442641</v>
      </c>
      <c r="DW165" s="121"/>
      <c r="DX165" s="119">
        <v>38.60533267020336</v>
      </c>
      <c r="DY165" s="119">
        <v>40.005526083112287</v>
      </c>
      <c r="DZ165" s="120">
        <v>46.206382625994692</v>
      </c>
      <c r="EA165" s="121"/>
      <c r="EB165" s="119">
        <v>47.211273209549063</v>
      </c>
      <c r="EC165" s="119">
        <v>36.449133510167982</v>
      </c>
      <c r="ED165" s="120">
        <v>35.129248452696721</v>
      </c>
      <c r="EE165" s="121"/>
      <c r="EF165" s="119">
        <v>43.088332789753018</v>
      </c>
      <c r="EG165" s="119">
        <v>29.709307083345685</v>
      </c>
      <c r="EH165" s="120">
        <v>41.612704954487505</v>
      </c>
      <c r="EI165" s="121"/>
      <c r="EJ165" s="119">
        <v>35.675746484299744</v>
      </c>
      <c r="EK165" s="119">
        <v>39.694168478410425</v>
      </c>
      <c r="EL165" s="120">
        <v>47.436981589013939</v>
      </c>
      <c r="EM165" s="121"/>
      <c r="EN165" s="119">
        <v>66.141686109529132</v>
      </c>
      <c r="EO165" s="119">
        <v>49.682464681351377</v>
      </c>
      <c r="EP165" s="120">
        <v>74.879297484981521</v>
      </c>
      <c r="EQ165" s="121"/>
      <c r="ER165" s="119">
        <v>67.32917817071025</v>
      </c>
      <c r="ES165" s="119">
        <v>83.17712800328971</v>
      </c>
      <c r="ET165" s="120">
        <v>80.617831757034651</v>
      </c>
      <c r="EU165" s="121"/>
      <c r="EV165" s="119">
        <v>73.887766681322361</v>
      </c>
      <c r="EW165" s="119">
        <v>52.109272868119668</v>
      </c>
      <c r="EX165" s="120">
        <v>37.789167347109689</v>
      </c>
      <c r="EY165" s="121"/>
      <c r="EZ165" s="119">
        <v>29.231091817511665</v>
      </c>
      <c r="FA165" s="119">
        <v>8.4089442214759575</v>
      </c>
      <c r="FB165" s="120">
        <v>4.5047915472192628</v>
      </c>
    </row>
    <row r="166" spans="1:158" s="118" customFormat="1" ht="15" customHeight="1" x14ac:dyDescent="0.25">
      <c r="A166" s="85">
        <v>29030410</v>
      </c>
      <c r="B166" s="86">
        <v>-75.131055559999993</v>
      </c>
      <c r="C166" s="86">
        <v>10.505055560000001</v>
      </c>
      <c r="D166" s="87">
        <v>10</v>
      </c>
      <c r="E166" s="122" t="s">
        <v>158</v>
      </c>
      <c r="F166" s="89" t="s">
        <v>41</v>
      </c>
      <c r="G166" s="89"/>
      <c r="H166" s="89"/>
      <c r="I166" s="89"/>
      <c r="J166" s="256" t="s">
        <v>810</v>
      </c>
      <c r="K166" s="126" t="s">
        <v>1301</v>
      </c>
      <c r="L166" s="126" t="s">
        <v>1301</v>
      </c>
      <c r="M166" s="126" t="s">
        <v>1301</v>
      </c>
      <c r="N166" s="126" t="s">
        <v>1301</v>
      </c>
      <c r="O166" s="126" t="s">
        <v>1301</v>
      </c>
      <c r="P166" s="126" t="s">
        <v>1301</v>
      </c>
      <c r="Q166" s="126" t="s">
        <v>1301</v>
      </c>
      <c r="R166" s="126" t="s">
        <v>1301</v>
      </c>
      <c r="S166" s="126" t="s">
        <v>1301</v>
      </c>
      <c r="T166" s="126" t="s">
        <v>1301</v>
      </c>
      <c r="U166" s="126" t="s">
        <v>1301</v>
      </c>
      <c r="V166" s="661" t="s">
        <v>1301</v>
      </c>
      <c r="W166" s="661" t="s">
        <v>1301</v>
      </c>
      <c r="X166" s="126" t="s">
        <v>1301</v>
      </c>
      <c r="Y166" s="126" t="s">
        <v>1301</v>
      </c>
      <c r="Z166" s="126" t="s">
        <v>1301</v>
      </c>
      <c r="AA166" s="126" t="s">
        <v>1301</v>
      </c>
      <c r="AB166" s="126" t="s">
        <v>1301</v>
      </c>
      <c r="AC166" s="126" t="s">
        <v>1301</v>
      </c>
      <c r="AD166" s="126" t="s">
        <v>1301</v>
      </c>
      <c r="AE166" s="126" t="s">
        <v>1301</v>
      </c>
      <c r="AF166" s="126" t="s">
        <v>1301</v>
      </c>
      <c r="AG166" s="126" t="s">
        <v>1301</v>
      </c>
      <c r="AH166" s="126" t="s">
        <v>1301</v>
      </c>
      <c r="AI166" s="126" t="s">
        <v>1301</v>
      </c>
      <c r="AJ166" s="126" t="s">
        <v>1301</v>
      </c>
      <c r="AK166" s="126" t="s">
        <v>1301</v>
      </c>
      <c r="AL166" s="126" t="s">
        <v>1301</v>
      </c>
      <c r="AM166" s="126" t="s">
        <v>1301</v>
      </c>
      <c r="AN166" s="126" t="s">
        <v>1301</v>
      </c>
      <c r="AO166" s="120"/>
      <c r="AP166" s="92" t="str">
        <f t="shared" si="51"/>
        <v/>
      </c>
      <c r="AQ166" s="93">
        <v>47.25714285714286</v>
      </c>
      <c r="AR166" s="226"/>
      <c r="AS166" s="227"/>
      <c r="AT166" s="96"/>
      <c r="AU166" s="97"/>
      <c r="AV166" s="98"/>
      <c r="AW166" s="58"/>
      <c r="AX166" s="99"/>
      <c r="AY166" s="300"/>
      <c r="AZ166" s="101">
        <v>54</v>
      </c>
      <c r="BA166" s="102" t="str">
        <f t="shared" si="53"/>
        <v/>
      </c>
      <c r="BB166" s="102" t="str">
        <f t="shared" si="54"/>
        <v/>
      </c>
      <c r="BC166" s="102" t="str">
        <f t="shared" si="55"/>
        <v/>
      </c>
      <c r="BD166" s="102">
        <v>3.4642857142857149</v>
      </c>
      <c r="BE166" s="103"/>
      <c r="BF166" s="124" t="s">
        <v>158</v>
      </c>
      <c r="BG166" s="105">
        <v>8.5172413793103452</v>
      </c>
      <c r="BH166" s="105">
        <v>4.2</v>
      </c>
      <c r="BI166" s="105">
        <v>15.448275862068966</v>
      </c>
      <c r="BJ166" s="105">
        <v>47.25714285714286</v>
      </c>
      <c r="BK166" s="105">
        <v>129.10344827586206</v>
      </c>
      <c r="BL166" s="105">
        <v>105.43333333333334</v>
      </c>
      <c r="BM166" s="105">
        <v>100.20689655172414</v>
      </c>
      <c r="BN166" s="105">
        <v>122.18333333333334</v>
      </c>
      <c r="BO166" s="105">
        <v>131.13333333333333</v>
      </c>
      <c r="BP166" s="105">
        <v>164.04</v>
      </c>
      <c r="BQ166" s="105">
        <v>105.28571428571429</v>
      </c>
      <c r="BR166" s="106">
        <v>31.36</v>
      </c>
      <c r="BS166" s="107"/>
      <c r="BT166" s="237">
        <v>0.4</v>
      </c>
      <c r="BU166" s="237">
        <v>0.33167077175697862</v>
      </c>
      <c r="BV166" s="237">
        <v>1.2068965517241377</v>
      </c>
      <c r="BW166" s="237">
        <v>3.4642857142857149</v>
      </c>
      <c r="BX166" s="237">
        <v>6.8275862068965489</v>
      </c>
      <c r="BY166" s="109">
        <v>6.2666666666666648</v>
      </c>
      <c r="BZ166" s="109">
        <v>6.0733333333333306</v>
      </c>
      <c r="CA166" s="109">
        <v>7.93333333333333</v>
      </c>
      <c r="CB166" s="109">
        <v>7.5333333333333332</v>
      </c>
      <c r="CC166" s="109">
        <v>8.9111111111111079</v>
      </c>
      <c r="CD166" s="109">
        <v>5.9999999999999991</v>
      </c>
      <c r="CE166" s="109">
        <v>1.6679012345679007</v>
      </c>
      <c r="CF166" s="110"/>
      <c r="CG166" s="111">
        <v>30</v>
      </c>
      <c r="CH166" s="111">
        <v>2</v>
      </c>
      <c r="CI166" s="111">
        <v>41</v>
      </c>
      <c r="CJ166" s="111">
        <v>54</v>
      </c>
      <c r="CK166" s="111">
        <v>100</v>
      </c>
      <c r="CL166" s="111">
        <v>100</v>
      </c>
      <c r="CM166" s="111">
        <v>75</v>
      </c>
      <c r="CN166" s="111">
        <v>52</v>
      </c>
      <c r="CO166" s="111">
        <v>84</v>
      </c>
      <c r="CP166" s="111">
        <v>52</v>
      </c>
      <c r="CQ166" s="111">
        <v>93</v>
      </c>
      <c r="CR166" s="111">
        <v>68</v>
      </c>
      <c r="CS166" s="112"/>
      <c r="CT166" s="125" t="s">
        <v>158</v>
      </c>
      <c r="CU166" s="114"/>
      <c r="CV166" s="114"/>
      <c r="CW166" s="114"/>
      <c r="CX166" s="114"/>
      <c r="CY166" s="114"/>
      <c r="CZ166" s="114"/>
      <c r="DA166" s="114"/>
      <c r="DB166" s="115"/>
      <c r="DC166" s="116"/>
      <c r="DD166" s="116"/>
      <c r="DE166" s="116"/>
      <c r="DF166" s="117"/>
      <c r="DH166" s="119"/>
      <c r="DI166" s="119"/>
      <c r="DJ166" s="120"/>
      <c r="DK166" s="121"/>
      <c r="DL166" s="119"/>
      <c r="DM166" s="119"/>
      <c r="DN166" s="120"/>
      <c r="DO166" s="121"/>
      <c r="DP166" s="119"/>
      <c r="DQ166" s="119"/>
      <c r="DR166" s="120"/>
      <c r="DS166" s="121"/>
      <c r="DT166" s="119"/>
      <c r="DU166" s="119"/>
      <c r="DV166" s="120"/>
      <c r="DW166" s="121"/>
      <c r="DX166" s="119"/>
      <c r="DY166" s="119"/>
      <c r="DZ166" s="120"/>
      <c r="EA166" s="121"/>
      <c r="EB166" s="119"/>
      <c r="EC166" s="119"/>
      <c r="ED166" s="120"/>
      <c r="EE166" s="121"/>
      <c r="EF166" s="119"/>
      <c r="EG166" s="119"/>
      <c r="EH166" s="120"/>
      <c r="EI166" s="121"/>
      <c r="EJ166" s="119"/>
      <c r="EK166" s="119"/>
      <c r="EL166" s="120"/>
      <c r="EM166" s="121"/>
      <c r="EN166" s="119"/>
      <c r="EO166" s="119"/>
      <c r="EP166" s="120"/>
      <c r="EQ166" s="121"/>
      <c r="ER166" s="119"/>
      <c r="ES166" s="119"/>
      <c r="ET166" s="120"/>
      <c r="EU166" s="121"/>
      <c r="EV166" s="119"/>
      <c r="EW166" s="119"/>
      <c r="EX166" s="120"/>
      <c r="EY166" s="121"/>
      <c r="EZ166" s="119"/>
      <c r="FA166" s="119"/>
      <c r="FB166" s="120"/>
    </row>
    <row r="167" spans="1:158" s="118" customFormat="1" ht="15" customHeight="1" x14ac:dyDescent="0.25">
      <c r="A167" s="85">
        <v>29040200</v>
      </c>
      <c r="B167" s="86">
        <v>-74.890777779999993</v>
      </c>
      <c r="C167" s="86">
        <v>10.521722219999999</v>
      </c>
      <c r="D167" s="87">
        <v>45</v>
      </c>
      <c r="E167" s="122" t="s">
        <v>159</v>
      </c>
      <c r="F167" s="89" t="s">
        <v>41</v>
      </c>
      <c r="G167" s="89"/>
      <c r="H167" s="89"/>
      <c r="I167" s="89"/>
      <c r="J167" s="256" t="s">
        <v>827</v>
      </c>
      <c r="K167" s="126" t="s">
        <v>1301</v>
      </c>
      <c r="L167" s="126" t="s">
        <v>1301</v>
      </c>
      <c r="M167" s="126" t="s">
        <v>1301</v>
      </c>
      <c r="N167" s="126" t="s">
        <v>1301</v>
      </c>
      <c r="O167" s="126" t="s">
        <v>1301</v>
      </c>
      <c r="P167" s="126" t="s">
        <v>1301</v>
      </c>
      <c r="Q167" s="126" t="s">
        <v>1301</v>
      </c>
      <c r="R167" s="126" t="s">
        <v>1301</v>
      </c>
      <c r="S167" s="126" t="s">
        <v>1301</v>
      </c>
      <c r="T167" s="126" t="s">
        <v>1301</v>
      </c>
      <c r="U167" s="126" t="s">
        <v>1301</v>
      </c>
      <c r="V167" s="661" t="s">
        <v>1301</v>
      </c>
      <c r="W167" s="661" t="s">
        <v>1301</v>
      </c>
      <c r="X167" s="126" t="s">
        <v>1301</v>
      </c>
      <c r="Y167" s="126" t="s">
        <v>1301</v>
      </c>
      <c r="Z167" s="126" t="s">
        <v>1301</v>
      </c>
      <c r="AA167" s="126" t="s">
        <v>1301</v>
      </c>
      <c r="AB167" s="126" t="s">
        <v>1301</v>
      </c>
      <c r="AC167" s="126" t="s">
        <v>1301</v>
      </c>
      <c r="AD167" s="126" t="s">
        <v>1301</v>
      </c>
      <c r="AE167" s="126" t="s">
        <v>1301</v>
      </c>
      <c r="AF167" s="126" t="s">
        <v>1301</v>
      </c>
      <c r="AG167" s="126" t="s">
        <v>1301</v>
      </c>
      <c r="AH167" s="126" t="s">
        <v>1301</v>
      </c>
      <c r="AI167" s="126" t="s">
        <v>1301</v>
      </c>
      <c r="AJ167" s="126" t="s">
        <v>1301</v>
      </c>
      <c r="AK167" s="126" t="s">
        <v>1301</v>
      </c>
      <c r="AL167" s="126" t="s">
        <v>1301</v>
      </c>
      <c r="AM167" s="126" t="s">
        <v>1301</v>
      </c>
      <c r="AN167" s="126" t="s">
        <v>1301</v>
      </c>
      <c r="AO167" s="120"/>
      <c r="AP167" s="92" t="str">
        <f t="shared" si="51"/>
        <v/>
      </c>
      <c r="AQ167" s="93">
        <v>99.316666666666663</v>
      </c>
      <c r="AR167" s="226"/>
      <c r="AS167" s="227"/>
      <c r="AT167" s="96"/>
      <c r="AU167" s="97"/>
      <c r="AV167" s="98"/>
      <c r="AW167" s="58"/>
      <c r="AX167" s="99"/>
      <c r="AY167" s="300"/>
      <c r="AZ167" s="101"/>
      <c r="BA167" s="102" t="str">
        <f t="shared" si="53"/>
        <v/>
      </c>
      <c r="BB167" s="102" t="str">
        <f t="shared" si="54"/>
        <v/>
      </c>
      <c r="BC167" s="102" t="str">
        <f t="shared" si="55"/>
        <v/>
      </c>
      <c r="BD167" s="102">
        <v>4.5</v>
      </c>
      <c r="BE167" s="103"/>
      <c r="BF167" s="124" t="s">
        <v>159</v>
      </c>
      <c r="BG167" s="105">
        <v>9.0333333333333332</v>
      </c>
      <c r="BH167" s="105">
        <v>7.0333333333333332</v>
      </c>
      <c r="BI167" s="105">
        <v>26.276666666666664</v>
      </c>
      <c r="BJ167" s="105">
        <v>99.316666666666663</v>
      </c>
      <c r="BK167" s="105">
        <v>141.78571428571428</v>
      </c>
      <c r="BL167" s="105">
        <v>111.36666666666666</v>
      </c>
      <c r="BM167" s="105">
        <v>104.58</v>
      </c>
      <c r="BN167" s="105">
        <v>140.87333333333333</v>
      </c>
      <c r="BO167" s="105">
        <v>159.18666666666667</v>
      </c>
      <c r="BP167" s="105">
        <v>158.70714285714286</v>
      </c>
      <c r="BQ167" s="105">
        <v>113.30344827586208</v>
      </c>
      <c r="BR167" s="106">
        <v>29.035714285714285</v>
      </c>
      <c r="BS167" s="107"/>
      <c r="BT167" s="237">
        <v>0.66666666666666652</v>
      </c>
      <c r="BU167" s="237">
        <v>0.49982553366174054</v>
      </c>
      <c r="BV167" s="237">
        <v>1.3999999999999992</v>
      </c>
      <c r="BW167" s="237">
        <v>4.5</v>
      </c>
      <c r="BX167" s="237">
        <v>6.2777777777777759</v>
      </c>
      <c r="BY167" s="109">
        <v>5.3000000000000007</v>
      </c>
      <c r="BZ167" s="109">
        <v>4.8666666666666645</v>
      </c>
      <c r="CA167" s="109">
        <v>5.8999999999999968</v>
      </c>
      <c r="CB167" s="109">
        <v>7.4000000000000021</v>
      </c>
      <c r="CC167" s="109">
        <v>7.2948870392389988</v>
      </c>
      <c r="CD167" s="109">
        <v>4.9655172413793096</v>
      </c>
      <c r="CE167" s="109">
        <v>1.7499999999999996</v>
      </c>
      <c r="CF167" s="110"/>
      <c r="CG167" s="111"/>
      <c r="CH167" s="111"/>
      <c r="CI167" s="111"/>
      <c r="CJ167" s="111"/>
      <c r="CK167" s="111"/>
      <c r="CL167" s="111"/>
      <c r="CM167" s="111"/>
      <c r="CN167" s="111"/>
      <c r="CO167" s="111"/>
      <c r="CP167" s="111"/>
      <c r="CQ167" s="111"/>
      <c r="CR167" s="111"/>
      <c r="CS167" s="112"/>
      <c r="CT167" s="125" t="s">
        <v>159</v>
      </c>
      <c r="CU167" s="114"/>
      <c r="CV167" s="114"/>
      <c r="CW167" s="114"/>
      <c r="CX167" s="114"/>
      <c r="CY167" s="114"/>
      <c r="CZ167" s="114"/>
      <c r="DA167" s="114"/>
      <c r="DB167" s="115"/>
      <c r="DC167" s="116"/>
      <c r="DD167" s="116"/>
      <c r="DE167" s="116"/>
      <c r="DF167" s="117"/>
      <c r="DH167" s="119">
        <v>4.0999999999999996</v>
      </c>
      <c r="DI167" s="119">
        <v>0.7</v>
      </c>
      <c r="DJ167" s="120">
        <v>1.5</v>
      </c>
      <c r="DK167" s="121"/>
      <c r="DL167" s="119">
        <v>0.80533333333333335</v>
      </c>
      <c r="DM167" s="119">
        <v>7.8520000000000003</v>
      </c>
      <c r="DN167" s="120">
        <v>6.4426666666666668</v>
      </c>
      <c r="DO167" s="121"/>
      <c r="DP167" s="119">
        <v>1.9033198924731183</v>
      </c>
      <c r="DQ167" s="119">
        <v>8.7152016129032237</v>
      </c>
      <c r="DR167" s="120">
        <v>14.224811827956987</v>
      </c>
      <c r="DS167" s="121"/>
      <c r="DT167" s="119">
        <v>28.82566844919786</v>
      </c>
      <c r="DU167" s="119">
        <v>22.82032085561497</v>
      </c>
      <c r="DV167" s="120">
        <v>41.937344028520499</v>
      </c>
      <c r="DW167" s="121"/>
      <c r="DX167" s="119">
        <v>58.322519881845032</v>
      </c>
      <c r="DY167" s="119">
        <v>38.714948875255629</v>
      </c>
      <c r="DZ167" s="120">
        <v>49.719197909566013</v>
      </c>
      <c r="EA167" s="121"/>
      <c r="EB167" s="119">
        <v>35.286451136699142</v>
      </c>
      <c r="EC167" s="119">
        <v>47.281845290817827</v>
      </c>
      <c r="ED167" s="120">
        <v>30.288370239149689</v>
      </c>
      <c r="EE167" s="121"/>
      <c r="EF167" s="119">
        <v>25.70806654111739</v>
      </c>
      <c r="EG167" s="119">
        <v>34.810922787193967</v>
      </c>
      <c r="EH167" s="120">
        <v>45.714344005021971</v>
      </c>
      <c r="EI167" s="121"/>
      <c r="EJ167" s="119">
        <v>37.082890084550343</v>
      </c>
      <c r="EK167" s="119">
        <v>44.379523443504993</v>
      </c>
      <c r="EL167" s="120">
        <v>48.577586471944656</v>
      </c>
      <c r="EM167" s="121"/>
      <c r="EN167" s="119">
        <v>56.383702786377711</v>
      </c>
      <c r="EO167" s="119">
        <v>54.884136222910222</v>
      </c>
      <c r="EP167" s="120">
        <v>50.185494324045415</v>
      </c>
      <c r="EQ167" s="121"/>
      <c r="ER167" s="119">
        <v>43.608451614292797</v>
      </c>
      <c r="ES167" s="119">
        <v>57.511146050959539</v>
      </c>
      <c r="ET167" s="120">
        <v>59.011436817506301</v>
      </c>
      <c r="EU167" s="121"/>
      <c r="EV167" s="119">
        <v>39.591553501599705</v>
      </c>
      <c r="EW167" s="119">
        <v>34.19270529683611</v>
      </c>
      <c r="EX167" s="120">
        <v>23.195051546391745</v>
      </c>
      <c r="EY167" s="121"/>
      <c r="EZ167" s="119">
        <v>23.730424468355505</v>
      </c>
      <c r="FA167" s="119">
        <v>9.649716173854106</v>
      </c>
      <c r="FB167" s="120">
        <v>6.6957214267559095</v>
      </c>
    </row>
    <row r="168" spans="1:158" s="118" customFormat="1" ht="15" customHeight="1" x14ac:dyDescent="0.25">
      <c r="A168" s="85">
        <v>29040260</v>
      </c>
      <c r="B168" s="86">
        <v>-74.886888889999994</v>
      </c>
      <c r="C168" s="86">
        <v>10.455111110000001</v>
      </c>
      <c r="D168" s="87">
        <v>4</v>
      </c>
      <c r="E168" s="122" t="s">
        <v>160</v>
      </c>
      <c r="F168" s="89" t="s">
        <v>41</v>
      </c>
      <c r="G168" s="89" t="s">
        <v>1515</v>
      </c>
      <c r="H168" s="89" t="s">
        <v>1516</v>
      </c>
      <c r="I168" s="89" t="s">
        <v>1538</v>
      </c>
      <c r="J168" s="256" t="s">
        <v>827</v>
      </c>
      <c r="K168" s="126">
        <v>0</v>
      </c>
      <c r="L168" s="126">
        <v>0</v>
      </c>
      <c r="M168" s="126">
        <v>0</v>
      </c>
      <c r="N168" s="126">
        <v>0</v>
      </c>
      <c r="O168" s="126">
        <v>45</v>
      </c>
      <c r="P168" s="126">
        <v>0</v>
      </c>
      <c r="Q168" s="126">
        <v>0</v>
      </c>
      <c r="R168" s="126">
        <v>0</v>
      </c>
      <c r="S168" s="126">
        <v>0</v>
      </c>
      <c r="T168" s="126">
        <v>0</v>
      </c>
      <c r="U168" s="126">
        <v>0</v>
      </c>
      <c r="V168" s="661">
        <v>0</v>
      </c>
      <c r="W168" s="661">
        <v>0</v>
      </c>
      <c r="X168" s="126">
        <v>0</v>
      </c>
      <c r="Y168" s="126">
        <v>0</v>
      </c>
      <c r="Z168" s="126">
        <v>32</v>
      </c>
      <c r="AA168" s="126">
        <v>13</v>
      </c>
      <c r="AB168" s="126">
        <v>39</v>
      </c>
      <c r="AC168" s="126">
        <v>0</v>
      </c>
      <c r="AD168" s="126">
        <v>4</v>
      </c>
      <c r="AE168" s="126">
        <v>10</v>
      </c>
      <c r="AF168" s="126">
        <v>6</v>
      </c>
      <c r="AG168" s="126">
        <v>0</v>
      </c>
      <c r="AH168" s="126">
        <v>0</v>
      </c>
      <c r="AI168" s="126">
        <v>0</v>
      </c>
      <c r="AJ168" s="126">
        <v>0</v>
      </c>
      <c r="AK168" s="126">
        <v>0</v>
      </c>
      <c r="AL168" s="126">
        <v>0</v>
      </c>
      <c r="AM168" s="126">
        <v>0</v>
      </c>
      <c r="AN168" s="126">
        <v>0</v>
      </c>
      <c r="AO168" s="120"/>
      <c r="AP168" s="92">
        <f t="shared" si="51"/>
        <v>149</v>
      </c>
      <c r="AQ168" s="93">
        <v>110.43793103448276</v>
      </c>
      <c r="AR168" s="94"/>
      <c r="AS168" s="95"/>
      <c r="AT168" s="96">
        <f>COUNT(K168:AO168)</f>
        <v>30</v>
      </c>
      <c r="AU168" s="97">
        <f t="shared" ref="AU168:AU173" si="71">COUNTIF(K168:AO168,"&gt;0")</f>
        <v>7</v>
      </c>
      <c r="AV168" s="98"/>
      <c r="AW168" s="58"/>
      <c r="AX168" s="99"/>
      <c r="AY168" s="300"/>
      <c r="AZ168" s="101"/>
      <c r="BA168" s="102" t="str">
        <f t="shared" si="53"/>
        <v/>
      </c>
      <c r="BB168" s="102" t="str">
        <f t="shared" si="54"/>
        <v/>
      </c>
      <c r="BC168" s="102" t="str">
        <f t="shared" si="55"/>
        <v/>
      </c>
      <c r="BD168" s="102">
        <v>4.3448275862068968</v>
      </c>
      <c r="BE168" s="103">
        <f>AU168-BD168</f>
        <v>2.6551724137931032</v>
      </c>
      <c r="BF168" s="124" t="s">
        <v>160</v>
      </c>
      <c r="BG168" s="105">
        <v>10.8</v>
      </c>
      <c r="BH168" s="105">
        <v>10.551724137931034</v>
      </c>
      <c r="BI168" s="105">
        <v>33.603571428571428</v>
      </c>
      <c r="BJ168" s="105">
        <v>110.43793103448276</v>
      </c>
      <c r="BK168" s="105">
        <v>169.34482758620689</v>
      </c>
      <c r="BL168" s="105">
        <v>124.95172413793104</v>
      </c>
      <c r="BM168" s="105">
        <v>131.81666666666666</v>
      </c>
      <c r="BN168" s="105">
        <v>169.16666666666666</v>
      </c>
      <c r="BO168" s="105">
        <v>169.86333333333332</v>
      </c>
      <c r="BP168" s="105">
        <v>192.78965517241377</v>
      </c>
      <c r="BQ168" s="105">
        <v>116.80344827586208</v>
      </c>
      <c r="BR168" s="106">
        <v>36.410714285714285</v>
      </c>
      <c r="BS168" s="107"/>
      <c r="BT168" s="142">
        <v>0.53333333333333321</v>
      </c>
      <c r="BU168" s="143">
        <v>0.48706896551724127</v>
      </c>
      <c r="BV168" s="143">
        <v>1.2413793103448274</v>
      </c>
      <c r="BW168" s="143">
        <v>4.3448275862068968</v>
      </c>
      <c r="BX168" s="143">
        <v>6.413793103448274</v>
      </c>
      <c r="BY168" s="143">
        <v>4.6356321839080454</v>
      </c>
      <c r="BZ168" s="143">
        <v>5.0666666666666647</v>
      </c>
      <c r="CA168" s="143">
        <v>6.3999999999999977</v>
      </c>
      <c r="CB168" s="143">
        <v>7.2</v>
      </c>
      <c r="CC168" s="143">
        <v>7.5517241379310329</v>
      </c>
      <c r="CD168" s="143">
        <v>4.3103448275862073</v>
      </c>
      <c r="CE168" s="144">
        <v>1.7857142857142856</v>
      </c>
      <c r="CF168" s="110"/>
      <c r="CG168" s="111"/>
      <c r="CH168" s="111"/>
      <c r="CI168" s="111"/>
      <c r="CJ168" s="111"/>
      <c r="CK168" s="111"/>
      <c r="CL168" s="111"/>
      <c r="CM168" s="111"/>
      <c r="CN168" s="111"/>
      <c r="CO168" s="111"/>
      <c r="CP168" s="111"/>
      <c r="CQ168" s="111"/>
      <c r="CR168" s="111"/>
      <c r="CS168" s="112"/>
      <c r="CT168" s="125" t="s">
        <v>160</v>
      </c>
      <c r="CU168" s="114">
        <f>SUM(K168:T168)</f>
        <v>45</v>
      </c>
      <c r="CV168" s="114"/>
      <c r="CW168" s="114"/>
      <c r="CX168" s="114">
        <f>SUM(U168:AD168)</f>
        <v>88</v>
      </c>
      <c r="CY168" s="114"/>
      <c r="CZ168" s="114"/>
      <c r="DA168" s="114">
        <f>SUM(AE168:AO168)</f>
        <v>16</v>
      </c>
      <c r="DB168" s="115">
        <f>+SUM(CU168:DA168)</f>
        <v>149</v>
      </c>
      <c r="DC168" s="116">
        <f>COUNT(K168:T168)</f>
        <v>10</v>
      </c>
      <c r="DD168" s="116">
        <f>COUNT(U168:AD168)</f>
        <v>10</v>
      </c>
      <c r="DE168" s="116">
        <f>COUNT(AE168:AO168)</f>
        <v>10</v>
      </c>
      <c r="DF168" s="117">
        <f>COUNT(K168:AO168)</f>
        <v>30</v>
      </c>
      <c r="DH168" s="119">
        <v>7.5653617021276593</v>
      </c>
      <c r="DI168" s="119">
        <v>3.4636595744680849</v>
      </c>
      <c r="DJ168" s="120">
        <v>1.8229787234042552</v>
      </c>
      <c r="DK168" s="121"/>
      <c r="DL168" s="119">
        <v>0.66362393162393163</v>
      </c>
      <c r="DM168" s="119">
        <v>1.5168547008547013</v>
      </c>
      <c r="DN168" s="120">
        <v>8.9115213675213685</v>
      </c>
      <c r="DO168" s="121"/>
      <c r="DP168" s="119">
        <v>4.7553690140845069</v>
      </c>
      <c r="DQ168" s="119">
        <v>12.202456338028169</v>
      </c>
      <c r="DR168" s="120">
        <v>14.894174647887324</v>
      </c>
      <c r="DS168" s="121"/>
      <c r="DT168" s="119">
        <v>36.16459459459459</v>
      </c>
      <c r="DU168" s="119">
        <v>38.542540540540529</v>
      </c>
      <c r="DV168" s="120">
        <v>49.936864864864852</v>
      </c>
      <c r="DW168" s="121"/>
      <c r="DX168" s="119">
        <v>61.645519042437435</v>
      </c>
      <c r="DY168" s="119">
        <v>45.290585418933624</v>
      </c>
      <c r="DZ168" s="120">
        <v>70.935895538628941</v>
      </c>
      <c r="EA168" s="121"/>
      <c r="EB168" s="119">
        <v>44.574676514032497</v>
      </c>
      <c r="EC168" s="119">
        <v>45.591940915805019</v>
      </c>
      <c r="ED168" s="120">
        <v>35.049382570162486</v>
      </c>
      <c r="EE168" s="121"/>
      <c r="EF168" s="119">
        <v>47.164311377245511</v>
      </c>
      <c r="EG168" s="119">
        <v>38.207856287425159</v>
      </c>
      <c r="EH168" s="120">
        <v>41.923832335329344</v>
      </c>
      <c r="EI168" s="121"/>
      <c r="EJ168" s="119">
        <v>48.43331923890063</v>
      </c>
      <c r="EK168" s="119">
        <v>56.404636363636357</v>
      </c>
      <c r="EL168" s="120">
        <v>86.070044397462993</v>
      </c>
      <c r="EM168" s="121"/>
      <c r="EN168" s="119">
        <v>64.664685908319186</v>
      </c>
      <c r="EO168" s="119">
        <v>58.456876061120546</v>
      </c>
      <c r="EP168" s="120">
        <v>59.698438030560276</v>
      </c>
      <c r="EQ168" s="121"/>
      <c r="ER168" s="119">
        <v>60.657382716049383</v>
      </c>
      <c r="ES168" s="119">
        <v>75.422666666666672</v>
      </c>
      <c r="ET168" s="120">
        <v>65.944950617283951</v>
      </c>
      <c r="EU168" s="121"/>
      <c r="EV168" s="119">
        <v>55.489624534250488</v>
      </c>
      <c r="EW168" s="119">
        <v>36.106262539409563</v>
      </c>
      <c r="EX168" s="120">
        <v>18.90827959300659</v>
      </c>
      <c r="EY168" s="121"/>
      <c r="EZ168" s="119">
        <v>30.777096114519427</v>
      </c>
      <c r="FA168" s="119">
        <v>12.105657805044309</v>
      </c>
      <c r="FB168" s="120">
        <v>7.2839127471029306</v>
      </c>
    </row>
    <row r="169" spans="1:158" s="118" customFormat="1" ht="15" customHeight="1" x14ac:dyDescent="0.25">
      <c r="A169" s="85">
        <v>29040250</v>
      </c>
      <c r="B169" s="86">
        <v>-74.888333329999995</v>
      </c>
      <c r="C169" s="86">
        <v>10.376611110000001</v>
      </c>
      <c r="D169" s="87">
        <v>4</v>
      </c>
      <c r="E169" s="122" t="s">
        <v>161</v>
      </c>
      <c r="F169" s="89" t="s">
        <v>41</v>
      </c>
      <c r="G169" s="89" t="s">
        <v>1515</v>
      </c>
      <c r="H169" s="89" t="s">
        <v>1516</v>
      </c>
      <c r="I169" s="89" t="s">
        <v>1571</v>
      </c>
      <c r="J169" s="171" t="s">
        <v>828</v>
      </c>
      <c r="K169" s="91">
        <v>9</v>
      </c>
      <c r="L169" s="91">
        <v>0</v>
      </c>
      <c r="M169" s="91">
        <v>0</v>
      </c>
      <c r="N169" s="91">
        <v>0</v>
      </c>
      <c r="O169" s="91">
        <v>6</v>
      </c>
      <c r="P169" s="91">
        <v>24</v>
      </c>
      <c r="Q169" s="91">
        <v>0</v>
      </c>
      <c r="R169" s="91">
        <v>0</v>
      </c>
      <c r="S169" s="91">
        <v>0</v>
      </c>
      <c r="T169" s="91">
        <v>0</v>
      </c>
      <c r="U169" s="91">
        <v>0</v>
      </c>
      <c r="V169" s="660">
        <v>0</v>
      </c>
      <c r="W169" s="660">
        <v>0</v>
      </c>
      <c r="X169" s="91">
        <v>0</v>
      </c>
      <c r="Y169" s="91">
        <v>0</v>
      </c>
      <c r="Z169" s="91">
        <v>0</v>
      </c>
      <c r="AA169" s="91">
        <v>3</v>
      </c>
      <c r="AB169" s="91">
        <v>17</v>
      </c>
      <c r="AC169" s="91">
        <v>0</v>
      </c>
      <c r="AD169" s="91">
        <v>18</v>
      </c>
      <c r="AE169" s="91">
        <v>0</v>
      </c>
      <c r="AF169" s="91">
        <v>4</v>
      </c>
      <c r="AG169" s="91">
        <v>0</v>
      </c>
      <c r="AH169" s="91">
        <v>0</v>
      </c>
      <c r="AI169" s="91">
        <v>0</v>
      </c>
      <c r="AJ169" s="91">
        <v>0</v>
      </c>
      <c r="AK169" s="91">
        <v>0</v>
      </c>
      <c r="AL169" s="91">
        <v>1</v>
      </c>
      <c r="AM169" s="91">
        <v>0</v>
      </c>
      <c r="AN169" s="91">
        <v>0</v>
      </c>
      <c r="AO169" s="120"/>
      <c r="AP169" s="92">
        <f t="shared" si="51"/>
        <v>82</v>
      </c>
      <c r="AQ169" s="93">
        <v>77.124137931034483</v>
      </c>
      <c r="AR169" s="94">
        <f>+AP169*100/AQ169</f>
        <v>106.32209603863006</v>
      </c>
      <c r="AS169" s="95">
        <f>IF(AND((AP169*$AT$1*100/(AQ169*AT169))&gt;100+3.33*AP169-AQ169*AT169/$AT$1,AQ169&lt;30),IF(100+3.33*AP169-AQ169*AT169/$AT$1&gt;200,200,100+3.33*AP169-AQ169*AT169/$AT$1),IF((AP169*$AT$1*100/(AQ169*AT169))&lt;100+AP169-3.33*AQ169*AT169/$AT$1,100+AP169-3.33*AQ169*AT169/$AT$1,IF((AP169*$AT$1*100/(AQ169*AT169))&gt;200,200,(AP169*$AT$1*100/(AQ169*AT169)))))</f>
        <v>106.32209603863006</v>
      </c>
      <c r="AT169" s="96">
        <f>COUNT(K169:AO169)</f>
        <v>30</v>
      </c>
      <c r="AU169" s="97">
        <f t="shared" si="71"/>
        <v>8</v>
      </c>
      <c r="AV169" s="98"/>
      <c r="AW169" s="58">
        <f t="shared" ref="AW169:AW173" si="72">+LOOKUP(1000,K169:AO169)</f>
        <v>0</v>
      </c>
      <c r="AX169" s="99"/>
      <c r="AY169" s="300">
        <f>MAX(K169:AO169)</f>
        <v>24</v>
      </c>
      <c r="AZ169" s="101">
        <v>90</v>
      </c>
      <c r="BA169" s="102">
        <f t="shared" si="53"/>
        <v>-66</v>
      </c>
      <c r="BB169" s="102" t="str">
        <f t="shared" si="54"/>
        <v/>
      </c>
      <c r="BC169" s="102" t="str">
        <f t="shared" si="55"/>
        <v/>
      </c>
      <c r="BD169" s="102">
        <v>5.4402298850574722</v>
      </c>
      <c r="BE169" s="103">
        <f>AU169-BD169</f>
        <v>2.5597701149425278</v>
      </c>
      <c r="BF169" s="124" t="s">
        <v>161</v>
      </c>
      <c r="BG169" s="105">
        <v>6.4379310344827578</v>
      </c>
      <c r="BH169" s="105">
        <v>6.0900000000000016</v>
      </c>
      <c r="BI169" s="105">
        <v>22.055172413793095</v>
      </c>
      <c r="BJ169" s="105">
        <v>77.124137931034483</v>
      </c>
      <c r="BK169" s="105">
        <v>126.91785714285712</v>
      </c>
      <c r="BL169" s="105">
        <v>112.44666666666669</v>
      </c>
      <c r="BM169" s="105">
        <v>118.76999999999998</v>
      </c>
      <c r="BN169" s="105">
        <v>112.50000000000001</v>
      </c>
      <c r="BO169" s="105">
        <v>131.50689655172411</v>
      </c>
      <c r="BP169" s="105">
        <v>163.38399999999999</v>
      </c>
      <c r="BQ169" s="105">
        <v>100.39259259259259</v>
      </c>
      <c r="BR169" s="106">
        <v>24.959259259259255</v>
      </c>
      <c r="BS169" s="107"/>
      <c r="BT169" s="237">
        <v>0.50111111111111095</v>
      </c>
      <c r="BU169" s="237">
        <v>0.43720238095238084</v>
      </c>
      <c r="BV169" s="237">
        <v>1.9688888888888882</v>
      </c>
      <c r="BW169" s="237">
        <v>5.4402298850574722</v>
      </c>
      <c r="BX169" s="237">
        <v>8.4241379310344797</v>
      </c>
      <c r="BY169" s="109">
        <v>7.4000000000000021</v>
      </c>
      <c r="BZ169" s="109">
        <v>7.8333333333333295</v>
      </c>
      <c r="CA169" s="109">
        <v>8.0714285714285676</v>
      </c>
      <c r="CB169" s="109">
        <v>9.1034482758620712</v>
      </c>
      <c r="CC169" s="109">
        <v>9.403201970443348</v>
      </c>
      <c r="CD169" s="109">
        <v>6.3719211822660107</v>
      </c>
      <c r="CE169" s="109">
        <v>1.8888888888888884</v>
      </c>
      <c r="CF169" s="110"/>
      <c r="CG169" s="111">
        <v>42.8</v>
      </c>
      <c r="CH169" s="111">
        <v>36.299999999999997</v>
      </c>
      <c r="CI169" s="111">
        <v>78</v>
      </c>
      <c r="CJ169" s="111">
        <v>90</v>
      </c>
      <c r="CK169" s="111">
        <v>103</v>
      </c>
      <c r="CL169" s="111">
        <v>70</v>
      </c>
      <c r="CM169" s="111">
        <v>89</v>
      </c>
      <c r="CN169" s="111">
        <v>98</v>
      </c>
      <c r="CO169" s="111">
        <v>99.8</v>
      </c>
      <c r="CP169" s="111">
        <v>116</v>
      </c>
      <c r="CQ169" s="111">
        <v>77</v>
      </c>
      <c r="CR169" s="111">
        <v>113</v>
      </c>
      <c r="CS169" s="112"/>
      <c r="CT169" s="125" t="s">
        <v>161</v>
      </c>
      <c r="CU169" s="114">
        <f>SUM(K169:T169)</f>
        <v>39</v>
      </c>
      <c r="CV169" s="114"/>
      <c r="CW169" s="114"/>
      <c r="CX169" s="114">
        <f>SUM(U169:AD169)</f>
        <v>38</v>
      </c>
      <c r="CY169" s="114"/>
      <c r="CZ169" s="114"/>
      <c r="DA169" s="114">
        <f>SUM(AE169:AO169)</f>
        <v>5</v>
      </c>
      <c r="DB169" s="115">
        <f>+SUM(CU169:DA169)</f>
        <v>82</v>
      </c>
      <c r="DC169" s="116">
        <f>COUNT(K169:T169)</f>
        <v>10</v>
      </c>
      <c r="DD169" s="116">
        <f>COUNT(U169:AD169)</f>
        <v>10</v>
      </c>
      <c r="DE169" s="116">
        <f>COUNT(AE169:AO169)</f>
        <v>10</v>
      </c>
      <c r="DF169" s="117">
        <f>COUNT(K169:AO169)</f>
        <v>30</v>
      </c>
      <c r="DH169" s="119">
        <v>3.8436412315930384</v>
      </c>
      <c r="DI169" s="119">
        <v>4.778580990629183</v>
      </c>
      <c r="DJ169" s="120">
        <v>0</v>
      </c>
      <c r="DK169" s="121"/>
      <c r="DL169" s="119">
        <v>2.3833129833129836</v>
      </c>
      <c r="DM169" s="119">
        <v>1.1398453398453401</v>
      </c>
      <c r="DN169" s="120">
        <v>5.9064713064713068</v>
      </c>
      <c r="DO169" s="121"/>
      <c r="DP169" s="119">
        <v>7.9388730610952853</v>
      </c>
      <c r="DQ169" s="119">
        <v>6.3923393478949047</v>
      </c>
      <c r="DR169" s="120">
        <v>9.794713516935742</v>
      </c>
      <c r="DS169" s="121"/>
      <c r="DT169" s="119">
        <v>11.215820759030633</v>
      </c>
      <c r="DU169" s="119">
        <v>24.69448254839201</v>
      </c>
      <c r="DV169" s="120">
        <v>35.811918914799563</v>
      </c>
      <c r="DW169" s="121"/>
      <c r="DX169" s="119">
        <v>38.429053485576908</v>
      </c>
      <c r="DY169" s="119">
        <v>39.918551682692296</v>
      </c>
      <c r="DZ169" s="120">
        <v>48.756240985576909</v>
      </c>
      <c r="EA169" s="121"/>
      <c r="EB169" s="119">
        <v>37.781912144702844</v>
      </c>
      <c r="EC169" s="119">
        <v>39.880907263853004</v>
      </c>
      <c r="ED169" s="120">
        <v>38.381625035888604</v>
      </c>
      <c r="EE169" s="121"/>
      <c r="EF169" s="119">
        <v>32.886977502036729</v>
      </c>
      <c r="EG169" s="119">
        <v>29.352854546593978</v>
      </c>
      <c r="EH169" s="120">
        <v>53.797204988406349</v>
      </c>
      <c r="EI169" s="121"/>
      <c r="EJ169" s="119">
        <v>33.197695164705486</v>
      </c>
      <c r="EK169" s="119">
        <v>33.197695164705486</v>
      </c>
      <c r="EL169" s="120">
        <v>40.297202263181653</v>
      </c>
      <c r="EM169" s="121"/>
      <c r="EN169" s="119">
        <v>43.914545890246828</v>
      </c>
      <c r="EO169" s="119">
        <v>41.163958782650376</v>
      </c>
      <c r="EP169" s="120">
        <v>46.854828660436141</v>
      </c>
      <c r="EQ169" s="121"/>
      <c r="ER169" s="119">
        <v>47.710056925996227</v>
      </c>
      <c r="ES169" s="119">
        <v>59.512544802867403</v>
      </c>
      <c r="ET169" s="120">
        <v>50.91073160446976</v>
      </c>
      <c r="EU169" s="121"/>
      <c r="EV169" s="119">
        <v>45.11683463979098</v>
      </c>
      <c r="EW169" s="119">
        <v>26.910041060097058</v>
      </c>
      <c r="EX169" s="120">
        <v>17.306457633445323</v>
      </c>
      <c r="EY169" s="121"/>
      <c r="EZ169" s="119">
        <v>18.86315789473684</v>
      </c>
      <c r="FA169" s="119">
        <v>2.6299595141700403</v>
      </c>
      <c r="FB169" s="120">
        <v>4.3530364372469634</v>
      </c>
    </row>
    <row r="170" spans="1:158" s="118" customFormat="1" ht="15" customHeight="1" x14ac:dyDescent="0.25">
      <c r="A170" s="250">
        <v>25021280</v>
      </c>
      <c r="B170" s="86">
        <v>-74.511944439999994</v>
      </c>
      <c r="C170" s="86">
        <v>8.9683333300000001</v>
      </c>
      <c r="D170" s="87">
        <v>20</v>
      </c>
      <c r="E170" s="122" t="s">
        <v>1423</v>
      </c>
      <c r="F170" s="89" t="s">
        <v>39</v>
      </c>
      <c r="G170" s="89" t="s">
        <v>1515</v>
      </c>
      <c r="H170" s="89" t="s">
        <v>1516</v>
      </c>
      <c r="I170" s="89" t="s">
        <v>1568</v>
      </c>
      <c r="J170" s="171" t="s">
        <v>833</v>
      </c>
      <c r="K170" s="91">
        <v>0</v>
      </c>
      <c r="L170" s="91">
        <v>0</v>
      </c>
      <c r="M170" s="91">
        <v>0</v>
      </c>
      <c r="N170" s="91">
        <v>0</v>
      </c>
      <c r="O170" s="91">
        <v>0</v>
      </c>
      <c r="P170" s="91">
        <v>0</v>
      </c>
      <c r="Q170" s="91">
        <v>0</v>
      </c>
      <c r="R170" s="91">
        <v>0</v>
      </c>
      <c r="S170" s="91">
        <v>0</v>
      </c>
      <c r="T170" s="91">
        <v>0</v>
      </c>
      <c r="U170" s="91">
        <v>0</v>
      </c>
      <c r="V170" s="660">
        <v>0</v>
      </c>
      <c r="W170" s="660">
        <v>0</v>
      </c>
      <c r="X170" s="91">
        <v>15</v>
      </c>
      <c r="Y170" s="91">
        <v>0</v>
      </c>
      <c r="Z170" s="91">
        <v>0</v>
      </c>
      <c r="AA170" s="91">
        <v>0</v>
      </c>
      <c r="AB170" s="91">
        <v>0</v>
      </c>
      <c r="AC170" s="91">
        <v>0</v>
      </c>
      <c r="AD170" s="91">
        <v>0</v>
      </c>
      <c r="AE170" s="91">
        <v>0</v>
      </c>
      <c r="AF170" s="91">
        <v>0</v>
      </c>
      <c r="AG170" s="91">
        <v>0</v>
      </c>
      <c r="AH170" s="91">
        <v>0</v>
      </c>
      <c r="AI170" s="91">
        <v>0</v>
      </c>
      <c r="AJ170" s="91">
        <v>0</v>
      </c>
      <c r="AK170" s="91">
        <v>12</v>
      </c>
      <c r="AL170" s="91">
        <v>0</v>
      </c>
      <c r="AM170" s="91">
        <v>0</v>
      </c>
      <c r="AN170" s="91">
        <v>0</v>
      </c>
      <c r="AO170" s="120"/>
      <c r="AP170" s="92">
        <f t="shared" si="51"/>
        <v>27</v>
      </c>
      <c r="AQ170" s="93">
        <v>129.37241379310345</v>
      </c>
      <c r="AR170" s="94">
        <f>+AP170*100/AQ170</f>
        <v>20.869982408443946</v>
      </c>
      <c r="AS170" s="95">
        <f>IF(AND((AP170*$AT$1*100/(AQ170*AT170))&gt;100+3.33*AP170-AQ170*AT170/$AT$1,AQ170&lt;30),IF(100+3.33*AP170-AQ170*AT170/$AT$1&gt;200,200,100+3.33*AP170-AQ170*AT170/$AT$1),IF((AP170*$AT$1*100/(AQ170*AT170))&lt;100+AP170-3.33*AQ170*AT170/$AT$1,100+AP170-3.33*AQ170*AT170/$AT$1,IF((AP170*$AT$1*100/(AQ170*AT170))&gt;200,200,(AP170*$AT$1*100/(AQ170*AT170)))))</f>
        <v>20.869982408443949</v>
      </c>
      <c r="AT170" s="96">
        <f>COUNT(K170:AO170)</f>
        <v>30</v>
      </c>
      <c r="AU170" s="97">
        <f t="shared" si="71"/>
        <v>2</v>
      </c>
      <c r="AV170" s="98"/>
      <c r="AW170" s="58">
        <f t="shared" si="72"/>
        <v>0</v>
      </c>
      <c r="AX170" s="99"/>
      <c r="AY170" s="300">
        <f>MAX(K170:AO170)</f>
        <v>15</v>
      </c>
      <c r="AZ170" s="101">
        <v>170</v>
      </c>
      <c r="BA170" s="102">
        <f t="shared" si="53"/>
        <v>-155</v>
      </c>
      <c r="BB170" s="102" t="str">
        <f t="shared" si="54"/>
        <v/>
      </c>
      <c r="BC170" s="102" t="str">
        <f t="shared" si="55"/>
        <v/>
      </c>
      <c r="BD170" s="102">
        <v>6.6390804597701161</v>
      </c>
      <c r="BE170" s="103"/>
      <c r="BF170" s="124" t="s">
        <v>1423</v>
      </c>
      <c r="BG170" s="105">
        <v>27.137931034482758</v>
      </c>
      <c r="BH170" s="105">
        <v>35.310344827586206</v>
      </c>
      <c r="BI170" s="105">
        <v>62.596551724137932</v>
      </c>
      <c r="BJ170" s="105">
        <v>129.37241379310345</v>
      </c>
      <c r="BK170" s="105">
        <v>264.23448275862069</v>
      </c>
      <c r="BL170" s="105">
        <v>267.43333333333334</v>
      </c>
      <c r="BM170" s="105">
        <v>254.94827586206895</v>
      </c>
      <c r="BN170" s="105">
        <v>261.33214285714286</v>
      </c>
      <c r="BO170" s="105">
        <v>286.17931034482763</v>
      </c>
      <c r="BP170" s="105">
        <v>332.10714285714283</v>
      </c>
      <c r="BQ170" s="105">
        <v>269.10714285714283</v>
      </c>
      <c r="BR170" s="106">
        <v>105.67857142857143</v>
      </c>
      <c r="BS170" s="107"/>
      <c r="BT170" s="237">
        <v>1.586206896551724</v>
      </c>
      <c r="BU170" s="237">
        <v>1.7911181416680826</v>
      </c>
      <c r="BV170" s="237">
        <v>3.4827586206896544</v>
      </c>
      <c r="BW170" s="237">
        <v>6.6390804597701161</v>
      </c>
      <c r="BX170" s="237">
        <v>10.675555555555555</v>
      </c>
      <c r="BY170" s="109">
        <v>10.266666666666667</v>
      </c>
      <c r="BZ170" s="109">
        <v>10.344827586206895</v>
      </c>
      <c r="CA170" s="109">
        <v>11.494252873563219</v>
      </c>
      <c r="CB170" s="109">
        <v>12.103448275862069</v>
      </c>
      <c r="CC170" s="109">
        <v>13.017241379310342</v>
      </c>
      <c r="CD170" s="109">
        <v>10.857142857142858</v>
      </c>
      <c r="CE170" s="109">
        <v>5.1071428571428559</v>
      </c>
      <c r="CF170" s="110"/>
      <c r="CG170" s="111">
        <v>70</v>
      </c>
      <c r="CH170" s="111">
        <v>80</v>
      </c>
      <c r="CI170" s="111">
        <v>90</v>
      </c>
      <c r="CJ170" s="111">
        <v>170</v>
      </c>
      <c r="CK170" s="111">
        <v>146</v>
      </c>
      <c r="CL170" s="111">
        <v>162</v>
      </c>
      <c r="CM170" s="111">
        <v>142</v>
      </c>
      <c r="CN170" s="111">
        <v>135</v>
      </c>
      <c r="CO170" s="111">
        <v>147</v>
      </c>
      <c r="CP170" s="111">
        <v>151</v>
      </c>
      <c r="CQ170" s="111">
        <v>140</v>
      </c>
      <c r="CR170" s="111">
        <v>137</v>
      </c>
      <c r="CS170" s="112"/>
      <c r="CT170" s="125" t="s">
        <v>1423</v>
      </c>
      <c r="CU170" s="114"/>
      <c r="CV170" s="114"/>
      <c r="CW170" s="114"/>
      <c r="CX170" s="114"/>
      <c r="CY170" s="114"/>
      <c r="CZ170" s="114"/>
      <c r="DA170" s="114"/>
      <c r="DB170" s="115"/>
      <c r="DC170" s="116"/>
      <c r="DD170" s="116"/>
      <c r="DE170" s="116"/>
      <c r="DF170" s="117"/>
      <c r="DH170" s="119"/>
      <c r="DI170" s="119"/>
      <c r="DJ170" s="120"/>
      <c r="DK170" s="121"/>
      <c r="DL170" s="119"/>
      <c r="DM170" s="119"/>
      <c r="DN170" s="120"/>
      <c r="DO170" s="121"/>
      <c r="DP170" s="119"/>
      <c r="DQ170" s="119"/>
      <c r="DR170" s="120"/>
      <c r="DS170" s="121"/>
      <c r="DT170" s="119"/>
      <c r="DU170" s="119"/>
      <c r="DV170" s="120"/>
      <c r="DW170" s="121"/>
      <c r="DX170" s="119"/>
      <c r="DY170" s="119"/>
      <c r="DZ170" s="120"/>
      <c r="EA170" s="121"/>
      <c r="EB170" s="119"/>
      <c r="EC170" s="119"/>
      <c r="ED170" s="120"/>
      <c r="EE170" s="121"/>
      <c r="EF170" s="119"/>
      <c r="EG170" s="119"/>
      <c r="EH170" s="120"/>
      <c r="EI170" s="121"/>
      <c r="EJ170" s="119"/>
      <c r="EK170" s="119"/>
      <c r="EL170" s="120"/>
      <c r="EM170" s="121"/>
      <c r="EN170" s="119"/>
      <c r="EO170" s="119"/>
      <c r="EP170" s="120"/>
      <c r="EQ170" s="121"/>
      <c r="ER170" s="119"/>
      <c r="ES170" s="119"/>
      <c r="ET170" s="120"/>
      <c r="EU170" s="121"/>
      <c r="EV170" s="119"/>
      <c r="EW170" s="119"/>
      <c r="EX170" s="120"/>
      <c r="EY170" s="121"/>
      <c r="EZ170" s="119"/>
      <c r="FA170" s="119"/>
      <c r="FB170" s="120"/>
    </row>
    <row r="171" spans="1:158" s="118" customFormat="1" ht="15" customHeight="1" x14ac:dyDescent="0.25">
      <c r="A171" s="85">
        <v>14010090</v>
      </c>
      <c r="B171" s="86">
        <v>-75.162277779999997</v>
      </c>
      <c r="C171" s="86">
        <v>10.71022222</v>
      </c>
      <c r="D171" s="87">
        <v>40</v>
      </c>
      <c r="E171" s="232" t="s">
        <v>162</v>
      </c>
      <c r="F171" s="89" t="s">
        <v>41</v>
      </c>
      <c r="G171" s="89"/>
      <c r="H171" s="89"/>
      <c r="I171" s="89"/>
      <c r="J171" s="256" t="s">
        <v>826</v>
      </c>
      <c r="K171" s="126" t="s">
        <v>1301</v>
      </c>
      <c r="L171" s="126" t="s">
        <v>1301</v>
      </c>
      <c r="M171" s="126" t="s">
        <v>1301</v>
      </c>
      <c r="N171" s="126" t="s">
        <v>1301</v>
      </c>
      <c r="O171" s="126" t="s">
        <v>1301</v>
      </c>
      <c r="P171" s="126" t="s">
        <v>1301</v>
      </c>
      <c r="Q171" s="126" t="s">
        <v>1301</v>
      </c>
      <c r="R171" s="126" t="s">
        <v>1301</v>
      </c>
      <c r="S171" s="126" t="s">
        <v>1301</v>
      </c>
      <c r="T171" s="126" t="s">
        <v>1301</v>
      </c>
      <c r="U171" s="126" t="s">
        <v>1301</v>
      </c>
      <c r="V171" s="661" t="s">
        <v>1301</v>
      </c>
      <c r="W171" s="661" t="s">
        <v>1301</v>
      </c>
      <c r="X171" s="126" t="s">
        <v>1301</v>
      </c>
      <c r="Y171" s="126" t="s">
        <v>1301</v>
      </c>
      <c r="Z171" s="126" t="s">
        <v>1301</v>
      </c>
      <c r="AA171" s="126" t="s">
        <v>1301</v>
      </c>
      <c r="AB171" s="126" t="s">
        <v>1301</v>
      </c>
      <c r="AC171" s="126" t="s">
        <v>1301</v>
      </c>
      <c r="AD171" s="126" t="s">
        <v>1301</v>
      </c>
      <c r="AE171" s="126" t="s">
        <v>1301</v>
      </c>
      <c r="AF171" s="126" t="s">
        <v>1301</v>
      </c>
      <c r="AG171" s="126" t="s">
        <v>1301</v>
      </c>
      <c r="AH171" s="126" t="s">
        <v>1301</v>
      </c>
      <c r="AI171" s="126" t="s">
        <v>1301</v>
      </c>
      <c r="AJ171" s="126" t="s">
        <v>1301</v>
      </c>
      <c r="AK171" s="126" t="s">
        <v>1301</v>
      </c>
      <c r="AL171" s="126" t="s">
        <v>1301</v>
      </c>
      <c r="AM171" s="126" t="s">
        <v>1301</v>
      </c>
      <c r="AN171" s="126" t="s">
        <v>1301</v>
      </c>
      <c r="AO171" s="120"/>
      <c r="AP171" s="92" t="str">
        <f t="shared" si="51"/>
        <v/>
      </c>
      <c r="AQ171" s="93">
        <v>59.646428571428565</v>
      </c>
      <c r="AR171" s="226"/>
      <c r="AS171" s="227"/>
      <c r="AT171" s="96"/>
      <c r="AU171" s="97"/>
      <c r="AV171" s="98"/>
      <c r="AW171" s="58"/>
      <c r="AX171" s="99"/>
      <c r="AY171" s="300"/>
      <c r="AZ171" s="101"/>
      <c r="BA171" s="102" t="str">
        <f t="shared" si="53"/>
        <v/>
      </c>
      <c r="BB171" s="102" t="str">
        <f t="shared" si="54"/>
        <v/>
      </c>
      <c r="BC171" s="102" t="str">
        <f t="shared" si="55"/>
        <v/>
      </c>
      <c r="BD171" s="102">
        <v>3.3214285714285721</v>
      </c>
      <c r="BE171" s="103"/>
      <c r="BF171" s="234" t="s">
        <v>162</v>
      </c>
      <c r="BG171" s="105">
        <v>3.1851851851851851</v>
      </c>
      <c r="BH171" s="105">
        <v>4.0620689655172413</v>
      </c>
      <c r="BI171" s="105">
        <v>7.4</v>
      </c>
      <c r="BJ171" s="105">
        <v>59.646428571428565</v>
      </c>
      <c r="BK171" s="105">
        <v>145.25862068965517</v>
      </c>
      <c r="BL171" s="105">
        <v>140.15333333333334</v>
      </c>
      <c r="BM171" s="105">
        <v>104.16785714285713</v>
      </c>
      <c r="BN171" s="105">
        <v>141.68928571428572</v>
      </c>
      <c r="BO171" s="105">
        <v>144.9</v>
      </c>
      <c r="BP171" s="105">
        <v>218.53214285714284</v>
      </c>
      <c r="BQ171" s="105">
        <v>159.34814814814814</v>
      </c>
      <c r="BR171" s="106">
        <v>37.246153846153845</v>
      </c>
      <c r="BS171" s="107"/>
      <c r="BT171" s="142">
        <v>0.37931034482758619</v>
      </c>
      <c r="BU171" s="143">
        <v>0.24113512824868347</v>
      </c>
      <c r="BV171" s="143">
        <v>0.71666666666666656</v>
      </c>
      <c r="BW171" s="143">
        <v>3.3214285714285721</v>
      </c>
      <c r="BX171" s="143">
        <v>6.482758620689653</v>
      </c>
      <c r="BY171" s="143">
        <v>7.0333333333333341</v>
      </c>
      <c r="BZ171" s="143">
        <v>5.3088888888888865</v>
      </c>
      <c r="CA171" s="143">
        <v>7.0799999999999983</v>
      </c>
      <c r="CB171" s="143">
        <v>7.2666666666666666</v>
      </c>
      <c r="CC171" s="143">
        <v>9.2857142857142847</v>
      </c>
      <c r="CD171" s="143">
        <v>5.9999999999999991</v>
      </c>
      <c r="CE171" s="144">
        <v>2.1538461538461533</v>
      </c>
      <c r="CF171" s="110"/>
      <c r="CG171" s="111"/>
      <c r="CH171" s="111"/>
      <c r="CI171" s="111"/>
      <c r="CJ171" s="111"/>
      <c r="CK171" s="111"/>
      <c r="CL171" s="111"/>
      <c r="CM171" s="111"/>
      <c r="CN171" s="111"/>
      <c r="CO171" s="111"/>
      <c r="CP171" s="111"/>
      <c r="CQ171" s="111"/>
      <c r="CR171" s="111"/>
      <c r="CS171" s="112"/>
      <c r="CT171" s="235" t="s">
        <v>162</v>
      </c>
      <c r="CU171" s="114">
        <f>SUM(K171:T171)</f>
        <v>0</v>
      </c>
      <c r="CV171" s="114"/>
      <c r="CW171" s="114"/>
      <c r="CX171" s="114">
        <f>SUM(U171:AD171)</f>
        <v>0</v>
      </c>
      <c r="CY171" s="114"/>
      <c r="CZ171" s="114"/>
      <c r="DA171" s="114">
        <f>SUM(AE171:AO171)</f>
        <v>0</v>
      </c>
      <c r="DB171" s="115">
        <f>+SUM(CU171:DA171)</f>
        <v>0</v>
      </c>
      <c r="DC171" s="116">
        <f>COUNT(K171:T171)</f>
        <v>0</v>
      </c>
      <c r="DD171" s="116">
        <f>COUNT(U171:AD171)</f>
        <v>0</v>
      </c>
      <c r="DE171" s="116">
        <f>COUNT(AE171:AO171)</f>
        <v>0</v>
      </c>
      <c r="DF171" s="117">
        <f>COUNT(K171:AO171)</f>
        <v>0</v>
      </c>
      <c r="DH171" s="119">
        <v>1.3939393939393943</v>
      </c>
      <c r="DI171" s="119">
        <v>0.49783549783549796</v>
      </c>
      <c r="DJ171" s="120">
        <v>0.29870129870129875</v>
      </c>
      <c r="DK171" s="121"/>
      <c r="DL171" s="119">
        <v>0.99546485260770978</v>
      </c>
      <c r="DM171" s="119">
        <v>2.5882086167800455</v>
      </c>
      <c r="DN171" s="120">
        <v>0.59727891156462576</v>
      </c>
      <c r="DO171" s="121"/>
      <c r="DP171" s="119">
        <v>1.6892631578947366</v>
      </c>
      <c r="DQ171" s="119">
        <v>2.186105263157895</v>
      </c>
      <c r="DR171" s="120">
        <v>5.5646315789473677</v>
      </c>
      <c r="DS171" s="121"/>
      <c r="DT171" s="119">
        <v>6.3905624999999997</v>
      </c>
      <c r="DU171" s="119">
        <v>16.838625</v>
      </c>
      <c r="DV171" s="120">
        <v>33.575812499999998</v>
      </c>
      <c r="DW171" s="121"/>
      <c r="DX171" s="119">
        <v>44.492702963917523</v>
      </c>
      <c r="DY171" s="119">
        <v>52.61030927835052</v>
      </c>
      <c r="DZ171" s="120">
        <v>62.371987757731958</v>
      </c>
      <c r="EA171" s="121"/>
      <c r="EB171" s="119">
        <v>49.052703677000736</v>
      </c>
      <c r="EC171" s="119">
        <v>48.847031963470329</v>
      </c>
      <c r="ED171" s="120">
        <v>44.733597692862304</v>
      </c>
      <c r="EE171" s="121"/>
      <c r="EF171" s="119">
        <v>39.061516694963224</v>
      </c>
      <c r="EG171" s="119">
        <v>37.390435766836454</v>
      </c>
      <c r="EH171" s="120">
        <v>46.581380871533682</v>
      </c>
      <c r="EI171" s="121"/>
      <c r="EJ171" s="119">
        <v>35.980437580437574</v>
      </c>
      <c r="EK171" s="119">
        <v>48.979150579150577</v>
      </c>
      <c r="EL171" s="120">
        <v>49.707078507078499</v>
      </c>
      <c r="EM171" s="121"/>
      <c r="EN171" s="119">
        <v>40.236768802228411</v>
      </c>
      <c r="EO171" s="119">
        <v>46.297121634168988</v>
      </c>
      <c r="EP171" s="120">
        <v>56.132776230269265</v>
      </c>
      <c r="EQ171" s="121"/>
      <c r="ER171" s="119">
        <v>76.173532810565419</v>
      </c>
      <c r="ES171" s="119">
        <v>77.249153941394965</v>
      </c>
      <c r="ET171" s="120">
        <v>83.507313248039623</v>
      </c>
      <c r="EU171" s="121"/>
      <c r="EV171" s="119">
        <v>54.025582274652152</v>
      </c>
      <c r="EW171" s="119">
        <v>39.83598381730188</v>
      </c>
      <c r="EX171" s="120">
        <v>52.448960223835456</v>
      </c>
      <c r="EY171" s="121"/>
      <c r="EZ171" s="119">
        <v>27.500259605399787</v>
      </c>
      <c r="FA171" s="119">
        <v>15.71443406022845</v>
      </c>
      <c r="FB171" s="120">
        <v>2.2297507788161992</v>
      </c>
    </row>
    <row r="172" spans="1:158" s="118" customFormat="1" ht="15" customHeight="1" x14ac:dyDescent="0.25">
      <c r="A172" s="85">
        <v>29040300</v>
      </c>
      <c r="B172" s="86">
        <v>-74.822277779999993</v>
      </c>
      <c r="C172" s="86">
        <v>10.50788889</v>
      </c>
      <c r="D172" s="87">
        <v>5</v>
      </c>
      <c r="E172" s="122" t="s">
        <v>163</v>
      </c>
      <c r="F172" s="89" t="s">
        <v>41</v>
      </c>
      <c r="G172" s="89" t="s">
        <v>1515</v>
      </c>
      <c r="H172" s="89" t="s">
        <v>1516</v>
      </c>
      <c r="I172" s="89" t="s">
        <v>1538</v>
      </c>
      <c r="J172" s="256" t="s">
        <v>809</v>
      </c>
      <c r="K172" s="126">
        <v>28</v>
      </c>
      <c r="L172" s="126">
        <v>0</v>
      </c>
      <c r="M172" s="126">
        <v>0</v>
      </c>
      <c r="N172" s="126">
        <v>0</v>
      </c>
      <c r="O172" s="126">
        <v>11</v>
      </c>
      <c r="P172" s="126">
        <v>0</v>
      </c>
      <c r="Q172" s="126">
        <v>0</v>
      </c>
      <c r="R172" s="126">
        <v>0</v>
      </c>
      <c r="S172" s="126">
        <v>0</v>
      </c>
      <c r="T172" s="126">
        <v>0</v>
      </c>
      <c r="U172" s="126">
        <v>0</v>
      </c>
      <c r="V172" s="661">
        <v>0</v>
      </c>
      <c r="W172" s="661">
        <v>2</v>
      </c>
      <c r="X172" s="126">
        <v>0</v>
      </c>
      <c r="Y172" s="126">
        <v>2</v>
      </c>
      <c r="Z172" s="126">
        <v>9</v>
      </c>
      <c r="AA172" s="126">
        <v>0</v>
      </c>
      <c r="AB172" s="126">
        <v>0</v>
      </c>
      <c r="AC172" s="126">
        <v>2</v>
      </c>
      <c r="AD172" s="126">
        <v>2</v>
      </c>
      <c r="AE172" s="126">
        <v>11</v>
      </c>
      <c r="AF172" s="126">
        <v>0</v>
      </c>
      <c r="AG172" s="126">
        <v>0</v>
      </c>
      <c r="AH172" s="126">
        <v>0</v>
      </c>
      <c r="AI172" s="126">
        <v>0</v>
      </c>
      <c r="AJ172" s="126">
        <v>0</v>
      </c>
      <c r="AK172" s="126">
        <v>0</v>
      </c>
      <c r="AL172" s="126">
        <v>0</v>
      </c>
      <c r="AM172" s="126">
        <v>0</v>
      </c>
      <c r="AN172" s="126">
        <v>0</v>
      </c>
      <c r="AO172" s="120"/>
      <c r="AP172" s="92">
        <f t="shared" si="51"/>
        <v>67</v>
      </c>
      <c r="AQ172" s="93">
        <v>84.783333333333331</v>
      </c>
      <c r="AR172" s="94">
        <f t="shared" ref="AR172:AR187" si="73">+AP172*100/AQ172</f>
        <v>79.024965598584629</v>
      </c>
      <c r="AS172" s="95">
        <f t="shared" ref="AS172:AS187" si="74">IF(AND((AP172*$AT$1*100/(AQ172*AT172))&gt;100+3.33*AP172-AQ172*AT172/$AT$1,AQ172&lt;30),IF(100+3.33*AP172-AQ172*AT172/$AT$1&gt;200,200,100+3.33*AP172-AQ172*AT172/$AT$1),IF((AP172*$AT$1*100/(AQ172*AT172))&lt;100+AP172-3.33*AQ172*AT172/$AT$1,100+AP172-3.33*AQ172*AT172/$AT$1,IF((AP172*$AT$1*100/(AQ172*AT172))&gt;200,200,(AP172*$AT$1*100/(AQ172*AT172)))))</f>
        <v>79.024965598584629</v>
      </c>
      <c r="AT172" s="96">
        <f t="shared" ref="AT172:AT187" si="75">COUNT(K172:AO172)</f>
        <v>30</v>
      </c>
      <c r="AU172" s="97">
        <f t="shared" si="71"/>
        <v>8</v>
      </c>
      <c r="AV172" s="98"/>
      <c r="AW172" s="58">
        <f t="shared" si="72"/>
        <v>0</v>
      </c>
      <c r="AX172" s="99"/>
      <c r="AY172" s="300">
        <f>MAX(K172:AO172)</f>
        <v>28</v>
      </c>
      <c r="AZ172" s="101">
        <v>72</v>
      </c>
      <c r="BA172" s="102">
        <f t="shared" si="53"/>
        <v>-44</v>
      </c>
      <c r="BB172" s="102" t="str">
        <f t="shared" si="54"/>
        <v/>
      </c>
      <c r="BC172" s="102" t="str">
        <f t="shared" si="55"/>
        <v/>
      </c>
      <c r="BD172" s="102">
        <v>4.2666666666666675</v>
      </c>
      <c r="BE172" s="103">
        <f>AU172-BD172</f>
        <v>3.7333333333333325</v>
      </c>
      <c r="BF172" s="124" t="s">
        <v>163</v>
      </c>
      <c r="BG172" s="105">
        <v>4.7931034482758621</v>
      </c>
      <c r="BH172" s="105">
        <v>1.9642857142857142</v>
      </c>
      <c r="BI172" s="105">
        <v>28.275862068965516</v>
      </c>
      <c r="BJ172" s="105">
        <v>84.783333333333331</v>
      </c>
      <c r="BK172" s="105">
        <v>137.9</v>
      </c>
      <c r="BL172" s="105">
        <v>115.73333333333333</v>
      </c>
      <c r="BM172" s="105">
        <v>106.25333333333333</v>
      </c>
      <c r="BN172" s="105">
        <v>130.56551724137933</v>
      </c>
      <c r="BO172" s="105">
        <v>143.31034482758622</v>
      </c>
      <c r="BP172" s="105">
        <v>143.14285714285714</v>
      </c>
      <c r="BQ172" s="105">
        <v>116.78571428571429</v>
      </c>
      <c r="BR172" s="106">
        <v>23.035714285714285</v>
      </c>
      <c r="BS172" s="107"/>
      <c r="BT172" s="237">
        <v>0.46888888888888886</v>
      </c>
      <c r="BU172" s="237">
        <v>0.30401006507328343</v>
      </c>
      <c r="BV172" s="237">
        <v>1.1000000000000001</v>
      </c>
      <c r="BW172" s="237">
        <v>4.2666666666666675</v>
      </c>
      <c r="BX172" s="237">
        <v>6.1999999999999966</v>
      </c>
      <c r="BY172" s="109">
        <v>6.2666666666666684</v>
      </c>
      <c r="BZ172" s="109">
        <v>5.3999999999999995</v>
      </c>
      <c r="CA172" s="109">
        <v>6.1724137931034448</v>
      </c>
      <c r="CB172" s="109">
        <v>7.655172413793105</v>
      </c>
      <c r="CC172" s="109">
        <v>7.4285714285714262</v>
      </c>
      <c r="CD172" s="109">
        <v>5.6785714285714288</v>
      </c>
      <c r="CE172" s="109">
        <v>1.2857142857142854</v>
      </c>
      <c r="CF172" s="110"/>
      <c r="CG172" s="111">
        <v>48</v>
      </c>
      <c r="CH172" s="111">
        <v>34</v>
      </c>
      <c r="CI172" s="111">
        <v>86</v>
      </c>
      <c r="CJ172" s="111">
        <v>72</v>
      </c>
      <c r="CK172" s="111">
        <v>100</v>
      </c>
      <c r="CL172" s="111">
        <v>84</v>
      </c>
      <c r="CM172" s="111">
        <v>171</v>
      </c>
      <c r="CN172" s="111">
        <v>92</v>
      </c>
      <c r="CO172" s="111">
        <v>160</v>
      </c>
      <c r="CP172" s="111">
        <v>160</v>
      </c>
      <c r="CQ172" s="111">
        <v>135</v>
      </c>
      <c r="CR172" s="111">
        <v>103</v>
      </c>
      <c r="CS172" s="112"/>
      <c r="CT172" s="125" t="s">
        <v>163</v>
      </c>
      <c r="CU172" s="114">
        <f>SUM(K172:T172)</f>
        <v>39</v>
      </c>
      <c r="CV172" s="114"/>
      <c r="CW172" s="114"/>
      <c r="CX172" s="114">
        <f>SUM(U172:AD172)</f>
        <v>17</v>
      </c>
      <c r="CY172" s="114"/>
      <c r="CZ172" s="114"/>
      <c r="DA172" s="114">
        <f>SUM(AE172:AO172)</f>
        <v>11</v>
      </c>
      <c r="DB172" s="115">
        <f>+SUM(CU172:DA172)</f>
        <v>67</v>
      </c>
      <c r="DC172" s="116">
        <f>COUNT(K172:T172)</f>
        <v>10</v>
      </c>
      <c r="DD172" s="116">
        <f>COUNT(U172:AD172)</f>
        <v>10</v>
      </c>
      <c r="DE172" s="116">
        <f>COUNT(AE172:AO172)</f>
        <v>10</v>
      </c>
      <c r="DF172" s="117">
        <f>COUNT(K172:AO172)</f>
        <v>30</v>
      </c>
      <c r="DH172" s="119"/>
      <c r="DI172" s="119"/>
      <c r="DJ172" s="120"/>
      <c r="DK172" s="121"/>
      <c r="DL172" s="119"/>
      <c r="DM172" s="119"/>
      <c r="DN172" s="120"/>
      <c r="DO172" s="121"/>
      <c r="DP172" s="119"/>
      <c r="DQ172" s="119"/>
      <c r="DR172" s="120"/>
      <c r="DS172" s="121"/>
      <c r="DT172" s="119"/>
      <c r="DU172" s="119"/>
      <c r="DV172" s="120"/>
      <c r="DW172" s="121"/>
      <c r="DX172" s="119"/>
      <c r="DY172" s="119"/>
      <c r="DZ172" s="120"/>
      <c r="EA172" s="121"/>
      <c r="EB172" s="119"/>
      <c r="EC172" s="119"/>
      <c r="ED172" s="120"/>
      <c r="EE172" s="121"/>
      <c r="EF172" s="119"/>
      <c r="EG172" s="119"/>
      <c r="EH172" s="120"/>
      <c r="EI172" s="121"/>
      <c r="EJ172" s="119"/>
      <c r="EK172" s="119"/>
      <c r="EL172" s="120"/>
      <c r="EM172" s="121"/>
      <c r="EN172" s="119"/>
      <c r="EO172" s="119"/>
      <c r="EP172" s="120"/>
      <c r="EQ172" s="121"/>
      <c r="ER172" s="119"/>
      <c r="ES172" s="119"/>
      <c r="ET172" s="120"/>
      <c r="EU172" s="121"/>
      <c r="EV172" s="119"/>
      <c r="EW172" s="119"/>
      <c r="EX172" s="120"/>
      <c r="EY172" s="121"/>
      <c r="EZ172" s="119"/>
      <c r="FA172" s="119"/>
      <c r="FB172" s="120"/>
    </row>
    <row r="173" spans="1:158" s="118" customFormat="1" ht="15" customHeight="1" x14ac:dyDescent="0.25">
      <c r="A173" s="85">
        <v>14010020</v>
      </c>
      <c r="B173" s="86">
        <v>-75.140111110000007</v>
      </c>
      <c r="C173" s="86">
        <v>10.721888890000001</v>
      </c>
      <c r="D173" s="87">
        <v>80</v>
      </c>
      <c r="E173" s="122" t="s">
        <v>164</v>
      </c>
      <c r="F173" s="89" t="s">
        <v>41</v>
      </c>
      <c r="G173" s="89" t="s">
        <v>1511</v>
      </c>
      <c r="H173" s="89" t="s">
        <v>1514</v>
      </c>
      <c r="I173" s="89" t="s">
        <v>1537</v>
      </c>
      <c r="J173" s="256" t="s">
        <v>826</v>
      </c>
      <c r="K173" s="126">
        <v>0</v>
      </c>
      <c r="L173" s="126">
        <v>0</v>
      </c>
      <c r="M173" s="126">
        <v>0</v>
      </c>
      <c r="N173" s="126">
        <v>0</v>
      </c>
      <c r="O173" s="126">
        <v>0</v>
      </c>
      <c r="P173" s="126">
        <v>0</v>
      </c>
      <c r="Q173" s="126">
        <v>0</v>
      </c>
      <c r="R173" s="126">
        <v>0</v>
      </c>
      <c r="S173" s="126">
        <v>0</v>
      </c>
      <c r="T173" s="126">
        <v>0</v>
      </c>
      <c r="U173" s="126">
        <v>0</v>
      </c>
      <c r="V173" s="661">
        <v>0</v>
      </c>
      <c r="W173" s="661">
        <v>0</v>
      </c>
      <c r="X173" s="126">
        <v>0</v>
      </c>
      <c r="Y173" s="126">
        <v>0</v>
      </c>
      <c r="Z173" s="126">
        <v>0</v>
      </c>
      <c r="AA173" s="126">
        <v>0</v>
      </c>
      <c r="AB173" s="126">
        <v>20</v>
      </c>
      <c r="AC173" s="126">
        <v>0</v>
      </c>
      <c r="AD173" s="126">
        <v>0</v>
      </c>
      <c r="AE173" s="126">
        <v>18</v>
      </c>
      <c r="AF173" s="126">
        <v>0</v>
      </c>
      <c r="AG173" s="126">
        <v>8</v>
      </c>
      <c r="AH173" s="126">
        <v>3</v>
      </c>
      <c r="AI173" s="126">
        <v>0</v>
      </c>
      <c r="AJ173" s="126">
        <v>0</v>
      </c>
      <c r="AK173" s="126">
        <v>0</v>
      </c>
      <c r="AL173" s="126">
        <v>1</v>
      </c>
      <c r="AM173" s="126">
        <v>0</v>
      </c>
      <c r="AN173" s="126">
        <v>0</v>
      </c>
      <c r="AO173" s="120"/>
      <c r="AP173" s="92">
        <f t="shared" si="51"/>
        <v>50</v>
      </c>
      <c r="AQ173" s="93">
        <v>60.137931034482762</v>
      </c>
      <c r="AR173" s="94">
        <f t="shared" si="73"/>
        <v>83.142201834862377</v>
      </c>
      <c r="AS173" s="95">
        <f t="shared" si="74"/>
        <v>83.142201834862391</v>
      </c>
      <c r="AT173" s="96">
        <f t="shared" si="75"/>
        <v>30</v>
      </c>
      <c r="AU173" s="97">
        <f t="shared" si="71"/>
        <v>5</v>
      </c>
      <c r="AV173" s="98"/>
      <c r="AW173" s="58">
        <f t="shared" si="72"/>
        <v>0</v>
      </c>
      <c r="AX173" s="99"/>
      <c r="AY173" s="300">
        <f>MAX(K173:AO173)</f>
        <v>20</v>
      </c>
      <c r="AZ173" s="101">
        <v>80</v>
      </c>
      <c r="BA173" s="102">
        <f t="shared" si="53"/>
        <v>-60</v>
      </c>
      <c r="BB173" s="102" t="str">
        <f t="shared" si="54"/>
        <v/>
      </c>
      <c r="BC173" s="102" t="str">
        <f t="shared" si="55"/>
        <v/>
      </c>
      <c r="BD173" s="102">
        <v>3.3103448275862064</v>
      </c>
      <c r="BE173" s="103">
        <f>AU173-BD173</f>
        <v>1.6896551724137936</v>
      </c>
      <c r="BF173" s="124" t="s">
        <v>164</v>
      </c>
      <c r="BG173" s="105">
        <v>3.103448275862069</v>
      </c>
      <c r="BH173" s="105">
        <v>0.89655172413793105</v>
      </c>
      <c r="BI173" s="105">
        <v>10.068965517241379</v>
      </c>
      <c r="BJ173" s="105">
        <v>60.137931034482762</v>
      </c>
      <c r="BK173" s="105">
        <v>141.14814814814815</v>
      </c>
      <c r="BL173" s="105">
        <v>116.93103448275862</v>
      </c>
      <c r="BM173" s="105">
        <v>116.34482758620689</v>
      </c>
      <c r="BN173" s="105">
        <v>142.41333333333333</v>
      </c>
      <c r="BO173" s="105">
        <v>178.27586206896552</v>
      </c>
      <c r="BP173" s="105">
        <v>235.40740740740742</v>
      </c>
      <c r="BQ173" s="105">
        <v>165.35714285714286</v>
      </c>
      <c r="BR173" s="106">
        <v>42.629629629629626</v>
      </c>
      <c r="BS173" s="107"/>
      <c r="BT173" s="237">
        <v>0.31034482758620685</v>
      </c>
      <c r="BU173" s="237">
        <v>0.17275352471547478</v>
      </c>
      <c r="BV173" s="237">
        <v>0.72413793103448254</v>
      </c>
      <c r="BW173" s="237">
        <v>3.3103448275862064</v>
      </c>
      <c r="BX173" s="237">
        <v>7.9391200951248493</v>
      </c>
      <c r="BY173" s="109">
        <v>6.9103448275862069</v>
      </c>
      <c r="BZ173" s="109">
        <v>6.4111111111111088</v>
      </c>
      <c r="CA173" s="109">
        <v>8.5999999999999961</v>
      </c>
      <c r="CB173" s="109">
        <v>9.4747126436781617</v>
      </c>
      <c r="CC173" s="109">
        <v>11.24367816091954</v>
      </c>
      <c r="CD173" s="109">
        <v>8.2142857142857135</v>
      </c>
      <c r="CE173" s="109">
        <v>2.1851851851851842</v>
      </c>
      <c r="CF173" s="110"/>
      <c r="CG173" s="111">
        <v>48</v>
      </c>
      <c r="CH173" s="111">
        <v>15</v>
      </c>
      <c r="CI173" s="111">
        <v>80</v>
      </c>
      <c r="CJ173" s="111">
        <v>80</v>
      </c>
      <c r="CK173" s="111">
        <v>122</v>
      </c>
      <c r="CL173" s="111">
        <v>123</v>
      </c>
      <c r="CM173" s="111">
        <v>115</v>
      </c>
      <c r="CN173" s="111">
        <v>95</v>
      </c>
      <c r="CO173" s="111">
        <v>120</v>
      </c>
      <c r="CP173" s="111">
        <v>114</v>
      </c>
      <c r="CQ173" s="111">
        <v>145</v>
      </c>
      <c r="CR173" s="111">
        <v>101</v>
      </c>
      <c r="CS173" s="112"/>
      <c r="CT173" s="125" t="s">
        <v>164</v>
      </c>
      <c r="CU173" s="114">
        <f>SUM(K173:T173)</f>
        <v>0</v>
      </c>
      <c r="CV173" s="114"/>
      <c r="CW173" s="114"/>
      <c r="CX173" s="114">
        <f>SUM(U173:AD173)</f>
        <v>20</v>
      </c>
      <c r="CY173" s="114"/>
      <c r="CZ173" s="114"/>
      <c r="DA173" s="114">
        <f>SUM(AE173:AO173)</f>
        <v>30</v>
      </c>
      <c r="DB173" s="115">
        <f>+SUM(CU173:DA173)</f>
        <v>50</v>
      </c>
      <c r="DC173" s="116">
        <f>COUNT(K173:T173)</f>
        <v>10</v>
      </c>
      <c r="DD173" s="116">
        <f>COUNT(U173:AD173)</f>
        <v>10</v>
      </c>
      <c r="DE173" s="116">
        <f>COUNT(AE173:AO173)</f>
        <v>10</v>
      </c>
      <c r="DF173" s="117">
        <f>COUNT(K173:AO173)</f>
        <v>30</v>
      </c>
      <c r="DH173" s="119">
        <v>1.9770114942528738</v>
      </c>
      <c r="DI173" s="119">
        <v>0</v>
      </c>
      <c r="DJ173" s="120">
        <v>0.98850574712643691</v>
      </c>
      <c r="DK173" s="121"/>
      <c r="DL173" s="119">
        <v>0</v>
      </c>
      <c r="DM173" s="119">
        <v>0.70026525198938994</v>
      </c>
      <c r="DN173" s="120">
        <v>0.43766578249336868</v>
      </c>
      <c r="DO173" s="121"/>
      <c r="DP173" s="119">
        <v>1.1687192118226599</v>
      </c>
      <c r="DQ173" s="119">
        <v>3.5061576354679795</v>
      </c>
      <c r="DR173" s="120">
        <v>4.1354679802955649</v>
      </c>
      <c r="DS173" s="121"/>
      <c r="DT173" s="119">
        <v>6.2003112602990544</v>
      </c>
      <c r="DU173" s="119">
        <v>12.400622520598109</v>
      </c>
      <c r="DV173" s="120">
        <v>33.68527311565456</v>
      </c>
      <c r="DW173" s="121"/>
      <c r="DX173" s="119">
        <v>36.743494717287831</v>
      </c>
      <c r="DY173" s="119">
        <v>47.99739231394404</v>
      </c>
      <c r="DZ173" s="120">
        <v>58.097044003250915</v>
      </c>
      <c r="EA173" s="121"/>
      <c r="EB173" s="119">
        <v>49.838105163179698</v>
      </c>
      <c r="EC173" s="119">
        <v>41.938131546315596</v>
      </c>
      <c r="ED173" s="120">
        <v>35.696177083608163</v>
      </c>
      <c r="EE173" s="121"/>
      <c r="EF173" s="119">
        <v>27.109004003848664</v>
      </c>
      <c r="EG173" s="119">
        <v>34.629566404916361</v>
      </c>
      <c r="EH173" s="120">
        <v>35.416602005028096</v>
      </c>
      <c r="EI173" s="121"/>
      <c r="EJ173" s="119">
        <v>36.273661423374499</v>
      </c>
      <c r="EK173" s="119">
        <v>43.834662089460473</v>
      </c>
      <c r="EL173" s="120">
        <v>48.715814418199528</v>
      </c>
      <c r="EM173" s="121"/>
      <c r="EN173" s="119">
        <v>53.384792065772665</v>
      </c>
      <c r="EO173" s="119">
        <v>55.068542464878675</v>
      </c>
      <c r="EP173" s="120">
        <v>62.694941331417617</v>
      </c>
      <c r="EQ173" s="121"/>
      <c r="ER173" s="119">
        <v>72.873862010569653</v>
      </c>
      <c r="ES173" s="119">
        <v>69.101100762066039</v>
      </c>
      <c r="ET173" s="120">
        <v>92.531933779088448</v>
      </c>
      <c r="EU173" s="121"/>
      <c r="EV173" s="119">
        <v>65.43614029894924</v>
      </c>
      <c r="EW173" s="119">
        <v>34.739973360958999</v>
      </c>
      <c r="EX173" s="120">
        <v>28.306644960781409</v>
      </c>
      <c r="EY173" s="121"/>
      <c r="EZ173" s="119">
        <v>26.79483233589816</v>
      </c>
      <c r="FA173" s="119">
        <v>5.5225990310629802</v>
      </c>
      <c r="FB173" s="120">
        <v>4.8067065640733349</v>
      </c>
    </row>
    <row r="174" spans="1:158" s="118" customFormat="1" ht="15" customHeight="1" x14ac:dyDescent="0.25">
      <c r="A174" s="85">
        <v>29030140</v>
      </c>
      <c r="B174" s="86">
        <v>-75.108388890000001</v>
      </c>
      <c r="C174" s="86">
        <v>10.606222219999999</v>
      </c>
      <c r="D174" s="87">
        <v>20</v>
      </c>
      <c r="E174" s="232" t="s">
        <v>165</v>
      </c>
      <c r="F174" s="89" t="s">
        <v>41</v>
      </c>
      <c r="G174" s="89"/>
      <c r="H174" s="89"/>
      <c r="I174" s="89"/>
      <c r="J174" s="256" t="s">
        <v>829</v>
      </c>
      <c r="K174" s="126" t="s">
        <v>1301</v>
      </c>
      <c r="L174" s="126" t="s">
        <v>1301</v>
      </c>
      <c r="M174" s="126" t="s">
        <v>1301</v>
      </c>
      <c r="N174" s="126" t="s">
        <v>1301</v>
      </c>
      <c r="O174" s="126" t="s">
        <v>1301</v>
      </c>
      <c r="P174" s="126" t="s">
        <v>1301</v>
      </c>
      <c r="Q174" s="126" t="s">
        <v>1301</v>
      </c>
      <c r="R174" s="126" t="s">
        <v>1301</v>
      </c>
      <c r="S174" s="126" t="s">
        <v>1301</v>
      </c>
      <c r="T174" s="126" t="s">
        <v>1301</v>
      </c>
      <c r="U174" s="126" t="s">
        <v>1301</v>
      </c>
      <c r="V174" s="661" t="s">
        <v>1301</v>
      </c>
      <c r="W174" s="661" t="s">
        <v>1301</v>
      </c>
      <c r="X174" s="126" t="s">
        <v>1301</v>
      </c>
      <c r="Y174" s="126" t="s">
        <v>1301</v>
      </c>
      <c r="Z174" s="126" t="s">
        <v>1301</v>
      </c>
      <c r="AA174" s="126" t="s">
        <v>1301</v>
      </c>
      <c r="AB174" s="126" t="s">
        <v>1301</v>
      </c>
      <c r="AC174" s="126" t="s">
        <v>1301</v>
      </c>
      <c r="AD174" s="126" t="s">
        <v>1301</v>
      </c>
      <c r="AE174" s="126" t="s">
        <v>1301</v>
      </c>
      <c r="AF174" s="126" t="s">
        <v>1301</v>
      </c>
      <c r="AG174" s="126" t="s">
        <v>1301</v>
      </c>
      <c r="AH174" s="126" t="s">
        <v>1301</v>
      </c>
      <c r="AI174" s="126" t="s">
        <v>1301</v>
      </c>
      <c r="AJ174" s="126" t="s">
        <v>1301</v>
      </c>
      <c r="AK174" s="126" t="s">
        <v>1301</v>
      </c>
      <c r="AL174" s="126" t="s">
        <v>1301</v>
      </c>
      <c r="AM174" s="126" t="s">
        <v>1301</v>
      </c>
      <c r="AN174" s="126" t="s">
        <v>1301</v>
      </c>
      <c r="AO174" s="120"/>
      <c r="AP174" s="92" t="str">
        <f t="shared" si="51"/>
        <v/>
      </c>
      <c r="AQ174" s="93">
        <v>62.6</v>
      </c>
      <c r="AR174" s="226"/>
      <c r="AS174" s="227"/>
      <c r="AT174" s="96"/>
      <c r="AU174" s="97"/>
      <c r="AV174" s="98"/>
      <c r="AW174" s="58"/>
      <c r="AX174" s="99"/>
      <c r="AY174" s="300"/>
      <c r="AZ174" s="101">
        <v>76.5</v>
      </c>
      <c r="BA174" s="102" t="str">
        <f t="shared" si="53"/>
        <v/>
      </c>
      <c r="BB174" s="102" t="str">
        <f t="shared" si="54"/>
        <v/>
      </c>
      <c r="BC174" s="102" t="str">
        <f t="shared" si="55"/>
        <v/>
      </c>
      <c r="BD174" s="102">
        <v>5.0073891625615765</v>
      </c>
      <c r="BE174" s="103">
        <f>AU174-BD174</f>
        <v>-5.0073891625615765</v>
      </c>
      <c r="BF174" s="234" t="s">
        <v>165</v>
      </c>
      <c r="BG174" s="105">
        <v>7.6071428571428568</v>
      </c>
      <c r="BH174" s="105">
        <v>6.6241379310344835</v>
      </c>
      <c r="BI174" s="105">
        <v>22.178571428571427</v>
      </c>
      <c r="BJ174" s="105">
        <v>62.6</v>
      </c>
      <c r="BK174" s="105">
        <v>147.78571428571428</v>
      </c>
      <c r="BL174" s="105">
        <v>105.33448275862071</v>
      </c>
      <c r="BM174" s="105">
        <v>89.368965517241392</v>
      </c>
      <c r="BN174" s="105">
        <v>126.27142857142859</v>
      </c>
      <c r="BO174" s="105">
        <v>143.06666666666666</v>
      </c>
      <c r="BP174" s="105">
        <v>183.66666666666666</v>
      </c>
      <c r="BQ174" s="105">
        <v>167.73214285714289</v>
      </c>
      <c r="BR174" s="106">
        <v>49.160714285714278</v>
      </c>
      <c r="BS174" s="107"/>
      <c r="BT174" s="142">
        <v>0.89770114942528723</v>
      </c>
      <c r="BU174" s="143">
        <v>0.55065186003057587</v>
      </c>
      <c r="BV174" s="143">
        <v>1.5896551724137924</v>
      </c>
      <c r="BW174" s="143">
        <v>5.0073891625615765</v>
      </c>
      <c r="BX174" s="143">
        <v>9.1071428571428559</v>
      </c>
      <c r="BY174" s="143">
        <v>7.5862068965517233</v>
      </c>
      <c r="BZ174" s="143">
        <v>6.8965517241379288</v>
      </c>
      <c r="CA174" s="143">
        <v>9.0714285714285694</v>
      </c>
      <c r="CB174" s="143">
        <v>10.08004926108374</v>
      </c>
      <c r="CC174" s="143">
        <v>11.883333333333333</v>
      </c>
      <c r="CD174" s="143">
        <v>8.6428571428571423</v>
      </c>
      <c r="CE174" s="144">
        <v>3.2499999999999996</v>
      </c>
      <c r="CF174" s="110"/>
      <c r="CG174" s="111">
        <v>34</v>
      </c>
      <c r="CH174" s="111">
        <v>37.299999999999997</v>
      </c>
      <c r="CI174" s="111">
        <v>70.599999999999994</v>
      </c>
      <c r="CJ174" s="111">
        <v>76.5</v>
      </c>
      <c r="CK174" s="111">
        <v>112.5</v>
      </c>
      <c r="CL174" s="111">
        <v>77</v>
      </c>
      <c r="CM174" s="111">
        <v>71.5</v>
      </c>
      <c r="CN174" s="111">
        <v>98.3</v>
      </c>
      <c r="CO174" s="111">
        <v>98</v>
      </c>
      <c r="CP174" s="111">
        <v>135.6</v>
      </c>
      <c r="CQ174" s="111">
        <v>112.3</v>
      </c>
      <c r="CR174" s="111">
        <v>79</v>
      </c>
      <c r="CS174" s="112"/>
      <c r="CT174" s="235" t="s">
        <v>165</v>
      </c>
      <c r="CU174" s="114">
        <f>SUM(K174:T174)</f>
        <v>0</v>
      </c>
      <c r="CV174" s="114"/>
      <c r="CW174" s="114"/>
      <c r="CX174" s="114">
        <f>SUM(U174:AD174)</f>
        <v>0</v>
      </c>
      <c r="CY174" s="114"/>
      <c r="CZ174" s="114"/>
      <c r="DA174" s="114">
        <f>SUM(AE174:AO174)</f>
        <v>0</v>
      </c>
      <c r="DB174" s="115">
        <f>+SUM(CU174:DA174)</f>
        <v>0</v>
      </c>
      <c r="DC174" s="116">
        <f>COUNT(K174:T174)</f>
        <v>0</v>
      </c>
      <c r="DD174" s="116">
        <f>COUNT(U174:AD174)</f>
        <v>0</v>
      </c>
      <c r="DE174" s="116">
        <f>COUNT(AE174:AO174)</f>
        <v>0</v>
      </c>
      <c r="DF174" s="117">
        <f>COUNT(K174:AO174)</f>
        <v>0</v>
      </c>
      <c r="DH174" s="119">
        <v>4.9000000000000004</v>
      </c>
      <c r="DI174" s="119">
        <v>1.8</v>
      </c>
      <c r="DJ174" s="120">
        <v>1</v>
      </c>
      <c r="DK174" s="121"/>
      <c r="DL174" s="119">
        <v>0.29708333333333331</v>
      </c>
      <c r="DM174" s="119">
        <v>2.1786111111111115</v>
      </c>
      <c r="DN174" s="120">
        <v>1.0893055555555557</v>
      </c>
      <c r="DO174" s="121"/>
      <c r="DP174" s="119">
        <v>1.6986507936507935</v>
      </c>
      <c r="DQ174" s="119">
        <v>5.3957142857142859</v>
      </c>
      <c r="DR174" s="120">
        <v>11.79063492063492</v>
      </c>
      <c r="DS174" s="121"/>
      <c r="DT174" s="119">
        <v>8.3973790951638083</v>
      </c>
      <c r="DU174" s="119">
        <v>16.894726989079562</v>
      </c>
      <c r="DV174" s="120">
        <v>38.787893915756626</v>
      </c>
      <c r="DW174" s="121"/>
      <c r="DX174" s="119">
        <v>40.601327665140616</v>
      </c>
      <c r="DY174" s="119">
        <v>56.601850882930023</v>
      </c>
      <c r="DZ174" s="120">
        <v>55.701821451929369</v>
      </c>
      <c r="EA174" s="121"/>
      <c r="EB174" s="119">
        <v>38.392282507015899</v>
      </c>
      <c r="EC174" s="119">
        <v>35.713751169317113</v>
      </c>
      <c r="ED174" s="120">
        <v>31.943966323666981</v>
      </c>
      <c r="EE174" s="121"/>
      <c r="EF174" s="119">
        <v>26.358087056128291</v>
      </c>
      <c r="EG174" s="119">
        <v>26.260824742268035</v>
      </c>
      <c r="EH174" s="120">
        <v>32.291088201603664</v>
      </c>
      <c r="EI174" s="121"/>
      <c r="EJ174" s="119">
        <v>37.868478260869573</v>
      </c>
      <c r="EK174" s="119">
        <v>41.799130434782612</v>
      </c>
      <c r="EL174" s="120">
        <v>48.22239130434783</v>
      </c>
      <c r="EM174" s="121"/>
      <c r="EN174" s="119">
        <v>40.218157727013526</v>
      </c>
      <c r="EO174" s="119">
        <v>52.53815034718729</v>
      </c>
      <c r="EP174" s="120">
        <v>66.996323504746584</v>
      </c>
      <c r="EQ174" s="121"/>
      <c r="ER174" s="119">
        <v>43.71503445774394</v>
      </c>
      <c r="ES174" s="119">
        <v>56.572397533550976</v>
      </c>
      <c r="ET174" s="120">
        <v>81.495901342038479</v>
      </c>
      <c r="EU174" s="121"/>
      <c r="EV174" s="119">
        <v>64.905518422732015</v>
      </c>
      <c r="EW174" s="119">
        <v>49.266865952372967</v>
      </c>
      <c r="EX174" s="120">
        <v>45.996036677526625</v>
      </c>
      <c r="EY174" s="121"/>
      <c r="EZ174" s="119">
        <v>28.839235480943735</v>
      </c>
      <c r="FA174" s="119">
        <v>10.405909709618872</v>
      </c>
      <c r="FB174" s="120">
        <v>6.7390653357531738</v>
      </c>
    </row>
    <row r="175" spans="1:158" s="118" customFormat="1" ht="15" customHeight="1" x14ac:dyDescent="0.25">
      <c r="A175" s="85">
        <v>29040020</v>
      </c>
      <c r="B175" s="86">
        <v>-74.907833330000003</v>
      </c>
      <c r="C175" s="86">
        <v>10.708500000000001</v>
      </c>
      <c r="D175" s="87">
        <v>100</v>
      </c>
      <c r="E175" s="122" t="s">
        <v>166</v>
      </c>
      <c r="F175" s="89" t="s">
        <v>41</v>
      </c>
      <c r="G175" s="89" t="s">
        <v>1515</v>
      </c>
      <c r="H175" s="89" t="s">
        <v>1516</v>
      </c>
      <c r="I175" s="89" t="s">
        <v>1567</v>
      </c>
      <c r="J175" s="256" t="s">
        <v>830</v>
      </c>
      <c r="K175" s="126">
        <v>0</v>
      </c>
      <c r="L175" s="126">
        <v>22.4</v>
      </c>
      <c r="M175" s="126">
        <v>0</v>
      </c>
      <c r="N175" s="126">
        <v>0</v>
      </c>
      <c r="O175" s="126">
        <v>0</v>
      </c>
      <c r="P175" s="126">
        <v>0</v>
      </c>
      <c r="Q175" s="126">
        <v>0</v>
      </c>
      <c r="R175" s="126">
        <v>4.3</v>
      </c>
      <c r="S175" s="126">
        <v>0</v>
      </c>
      <c r="T175" s="126">
        <v>0</v>
      </c>
      <c r="U175" s="126">
        <v>0</v>
      </c>
      <c r="V175" s="661">
        <v>0</v>
      </c>
      <c r="W175" s="661">
        <v>0</v>
      </c>
      <c r="X175" s="126">
        <v>0</v>
      </c>
      <c r="Y175" s="126">
        <v>0</v>
      </c>
      <c r="Z175" s="126">
        <v>0</v>
      </c>
      <c r="AA175" s="126">
        <v>0</v>
      </c>
      <c r="AB175" s="126">
        <v>0</v>
      </c>
      <c r="AC175" s="126">
        <v>0</v>
      </c>
      <c r="AD175" s="126">
        <v>8</v>
      </c>
      <c r="AE175" s="126">
        <v>0</v>
      </c>
      <c r="AF175" s="126">
        <v>0</v>
      </c>
      <c r="AG175" s="126">
        <v>49</v>
      </c>
      <c r="AH175" s="126">
        <v>3.3</v>
      </c>
      <c r="AI175" s="126">
        <v>0</v>
      </c>
      <c r="AJ175" s="126">
        <v>0</v>
      </c>
      <c r="AK175" s="126">
        <v>0</v>
      </c>
      <c r="AL175" s="126">
        <v>43.4</v>
      </c>
      <c r="AM175" s="126">
        <v>0</v>
      </c>
      <c r="AN175" s="126">
        <v>0</v>
      </c>
      <c r="AO175" s="120"/>
      <c r="AP175" s="92">
        <f t="shared" si="51"/>
        <v>130.4</v>
      </c>
      <c r="AQ175" s="93">
        <v>84.407142857142858</v>
      </c>
      <c r="AR175" s="94">
        <f t="shared" si="73"/>
        <v>154.48929508335448</v>
      </c>
      <c r="AS175" s="95">
        <f t="shared" si="74"/>
        <v>154.48929508335448</v>
      </c>
      <c r="AT175" s="96">
        <f t="shared" si="75"/>
        <v>30</v>
      </c>
      <c r="AU175" s="97">
        <f>COUNTIF(K175:AO175,"&gt;0")</f>
        <v>6</v>
      </c>
      <c r="AV175" s="98"/>
      <c r="AW175" s="58">
        <f>+LOOKUP(1000,K175:AO175)</f>
        <v>0</v>
      </c>
      <c r="AX175" s="99"/>
      <c r="AY175" s="300">
        <f>MAX(K175:AO175)</f>
        <v>49</v>
      </c>
      <c r="AZ175" s="101">
        <v>132</v>
      </c>
      <c r="BA175" s="102">
        <f t="shared" si="53"/>
        <v>-83</v>
      </c>
      <c r="BB175" s="102" t="str">
        <f t="shared" si="54"/>
        <v/>
      </c>
      <c r="BC175" s="102" t="str">
        <f t="shared" si="55"/>
        <v/>
      </c>
      <c r="BD175" s="102">
        <v>4.571428571428573</v>
      </c>
      <c r="BE175" s="103">
        <f>AU175-BD175</f>
        <v>1.428571428571427</v>
      </c>
      <c r="BF175" s="124" t="s">
        <v>166</v>
      </c>
      <c r="BG175" s="105">
        <v>6.2310344827586199</v>
      </c>
      <c r="BH175" s="105">
        <v>10.637931034482758</v>
      </c>
      <c r="BI175" s="105">
        <v>22.103571428571431</v>
      </c>
      <c r="BJ175" s="105">
        <v>84.407142857142858</v>
      </c>
      <c r="BK175" s="105">
        <v>151.5965517241379</v>
      </c>
      <c r="BL175" s="105">
        <v>132.45333333333332</v>
      </c>
      <c r="BM175" s="105">
        <v>134.49666666666667</v>
      </c>
      <c r="BN175" s="105">
        <v>179.79655172413791</v>
      </c>
      <c r="BO175" s="105">
        <v>169.39</v>
      </c>
      <c r="BP175" s="105">
        <v>163.20689655172416</v>
      </c>
      <c r="BQ175" s="105">
        <v>122.13703703703705</v>
      </c>
      <c r="BR175" s="106">
        <v>33.770370370370365</v>
      </c>
      <c r="BS175" s="107"/>
      <c r="BT175" s="142">
        <v>0.44827586206896547</v>
      </c>
      <c r="BU175" s="143">
        <v>0.72580473925598754</v>
      </c>
      <c r="BV175" s="143">
        <v>1.3459770114942524</v>
      </c>
      <c r="BW175" s="143">
        <v>4.571428571428573</v>
      </c>
      <c r="BX175" s="143">
        <v>8.5172413793103399</v>
      </c>
      <c r="BY175" s="143">
        <v>7.333333333333333</v>
      </c>
      <c r="BZ175" s="143">
        <v>6.8333333333333295</v>
      </c>
      <c r="CA175" s="143">
        <v>9.5517241379310356</v>
      </c>
      <c r="CB175" s="143">
        <v>10.233333333333334</v>
      </c>
      <c r="CC175" s="143">
        <v>10.105555555555558</v>
      </c>
      <c r="CD175" s="143">
        <v>7.8121284185493467</v>
      </c>
      <c r="CE175" s="144">
        <v>2.4666666666666663</v>
      </c>
      <c r="CF175" s="110"/>
      <c r="CG175" s="111">
        <v>56</v>
      </c>
      <c r="CH175" s="111">
        <v>56.5</v>
      </c>
      <c r="CI175" s="111">
        <v>66.5</v>
      </c>
      <c r="CJ175" s="111">
        <v>132</v>
      </c>
      <c r="CK175" s="111">
        <v>125.8</v>
      </c>
      <c r="CL175" s="111">
        <v>67</v>
      </c>
      <c r="CM175" s="111">
        <v>99</v>
      </c>
      <c r="CN175" s="111">
        <v>140</v>
      </c>
      <c r="CO175" s="111">
        <v>100</v>
      </c>
      <c r="CP175" s="111">
        <v>84.3</v>
      </c>
      <c r="CQ175" s="111">
        <v>114</v>
      </c>
      <c r="CR175" s="111">
        <v>96</v>
      </c>
      <c r="CS175" s="303"/>
      <c r="CT175" s="125" t="s">
        <v>166</v>
      </c>
      <c r="CU175" s="114">
        <f>SUM(K175:T175)</f>
        <v>26.7</v>
      </c>
      <c r="CV175" s="114"/>
      <c r="CW175" s="114"/>
      <c r="CX175" s="114">
        <f>SUM(U175:AD175)</f>
        <v>8</v>
      </c>
      <c r="CY175" s="114"/>
      <c r="CZ175" s="114"/>
      <c r="DA175" s="114">
        <f>SUM(AE175:AO175)</f>
        <v>95.699999999999989</v>
      </c>
      <c r="DB175" s="115">
        <f>+SUM(CU175:DA175)</f>
        <v>130.39999999999998</v>
      </c>
      <c r="DC175" s="116">
        <f>COUNT(K175:T175)</f>
        <v>10</v>
      </c>
      <c r="DD175" s="116">
        <f>COUNT(U175:AD175)</f>
        <v>10</v>
      </c>
      <c r="DE175" s="116">
        <f>COUNT(AE175:AO175)</f>
        <v>10</v>
      </c>
      <c r="DF175" s="117">
        <f>COUNT(K175:AO175)</f>
        <v>30</v>
      </c>
      <c r="DH175" s="119">
        <v>2.5</v>
      </c>
      <c r="DI175" s="119">
        <v>3.1</v>
      </c>
      <c r="DJ175" s="120">
        <v>0.8</v>
      </c>
      <c r="DK175" s="121"/>
      <c r="DL175" s="119">
        <v>2.2712500000000002</v>
      </c>
      <c r="DM175" s="119">
        <v>5.6287500000000001</v>
      </c>
      <c r="DN175" s="120">
        <v>0.79</v>
      </c>
      <c r="DO175" s="121"/>
      <c r="DP175" s="119">
        <v>1.5082914572864323</v>
      </c>
      <c r="DQ175" s="119">
        <v>8.3458793969849268</v>
      </c>
      <c r="DR175" s="120">
        <v>10.155829145728644</v>
      </c>
      <c r="DS175" s="121"/>
      <c r="DT175" s="119">
        <v>17.189724595256585</v>
      </c>
      <c r="DU175" s="119">
        <v>19.288470040026287</v>
      </c>
      <c r="DV175" s="120">
        <v>51.569173785769756</v>
      </c>
      <c r="DW175" s="121"/>
      <c r="DX175" s="119">
        <v>37.220217391304352</v>
      </c>
      <c r="DY175" s="119">
        <v>47.325706521739129</v>
      </c>
      <c r="DZ175" s="120">
        <v>53.529076086956522</v>
      </c>
      <c r="EA175" s="121"/>
      <c r="EB175" s="119">
        <v>37.714178818112046</v>
      </c>
      <c r="EC175" s="119">
        <v>58.768706830391409</v>
      </c>
      <c r="ED175" s="120">
        <v>36.692114351496542</v>
      </c>
      <c r="EE175" s="121"/>
      <c r="EF175" s="119">
        <v>45.333009359251278</v>
      </c>
      <c r="EG175" s="119">
        <v>33.742714182865377</v>
      </c>
      <c r="EH175" s="120">
        <v>50.754276457883378</v>
      </c>
      <c r="EI175" s="121"/>
      <c r="EJ175" s="119">
        <v>51.964444444444439</v>
      </c>
      <c r="EK175" s="119">
        <v>58.656835016835018</v>
      </c>
      <c r="EL175" s="120">
        <v>64.758720538720539</v>
      </c>
      <c r="EM175" s="121"/>
      <c r="EN175" s="119">
        <v>58.552019064124785</v>
      </c>
      <c r="EO175" s="119">
        <v>65.189896013864811</v>
      </c>
      <c r="EP175" s="120">
        <v>47.753084922010402</v>
      </c>
      <c r="EQ175" s="121"/>
      <c r="ER175" s="119">
        <v>53.028904665314393</v>
      </c>
      <c r="ES175" s="119">
        <v>52.422860040567947</v>
      </c>
      <c r="ET175" s="120">
        <v>43.938235294117639</v>
      </c>
      <c r="EU175" s="121"/>
      <c r="EV175" s="119">
        <v>41.528335704125169</v>
      </c>
      <c r="EW175" s="119">
        <v>28.63322901849217</v>
      </c>
      <c r="EX175" s="120">
        <v>42.543698435277378</v>
      </c>
      <c r="EY175" s="121"/>
      <c r="EZ175" s="119">
        <v>15.186516853932586</v>
      </c>
      <c r="FA175" s="119">
        <v>12.089266706091072</v>
      </c>
      <c r="FB175" s="120">
        <v>8.2926374926079269</v>
      </c>
    </row>
    <row r="176" spans="1:158" s="118" customFormat="1" ht="15" customHeight="1" x14ac:dyDescent="0.25">
      <c r="A176" s="85">
        <v>29045000</v>
      </c>
      <c r="B176" s="86">
        <v>-74.918888890000005</v>
      </c>
      <c r="C176" s="86">
        <v>10.636722219999999</v>
      </c>
      <c r="D176" s="87">
        <v>100</v>
      </c>
      <c r="E176" s="122" t="s">
        <v>167</v>
      </c>
      <c r="F176" s="89" t="s">
        <v>41</v>
      </c>
      <c r="G176" s="89"/>
      <c r="H176" s="89"/>
      <c r="I176" s="89"/>
      <c r="J176" s="256" t="s">
        <v>831</v>
      </c>
      <c r="K176" s="126" t="s">
        <v>1301</v>
      </c>
      <c r="L176" s="126" t="s">
        <v>1301</v>
      </c>
      <c r="M176" s="126" t="s">
        <v>1301</v>
      </c>
      <c r="N176" s="126" t="s">
        <v>1301</v>
      </c>
      <c r="O176" s="126" t="s">
        <v>1301</v>
      </c>
      <c r="P176" s="126" t="s">
        <v>1301</v>
      </c>
      <c r="Q176" s="126" t="s">
        <v>1301</v>
      </c>
      <c r="R176" s="126" t="s">
        <v>1301</v>
      </c>
      <c r="S176" s="126" t="s">
        <v>1301</v>
      </c>
      <c r="T176" s="126" t="s">
        <v>1301</v>
      </c>
      <c r="U176" s="126" t="s">
        <v>1301</v>
      </c>
      <c r="V176" s="661" t="s">
        <v>1301</v>
      </c>
      <c r="W176" s="661" t="s">
        <v>1301</v>
      </c>
      <c r="X176" s="126" t="s">
        <v>1301</v>
      </c>
      <c r="Y176" s="126" t="s">
        <v>1301</v>
      </c>
      <c r="Z176" s="126" t="s">
        <v>1301</v>
      </c>
      <c r="AA176" s="126" t="s">
        <v>1301</v>
      </c>
      <c r="AB176" s="126" t="s">
        <v>1301</v>
      </c>
      <c r="AC176" s="126" t="s">
        <v>1301</v>
      </c>
      <c r="AD176" s="126" t="s">
        <v>1301</v>
      </c>
      <c r="AE176" s="126" t="s">
        <v>1301</v>
      </c>
      <c r="AF176" s="126" t="s">
        <v>1301</v>
      </c>
      <c r="AG176" s="126" t="s">
        <v>1301</v>
      </c>
      <c r="AH176" s="126" t="s">
        <v>1301</v>
      </c>
      <c r="AI176" s="126" t="s">
        <v>1301</v>
      </c>
      <c r="AJ176" s="126" t="s">
        <v>1301</v>
      </c>
      <c r="AK176" s="126" t="s">
        <v>1301</v>
      </c>
      <c r="AL176" s="126" t="s">
        <v>1301</v>
      </c>
      <c r="AM176" s="126" t="s">
        <v>1301</v>
      </c>
      <c r="AN176" s="126" t="s">
        <v>1301</v>
      </c>
      <c r="AO176" s="120"/>
      <c r="AP176" s="92" t="str">
        <f t="shared" si="51"/>
        <v/>
      </c>
      <c r="AQ176" s="93">
        <v>101.524</v>
      </c>
      <c r="AR176" s="226"/>
      <c r="AS176" s="227"/>
      <c r="AT176" s="96"/>
      <c r="AU176" s="97"/>
      <c r="AV176" s="98"/>
      <c r="AW176" s="58"/>
      <c r="AX176" s="99"/>
      <c r="AY176" s="300"/>
      <c r="AZ176" s="101">
        <v>86</v>
      </c>
      <c r="BA176" s="102" t="str">
        <f t="shared" si="53"/>
        <v/>
      </c>
      <c r="BB176" s="102" t="str">
        <f t="shared" si="54"/>
        <v/>
      </c>
      <c r="BC176" s="102" t="str">
        <f t="shared" si="55"/>
        <v/>
      </c>
      <c r="BD176" s="102">
        <v>6.7200000000000006</v>
      </c>
      <c r="BE176" s="103"/>
      <c r="BF176" s="124" t="s">
        <v>167</v>
      </c>
      <c r="BG176" s="105">
        <v>9.9615384615384617</v>
      </c>
      <c r="BH176" s="105">
        <v>5.08</v>
      </c>
      <c r="BI176" s="105">
        <v>35.431999999999995</v>
      </c>
      <c r="BJ176" s="105">
        <v>101.524</v>
      </c>
      <c r="BK176" s="105">
        <v>142.16923076923078</v>
      </c>
      <c r="BL176" s="105">
        <v>125.48076923076923</v>
      </c>
      <c r="BM176" s="105">
        <v>143.11538461538461</v>
      </c>
      <c r="BN176" s="105">
        <v>138.6</v>
      </c>
      <c r="BO176" s="105">
        <v>134</v>
      </c>
      <c r="BP176" s="105">
        <v>189.64</v>
      </c>
      <c r="BQ176" s="105">
        <v>133.73076923076923</v>
      </c>
      <c r="BR176" s="106">
        <v>38.833333333333336</v>
      </c>
      <c r="BS176" s="107"/>
      <c r="BT176" s="237">
        <v>1.1538461538461537</v>
      </c>
      <c r="BU176" s="237">
        <v>0.74180385387281933</v>
      </c>
      <c r="BV176" s="237">
        <v>2.3089743589743588</v>
      </c>
      <c r="BW176" s="237">
        <v>6.7200000000000006</v>
      </c>
      <c r="BX176" s="237">
        <v>8.7692307692307665</v>
      </c>
      <c r="BY176" s="109">
        <v>8.2694763729246485</v>
      </c>
      <c r="BZ176" s="109">
        <v>8.1153846153846132</v>
      </c>
      <c r="CA176" s="109">
        <v>9.0115384615384571</v>
      </c>
      <c r="CB176" s="109">
        <v>9.8076923076923084</v>
      </c>
      <c r="CC176" s="109">
        <v>9.9346153846153804</v>
      </c>
      <c r="CD176" s="109">
        <v>7.6538461538461551</v>
      </c>
      <c r="CE176" s="109">
        <v>2.7916666666666661</v>
      </c>
      <c r="CF176" s="110"/>
      <c r="CG176" s="111">
        <v>51</v>
      </c>
      <c r="CH176" s="111">
        <v>132</v>
      </c>
      <c r="CI176" s="111">
        <v>78</v>
      </c>
      <c r="CJ176" s="111">
        <v>86</v>
      </c>
      <c r="CK176" s="111">
        <v>92</v>
      </c>
      <c r="CL176" s="111">
        <v>250</v>
      </c>
      <c r="CM176" s="111">
        <v>100</v>
      </c>
      <c r="CN176" s="111">
        <v>110</v>
      </c>
      <c r="CO176" s="111">
        <v>100</v>
      </c>
      <c r="CP176" s="111">
        <v>177</v>
      </c>
      <c r="CQ176" s="111">
        <v>140</v>
      </c>
      <c r="CR176" s="111">
        <v>81</v>
      </c>
      <c r="CS176" s="112"/>
      <c r="CT176" s="125" t="s">
        <v>167</v>
      </c>
      <c r="CU176" s="114"/>
      <c r="CV176" s="114"/>
      <c r="CW176" s="114"/>
      <c r="CX176" s="114"/>
      <c r="CY176" s="114"/>
      <c r="CZ176" s="114"/>
      <c r="DA176" s="114"/>
      <c r="DB176" s="115"/>
      <c r="DC176" s="116"/>
      <c r="DD176" s="116"/>
      <c r="DE176" s="116"/>
      <c r="DF176" s="117"/>
      <c r="DH176" s="119">
        <v>3.9650574712643682</v>
      </c>
      <c r="DI176" s="119">
        <v>1.6993103448275866</v>
      </c>
      <c r="DJ176" s="120">
        <v>2.8321839080459776</v>
      </c>
      <c r="DK176" s="121"/>
      <c r="DL176" s="119">
        <v>2.1045606229143492</v>
      </c>
      <c r="DM176" s="119">
        <v>4.6874304783092322</v>
      </c>
      <c r="DN176" s="120">
        <v>2.1045606229143492</v>
      </c>
      <c r="DO176" s="121"/>
      <c r="DP176" s="119">
        <v>6.5139083953463999</v>
      </c>
      <c r="DQ176" s="119">
        <v>10.694476469971702</v>
      </c>
      <c r="DR176" s="120">
        <v>14.777822031233624</v>
      </c>
      <c r="DS176" s="121"/>
      <c r="DT176" s="119">
        <v>32.255829884401315</v>
      </c>
      <c r="DU176" s="119">
        <v>27.830487369773088</v>
      </c>
      <c r="DV176" s="120">
        <v>38.35296846011132</v>
      </c>
      <c r="DW176" s="121"/>
      <c r="DX176" s="119">
        <v>41.977948004808255</v>
      </c>
      <c r="DY176" s="119">
        <v>44.271280081080434</v>
      </c>
      <c r="DZ176" s="120">
        <v>59.626633983076808</v>
      </c>
      <c r="EA176" s="121"/>
      <c r="EB176" s="119">
        <v>48.901797679359369</v>
      </c>
      <c r="EC176" s="119">
        <v>44.733453178623961</v>
      </c>
      <c r="ED176" s="120">
        <v>35.075093969602875</v>
      </c>
      <c r="EE176" s="121"/>
      <c r="EF176" s="119">
        <v>34.089406737553411</v>
      </c>
      <c r="EG176" s="119">
        <v>40.493486037960842</v>
      </c>
      <c r="EH176" s="120">
        <v>62.168831362416768</v>
      </c>
      <c r="EI176" s="121"/>
      <c r="EJ176" s="119">
        <v>38.218394060759991</v>
      </c>
      <c r="EK176" s="119">
        <v>53.24356745140178</v>
      </c>
      <c r="EL176" s="120">
        <v>50.924245384389963</v>
      </c>
      <c r="EM176" s="121"/>
      <c r="EN176" s="119">
        <v>53.834018396729469</v>
      </c>
      <c r="EO176" s="119">
        <v>44.475955385709206</v>
      </c>
      <c r="EP176" s="120">
        <v>57.8589917348027</v>
      </c>
      <c r="EQ176" s="121"/>
      <c r="ER176" s="119">
        <v>70.020895522388059</v>
      </c>
      <c r="ES176" s="119">
        <v>55.53381369016985</v>
      </c>
      <c r="ET176" s="120">
        <v>63.179773546062783</v>
      </c>
      <c r="EU176" s="121"/>
      <c r="EV176" s="119">
        <v>39.268556701030931</v>
      </c>
      <c r="EW176" s="119">
        <v>38.494792036971205</v>
      </c>
      <c r="EX176" s="120">
        <v>34.819409882687523</v>
      </c>
      <c r="EY176" s="121"/>
      <c r="EZ176" s="119">
        <v>17.447660098522167</v>
      </c>
      <c r="FA176" s="119">
        <v>8.7238300492610836</v>
      </c>
      <c r="FB176" s="120">
        <v>6.3974753694581272</v>
      </c>
    </row>
    <row r="177" spans="1:158" s="118" customFormat="1" ht="15" customHeight="1" x14ac:dyDescent="0.25">
      <c r="A177" s="85">
        <v>29040290</v>
      </c>
      <c r="B177" s="86">
        <v>-74.971777779999996</v>
      </c>
      <c r="C177" s="86">
        <v>10.55777778</v>
      </c>
      <c r="D177" s="87">
        <v>100</v>
      </c>
      <c r="E177" s="122" t="s">
        <v>168</v>
      </c>
      <c r="F177" s="89" t="s">
        <v>41</v>
      </c>
      <c r="G177" s="89"/>
      <c r="H177" s="89"/>
      <c r="I177" s="89"/>
      <c r="J177" s="256" t="s">
        <v>831</v>
      </c>
      <c r="K177" s="126" t="s">
        <v>1301</v>
      </c>
      <c r="L177" s="126" t="s">
        <v>1301</v>
      </c>
      <c r="M177" s="126" t="s">
        <v>1301</v>
      </c>
      <c r="N177" s="126" t="s">
        <v>1301</v>
      </c>
      <c r="O177" s="126" t="s">
        <v>1301</v>
      </c>
      <c r="P177" s="126" t="s">
        <v>1301</v>
      </c>
      <c r="Q177" s="126" t="s">
        <v>1301</v>
      </c>
      <c r="R177" s="126" t="s">
        <v>1301</v>
      </c>
      <c r="S177" s="126" t="s">
        <v>1301</v>
      </c>
      <c r="T177" s="126" t="s">
        <v>1301</v>
      </c>
      <c r="U177" s="126" t="s">
        <v>1301</v>
      </c>
      <c r="V177" s="661" t="s">
        <v>1301</v>
      </c>
      <c r="W177" s="661" t="s">
        <v>1301</v>
      </c>
      <c r="X177" s="126" t="s">
        <v>1301</v>
      </c>
      <c r="Y177" s="126" t="s">
        <v>1301</v>
      </c>
      <c r="Z177" s="126" t="s">
        <v>1301</v>
      </c>
      <c r="AA177" s="126" t="s">
        <v>1301</v>
      </c>
      <c r="AB177" s="126" t="s">
        <v>1301</v>
      </c>
      <c r="AC177" s="126" t="s">
        <v>1301</v>
      </c>
      <c r="AD177" s="126" t="s">
        <v>1301</v>
      </c>
      <c r="AE177" s="126" t="s">
        <v>1301</v>
      </c>
      <c r="AF177" s="126" t="s">
        <v>1301</v>
      </c>
      <c r="AG177" s="126" t="s">
        <v>1301</v>
      </c>
      <c r="AH177" s="126" t="s">
        <v>1301</v>
      </c>
      <c r="AI177" s="126" t="s">
        <v>1301</v>
      </c>
      <c r="AJ177" s="126" t="s">
        <v>1301</v>
      </c>
      <c r="AK177" s="126" t="s">
        <v>1301</v>
      </c>
      <c r="AL177" s="126" t="s">
        <v>1301</v>
      </c>
      <c r="AM177" s="126" t="s">
        <v>1301</v>
      </c>
      <c r="AN177" s="126" t="s">
        <v>1301</v>
      </c>
      <c r="AO177" s="120"/>
      <c r="AP177" s="92" t="str">
        <f t="shared" si="51"/>
        <v/>
      </c>
      <c r="AQ177" s="93">
        <v>108.22333333333333</v>
      </c>
      <c r="AR177" s="226"/>
      <c r="AS177" s="227"/>
      <c r="AT177" s="96"/>
      <c r="AU177" s="97"/>
      <c r="AV177" s="98"/>
      <c r="AW177" s="58"/>
      <c r="AX177" s="99"/>
      <c r="AY177" s="300"/>
      <c r="AZ177" s="101">
        <v>110</v>
      </c>
      <c r="BA177" s="102" t="str">
        <f t="shared" si="53"/>
        <v/>
      </c>
      <c r="BB177" s="102" t="str">
        <f t="shared" si="54"/>
        <v/>
      </c>
      <c r="BC177" s="102" t="str">
        <f t="shared" si="55"/>
        <v/>
      </c>
      <c r="BD177" s="102">
        <v>4.166666666666667</v>
      </c>
      <c r="BE177" s="103">
        <f>AU177-BD177</f>
        <v>-4.166666666666667</v>
      </c>
      <c r="BF177" s="124" t="s">
        <v>168</v>
      </c>
      <c r="BG177" s="105">
        <v>13.928571428571429</v>
      </c>
      <c r="BH177" s="105">
        <v>12.592592592592593</v>
      </c>
      <c r="BI177" s="105">
        <v>34.392857142857146</v>
      </c>
      <c r="BJ177" s="105">
        <v>108.22333333333333</v>
      </c>
      <c r="BK177" s="105">
        <v>176.92000000000002</v>
      </c>
      <c r="BL177" s="105">
        <v>149.44999999999999</v>
      </c>
      <c r="BM177" s="105">
        <v>186.71428571428572</v>
      </c>
      <c r="BN177" s="105">
        <v>207.5</v>
      </c>
      <c r="BO177" s="105">
        <v>229.86206896551724</v>
      </c>
      <c r="BP177" s="105">
        <v>216.17142857142858</v>
      </c>
      <c r="BQ177" s="105">
        <v>141.67857142857142</v>
      </c>
      <c r="BR177" s="106">
        <v>51.103448275862071</v>
      </c>
      <c r="BS177" s="107"/>
      <c r="BT177" s="237">
        <v>0.74999999999999989</v>
      </c>
      <c r="BU177" s="237">
        <v>0.53552735749472191</v>
      </c>
      <c r="BV177" s="237">
        <v>1.25</v>
      </c>
      <c r="BW177" s="237">
        <v>4.166666666666667</v>
      </c>
      <c r="BX177" s="237">
        <v>6.5333333333333297</v>
      </c>
      <c r="BY177" s="109">
        <v>5.3333333333333357</v>
      </c>
      <c r="BZ177" s="109">
        <v>6.2872030651340989</v>
      </c>
      <c r="CA177" s="109">
        <v>7.0333333333333306</v>
      </c>
      <c r="CB177" s="109">
        <v>7.840229885057469</v>
      </c>
      <c r="CC177" s="109">
        <v>7.4206896551724117</v>
      </c>
      <c r="CD177" s="109">
        <v>5.1093935790725311</v>
      </c>
      <c r="CE177" s="109">
        <v>2.1379310344827576</v>
      </c>
      <c r="CF177" s="110"/>
      <c r="CG177" s="111">
        <v>45</v>
      </c>
      <c r="CH177" s="111">
        <v>50</v>
      </c>
      <c r="CI177" s="111">
        <v>95</v>
      </c>
      <c r="CJ177" s="111">
        <v>110</v>
      </c>
      <c r="CK177" s="111">
        <v>110</v>
      </c>
      <c r="CL177" s="111">
        <v>105</v>
      </c>
      <c r="CM177" s="111">
        <v>135</v>
      </c>
      <c r="CN177" s="111">
        <v>121</v>
      </c>
      <c r="CO177" s="111">
        <v>148</v>
      </c>
      <c r="CP177" s="111">
        <v>117</v>
      </c>
      <c r="CQ177" s="111">
        <v>90</v>
      </c>
      <c r="CR177" s="111">
        <v>90</v>
      </c>
      <c r="CS177" s="112"/>
      <c r="CT177" s="125" t="s">
        <v>168</v>
      </c>
      <c r="CU177" s="114">
        <f>SUM(K177:T177)</f>
        <v>0</v>
      </c>
      <c r="CV177" s="114"/>
      <c r="CW177" s="114"/>
      <c r="CX177" s="114">
        <f>SUM(U177:AD177)</f>
        <v>0</v>
      </c>
      <c r="CY177" s="114"/>
      <c r="CZ177" s="114"/>
      <c r="DA177" s="114">
        <f>SUM(AE177:AO177)</f>
        <v>0</v>
      </c>
      <c r="DB177" s="115">
        <f>+SUM(CU177:DA177)</f>
        <v>0</v>
      </c>
      <c r="DC177" s="116">
        <f>COUNT(K177:T177)</f>
        <v>0</v>
      </c>
      <c r="DD177" s="116">
        <f>COUNT(U177:AD177)</f>
        <v>0</v>
      </c>
      <c r="DE177" s="116">
        <f>COUNT(AE177:AO177)</f>
        <v>0</v>
      </c>
      <c r="DF177" s="117">
        <f>COUNT(K177:AO177)</f>
        <v>0</v>
      </c>
      <c r="DH177" s="119">
        <v>7.4966950959488274</v>
      </c>
      <c r="DI177" s="119">
        <v>4.0442697228144988</v>
      </c>
      <c r="DJ177" s="120">
        <v>1.6768923240938167</v>
      </c>
      <c r="DK177" s="121"/>
      <c r="DL177" s="119">
        <v>3.0819254658385091</v>
      </c>
      <c r="DM177" s="119">
        <v>6.5889440993788826</v>
      </c>
      <c r="DN177" s="120">
        <v>2.5505590062111803</v>
      </c>
      <c r="DO177" s="121"/>
      <c r="DP177" s="119">
        <v>1.8311496196111583</v>
      </c>
      <c r="DQ177" s="119">
        <v>10.986897717666951</v>
      </c>
      <c r="DR177" s="120">
        <v>18.128381234150467</v>
      </c>
      <c r="DS177" s="121"/>
      <c r="DT177" s="119">
        <v>22.702452177452173</v>
      </c>
      <c r="DU177" s="119">
        <v>38.795329670329664</v>
      </c>
      <c r="DV177" s="120">
        <v>39.370075295075289</v>
      </c>
      <c r="DW177" s="121"/>
      <c r="DX177" s="119">
        <v>49.545697487974344</v>
      </c>
      <c r="DY177" s="119">
        <v>62.128731770634495</v>
      </c>
      <c r="DZ177" s="120">
        <v>72.254142169962591</v>
      </c>
      <c r="EA177" s="121"/>
      <c r="EB177" s="119">
        <v>48.955925925925932</v>
      </c>
      <c r="EC177" s="119">
        <v>51.858451178451183</v>
      </c>
      <c r="ED177" s="120">
        <v>42.860622895622896</v>
      </c>
      <c r="EE177" s="121"/>
      <c r="EF177" s="119">
        <v>49.372702256466695</v>
      </c>
      <c r="EG177" s="119">
        <v>52.801362135388004</v>
      </c>
      <c r="EH177" s="120">
        <v>75.822364179573867</v>
      </c>
      <c r="EI177" s="121"/>
      <c r="EJ177" s="119">
        <v>73.653859775590803</v>
      </c>
      <c r="EK177" s="119">
        <v>76.294834827305195</v>
      </c>
      <c r="EL177" s="120">
        <v>72.969162539961118</v>
      </c>
      <c r="EM177" s="121"/>
      <c r="EN177" s="119">
        <v>68.553845046082955</v>
      </c>
      <c r="EO177" s="119">
        <v>67.076391489055311</v>
      </c>
      <c r="EP177" s="120">
        <v>59.7876206077189</v>
      </c>
      <c r="EQ177" s="121"/>
      <c r="ER177" s="119">
        <v>74.15320349985889</v>
      </c>
      <c r="ES177" s="119">
        <v>62.276714648602884</v>
      </c>
      <c r="ET177" s="120">
        <v>99.303415184871582</v>
      </c>
      <c r="EU177" s="121"/>
      <c r="EV177" s="119">
        <v>72.207234639887702</v>
      </c>
      <c r="EW177" s="119">
        <v>32.179311089515174</v>
      </c>
      <c r="EX177" s="120">
        <v>30.217157974300836</v>
      </c>
      <c r="EY177" s="121"/>
      <c r="EZ177" s="119">
        <v>22.855238095238096</v>
      </c>
      <c r="FA177" s="119">
        <v>14.650793650793652</v>
      </c>
      <c r="FB177" s="120">
        <v>10.353227513227514</v>
      </c>
    </row>
    <row r="178" spans="1:158" s="118" customFormat="1" ht="15" customHeight="1" x14ac:dyDescent="0.25">
      <c r="A178" s="85">
        <v>25010080</v>
      </c>
      <c r="B178" s="215">
        <v>-75.683333000000005</v>
      </c>
      <c r="C178" s="215">
        <v>8.0333330000000007</v>
      </c>
      <c r="D178" s="87">
        <v>14</v>
      </c>
      <c r="E178" s="304" t="s">
        <v>169</v>
      </c>
      <c r="F178" s="89" t="s">
        <v>48</v>
      </c>
      <c r="G178" s="89"/>
      <c r="H178" s="89"/>
      <c r="I178" s="89"/>
      <c r="J178" s="256" t="s">
        <v>815</v>
      </c>
      <c r="K178" s="126" t="s">
        <v>1301</v>
      </c>
      <c r="L178" s="126" t="s">
        <v>1301</v>
      </c>
      <c r="M178" s="126" t="s">
        <v>1301</v>
      </c>
      <c r="N178" s="126" t="s">
        <v>1301</v>
      </c>
      <c r="O178" s="126" t="s">
        <v>1301</v>
      </c>
      <c r="P178" s="126" t="s">
        <v>1301</v>
      </c>
      <c r="Q178" s="126" t="s">
        <v>1301</v>
      </c>
      <c r="R178" s="126" t="s">
        <v>1301</v>
      </c>
      <c r="S178" s="126" t="s">
        <v>1301</v>
      </c>
      <c r="T178" s="126" t="s">
        <v>1301</v>
      </c>
      <c r="U178" s="126" t="s">
        <v>1301</v>
      </c>
      <c r="V178" s="661" t="s">
        <v>1301</v>
      </c>
      <c r="W178" s="661" t="s">
        <v>1301</v>
      </c>
      <c r="X178" s="126" t="s">
        <v>1301</v>
      </c>
      <c r="Y178" s="126" t="s">
        <v>1301</v>
      </c>
      <c r="Z178" s="126" t="s">
        <v>1301</v>
      </c>
      <c r="AA178" s="126" t="s">
        <v>1301</v>
      </c>
      <c r="AB178" s="126" t="s">
        <v>1301</v>
      </c>
      <c r="AC178" s="126" t="s">
        <v>1301</v>
      </c>
      <c r="AD178" s="126" t="s">
        <v>1301</v>
      </c>
      <c r="AE178" s="126" t="s">
        <v>1301</v>
      </c>
      <c r="AF178" s="126" t="s">
        <v>1301</v>
      </c>
      <c r="AG178" s="126" t="s">
        <v>1301</v>
      </c>
      <c r="AH178" s="126" t="s">
        <v>1301</v>
      </c>
      <c r="AI178" s="126" t="s">
        <v>1301</v>
      </c>
      <c r="AJ178" s="126" t="s">
        <v>1301</v>
      </c>
      <c r="AK178" s="126" t="s">
        <v>1301</v>
      </c>
      <c r="AL178" s="126" t="s">
        <v>1301</v>
      </c>
      <c r="AM178" s="126" t="s">
        <v>1301</v>
      </c>
      <c r="AN178" s="126" t="s">
        <v>1301</v>
      </c>
      <c r="AO178" s="120"/>
      <c r="AP178" s="92" t="str">
        <f t="shared" si="51"/>
        <v/>
      </c>
      <c r="AQ178" s="93">
        <v>156.3821428571429</v>
      </c>
      <c r="AR178" s="226"/>
      <c r="AS178" s="227"/>
      <c r="AT178" s="96"/>
      <c r="AU178" s="97"/>
      <c r="AV178" s="98"/>
      <c r="AW178" s="58"/>
      <c r="AX178" s="99"/>
      <c r="AY178" s="300"/>
      <c r="AZ178" s="101">
        <v>100</v>
      </c>
      <c r="BA178" s="102" t="str">
        <f t="shared" si="53"/>
        <v/>
      </c>
      <c r="BB178" s="102" t="str">
        <f t="shared" si="54"/>
        <v/>
      </c>
      <c r="BC178" s="102" t="str">
        <f t="shared" si="55"/>
        <v/>
      </c>
      <c r="BD178" s="102">
        <v>7.9642857142857144</v>
      </c>
      <c r="BE178" s="103"/>
      <c r="BF178" s="305" t="s">
        <v>169</v>
      </c>
      <c r="BG178" s="105">
        <v>26.642857142857142</v>
      </c>
      <c r="BH178" s="105">
        <v>27.344444444444449</v>
      </c>
      <c r="BI178" s="105">
        <v>69.444444444444443</v>
      </c>
      <c r="BJ178" s="105">
        <v>156.3821428571429</v>
      </c>
      <c r="BK178" s="105">
        <v>248.91923076923078</v>
      </c>
      <c r="BL178" s="105">
        <v>303.73461538461538</v>
      </c>
      <c r="BM178" s="105">
        <v>255.916</v>
      </c>
      <c r="BN178" s="105">
        <v>285.87037037037032</v>
      </c>
      <c r="BO178" s="105">
        <v>225.02857142857141</v>
      </c>
      <c r="BP178" s="105">
        <v>220.77142857142857</v>
      </c>
      <c r="BQ178" s="105">
        <v>127.1206896551724</v>
      </c>
      <c r="BR178" s="106">
        <v>67.193103448275863</v>
      </c>
      <c r="BS178" s="107"/>
      <c r="BT178" s="237">
        <v>2.5</v>
      </c>
      <c r="BU178" s="237">
        <v>1.6622194854953474</v>
      </c>
      <c r="BV178" s="237">
        <v>4.7747126436781597</v>
      </c>
      <c r="BW178" s="237">
        <v>7.9642857142857144</v>
      </c>
      <c r="BX178" s="237">
        <v>11.348148148148146</v>
      </c>
      <c r="BY178" s="109">
        <v>11.644955300127712</v>
      </c>
      <c r="BZ178" s="109">
        <v>11.975641025641025</v>
      </c>
      <c r="CA178" s="109">
        <v>12.666666666666663</v>
      </c>
      <c r="CB178" s="109">
        <v>11.071428571428573</v>
      </c>
      <c r="CC178" s="109">
        <v>11.35632183908046</v>
      </c>
      <c r="CD178" s="109">
        <v>7.9655172413793114</v>
      </c>
      <c r="CE178" s="109">
        <v>3.7586206896551717</v>
      </c>
      <c r="CF178" s="110"/>
      <c r="CG178" s="111">
        <v>54</v>
      </c>
      <c r="CH178" s="111">
        <v>70</v>
      </c>
      <c r="CI178" s="111">
        <v>100</v>
      </c>
      <c r="CJ178" s="111">
        <v>100</v>
      </c>
      <c r="CK178" s="111">
        <v>140</v>
      </c>
      <c r="CL178" s="111">
        <v>170</v>
      </c>
      <c r="CM178" s="111">
        <v>124</v>
      </c>
      <c r="CN178" s="111">
        <v>140</v>
      </c>
      <c r="CO178" s="111">
        <v>108</v>
      </c>
      <c r="CP178" s="111">
        <v>140</v>
      </c>
      <c r="CQ178" s="111">
        <v>93</v>
      </c>
      <c r="CR178" s="111">
        <v>80</v>
      </c>
      <c r="CS178" s="112"/>
      <c r="CT178" s="306" t="s">
        <v>169</v>
      </c>
      <c r="CU178" s="114">
        <f>SUM(K178:T178)</f>
        <v>0</v>
      </c>
      <c r="CV178" s="114"/>
      <c r="CW178" s="114"/>
      <c r="CX178" s="114">
        <f>SUM(U178:AD178)</f>
        <v>0</v>
      </c>
      <c r="CY178" s="114"/>
      <c r="CZ178" s="114"/>
      <c r="DA178" s="114">
        <f>SUM(AE178:AO178)</f>
        <v>0</v>
      </c>
      <c r="DB178" s="115">
        <f>+SUM(CU178:DA178)</f>
        <v>0</v>
      </c>
      <c r="DC178" s="116">
        <f>COUNT(K178:T178)</f>
        <v>0</v>
      </c>
      <c r="DD178" s="116">
        <f>COUNT(U178:AD178)</f>
        <v>0</v>
      </c>
      <c r="DE178" s="116">
        <f>COUNT(AE178:AO178)</f>
        <v>0</v>
      </c>
      <c r="DF178" s="117">
        <f>COUNT(K178:AO178)</f>
        <v>0</v>
      </c>
      <c r="DH178" s="119">
        <v>9.9795858850976966</v>
      </c>
      <c r="DI178" s="119">
        <v>6.6863225430154563</v>
      </c>
      <c r="DJ178" s="120">
        <v>8.6822397200349961</v>
      </c>
      <c r="DK178" s="121"/>
      <c r="DL178" s="119">
        <v>18.200533130236103</v>
      </c>
      <c r="DM178" s="119">
        <v>9.6574257425742562</v>
      </c>
      <c r="DN178" s="120">
        <v>9.6574257425742562</v>
      </c>
      <c r="DO178" s="121"/>
      <c r="DP178" s="119">
        <v>23.039890343515719</v>
      </c>
      <c r="DQ178" s="119">
        <v>16.228096676737159</v>
      </c>
      <c r="DR178" s="120">
        <v>27.046827794561928</v>
      </c>
      <c r="DS178" s="121"/>
      <c r="DT178" s="119">
        <v>35.246152328334645</v>
      </c>
      <c r="DU178" s="119">
        <v>48.855083366219411</v>
      </c>
      <c r="DV178" s="120">
        <v>57.666621448303069</v>
      </c>
      <c r="DW178" s="121"/>
      <c r="DX178" s="119">
        <v>78.779062481785871</v>
      </c>
      <c r="DY178" s="119">
        <v>71.464569854869737</v>
      </c>
      <c r="DZ178" s="120">
        <v>92.024224806201545</v>
      </c>
      <c r="EA178" s="121"/>
      <c r="EB178" s="119">
        <v>114.70684792472655</v>
      </c>
      <c r="EC178" s="119">
        <v>91.405456846730672</v>
      </c>
      <c r="ED178" s="120">
        <v>93.005552371399901</v>
      </c>
      <c r="EE178" s="121"/>
      <c r="EF178" s="119">
        <v>98.624771248743841</v>
      </c>
      <c r="EG178" s="119">
        <v>80.720274237055051</v>
      </c>
      <c r="EH178" s="120">
        <v>90.822811657058224</v>
      </c>
      <c r="EI178" s="121"/>
      <c r="EJ178" s="119">
        <v>102.49136332996291</v>
      </c>
      <c r="EK178" s="119">
        <v>98.791675092686205</v>
      </c>
      <c r="EL178" s="120">
        <v>95.391961577350855</v>
      </c>
      <c r="EM178" s="121"/>
      <c r="EN178" s="119">
        <v>77.108980257410735</v>
      </c>
      <c r="EO178" s="119">
        <v>79.009201560771061</v>
      </c>
      <c r="EP178" s="120">
        <v>89.210389610389598</v>
      </c>
      <c r="EQ178" s="121"/>
      <c r="ER178" s="119">
        <v>61.115386829277064</v>
      </c>
      <c r="ES178" s="119">
        <v>74.718811720900106</v>
      </c>
      <c r="ET178" s="120">
        <v>70.117653301674665</v>
      </c>
      <c r="EU178" s="121"/>
      <c r="EV178" s="119">
        <v>42.033561808561807</v>
      </c>
      <c r="EW178" s="119">
        <v>49.78732563732563</v>
      </c>
      <c r="EX178" s="120">
        <v>33.871705146705146</v>
      </c>
      <c r="EY178" s="121"/>
      <c r="EZ178" s="119">
        <v>29.532399299474605</v>
      </c>
      <c r="FA178" s="119">
        <v>17.45096322241681</v>
      </c>
      <c r="FB178" s="120">
        <v>11.978175939647043</v>
      </c>
    </row>
    <row r="179" spans="1:158" s="118" customFormat="1" ht="15" customHeight="1" x14ac:dyDescent="0.25">
      <c r="A179" s="85">
        <v>25020700</v>
      </c>
      <c r="B179" s="86">
        <v>-75.335333329999997</v>
      </c>
      <c r="C179" s="86">
        <v>8.0497499999999995</v>
      </c>
      <c r="D179" s="87">
        <v>50</v>
      </c>
      <c r="E179" s="307" t="s">
        <v>170</v>
      </c>
      <c r="F179" s="89" t="s">
        <v>48</v>
      </c>
      <c r="G179" s="89" t="s">
        <v>1515</v>
      </c>
      <c r="H179" s="89" t="s">
        <v>1528</v>
      </c>
      <c r="I179" s="89" t="s">
        <v>1565</v>
      </c>
      <c r="J179" s="256" t="s">
        <v>832</v>
      </c>
      <c r="K179" s="126" t="s">
        <v>1301</v>
      </c>
      <c r="L179" s="126" t="s">
        <v>1301</v>
      </c>
      <c r="M179" s="126" t="s">
        <v>1301</v>
      </c>
      <c r="N179" s="126" t="s">
        <v>1301</v>
      </c>
      <c r="O179" s="126" t="s">
        <v>1301</v>
      </c>
      <c r="P179" s="126" t="s">
        <v>1301</v>
      </c>
      <c r="Q179" s="126" t="s">
        <v>1301</v>
      </c>
      <c r="R179" s="126" t="s">
        <v>1301</v>
      </c>
      <c r="S179" s="126" t="s">
        <v>1301</v>
      </c>
      <c r="T179" s="126" t="s">
        <v>1301</v>
      </c>
      <c r="U179" s="126" t="s">
        <v>1301</v>
      </c>
      <c r="V179" s="661" t="s">
        <v>1301</v>
      </c>
      <c r="W179" s="661" t="s">
        <v>1301</v>
      </c>
      <c r="X179" s="126" t="s">
        <v>1301</v>
      </c>
      <c r="Y179" s="126" t="s">
        <v>1301</v>
      </c>
      <c r="Z179" s="126" t="s">
        <v>1301</v>
      </c>
      <c r="AA179" s="126" t="s">
        <v>1301</v>
      </c>
      <c r="AB179" s="126" t="s">
        <v>1301</v>
      </c>
      <c r="AC179" s="126" t="s">
        <v>1301</v>
      </c>
      <c r="AD179" s="126" t="s">
        <v>1301</v>
      </c>
      <c r="AE179" s="126" t="s">
        <v>1301</v>
      </c>
      <c r="AF179" s="126" t="s">
        <v>1301</v>
      </c>
      <c r="AG179" s="126" t="s">
        <v>1301</v>
      </c>
      <c r="AH179" s="126" t="s">
        <v>1301</v>
      </c>
      <c r="AI179" s="126" t="s">
        <v>1301</v>
      </c>
      <c r="AJ179" s="126" t="s">
        <v>1301</v>
      </c>
      <c r="AK179" s="126" t="s">
        <v>1301</v>
      </c>
      <c r="AL179" s="126" t="s">
        <v>1301</v>
      </c>
      <c r="AM179" s="126" t="s">
        <v>1301</v>
      </c>
      <c r="AN179" s="126" t="s">
        <v>1301</v>
      </c>
      <c r="AO179" s="120"/>
      <c r="AP179" s="92" t="str">
        <f t="shared" si="51"/>
        <v/>
      </c>
      <c r="AQ179" s="93">
        <v>155.10344827586206</v>
      </c>
      <c r="AR179" s="94" t="e">
        <f t="shared" si="73"/>
        <v>#VALUE!</v>
      </c>
      <c r="AS179" s="95" t="e">
        <f t="shared" si="74"/>
        <v>#VALUE!</v>
      </c>
      <c r="AT179" s="96">
        <f t="shared" si="75"/>
        <v>0</v>
      </c>
      <c r="AU179" s="97">
        <f>COUNTIF(K179:AO179,"&gt;0")</f>
        <v>0</v>
      </c>
      <c r="AV179" s="98"/>
      <c r="AW179" s="58" t="e">
        <f>+LOOKUP(1000,K179:AO179)</f>
        <v>#N/A</v>
      </c>
      <c r="AX179" s="99"/>
      <c r="AY179" s="300">
        <f>MAX(K179:AO179)</f>
        <v>0</v>
      </c>
      <c r="AZ179" s="101">
        <v>190</v>
      </c>
      <c r="BA179" s="102" t="str">
        <f t="shared" si="53"/>
        <v/>
      </c>
      <c r="BB179" s="102" t="str">
        <f t="shared" si="54"/>
        <v/>
      </c>
      <c r="BC179" s="102" t="e">
        <f t="shared" si="55"/>
        <v>#N/A</v>
      </c>
      <c r="BD179" s="102">
        <v>7.4689655172413794</v>
      </c>
      <c r="BE179" s="103">
        <f>AU179-BD179</f>
        <v>-7.4689655172413794</v>
      </c>
      <c r="BF179" s="308" t="s">
        <v>170</v>
      </c>
      <c r="BG179" s="105">
        <v>15.135714285714288</v>
      </c>
      <c r="BH179" s="105">
        <v>19.775862068965512</v>
      </c>
      <c r="BI179" s="105">
        <v>65.482758620689651</v>
      </c>
      <c r="BJ179" s="105">
        <v>155.10344827586206</v>
      </c>
      <c r="BK179" s="105">
        <v>242.28666666666666</v>
      </c>
      <c r="BL179" s="105">
        <v>232.05357142857139</v>
      </c>
      <c r="BM179" s="105">
        <v>262.12666666666667</v>
      </c>
      <c r="BN179" s="105">
        <v>298.35333333333335</v>
      </c>
      <c r="BO179" s="105">
        <v>221.14137931034477</v>
      </c>
      <c r="BP179" s="105">
        <v>187.40000000000003</v>
      </c>
      <c r="BQ179" s="105">
        <v>151.54333333333335</v>
      </c>
      <c r="BR179" s="106">
        <v>53.324137931034478</v>
      </c>
      <c r="BS179" s="107"/>
      <c r="BT179" s="237">
        <v>1.518390804597701</v>
      </c>
      <c r="BU179" s="237">
        <v>1.4768027008663152</v>
      </c>
      <c r="BV179" s="237">
        <v>4.6551724137931023</v>
      </c>
      <c r="BW179" s="237">
        <v>7.4689655172413794</v>
      </c>
      <c r="BX179" s="237">
        <v>10.699999999999998</v>
      </c>
      <c r="BY179" s="109">
        <v>11.067305236270753</v>
      </c>
      <c r="BZ179" s="109">
        <v>11.1</v>
      </c>
      <c r="CA179" s="109">
        <v>12.566666666666666</v>
      </c>
      <c r="CB179" s="109">
        <v>9.8804597701149444</v>
      </c>
      <c r="CC179" s="109">
        <v>10.296666666666665</v>
      </c>
      <c r="CD179" s="109">
        <v>7.9666666666666677</v>
      </c>
      <c r="CE179" s="109">
        <v>3.807777777777777</v>
      </c>
      <c r="CF179" s="110"/>
      <c r="CG179" s="111">
        <v>40</v>
      </c>
      <c r="CH179" s="111">
        <v>90</v>
      </c>
      <c r="CI179" s="111">
        <v>120</v>
      </c>
      <c r="CJ179" s="111">
        <v>190</v>
      </c>
      <c r="CK179" s="111">
        <v>130</v>
      </c>
      <c r="CL179" s="111">
        <v>150</v>
      </c>
      <c r="CM179" s="111">
        <v>122</v>
      </c>
      <c r="CN179" s="111">
        <v>123.5</v>
      </c>
      <c r="CO179" s="111">
        <v>141</v>
      </c>
      <c r="CP179" s="111">
        <v>175</v>
      </c>
      <c r="CQ179" s="111">
        <v>140</v>
      </c>
      <c r="CR179" s="111">
        <v>120</v>
      </c>
      <c r="CS179" s="112"/>
      <c r="CT179" s="309" t="s">
        <v>170</v>
      </c>
      <c r="CU179" s="114">
        <f>SUM(K179:T179)</f>
        <v>0</v>
      </c>
      <c r="CV179" s="114"/>
      <c r="CW179" s="114"/>
      <c r="CX179" s="114">
        <f>SUM(U179:AD179)</f>
        <v>0</v>
      </c>
      <c r="CY179" s="114"/>
      <c r="CZ179" s="114"/>
      <c r="DA179" s="114">
        <f>SUM(AE179:AO179)</f>
        <v>0</v>
      </c>
      <c r="DB179" s="115">
        <f>+SUM(CU179:DA179)</f>
        <v>0</v>
      </c>
      <c r="DC179" s="116">
        <f>COUNT(K179:T179)</f>
        <v>0</v>
      </c>
      <c r="DD179" s="116">
        <f>COUNT(U179:AD179)</f>
        <v>0</v>
      </c>
      <c r="DE179" s="116">
        <f>COUNT(AE179:AO179)</f>
        <v>0</v>
      </c>
      <c r="DF179" s="117">
        <f>COUNT(K179:AO179)</f>
        <v>0</v>
      </c>
      <c r="DH179" s="119">
        <v>8.504544239508153</v>
      </c>
      <c r="DI179" s="119">
        <v>2.4012830793905371</v>
      </c>
      <c r="DJ179" s="120">
        <v>2.0010692328254476</v>
      </c>
      <c r="DK179" s="121"/>
      <c r="DL179" s="119">
        <v>17.750255932992086</v>
      </c>
      <c r="DM179" s="119">
        <v>5.3663564448580736</v>
      </c>
      <c r="DN179" s="120">
        <v>8.5655304792926952</v>
      </c>
      <c r="DO179" s="121"/>
      <c r="DP179" s="119">
        <v>18.795641842944072</v>
      </c>
      <c r="DQ179" s="119">
        <v>19.195549116198201</v>
      </c>
      <c r="DR179" s="120">
        <v>21.495015937409445</v>
      </c>
      <c r="DS179" s="121"/>
      <c r="DT179" s="119">
        <v>33.276350515463918</v>
      </c>
      <c r="DU179" s="119">
        <v>38.672515463917527</v>
      </c>
      <c r="DV179" s="120">
        <v>73.447800687285223</v>
      </c>
      <c r="DW179" s="121"/>
      <c r="DX179" s="119">
        <v>67.81696996466431</v>
      </c>
      <c r="DY179" s="119">
        <v>79.719948468786797</v>
      </c>
      <c r="DZ179" s="120">
        <v>78.919748233215543</v>
      </c>
      <c r="EA179" s="121"/>
      <c r="EB179" s="119">
        <v>67.005302310857857</v>
      </c>
      <c r="EC179" s="119">
        <v>74.405887939221273</v>
      </c>
      <c r="ED179" s="120">
        <v>69.20547641658753</v>
      </c>
      <c r="EE179" s="121"/>
      <c r="EF179" s="119">
        <v>79.091715108667174</v>
      </c>
      <c r="EG179" s="119">
        <v>95.09003927729772</v>
      </c>
      <c r="EH179" s="120">
        <v>80.391578947368416</v>
      </c>
      <c r="EI179" s="121"/>
      <c r="EJ179" s="119">
        <v>99.466637761590931</v>
      </c>
      <c r="EK179" s="119">
        <v>90.669588391721575</v>
      </c>
      <c r="EL179" s="120">
        <v>98.067107180020798</v>
      </c>
      <c r="EM179" s="121"/>
      <c r="EN179" s="119">
        <v>92.312103330710727</v>
      </c>
      <c r="EO179" s="119">
        <v>83.61096249672174</v>
      </c>
      <c r="EP179" s="120">
        <v>78.310267505900853</v>
      </c>
      <c r="EQ179" s="121"/>
      <c r="ER179" s="119">
        <v>61.419224958949094</v>
      </c>
      <c r="ES179" s="119">
        <v>70.123541871921176</v>
      </c>
      <c r="ET179" s="120">
        <v>66.993899835796384</v>
      </c>
      <c r="EU179" s="121"/>
      <c r="EV179" s="119">
        <v>41.296795965865016</v>
      </c>
      <c r="EW179" s="119">
        <v>52.295942591155935</v>
      </c>
      <c r="EX179" s="120">
        <v>35.29726144297905</v>
      </c>
      <c r="EY179" s="121"/>
      <c r="EZ179" s="119">
        <v>18.831333333333333</v>
      </c>
      <c r="FA179" s="119">
        <v>17.929833333333335</v>
      </c>
      <c r="FB179" s="120">
        <v>9.3155000000000001</v>
      </c>
    </row>
    <row r="180" spans="1:158" s="118" customFormat="1" ht="15" customHeight="1" x14ac:dyDescent="0.25">
      <c r="A180" s="85">
        <v>25027530</v>
      </c>
      <c r="B180" s="86">
        <v>-74.653222220000004</v>
      </c>
      <c r="C180" s="86">
        <v>9.0391388900000003</v>
      </c>
      <c r="D180" s="87">
        <v>20</v>
      </c>
      <c r="E180" s="307" t="s">
        <v>103</v>
      </c>
      <c r="F180" s="89" t="s">
        <v>39</v>
      </c>
      <c r="G180" s="89" t="s">
        <v>1515</v>
      </c>
      <c r="H180" s="89" t="s">
        <v>1528</v>
      </c>
      <c r="I180" s="89" t="s">
        <v>1565</v>
      </c>
      <c r="J180" s="256" t="s">
        <v>833</v>
      </c>
      <c r="K180" s="126" t="s">
        <v>1301</v>
      </c>
      <c r="L180" s="126" t="s">
        <v>1301</v>
      </c>
      <c r="M180" s="126" t="s">
        <v>1301</v>
      </c>
      <c r="N180" s="126" t="s">
        <v>1301</v>
      </c>
      <c r="O180" s="126" t="s">
        <v>1301</v>
      </c>
      <c r="P180" s="126" t="s">
        <v>1301</v>
      </c>
      <c r="Q180" s="126" t="s">
        <v>1301</v>
      </c>
      <c r="R180" s="126" t="s">
        <v>1301</v>
      </c>
      <c r="S180" s="126" t="s">
        <v>1301</v>
      </c>
      <c r="T180" s="126" t="s">
        <v>1301</v>
      </c>
      <c r="U180" s="126" t="s">
        <v>1301</v>
      </c>
      <c r="V180" s="661" t="s">
        <v>1301</v>
      </c>
      <c r="W180" s="661" t="s">
        <v>1301</v>
      </c>
      <c r="X180" s="126" t="s">
        <v>1301</v>
      </c>
      <c r="Y180" s="126" t="s">
        <v>1301</v>
      </c>
      <c r="Z180" s="126" t="s">
        <v>1301</v>
      </c>
      <c r="AA180" s="126" t="s">
        <v>1301</v>
      </c>
      <c r="AB180" s="126" t="s">
        <v>1301</v>
      </c>
      <c r="AC180" s="126" t="s">
        <v>1301</v>
      </c>
      <c r="AD180" s="126" t="s">
        <v>1301</v>
      </c>
      <c r="AE180" s="126" t="s">
        <v>1301</v>
      </c>
      <c r="AF180" s="126" t="s">
        <v>1301</v>
      </c>
      <c r="AG180" s="126" t="s">
        <v>1301</v>
      </c>
      <c r="AH180" s="126" t="s">
        <v>1301</v>
      </c>
      <c r="AI180" s="126" t="s">
        <v>1301</v>
      </c>
      <c r="AJ180" s="126" t="s">
        <v>1301</v>
      </c>
      <c r="AK180" s="126" t="s">
        <v>1301</v>
      </c>
      <c r="AL180" s="126" t="s">
        <v>1301</v>
      </c>
      <c r="AM180" s="126" t="s">
        <v>1301</v>
      </c>
      <c r="AN180" s="126" t="s">
        <v>1301</v>
      </c>
      <c r="AO180" s="120"/>
      <c r="AP180" s="92" t="str">
        <f t="shared" si="51"/>
        <v/>
      </c>
      <c r="AQ180" s="93">
        <v>136.18965517241378</v>
      </c>
      <c r="AR180" s="226"/>
      <c r="AS180" s="227"/>
      <c r="AT180" s="96"/>
      <c r="AU180" s="97"/>
      <c r="AV180" s="98"/>
      <c r="AW180" s="58"/>
      <c r="AX180" s="99"/>
      <c r="AY180" s="300"/>
      <c r="AZ180" s="101"/>
      <c r="BA180" s="102" t="str">
        <f t="shared" si="53"/>
        <v/>
      </c>
      <c r="BB180" s="102" t="str">
        <f t="shared" si="54"/>
        <v/>
      </c>
      <c r="BC180" s="102" t="str">
        <f t="shared" si="55"/>
        <v/>
      </c>
      <c r="BD180" s="102">
        <v>7.2413793103448283</v>
      </c>
      <c r="BE180" s="103"/>
      <c r="BF180" s="308" t="s">
        <v>103</v>
      </c>
      <c r="BG180" s="105">
        <v>34.528571428571425</v>
      </c>
      <c r="BH180" s="105">
        <v>26.758620689655171</v>
      </c>
      <c r="BI180" s="105">
        <v>55.092592592592595</v>
      </c>
      <c r="BJ180" s="105">
        <v>136.18965517241378</v>
      </c>
      <c r="BK180" s="105">
        <v>269.0928571428571</v>
      </c>
      <c r="BL180" s="105">
        <v>284.27586206896552</v>
      </c>
      <c r="BM180" s="105">
        <v>309.13448275862066</v>
      </c>
      <c r="BN180" s="105">
        <v>330.78518518518518</v>
      </c>
      <c r="BO180" s="105">
        <v>359.61071428571432</v>
      </c>
      <c r="BP180" s="105">
        <v>370.37857142857143</v>
      </c>
      <c r="BQ180" s="105">
        <v>297.54285714285714</v>
      </c>
      <c r="BR180" s="106">
        <v>104.33333333333333</v>
      </c>
      <c r="BS180" s="107"/>
      <c r="BT180" s="237">
        <v>2.2103448275862063</v>
      </c>
      <c r="BU180" s="237">
        <v>1.6507559028367591</v>
      </c>
      <c r="BV180" s="237">
        <v>3.5357142857142851</v>
      </c>
      <c r="BW180" s="237">
        <v>7.2413793103448283</v>
      </c>
      <c r="BX180" s="237">
        <v>12.466666666666667</v>
      </c>
      <c r="BY180" s="109">
        <v>11.03448275862069</v>
      </c>
      <c r="BZ180" s="109">
        <v>11.310344827586208</v>
      </c>
      <c r="CA180" s="109">
        <v>13.074074074074074</v>
      </c>
      <c r="CB180" s="109">
        <v>13.945812807881774</v>
      </c>
      <c r="CC180" s="109">
        <v>14.47471264367816</v>
      </c>
      <c r="CD180" s="109">
        <v>12.321428571428577</v>
      </c>
      <c r="CE180" s="109">
        <v>5.8404761904761902</v>
      </c>
      <c r="CF180" s="110"/>
      <c r="CG180" s="111"/>
      <c r="CH180" s="111"/>
      <c r="CI180" s="111"/>
      <c r="CJ180" s="111"/>
      <c r="CK180" s="111"/>
      <c r="CL180" s="111"/>
      <c r="CM180" s="111"/>
      <c r="CN180" s="111"/>
      <c r="CO180" s="111"/>
      <c r="CP180" s="111"/>
      <c r="CQ180" s="111"/>
      <c r="CR180" s="111"/>
      <c r="CS180" s="112"/>
      <c r="CT180" s="309" t="s">
        <v>103</v>
      </c>
      <c r="CU180" s="114"/>
      <c r="CV180" s="114"/>
      <c r="CW180" s="114"/>
      <c r="CX180" s="114"/>
      <c r="CY180" s="114"/>
      <c r="CZ180" s="114"/>
      <c r="DA180" s="114"/>
      <c r="DB180" s="115"/>
      <c r="DC180" s="116"/>
      <c r="DD180" s="116"/>
      <c r="DE180" s="116"/>
      <c r="DF180" s="117"/>
      <c r="DH180" s="119">
        <v>12.92288961038961</v>
      </c>
      <c r="DI180" s="119">
        <v>4.3670454545454547</v>
      </c>
      <c r="DJ180" s="120">
        <v>2.3172077922077925</v>
      </c>
      <c r="DK180" s="121"/>
      <c r="DL180" s="119">
        <v>11.741071428571431</v>
      </c>
      <c r="DM180" s="119">
        <v>4.8583743842364528</v>
      </c>
      <c r="DN180" s="120">
        <v>6.8826970443349751</v>
      </c>
      <c r="DO180" s="121"/>
      <c r="DP180" s="119">
        <v>22.634653718374647</v>
      </c>
      <c r="DQ180" s="119">
        <v>9.7148734985944269</v>
      </c>
      <c r="DR180" s="120">
        <v>23.636187068745205</v>
      </c>
      <c r="DS180" s="121"/>
      <c r="DT180" s="119">
        <v>30.619432856015337</v>
      </c>
      <c r="DU180" s="119">
        <v>39.411151200811815</v>
      </c>
      <c r="DV180" s="120">
        <v>58.005130228887133</v>
      </c>
      <c r="DW180" s="121"/>
      <c r="DX180" s="119">
        <v>80.187948839693746</v>
      </c>
      <c r="DY180" s="119">
        <v>80.488278236097116</v>
      </c>
      <c r="DZ180" s="120">
        <v>80.288058638494874</v>
      </c>
      <c r="EA180" s="121"/>
      <c r="EB180" s="119">
        <v>104.65990439317319</v>
      </c>
      <c r="EC180" s="119">
        <v>99.704991045090594</v>
      </c>
      <c r="ED180" s="120">
        <v>69.874390276021913</v>
      </c>
      <c r="EE180" s="121"/>
      <c r="EF180" s="119">
        <v>89.908462469733649</v>
      </c>
      <c r="EG180" s="119">
        <v>100.47441888619855</v>
      </c>
      <c r="EH180" s="120">
        <v>98.224261501210648</v>
      </c>
      <c r="EI180" s="121"/>
      <c r="EJ180" s="119">
        <v>87.211820307932186</v>
      </c>
      <c r="EK180" s="119">
        <v>96.77893685441434</v>
      </c>
      <c r="EL180" s="120">
        <v>111.28067140908206</v>
      </c>
      <c r="EM180" s="121"/>
      <c r="EN180" s="119">
        <v>106.8953007518797</v>
      </c>
      <c r="EO180" s="119">
        <v>93.773120300751884</v>
      </c>
      <c r="EP180" s="120">
        <v>125.36729323308271</v>
      </c>
      <c r="EQ180" s="121"/>
      <c r="ER180" s="119">
        <v>108.02186451084731</v>
      </c>
      <c r="ES180" s="119">
        <v>116.21730761358985</v>
      </c>
      <c r="ET180" s="120">
        <v>120.36439930413425</v>
      </c>
      <c r="EU180" s="121"/>
      <c r="EV180" s="119">
        <v>92.805365092212512</v>
      </c>
      <c r="EW180" s="119">
        <v>76.404416950916357</v>
      </c>
      <c r="EX180" s="120">
        <v>77.904503671156846</v>
      </c>
      <c r="EY180" s="121"/>
      <c r="EZ180" s="119">
        <v>65.462285714285727</v>
      </c>
      <c r="FA180" s="119">
        <v>29.528095238095236</v>
      </c>
      <c r="FB180" s="120">
        <v>17.616761904761908</v>
      </c>
    </row>
    <row r="181" spans="1:158" s="118" customFormat="1" ht="15" customHeight="1" x14ac:dyDescent="0.25">
      <c r="A181" s="85">
        <v>25020960</v>
      </c>
      <c r="B181" s="86">
        <v>-74.825277779999993</v>
      </c>
      <c r="C181" s="86">
        <v>9.5880555600000008</v>
      </c>
      <c r="D181" s="87">
        <v>20</v>
      </c>
      <c r="E181" s="299" t="s">
        <v>48</v>
      </c>
      <c r="F181" s="89" t="s">
        <v>39</v>
      </c>
      <c r="G181" s="89" t="s">
        <v>1515</v>
      </c>
      <c r="H181" s="89" t="s">
        <v>1528</v>
      </c>
      <c r="I181" s="89" t="s">
        <v>1565</v>
      </c>
      <c r="J181" s="256" t="s">
        <v>748</v>
      </c>
      <c r="K181" s="126">
        <v>0</v>
      </c>
      <c r="L181" s="126">
        <v>0</v>
      </c>
      <c r="M181" s="126">
        <v>0</v>
      </c>
      <c r="N181" s="126">
        <v>0</v>
      </c>
      <c r="O181" s="126">
        <v>0</v>
      </c>
      <c r="P181" s="126">
        <v>0</v>
      </c>
      <c r="Q181" s="126">
        <v>38</v>
      </c>
      <c r="R181" s="126">
        <v>0</v>
      </c>
      <c r="S181" s="126">
        <v>0</v>
      </c>
      <c r="T181" s="126">
        <v>0</v>
      </c>
      <c r="U181" s="126">
        <v>2</v>
      </c>
      <c r="V181" s="661">
        <v>0</v>
      </c>
      <c r="W181" s="661">
        <v>0</v>
      </c>
      <c r="X181" s="126">
        <v>0</v>
      </c>
      <c r="Y181" s="126">
        <v>0</v>
      </c>
      <c r="Z181" s="126">
        <v>28</v>
      </c>
      <c r="AA181" s="126">
        <v>2</v>
      </c>
      <c r="AB181" s="126">
        <v>0</v>
      </c>
      <c r="AC181" s="126">
        <v>0</v>
      </c>
      <c r="AD181" s="126">
        <v>0</v>
      </c>
      <c r="AE181" s="126">
        <v>0</v>
      </c>
      <c r="AF181" s="126">
        <v>0</v>
      </c>
      <c r="AG181" s="126">
        <v>0</v>
      </c>
      <c r="AH181" s="126">
        <v>0</v>
      </c>
      <c r="AI181" s="126">
        <v>0</v>
      </c>
      <c r="AJ181" s="126">
        <v>0</v>
      </c>
      <c r="AK181" s="126">
        <v>0</v>
      </c>
      <c r="AL181" s="126">
        <v>0</v>
      </c>
      <c r="AM181" s="126">
        <v>0</v>
      </c>
      <c r="AN181" s="126">
        <v>0</v>
      </c>
      <c r="AO181" s="120"/>
      <c r="AP181" s="92">
        <f t="shared" si="51"/>
        <v>70</v>
      </c>
      <c r="AQ181" s="93">
        <v>87.914285714285711</v>
      </c>
      <c r="AR181" s="94">
        <f t="shared" si="73"/>
        <v>79.62300942476439</v>
      </c>
      <c r="AS181" s="95">
        <f t="shared" si="74"/>
        <v>79.623009424764376</v>
      </c>
      <c r="AT181" s="96">
        <f t="shared" si="75"/>
        <v>30</v>
      </c>
      <c r="AU181" s="97">
        <f>COUNTIF(K181:AO181,"&gt;0")</f>
        <v>4</v>
      </c>
      <c r="AV181" s="98"/>
      <c r="AW181" s="58">
        <f>+LOOKUP(1000,K181:AO181)</f>
        <v>0</v>
      </c>
      <c r="AX181" s="99"/>
      <c r="AY181" s="300">
        <f>MAX(K181:AO181)</f>
        <v>38</v>
      </c>
      <c r="AZ181" s="101">
        <v>138</v>
      </c>
      <c r="BA181" s="102">
        <f t="shared" si="53"/>
        <v>-100</v>
      </c>
      <c r="BB181" s="102" t="str">
        <f t="shared" si="54"/>
        <v/>
      </c>
      <c r="BC181" s="102" t="str">
        <f t="shared" si="55"/>
        <v/>
      </c>
      <c r="BD181" s="102">
        <v>6.0714285714285738</v>
      </c>
      <c r="BE181" s="103">
        <f>AU181-BD181</f>
        <v>-2.0714285714285738</v>
      </c>
      <c r="BF181" s="308" t="s">
        <v>48</v>
      </c>
      <c r="BG181" s="105">
        <v>11.642857142857142</v>
      </c>
      <c r="BH181" s="105">
        <v>18.785185185185185</v>
      </c>
      <c r="BI181" s="105">
        <v>50.75714285714286</v>
      </c>
      <c r="BJ181" s="105">
        <v>87.914285714285711</v>
      </c>
      <c r="BK181" s="105">
        <v>142.99629629629629</v>
      </c>
      <c r="BL181" s="105">
        <v>128.84814814814814</v>
      </c>
      <c r="BM181" s="105">
        <v>116.54285714285713</v>
      </c>
      <c r="BN181" s="105">
        <v>135.44137931034484</v>
      </c>
      <c r="BO181" s="105">
        <v>144.05925925925925</v>
      </c>
      <c r="BP181" s="105">
        <v>146.66</v>
      </c>
      <c r="BQ181" s="105">
        <v>91.666666666666671</v>
      </c>
      <c r="BR181" s="106">
        <v>29.192307692307693</v>
      </c>
      <c r="BS181" s="107"/>
      <c r="BT181" s="237">
        <v>1.2499999999999996</v>
      </c>
      <c r="BU181" s="237">
        <v>1.9585841999635101</v>
      </c>
      <c r="BV181" s="237">
        <v>3.5908045977011489</v>
      </c>
      <c r="BW181" s="237">
        <v>6.0714285714285738</v>
      </c>
      <c r="BX181" s="237">
        <v>8.9369047619047581</v>
      </c>
      <c r="BY181" s="109">
        <v>7.5098522167487678</v>
      </c>
      <c r="BZ181" s="109">
        <v>7.5241379310344794</v>
      </c>
      <c r="CA181" s="109">
        <v>8.827586206896548</v>
      </c>
      <c r="CB181" s="109">
        <v>8.9904875148632577</v>
      </c>
      <c r="CC181" s="109">
        <v>9.6333333333333329</v>
      </c>
      <c r="CD181" s="109">
        <v>6.518518518518519</v>
      </c>
      <c r="CE181" s="109">
        <v>2.2692307692307687</v>
      </c>
      <c r="CF181" s="110"/>
      <c r="CG181" s="111">
        <v>41</v>
      </c>
      <c r="CH181" s="111">
        <v>60</v>
      </c>
      <c r="CI181" s="111">
        <v>121</v>
      </c>
      <c r="CJ181" s="111">
        <v>138</v>
      </c>
      <c r="CK181" s="111">
        <v>106</v>
      </c>
      <c r="CL181" s="111">
        <v>128</v>
      </c>
      <c r="CM181" s="111">
        <v>122</v>
      </c>
      <c r="CN181" s="111">
        <v>132</v>
      </c>
      <c r="CO181" s="111">
        <v>110</v>
      </c>
      <c r="CP181" s="111">
        <v>105</v>
      </c>
      <c r="CQ181" s="111">
        <v>90</v>
      </c>
      <c r="CR181" s="111">
        <v>75</v>
      </c>
      <c r="CS181" s="112"/>
      <c r="CT181" s="309" t="s">
        <v>48</v>
      </c>
      <c r="CU181" s="114">
        <f>SUM(K181:T181)</f>
        <v>38</v>
      </c>
      <c r="CV181" s="114"/>
      <c r="CW181" s="114"/>
      <c r="CX181" s="114">
        <f>SUM(U181:AD181)</f>
        <v>32</v>
      </c>
      <c r="CY181" s="114"/>
      <c r="CZ181" s="114"/>
      <c r="DA181" s="114">
        <f>SUM(AE181:AO181)</f>
        <v>0</v>
      </c>
      <c r="DB181" s="115">
        <f>+SUM(CU181:DA181)</f>
        <v>70</v>
      </c>
      <c r="DC181" s="116">
        <f>COUNT(K181:T181)</f>
        <v>10</v>
      </c>
      <c r="DD181" s="116">
        <f>COUNT(U181:AD181)</f>
        <v>10</v>
      </c>
      <c r="DE181" s="116">
        <f>COUNT(AE181:AO181)</f>
        <v>10</v>
      </c>
      <c r="DF181" s="117">
        <f>COUNT(K181:AO181)</f>
        <v>30</v>
      </c>
      <c r="DH181" s="119">
        <v>5.0713043478260875</v>
      </c>
      <c r="DI181" s="119">
        <v>4.6017391304347832</v>
      </c>
      <c r="DJ181" s="120">
        <v>1.1269565217391304</v>
      </c>
      <c r="DK181" s="121"/>
      <c r="DL181" s="119">
        <v>8.4305555555555554</v>
      </c>
      <c r="DM181" s="119">
        <v>7.6276455026455015</v>
      </c>
      <c r="DN181" s="120">
        <v>5.6203703703703694</v>
      </c>
      <c r="DO181" s="121"/>
      <c r="DP181" s="119">
        <v>14.185647271829477</v>
      </c>
      <c r="DQ181" s="119">
        <v>12.516747592790715</v>
      </c>
      <c r="DR181" s="120">
        <v>12.145880997448769</v>
      </c>
      <c r="DS181" s="121"/>
      <c r="DT181" s="119">
        <v>17.789854659447133</v>
      </c>
      <c r="DU181" s="119">
        <v>36.751496152750072</v>
      </c>
      <c r="DV181" s="120">
        <v>48.575890567113134</v>
      </c>
      <c r="DW181" s="121"/>
      <c r="DX181" s="119">
        <v>35.760828496642773</v>
      </c>
      <c r="DY181" s="119">
        <v>44.396255832479802</v>
      </c>
      <c r="DZ181" s="120">
        <v>42.973950153636046</v>
      </c>
      <c r="EA181" s="121"/>
      <c r="EB181" s="119">
        <v>52.147874655827977</v>
      </c>
      <c r="EC181" s="119">
        <v>38.123256850662123</v>
      </c>
      <c r="ED181" s="120">
        <v>39.604730562475417</v>
      </c>
      <c r="EE181" s="121"/>
      <c r="EF181" s="119">
        <v>29.470033156498673</v>
      </c>
      <c r="EG181" s="119">
        <v>29.177284482758619</v>
      </c>
      <c r="EH181" s="120">
        <v>42.838889257294426</v>
      </c>
      <c r="EI181" s="121"/>
      <c r="EJ181" s="119">
        <v>43.770536782495427</v>
      </c>
      <c r="EK181" s="119">
        <v>42.950479887273019</v>
      </c>
      <c r="EL181" s="120">
        <v>46.230707468162613</v>
      </c>
      <c r="EM181" s="121"/>
      <c r="EN181" s="119">
        <v>44.313430127041734</v>
      </c>
      <c r="EO181" s="119">
        <v>48.030671506352078</v>
      </c>
      <c r="EP181" s="120">
        <v>41.476588021778575</v>
      </c>
      <c r="EQ181" s="121"/>
      <c r="ER181" s="119">
        <v>41.852011900697462</v>
      </c>
      <c r="ES181" s="119">
        <v>49.41681217382822</v>
      </c>
      <c r="ET181" s="120">
        <v>47.648417304784665</v>
      </c>
      <c r="EU181" s="121"/>
      <c r="EV181" s="119">
        <v>33.194117954343625</v>
      </c>
      <c r="EW181" s="119">
        <v>19.67795016455101</v>
      </c>
      <c r="EX181" s="120">
        <v>17.590894844068323</v>
      </c>
      <c r="EY181" s="121"/>
      <c r="EZ181" s="119">
        <v>17.473318747121141</v>
      </c>
      <c r="FA181" s="119">
        <v>12.104421925380011</v>
      </c>
      <c r="FB181" s="120">
        <v>3.0261054813450028</v>
      </c>
    </row>
    <row r="182" spans="1:158" s="118" customFormat="1" ht="15" customHeight="1" x14ac:dyDescent="0.25">
      <c r="A182" s="85">
        <v>13015040</v>
      </c>
      <c r="B182" s="86">
        <v>-76.203055559999996</v>
      </c>
      <c r="C182" s="86">
        <v>8.0141666699999998</v>
      </c>
      <c r="D182" s="87">
        <v>300</v>
      </c>
      <c r="E182" s="310" t="s">
        <v>1426</v>
      </c>
      <c r="F182" s="89" t="s">
        <v>48</v>
      </c>
      <c r="G182" s="89" t="s">
        <v>1511</v>
      </c>
      <c r="H182" s="89" t="s">
        <v>1517</v>
      </c>
      <c r="I182" s="89" t="s">
        <v>1572</v>
      </c>
      <c r="J182" s="311" t="s">
        <v>834</v>
      </c>
      <c r="K182" s="126">
        <v>0</v>
      </c>
      <c r="L182" s="126">
        <v>0</v>
      </c>
      <c r="M182" s="126">
        <v>0</v>
      </c>
      <c r="N182" s="126">
        <v>0</v>
      </c>
      <c r="O182" s="126">
        <v>0.6</v>
      </c>
      <c r="P182" s="126">
        <v>8.6</v>
      </c>
      <c r="Q182" s="126">
        <v>103</v>
      </c>
      <c r="R182" s="126">
        <v>6.6</v>
      </c>
      <c r="S182" s="126">
        <v>5.6</v>
      </c>
      <c r="T182" s="126">
        <v>47.5</v>
      </c>
      <c r="U182" s="126">
        <v>0</v>
      </c>
      <c r="V182" s="661">
        <v>24.4</v>
      </c>
      <c r="W182" s="661">
        <v>9.3000000000000007</v>
      </c>
      <c r="X182" s="126">
        <v>91</v>
      </c>
      <c r="Y182" s="126">
        <v>0</v>
      </c>
      <c r="Z182" s="126">
        <v>1.3</v>
      </c>
      <c r="AA182" s="126">
        <v>0</v>
      </c>
      <c r="AB182" s="126">
        <v>0</v>
      </c>
      <c r="AC182" s="126">
        <v>0</v>
      </c>
      <c r="AD182" s="126">
        <v>0</v>
      </c>
      <c r="AE182" s="126">
        <v>0</v>
      </c>
      <c r="AF182" s="126">
        <v>5.8</v>
      </c>
      <c r="AG182" s="126">
        <v>0</v>
      </c>
      <c r="AH182" s="126">
        <v>0</v>
      </c>
      <c r="AI182" s="126">
        <v>4.9000000000000004</v>
      </c>
      <c r="AJ182" s="126">
        <v>26.5</v>
      </c>
      <c r="AK182" s="126">
        <v>9.1999999999999993</v>
      </c>
      <c r="AL182" s="126">
        <v>1.2</v>
      </c>
      <c r="AM182" s="126">
        <v>0</v>
      </c>
      <c r="AN182" s="126">
        <v>15</v>
      </c>
      <c r="AO182" s="120"/>
      <c r="AP182" s="92">
        <f t="shared" si="51"/>
        <v>360.5</v>
      </c>
      <c r="AQ182" s="93" t="s">
        <v>1301</v>
      </c>
      <c r="AR182" s="226"/>
      <c r="AS182" s="227"/>
      <c r="AT182" s="96">
        <f t="shared" si="75"/>
        <v>30</v>
      </c>
      <c r="AU182" s="97">
        <f>COUNTIF(K182:AO182,"&gt;0")</f>
        <v>16</v>
      </c>
      <c r="AV182" s="98"/>
      <c r="AW182" s="58">
        <f>+LOOKUP(1000,K182:AO182)</f>
        <v>15</v>
      </c>
      <c r="AX182" s="99"/>
      <c r="AY182" s="300">
        <f>MAX(K182:AO182)</f>
        <v>103</v>
      </c>
      <c r="AZ182" s="101">
        <v>115</v>
      </c>
      <c r="BA182" s="102">
        <f t="shared" si="53"/>
        <v>-12</v>
      </c>
      <c r="BB182" s="102" t="str">
        <f t="shared" si="54"/>
        <v/>
      </c>
      <c r="BC182" s="102" t="str">
        <f t="shared" si="55"/>
        <v/>
      </c>
      <c r="BD182" s="102" t="s">
        <v>1301</v>
      </c>
      <c r="BE182" s="103"/>
      <c r="BF182" s="312" t="s">
        <v>1426</v>
      </c>
      <c r="BG182" s="105" t="s">
        <v>1301</v>
      </c>
      <c r="BH182" s="105" t="s">
        <v>1301</v>
      </c>
      <c r="BI182" s="105" t="s">
        <v>1301</v>
      </c>
      <c r="BJ182" s="105" t="s">
        <v>1301</v>
      </c>
      <c r="BK182" s="105" t="s">
        <v>1301</v>
      </c>
      <c r="BL182" s="105" t="s">
        <v>1301</v>
      </c>
      <c r="BM182" s="105" t="s">
        <v>1301</v>
      </c>
      <c r="BN182" s="105" t="s">
        <v>1301</v>
      </c>
      <c r="BO182" s="105" t="s">
        <v>1301</v>
      </c>
      <c r="BP182" s="105" t="s">
        <v>1301</v>
      </c>
      <c r="BQ182" s="105" t="s">
        <v>1301</v>
      </c>
      <c r="BR182" s="106" t="s">
        <v>1301</v>
      </c>
      <c r="BS182" s="107"/>
      <c r="BT182" s="142" t="s">
        <v>1301</v>
      </c>
      <c r="BU182" s="143" t="s">
        <v>1301</v>
      </c>
      <c r="BV182" s="143" t="s">
        <v>1301</v>
      </c>
      <c r="BW182" s="143" t="s">
        <v>1301</v>
      </c>
      <c r="BX182" s="143" t="s">
        <v>1301</v>
      </c>
      <c r="BY182" s="143" t="s">
        <v>1301</v>
      </c>
      <c r="BZ182" s="143" t="s">
        <v>1301</v>
      </c>
      <c r="CA182" s="143" t="s">
        <v>1301</v>
      </c>
      <c r="CB182" s="143" t="s">
        <v>1301</v>
      </c>
      <c r="CC182" s="143" t="s">
        <v>1301</v>
      </c>
      <c r="CD182" s="143" t="s">
        <v>1301</v>
      </c>
      <c r="CE182" s="144" t="s">
        <v>1301</v>
      </c>
      <c r="CF182" s="110"/>
      <c r="CG182" s="111">
        <v>61.5</v>
      </c>
      <c r="CH182" s="111">
        <v>89.2</v>
      </c>
      <c r="CI182" s="111">
        <v>120.8</v>
      </c>
      <c r="CJ182" s="111">
        <v>115</v>
      </c>
      <c r="CK182" s="111">
        <v>133.30000000000001</v>
      </c>
      <c r="CL182" s="111">
        <v>132</v>
      </c>
      <c r="CM182" s="111">
        <v>148.4</v>
      </c>
      <c r="CN182" s="111">
        <v>93.2</v>
      </c>
      <c r="CO182" s="111">
        <v>109</v>
      </c>
      <c r="CP182" s="111">
        <v>128.5</v>
      </c>
      <c r="CQ182" s="111">
        <v>119</v>
      </c>
      <c r="CR182" s="111">
        <v>165.5</v>
      </c>
      <c r="CS182" s="112"/>
      <c r="CT182" s="313" t="s">
        <v>1426</v>
      </c>
      <c r="CU182" s="114">
        <f>SUM(K182:T182)</f>
        <v>171.89999999999998</v>
      </c>
      <c r="CV182" s="114"/>
      <c r="CW182" s="114"/>
      <c r="CX182" s="114">
        <f>SUM(U182:AD182)</f>
        <v>126</v>
      </c>
      <c r="CY182" s="114"/>
      <c r="CZ182" s="114"/>
      <c r="DA182" s="114">
        <f>SUM(AE182:AO182)</f>
        <v>62.600000000000009</v>
      </c>
      <c r="DB182" s="115">
        <f>+SUM(CU182:DA182)</f>
        <v>360.5</v>
      </c>
      <c r="DC182" s="116">
        <f>COUNT(K182:T182)</f>
        <v>10</v>
      </c>
      <c r="DD182" s="116">
        <f>COUNT(U182:AD182)</f>
        <v>10</v>
      </c>
      <c r="DE182" s="116">
        <f>COUNT(AE182:AO182)</f>
        <v>10</v>
      </c>
      <c r="DF182" s="117">
        <f>COUNT(K182:AO182)</f>
        <v>30</v>
      </c>
      <c r="DH182" s="119"/>
      <c r="DI182" s="119"/>
      <c r="DJ182" s="120"/>
      <c r="DK182" s="121"/>
      <c r="DL182" s="119"/>
      <c r="DM182" s="119"/>
      <c r="DN182" s="120"/>
      <c r="DO182" s="121"/>
      <c r="DP182" s="119"/>
      <c r="DQ182" s="119"/>
      <c r="DR182" s="120"/>
      <c r="DS182" s="121"/>
      <c r="DT182" s="119"/>
      <c r="DU182" s="119"/>
      <c r="DV182" s="120"/>
      <c r="DW182" s="121"/>
      <c r="DX182" s="119"/>
      <c r="DY182" s="119"/>
      <c r="DZ182" s="120"/>
      <c r="EA182" s="121"/>
      <c r="EB182" s="119"/>
      <c r="EC182" s="119"/>
      <c r="ED182" s="120"/>
      <c r="EE182" s="121"/>
      <c r="EF182" s="119"/>
      <c r="EG182" s="119"/>
      <c r="EH182" s="120"/>
      <c r="EI182" s="121"/>
      <c r="EJ182" s="119"/>
      <c r="EK182" s="119"/>
      <c r="EL182" s="120"/>
      <c r="EM182" s="121"/>
      <c r="EN182" s="119"/>
      <c r="EO182" s="119"/>
      <c r="EP182" s="120"/>
      <c r="EQ182" s="121"/>
      <c r="ER182" s="119"/>
      <c r="ES182" s="119"/>
      <c r="ET182" s="120"/>
      <c r="EU182" s="121"/>
      <c r="EV182" s="119"/>
      <c r="EW182" s="119"/>
      <c r="EX182" s="120"/>
      <c r="EY182" s="121"/>
      <c r="EZ182" s="119"/>
      <c r="FA182" s="119"/>
      <c r="FB182" s="120"/>
    </row>
    <row r="183" spans="1:158" s="118" customFormat="1" ht="15" customHeight="1" x14ac:dyDescent="0.25">
      <c r="A183" s="85">
        <v>25025350</v>
      </c>
      <c r="B183" s="86">
        <v>-75.387500000000003</v>
      </c>
      <c r="C183" s="86">
        <v>9.3163888888888895</v>
      </c>
      <c r="D183" s="87">
        <v>160</v>
      </c>
      <c r="E183" s="299" t="s">
        <v>1222</v>
      </c>
      <c r="F183" s="89" t="s">
        <v>47</v>
      </c>
      <c r="G183" s="89" t="s">
        <v>1515</v>
      </c>
      <c r="H183" s="89" t="s">
        <v>1528</v>
      </c>
      <c r="I183" s="89" t="s">
        <v>1565</v>
      </c>
      <c r="J183" s="311" t="s">
        <v>754</v>
      </c>
      <c r="K183" s="126" t="s">
        <v>1301</v>
      </c>
      <c r="L183" s="126" t="s">
        <v>1301</v>
      </c>
      <c r="M183" s="126" t="s">
        <v>1301</v>
      </c>
      <c r="N183" s="126" t="s">
        <v>1301</v>
      </c>
      <c r="O183" s="126" t="s">
        <v>1301</v>
      </c>
      <c r="P183" s="126" t="s">
        <v>1301</v>
      </c>
      <c r="Q183" s="126" t="s">
        <v>1301</v>
      </c>
      <c r="R183" s="126" t="s">
        <v>1301</v>
      </c>
      <c r="S183" s="126" t="s">
        <v>1301</v>
      </c>
      <c r="T183" s="126" t="s">
        <v>1301</v>
      </c>
      <c r="U183" s="126" t="s">
        <v>1301</v>
      </c>
      <c r="V183" s="661" t="s">
        <v>1301</v>
      </c>
      <c r="W183" s="661" t="s">
        <v>1301</v>
      </c>
      <c r="X183" s="126" t="s">
        <v>1301</v>
      </c>
      <c r="Y183" s="126" t="s">
        <v>1301</v>
      </c>
      <c r="Z183" s="126" t="s">
        <v>1301</v>
      </c>
      <c r="AA183" s="126" t="s">
        <v>1301</v>
      </c>
      <c r="AB183" s="126" t="s">
        <v>1301</v>
      </c>
      <c r="AC183" s="126" t="s">
        <v>1301</v>
      </c>
      <c r="AD183" s="126" t="s">
        <v>1301</v>
      </c>
      <c r="AE183" s="126" t="s">
        <v>1301</v>
      </c>
      <c r="AF183" s="126" t="s">
        <v>1301</v>
      </c>
      <c r="AG183" s="126" t="s">
        <v>1301</v>
      </c>
      <c r="AH183" s="126" t="s">
        <v>1301</v>
      </c>
      <c r="AI183" s="126" t="s">
        <v>1301</v>
      </c>
      <c r="AJ183" s="126" t="s">
        <v>1301</v>
      </c>
      <c r="AK183" s="126" t="s">
        <v>1301</v>
      </c>
      <c r="AL183" s="126" t="s">
        <v>1301</v>
      </c>
      <c r="AM183" s="126" t="s">
        <v>1301</v>
      </c>
      <c r="AN183" s="126" t="s">
        <v>1301</v>
      </c>
      <c r="AO183" s="120"/>
      <c r="AP183" s="92" t="str">
        <f t="shared" si="51"/>
        <v/>
      </c>
      <c r="AQ183" s="93" t="s">
        <v>1301</v>
      </c>
      <c r="AR183" s="226"/>
      <c r="AS183" s="227"/>
      <c r="AT183" s="96"/>
      <c r="AU183" s="97"/>
      <c r="AV183" s="98"/>
      <c r="AW183" s="58"/>
      <c r="AX183" s="99"/>
      <c r="AY183" s="300"/>
      <c r="AZ183" s="101">
        <v>133</v>
      </c>
      <c r="BA183" s="102" t="str">
        <f t="shared" si="53"/>
        <v/>
      </c>
      <c r="BB183" s="102" t="str">
        <f t="shared" si="54"/>
        <v/>
      </c>
      <c r="BC183" s="102" t="str">
        <f t="shared" si="55"/>
        <v/>
      </c>
      <c r="BD183" s="102" t="s">
        <v>1301</v>
      </c>
      <c r="BE183" s="103"/>
      <c r="BF183" s="314" t="s">
        <v>1222</v>
      </c>
      <c r="BG183" s="105" t="s">
        <v>1301</v>
      </c>
      <c r="BH183" s="105" t="s">
        <v>1301</v>
      </c>
      <c r="BI183" s="105" t="s">
        <v>1301</v>
      </c>
      <c r="BJ183" s="105" t="s">
        <v>1301</v>
      </c>
      <c r="BK183" s="105" t="s">
        <v>1301</v>
      </c>
      <c r="BL183" s="105" t="s">
        <v>1301</v>
      </c>
      <c r="BM183" s="105" t="s">
        <v>1301</v>
      </c>
      <c r="BN183" s="105" t="s">
        <v>1301</v>
      </c>
      <c r="BO183" s="105" t="s">
        <v>1301</v>
      </c>
      <c r="BP183" s="105" t="s">
        <v>1301</v>
      </c>
      <c r="BQ183" s="105" t="s">
        <v>1301</v>
      </c>
      <c r="BR183" s="106" t="s">
        <v>1301</v>
      </c>
      <c r="BS183" s="107"/>
      <c r="BT183" s="237" t="s">
        <v>1301</v>
      </c>
      <c r="BU183" s="237" t="s">
        <v>1301</v>
      </c>
      <c r="BV183" s="237" t="s">
        <v>1301</v>
      </c>
      <c r="BW183" s="237" t="s">
        <v>1301</v>
      </c>
      <c r="BX183" s="237" t="s">
        <v>1301</v>
      </c>
      <c r="BY183" s="109" t="s">
        <v>1301</v>
      </c>
      <c r="BZ183" s="109" t="s">
        <v>1301</v>
      </c>
      <c r="CA183" s="109" t="s">
        <v>1301</v>
      </c>
      <c r="CB183" s="109" t="s">
        <v>1301</v>
      </c>
      <c r="CC183" s="109" t="s">
        <v>1301</v>
      </c>
      <c r="CD183" s="109" t="s">
        <v>1301</v>
      </c>
      <c r="CE183" s="109" t="s">
        <v>1301</v>
      </c>
      <c r="CF183" s="110"/>
      <c r="CG183" s="111">
        <v>52</v>
      </c>
      <c r="CH183" s="111">
        <v>52</v>
      </c>
      <c r="CI183" s="111">
        <v>75.2</v>
      </c>
      <c r="CJ183" s="111">
        <v>133</v>
      </c>
      <c r="CK183" s="111">
        <v>98.5</v>
      </c>
      <c r="CL183" s="111">
        <v>97</v>
      </c>
      <c r="CM183" s="111">
        <v>89</v>
      </c>
      <c r="CN183" s="111">
        <v>115</v>
      </c>
      <c r="CO183" s="111">
        <v>110</v>
      </c>
      <c r="CP183" s="111">
        <v>93.5</v>
      </c>
      <c r="CQ183" s="111">
        <v>80</v>
      </c>
      <c r="CR183" s="111">
        <v>83</v>
      </c>
      <c r="CS183" s="112"/>
      <c r="CT183" s="309" t="s">
        <v>1222</v>
      </c>
      <c r="CU183" s="114"/>
      <c r="CV183" s="114"/>
      <c r="CW183" s="114"/>
      <c r="CX183" s="114"/>
      <c r="CY183" s="114"/>
      <c r="CZ183" s="114"/>
      <c r="DA183" s="114"/>
      <c r="DB183" s="115"/>
      <c r="DC183" s="116"/>
      <c r="DD183" s="116"/>
      <c r="DE183" s="116"/>
      <c r="DF183" s="117"/>
      <c r="DH183" s="119">
        <v>7.6956599713055969</v>
      </c>
      <c r="DI183" s="119">
        <v>4.2650645624103296</v>
      </c>
      <c r="DJ183" s="120">
        <v>3.245157819225251</v>
      </c>
      <c r="DK183" s="121"/>
      <c r="DL183" s="119">
        <v>5.2525423728813552</v>
      </c>
      <c r="DM183" s="119">
        <v>5.5443502824858744</v>
      </c>
      <c r="DN183" s="120">
        <v>6.4197740112994328</v>
      </c>
      <c r="DO183" s="121"/>
      <c r="DP183" s="119">
        <v>3.2296145124716551</v>
      </c>
      <c r="DQ183" s="119">
        <v>8.4539909297052169</v>
      </c>
      <c r="DR183" s="120">
        <v>11.588616780045351</v>
      </c>
      <c r="DS183" s="121"/>
      <c r="DT183" s="119">
        <v>21.302910305343509</v>
      </c>
      <c r="DU183" s="119">
        <v>31.062833969465647</v>
      </c>
      <c r="DV183" s="120">
        <v>45.984255725190835</v>
      </c>
      <c r="DW183" s="121"/>
      <c r="DX183" s="119">
        <v>51.454851033999304</v>
      </c>
      <c r="DY183" s="119">
        <v>48.321058534875569</v>
      </c>
      <c r="DZ183" s="120">
        <v>60.451868208902908</v>
      </c>
      <c r="EA183" s="121"/>
      <c r="EB183" s="119">
        <v>53.566413181242083</v>
      </c>
      <c r="EC183" s="119">
        <v>38.60084495141529</v>
      </c>
      <c r="ED183" s="120">
        <v>43.554964089564855</v>
      </c>
      <c r="EE183" s="121"/>
      <c r="EF183" s="119">
        <v>35.362848530519976</v>
      </c>
      <c r="EG183" s="119">
        <v>32.114292891233362</v>
      </c>
      <c r="EH183" s="120">
        <v>55.689525244913341</v>
      </c>
      <c r="EI183" s="121"/>
      <c r="EJ183" s="119">
        <v>43.45769385943678</v>
      </c>
      <c r="EK183" s="119">
        <v>46.751553296215612</v>
      </c>
      <c r="EL183" s="120">
        <v>56.101863955458725</v>
      </c>
      <c r="EM183" s="121"/>
      <c r="EN183" s="119">
        <v>60.815540449589442</v>
      </c>
      <c r="EO183" s="119">
        <v>60.488575178355099</v>
      </c>
      <c r="EP183" s="120">
        <v>69.207649077937816</v>
      </c>
      <c r="EQ183" s="121"/>
      <c r="ER183" s="119">
        <v>34.85465977364818</v>
      </c>
      <c r="ES183" s="119">
        <v>49.224563364538213</v>
      </c>
      <c r="ET183" s="120">
        <v>44.63842392063713</v>
      </c>
      <c r="EU183" s="121"/>
      <c r="EV183" s="119">
        <v>31.307906521130704</v>
      </c>
      <c r="EW183" s="119">
        <v>42.858396305625526</v>
      </c>
      <c r="EX183" s="120">
        <v>46.505919395465995</v>
      </c>
      <c r="EY183" s="121"/>
      <c r="EZ183" s="119">
        <v>25.963014763014762</v>
      </c>
      <c r="FA183" s="119">
        <v>18.528671328671326</v>
      </c>
      <c r="FB183" s="120">
        <v>4.5749805749805752</v>
      </c>
    </row>
    <row r="184" spans="1:158" s="118" customFormat="1" ht="15" customHeight="1" x14ac:dyDescent="0.25">
      <c r="A184" s="85">
        <v>29035040</v>
      </c>
      <c r="B184" s="86">
        <v>-75.35083333</v>
      </c>
      <c r="C184" s="86">
        <v>9.94055556</v>
      </c>
      <c r="D184" s="87">
        <v>13</v>
      </c>
      <c r="E184" s="299" t="s">
        <v>172</v>
      </c>
      <c r="F184" s="89" t="s">
        <v>39</v>
      </c>
      <c r="G184" s="89" t="s">
        <v>1515</v>
      </c>
      <c r="H184" s="89" t="s">
        <v>1516</v>
      </c>
      <c r="I184" s="89" t="s">
        <v>1570</v>
      </c>
      <c r="J184" s="311" t="s">
        <v>821</v>
      </c>
      <c r="K184" s="126">
        <v>0.4</v>
      </c>
      <c r="L184" s="126">
        <v>0</v>
      </c>
      <c r="M184" s="126">
        <v>0</v>
      </c>
      <c r="N184" s="126">
        <v>0</v>
      </c>
      <c r="O184" s="126">
        <v>0</v>
      </c>
      <c r="P184" s="126">
        <v>0</v>
      </c>
      <c r="Q184" s="126">
        <v>0</v>
      </c>
      <c r="R184" s="126">
        <v>0</v>
      </c>
      <c r="S184" s="126">
        <v>19</v>
      </c>
      <c r="T184" s="126">
        <v>0.6</v>
      </c>
      <c r="U184" s="126">
        <v>0</v>
      </c>
      <c r="V184" s="661">
        <v>0</v>
      </c>
      <c r="W184" s="661">
        <v>42</v>
      </c>
      <c r="X184" s="126">
        <v>0</v>
      </c>
      <c r="Y184" s="126">
        <v>0</v>
      </c>
      <c r="Z184" s="126">
        <v>0</v>
      </c>
      <c r="AA184" s="126">
        <v>0</v>
      </c>
      <c r="AB184" s="126">
        <v>0</v>
      </c>
      <c r="AC184" s="126">
        <v>0</v>
      </c>
      <c r="AD184" s="126">
        <v>0</v>
      </c>
      <c r="AE184" s="126">
        <v>0</v>
      </c>
      <c r="AF184" s="126">
        <v>0</v>
      </c>
      <c r="AG184" s="126">
        <v>0</v>
      </c>
      <c r="AH184" s="126">
        <v>0.5</v>
      </c>
      <c r="AI184" s="126">
        <v>0</v>
      </c>
      <c r="AJ184" s="126">
        <v>0</v>
      </c>
      <c r="AK184" s="126">
        <v>0.8</v>
      </c>
      <c r="AL184" s="126">
        <v>0</v>
      </c>
      <c r="AM184" s="126">
        <v>0</v>
      </c>
      <c r="AN184" s="126">
        <v>0</v>
      </c>
      <c r="AO184" s="120"/>
      <c r="AP184" s="92">
        <f t="shared" si="51"/>
        <v>63.3</v>
      </c>
      <c r="AQ184" s="93">
        <v>151.50833333333333</v>
      </c>
      <c r="AR184" s="94">
        <f t="shared" si="73"/>
        <v>41.779880094604259</v>
      </c>
      <c r="AS184" s="95">
        <f t="shared" si="74"/>
        <v>41.779880094604259</v>
      </c>
      <c r="AT184" s="96">
        <f t="shared" si="75"/>
        <v>30</v>
      </c>
      <c r="AU184" s="97">
        <f>COUNTIF(K184:AO184,"&gt;0")</f>
        <v>6</v>
      </c>
      <c r="AV184" s="98"/>
      <c r="AW184" s="58">
        <f t="shared" ref="AW184:AW189" si="76">+LOOKUP(1000,K184:AO184)</f>
        <v>0</v>
      </c>
      <c r="AX184" s="99"/>
      <c r="AY184" s="300">
        <f>MAX(K184:AO184)</f>
        <v>42</v>
      </c>
      <c r="AZ184" s="101">
        <v>94.3</v>
      </c>
      <c r="BA184" s="102">
        <f t="shared" si="53"/>
        <v>-52.3</v>
      </c>
      <c r="BB184" s="102" t="str">
        <f t="shared" si="54"/>
        <v/>
      </c>
      <c r="BC184" s="102" t="str">
        <f t="shared" si="55"/>
        <v/>
      </c>
      <c r="BD184" s="102">
        <v>8.3580029713034634</v>
      </c>
      <c r="BE184" s="103">
        <f>AU184-BD184</f>
        <v>-2.3580029713034634</v>
      </c>
      <c r="BF184" s="308" t="s">
        <v>172</v>
      </c>
      <c r="BG184" s="105">
        <v>22.229692037903948</v>
      </c>
      <c r="BH184" s="105">
        <v>24.525000000000006</v>
      </c>
      <c r="BI184" s="105">
        <v>46.729166666666657</v>
      </c>
      <c r="BJ184" s="105">
        <v>151.50833333333333</v>
      </c>
      <c r="BK184" s="105">
        <v>193.80370604166669</v>
      </c>
      <c r="BL184" s="105">
        <v>197.69868390758833</v>
      </c>
      <c r="BM184" s="105">
        <v>187.24747571150465</v>
      </c>
      <c r="BN184" s="105">
        <v>208.72</v>
      </c>
      <c r="BO184" s="105">
        <v>197.17625969648358</v>
      </c>
      <c r="BP184" s="105">
        <v>202.95178825855251</v>
      </c>
      <c r="BQ184" s="105">
        <v>187.84747772216792</v>
      </c>
      <c r="BR184" s="106">
        <v>87.054354315966705</v>
      </c>
      <c r="BS184" s="107"/>
      <c r="BT184" s="237">
        <v>1.6268861454046639</v>
      </c>
      <c r="BU184" s="237">
        <v>1.8717173374654898</v>
      </c>
      <c r="BV184" s="237">
        <v>3.6600281491907114</v>
      </c>
      <c r="BW184" s="237">
        <v>8.3580029713034634</v>
      </c>
      <c r="BX184" s="237">
        <v>11.155459685424011</v>
      </c>
      <c r="BY184" s="109">
        <v>11.052242161232313</v>
      </c>
      <c r="BZ184" s="109">
        <v>11.617857142857146</v>
      </c>
      <c r="CA184" s="109">
        <v>13.803703703703702</v>
      </c>
      <c r="CB184" s="109">
        <v>12.096150337529645</v>
      </c>
      <c r="CC184" s="109">
        <v>12.975794086865518</v>
      </c>
      <c r="CD184" s="109">
        <v>11.717157784743994</v>
      </c>
      <c r="CE184" s="109">
        <v>5.9165704461566513</v>
      </c>
      <c r="CF184" s="110"/>
      <c r="CG184" s="111">
        <v>64</v>
      </c>
      <c r="CH184" s="111">
        <v>60.3</v>
      </c>
      <c r="CI184" s="111">
        <v>65.099999999999994</v>
      </c>
      <c r="CJ184" s="111">
        <v>94.3</v>
      </c>
      <c r="CK184" s="111">
        <v>111.2</v>
      </c>
      <c r="CL184" s="111">
        <v>133</v>
      </c>
      <c r="CM184" s="111">
        <v>94</v>
      </c>
      <c r="CN184" s="111">
        <v>106</v>
      </c>
      <c r="CO184" s="111">
        <v>100.2</v>
      </c>
      <c r="CP184" s="111">
        <v>119.5</v>
      </c>
      <c r="CQ184" s="111">
        <v>109.8</v>
      </c>
      <c r="CR184" s="111">
        <v>112</v>
      </c>
      <c r="CS184" s="112"/>
      <c r="CT184" s="309" t="s">
        <v>172</v>
      </c>
      <c r="CU184" s="114">
        <f>SUM(K184:T184)</f>
        <v>20</v>
      </c>
      <c r="CV184" s="114"/>
      <c r="CW184" s="114"/>
      <c r="CX184" s="114">
        <f>SUM(U184:AD184)</f>
        <v>42</v>
      </c>
      <c r="CY184" s="114"/>
      <c r="CZ184" s="114"/>
      <c r="DA184" s="114">
        <f>SUM(AE184:AO184)</f>
        <v>1.3</v>
      </c>
      <c r="DB184" s="115">
        <f>+SUM(CU184:DA184)</f>
        <v>63.3</v>
      </c>
      <c r="DC184" s="116">
        <f>COUNT(K184:T184)</f>
        <v>10</v>
      </c>
      <c r="DD184" s="116">
        <f>COUNT(U184:AD184)</f>
        <v>10</v>
      </c>
      <c r="DE184" s="116">
        <f>COUNT(AE184:AO184)</f>
        <v>10</v>
      </c>
      <c r="DF184" s="117">
        <f>COUNT(K184:AO184)</f>
        <v>30</v>
      </c>
      <c r="DH184" s="119">
        <v>8.7448421052631566</v>
      </c>
      <c r="DI184" s="119">
        <v>7.4229473684210525</v>
      </c>
      <c r="DJ184" s="120">
        <v>3.1522105263157898</v>
      </c>
      <c r="DK184" s="121"/>
      <c r="DL184" s="119">
        <v>11.150296504369541</v>
      </c>
      <c r="DM184" s="119">
        <v>6.7118289637952566</v>
      </c>
      <c r="DN184" s="120">
        <v>11.042041198501872</v>
      </c>
      <c r="DO184" s="121"/>
      <c r="DP184" s="119">
        <v>4.1020532852564111</v>
      </c>
      <c r="DQ184" s="119">
        <v>12.606310096153848</v>
      </c>
      <c r="DR184" s="120">
        <v>24.912469951923082</v>
      </c>
      <c r="DS184" s="121"/>
      <c r="DT184" s="119">
        <v>35.630893300248133</v>
      </c>
      <c r="DU184" s="119">
        <v>31.463537358698645</v>
      </c>
      <c r="DV184" s="120">
        <v>58.86390267438653</v>
      </c>
      <c r="DW184" s="121"/>
      <c r="DX184" s="119">
        <v>59.036344487109154</v>
      </c>
      <c r="DY184" s="119">
        <v>58.937621503017006</v>
      </c>
      <c r="DZ184" s="120">
        <v>61.998034009873827</v>
      </c>
      <c r="EA184" s="121"/>
      <c r="EB184" s="119">
        <v>66.764324834749758</v>
      </c>
      <c r="EC184" s="119">
        <v>64.757169499527834</v>
      </c>
      <c r="ED184" s="120">
        <v>54.932672332389039</v>
      </c>
      <c r="EE184" s="121"/>
      <c r="EF184" s="119">
        <v>63.675654473731406</v>
      </c>
      <c r="EG184" s="119">
        <v>56.472998475883102</v>
      </c>
      <c r="EH184" s="120">
        <v>73.905513717052187</v>
      </c>
      <c r="EI184" s="121"/>
      <c r="EJ184" s="119">
        <v>64.642451413881744</v>
      </c>
      <c r="EK184" s="119">
        <v>61.288361953727488</v>
      </c>
      <c r="EL184" s="120">
        <v>71.757186632390727</v>
      </c>
      <c r="EM184" s="121"/>
      <c r="EN184" s="119">
        <v>65.211477460349201</v>
      </c>
      <c r="EO184" s="119">
        <v>64.676079451643545</v>
      </c>
      <c r="EP184" s="120">
        <v>56.21679091409414</v>
      </c>
      <c r="EQ184" s="121"/>
      <c r="ER184" s="119">
        <v>63.820190648723262</v>
      </c>
      <c r="ES184" s="119">
        <v>74.837361973775032</v>
      </c>
      <c r="ET184" s="120">
        <v>53.10078071083506</v>
      </c>
      <c r="EU184" s="121"/>
      <c r="EV184" s="119">
        <v>62.824819151316277</v>
      </c>
      <c r="EW184" s="119">
        <v>55.43366395704377</v>
      </c>
      <c r="EX184" s="120">
        <v>61.284995152509509</v>
      </c>
      <c r="EY184" s="121"/>
      <c r="EZ184" s="119">
        <v>42.607214285714292</v>
      </c>
      <c r="FA184" s="119">
        <v>13.990428571428572</v>
      </c>
      <c r="FB184" s="120">
        <v>17.594023809523815</v>
      </c>
    </row>
    <row r="185" spans="1:158" s="118" customFormat="1" ht="15" customHeight="1" x14ac:dyDescent="0.25">
      <c r="A185" s="85">
        <v>13090050</v>
      </c>
      <c r="B185" s="86">
        <v>-75.44</v>
      </c>
      <c r="C185" s="86">
        <v>9.4380000000000006</v>
      </c>
      <c r="D185" s="87">
        <v>60</v>
      </c>
      <c r="E185" s="299" t="s">
        <v>1434</v>
      </c>
      <c r="F185" s="89" t="s">
        <v>47</v>
      </c>
      <c r="G185" s="89" t="s">
        <v>1511</v>
      </c>
      <c r="H185" s="89" t="s">
        <v>1514</v>
      </c>
      <c r="I185" s="89" t="s">
        <v>1573</v>
      </c>
      <c r="J185" s="233" t="s">
        <v>1435</v>
      </c>
      <c r="K185" s="126">
        <v>0</v>
      </c>
      <c r="L185" s="126">
        <v>0</v>
      </c>
      <c r="M185" s="126">
        <v>0</v>
      </c>
      <c r="N185" s="126">
        <v>0</v>
      </c>
      <c r="O185" s="126">
        <v>0</v>
      </c>
      <c r="P185" s="126">
        <v>0</v>
      </c>
      <c r="Q185" s="126">
        <v>0</v>
      </c>
      <c r="R185" s="126">
        <v>0</v>
      </c>
      <c r="S185" s="126">
        <v>2</v>
      </c>
      <c r="T185" s="126">
        <v>18</v>
      </c>
      <c r="U185" s="126">
        <v>20</v>
      </c>
      <c r="V185" s="661">
        <v>0</v>
      </c>
      <c r="W185" s="661">
        <v>0</v>
      </c>
      <c r="X185" s="126">
        <v>0</v>
      </c>
      <c r="Y185" s="126">
        <v>0</v>
      </c>
      <c r="Z185" s="126">
        <v>0</v>
      </c>
      <c r="AA185" s="126">
        <v>0</v>
      </c>
      <c r="AB185" s="126">
        <v>0</v>
      </c>
      <c r="AC185" s="126">
        <v>0</v>
      </c>
      <c r="AD185" s="126">
        <v>0</v>
      </c>
      <c r="AE185" s="126">
        <v>0</v>
      </c>
      <c r="AF185" s="126">
        <v>14</v>
      </c>
      <c r="AG185" s="126">
        <v>0</v>
      </c>
      <c r="AH185" s="126">
        <v>0</v>
      </c>
      <c r="AI185" s="126">
        <v>0</v>
      </c>
      <c r="AJ185" s="126">
        <v>0</v>
      </c>
      <c r="AK185" s="126">
        <v>0</v>
      </c>
      <c r="AL185" s="126">
        <v>0</v>
      </c>
      <c r="AM185" s="126">
        <v>0</v>
      </c>
      <c r="AN185" s="126">
        <v>0</v>
      </c>
      <c r="AO185" s="120"/>
      <c r="AP185" s="92">
        <f t="shared" si="51"/>
        <v>54</v>
      </c>
      <c r="AQ185" s="93">
        <v>109.76296296296296</v>
      </c>
      <c r="AR185" s="94">
        <f>+AP185*100/AQ185</f>
        <v>49.196922661627752</v>
      </c>
      <c r="AS185" s="95">
        <f>IF(AND((AP185*$AT$1*100/(AQ185*AT185))&gt;100+3.33*AP185-AQ185*AT185/$AT$1,AQ185&lt;30),IF(100+3.33*AP185-AQ185*AT185/$AT$1&gt;200,200,100+3.33*AP185-AQ185*AT185/$AT$1),IF((AP185*$AT$1*100/(AQ185*AT185))&lt;100+AP185-3.33*AQ185*AT185/$AT$1,100+AP185-3.33*AQ185*AT185/$AT$1,IF((AP185*$AT$1*100/(AQ185*AT185))&gt;200,200,(AP185*$AT$1*100/(AQ185*AT185)))))</f>
        <v>49.196922661627752</v>
      </c>
      <c r="AT185" s="96">
        <f>COUNT(K185:AO185)</f>
        <v>30</v>
      </c>
      <c r="AU185" s="97">
        <f>COUNTIF(K185:AO185,"&gt;0")</f>
        <v>4</v>
      </c>
      <c r="AV185" s="98"/>
      <c r="AW185" s="58">
        <f>+LOOKUP(1000,K185:AO185)</f>
        <v>0</v>
      </c>
      <c r="AX185" s="99"/>
      <c r="AY185" s="300">
        <f>MAX(K185:AO185)</f>
        <v>20</v>
      </c>
      <c r="AZ185" s="101">
        <v>86</v>
      </c>
      <c r="BA185" s="102">
        <f t="shared" si="53"/>
        <v>-66</v>
      </c>
      <c r="BB185" s="102" t="str">
        <f t="shared" si="54"/>
        <v/>
      </c>
      <c r="BC185" s="102" t="str">
        <f t="shared" si="55"/>
        <v/>
      </c>
      <c r="BD185" s="102">
        <v>6.1111111111111107</v>
      </c>
      <c r="BE185" s="103"/>
      <c r="BF185" s="308" t="s">
        <v>1434</v>
      </c>
      <c r="BG185" s="105">
        <v>15.111111111111111</v>
      </c>
      <c r="BH185" s="105">
        <v>11.966666666666667</v>
      </c>
      <c r="BI185" s="105">
        <v>31.35</v>
      </c>
      <c r="BJ185" s="105">
        <v>109.76296296296296</v>
      </c>
      <c r="BK185" s="105">
        <v>199.80384615384614</v>
      </c>
      <c r="BL185" s="105">
        <v>180.45555555555555</v>
      </c>
      <c r="BM185" s="105">
        <v>156.96799999999999</v>
      </c>
      <c r="BN185" s="105">
        <v>177.65384615384616</v>
      </c>
      <c r="BO185" s="105">
        <v>187.04</v>
      </c>
      <c r="BP185" s="105">
        <v>206.22962962962961</v>
      </c>
      <c r="BQ185" s="105">
        <v>157.16666666666666</v>
      </c>
      <c r="BR185" s="106">
        <v>69.400000000000006</v>
      </c>
      <c r="BS185" s="107"/>
      <c r="BT185" s="237">
        <v>1.2857142857142856</v>
      </c>
      <c r="BU185" s="237">
        <v>0.82130761787473583</v>
      </c>
      <c r="BV185" s="237">
        <v>2.5296296296296288</v>
      </c>
      <c r="BW185" s="237">
        <v>6.1111111111111107</v>
      </c>
      <c r="BX185" s="237">
        <v>8.8846153846153832</v>
      </c>
      <c r="BY185" s="109">
        <v>8.481481481481481</v>
      </c>
      <c r="BZ185" s="109">
        <v>7.2794871794871776</v>
      </c>
      <c r="CA185" s="109">
        <v>8.8076923076923048</v>
      </c>
      <c r="CB185" s="109">
        <v>8.9721485411140574</v>
      </c>
      <c r="CC185" s="109">
        <v>9.5185185185185155</v>
      </c>
      <c r="CD185" s="109">
        <v>7.6576354679802963</v>
      </c>
      <c r="CE185" s="109">
        <v>3.1530864197530852</v>
      </c>
      <c r="CF185" s="110"/>
      <c r="CG185" s="111">
        <v>108</v>
      </c>
      <c r="CH185" s="111">
        <v>70</v>
      </c>
      <c r="CI185" s="111">
        <v>91</v>
      </c>
      <c r="CJ185" s="111">
        <v>86</v>
      </c>
      <c r="CK185" s="111">
        <v>92</v>
      </c>
      <c r="CL185" s="111">
        <v>146</v>
      </c>
      <c r="CM185" s="111">
        <v>118</v>
      </c>
      <c r="CN185" s="111">
        <v>135</v>
      </c>
      <c r="CO185" s="111">
        <v>120</v>
      </c>
      <c r="CP185" s="111">
        <v>135</v>
      </c>
      <c r="CQ185" s="111">
        <v>179</v>
      </c>
      <c r="CR185" s="111">
        <v>130</v>
      </c>
      <c r="CS185" s="112"/>
      <c r="CT185" s="309" t="s">
        <v>1434</v>
      </c>
      <c r="CU185" s="114">
        <f>SUM(K185:T185)</f>
        <v>20</v>
      </c>
      <c r="CV185" s="114"/>
      <c r="CW185" s="114"/>
      <c r="CX185" s="114">
        <f>SUM(U185:AD185)</f>
        <v>20</v>
      </c>
      <c r="CY185" s="114"/>
      <c r="CZ185" s="114"/>
      <c r="DA185" s="114">
        <f>SUM(AE185:AO185)</f>
        <v>14</v>
      </c>
      <c r="DB185" s="115">
        <f>+SUM(CU185:DA185)</f>
        <v>54</v>
      </c>
      <c r="DC185" s="116">
        <f>COUNT(K185:T185)</f>
        <v>10</v>
      </c>
      <c r="DD185" s="116">
        <f>COUNT(U185:AD185)</f>
        <v>10</v>
      </c>
      <c r="DE185" s="116">
        <f>COUNT(AE185:AO185)</f>
        <v>10</v>
      </c>
      <c r="DF185" s="117">
        <f>COUNT(K185:AO185)</f>
        <v>30</v>
      </c>
      <c r="DH185" s="119">
        <v>5.9327008928571443</v>
      </c>
      <c r="DI185" s="119">
        <v>0.61372767857142863</v>
      </c>
      <c r="DJ185" s="120">
        <v>0</v>
      </c>
      <c r="DK185" s="121"/>
      <c r="DL185" s="119">
        <v>0.92045454545454553</v>
      </c>
      <c r="DM185" s="119">
        <v>1.8409090909090911</v>
      </c>
      <c r="DN185" s="120">
        <v>3.9886363636363638</v>
      </c>
      <c r="DO185" s="121"/>
      <c r="DP185" s="119">
        <v>2.7980769230769238</v>
      </c>
      <c r="DQ185" s="119">
        <v>3.6271367521367526</v>
      </c>
      <c r="DR185" s="120">
        <v>5.6997863247863254</v>
      </c>
      <c r="DS185" s="121"/>
      <c r="DT185" s="119">
        <v>3.7102306547619044</v>
      </c>
      <c r="DU185" s="119">
        <v>11.325967261904761</v>
      </c>
      <c r="DV185" s="120">
        <v>22.456659226190474</v>
      </c>
      <c r="DW185" s="121"/>
      <c r="DX185" s="119">
        <v>49.441292012221737</v>
      </c>
      <c r="DY185" s="119">
        <v>38.978611959842858</v>
      </c>
      <c r="DZ185" s="120">
        <v>73.649061545176764</v>
      </c>
      <c r="EA185" s="121"/>
      <c r="EB185" s="119">
        <v>61.40774663932558</v>
      </c>
      <c r="EC185" s="119">
        <v>52.268466621098199</v>
      </c>
      <c r="ED185" s="120">
        <v>79.480929596719079</v>
      </c>
      <c r="EE185" s="121"/>
      <c r="EF185" s="119">
        <v>66.206505177203468</v>
      </c>
      <c r="EG185" s="119">
        <v>43.702321323343718</v>
      </c>
      <c r="EH185" s="120">
        <v>60.580459213738521</v>
      </c>
      <c r="EI185" s="121"/>
      <c r="EJ185" s="119">
        <v>53.020874771066779</v>
      </c>
      <c r="EK185" s="119">
        <v>70.627806770515363</v>
      </c>
      <c r="EL185" s="120">
        <v>51.520283975659233</v>
      </c>
      <c r="EM185" s="121"/>
      <c r="EN185" s="119">
        <v>54.860358321742197</v>
      </c>
      <c r="EO185" s="119">
        <v>67.13041997965496</v>
      </c>
      <c r="EP185" s="120">
        <v>46.443704457223518</v>
      </c>
      <c r="EQ185" s="121"/>
      <c r="ER185" s="119">
        <v>68.861694714469877</v>
      </c>
      <c r="ES185" s="119">
        <v>82.634033657363858</v>
      </c>
      <c r="ET185" s="120">
        <v>67.011679035573678</v>
      </c>
      <c r="EU185" s="121"/>
      <c r="EV185" s="119">
        <v>57.070395707292043</v>
      </c>
      <c r="EW185" s="119">
        <v>43.586209034354489</v>
      </c>
      <c r="EX185" s="120">
        <v>52.512360775594843</v>
      </c>
      <c r="EY185" s="121"/>
      <c r="EZ185" s="119">
        <v>39.72578782379145</v>
      </c>
      <c r="FA185" s="119">
        <v>17.184183028103174</v>
      </c>
      <c r="FB185" s="120">
        <v>6.4693394929329591</v>
      </c>
    </row>
    <row r="186" spans="1:158" s="118" customFormat="1" ht="15" customHeight="1" x14ac:dyDescent="0.25">
      <c r="A186" s="85">
        <v>13085010</v>
      </c>
      <c r="B186" s="86">
        <v>-75.913277780000001</v>
      </c>
      <c r="C186" s="86">
        <v>9.3017222200000003</v>
      </c>
      <c r="D186" s="87">
        <v>20</v>
      </c>
      <c r="E186" s="307" t="s">
        <v>173</v>
      </c>
      <c r="F186" s="89" t="s">
        <v>48</v>
      </c>
      <c r="G186" s="89" t="s">
        <v>1511</v>
      </c>
      <c r="H186" s="89" t="s">
        <v>1517</v>
      </c>
      <c r="I186" s="89" t="s">
        <v>1541</v>
      </c>
      <c r="J186" s="311" t="s">
        <v>749</v>
      </c>
      <c r="K186" s="126" t="s">
        <v>1301</v>
      </c>
      <c r="L186" s="126" t="s">
        <v>1301</v>
      </c>
      <c r="M186" s="126" t="s">
        <v>1301</v>
      </c>
      <c r="N186" s="126" t="s">
        <v>1301</v>
      </c>
      <c r="O186" s="126" t="s">
        <v>1301</v>
      </c>
      <c r="P186" s="126" t="s">
        <v>1301</v>
      </c>
      <c r="Q186" s="126" t="s">
        <v>1301</v>
      </c>
      <c r="R186" s="126" t="s">
        <v>1301</v>
      </c>
      <c r="S186" s="126" t="s">
        <v>1301</v>
      </c>
      <c r="T186" s="126" t="s">
        <v>1301</v>
      </c>
      <c r="U186" s="126" t="s">
        <v>1301</v>
      </c>
      <c r="V186" s="661" t="s">
        <v>1301</v>
      </c>
      <c r="W186" s="661" t="s">
        <v>1301</v>
      </c>
      <c r="X186" s="126" t="s">
        <v>1301</v>
      </c>
      <c r="Y186" s="126" t="s">
        <v>1301</v>
      </c>
      <c r="Z186" s="126" t="s">
        <v>1301</v>
      </c>
      <c r="AA186" s="126" t="s">
        <v>1301</v>
      </c>
      <c r="AB186" s="126" t="s">
        <v>1301</v>
      </c>
      <c r="AC186" s="126" t="s">
        <v>1301</v>
      </c>
      <c r="AD186" s="126" t="s">
        <v>1301</v>
      </c>
      <c r="AE186" s="126" t="s">
        <v>1301</v>
      </c>
      <c r="AF186" s="126" t="s">
        <v>1301</v>
      </c>
      <c r="AG186" s="126" t="s">
        <v>1301</v>
      </c>
      <c r="AH186" s="126" t="s">
        <v>1301</v>
      </c>
      <c r="AI186" s="126" t="s">
        <v>1301</v>
      </c>
      <c r="AJ186" s="126" t="s">
        <v>1301</v>
      </c>
      <c r="AK186" s="126" t="s">
        <v>1301</v>
      </c>
      <c r="AL186" s="126" t="s">
        <v>1301</v>
      </c>
      <c r="AM186" s="126" t="s">
        <v>1301</v>
      </c>
      <c r="AN186" s="126" t="s">
        <v>1301</v>
      </c>
      <c r="AO186" s="120"/>
      <c r="AP186" s="92" t="str">
        <f t="shared" si="51"/>
        <v/>
      </c>
      <c r="AQ186" s="93">
        <v>83.055555555555557</v>
      </c>
      <c r="AR186" s="94" t="e">
        <f t="shared" si="73"/>
        <v>#VALUE!</v>
      </c>
      <c r="AS186" s="95" t="e">
        <f t="shared" si="74"/>
        <v>#VALUE!</v>
      </c>
      <c r="AT186" s="96">
        <f t="shared" si="75"/>
        <v>0</v>
      </c>
      <c r="AU186" s="97">
        <f>COUNTIF(K186:AO186,"&gt;0")</f>
        <v>0</v>
      </c>
      <c r="AV186" s="98"/>
      <c r="AW186" s="58" t="e">
        <f t="shared" si="76"/>
        <v>#N/A</v>
      </c>
      <c r="AX186" s="99"/>
      <c r="AY186" s="300">
        <f>MAX(K186:AO186)</f>
        <v>0</v>
      </c>
      <c r="AZ186" s="101">
        <v>118.2</v>
      </c>
      <c r="BA186" s="102" t="str">
        <f t="shared" si="53"/>
        <v/>
      </c>
      <c r="BB186" s="102" t="str">
        <f t="shared" si="54"/>
        <v/>
      </c>
      <c r="BC186" s="102" t="e">
        <f t="shared" si="55"/>
        <v>#N/A</v>
      </c>
      <c r="BD186" s="102">
        <v>5.0714285714285712</v>
      </c>
      <c r="BE186" s="103">
        <f>AU186-BD186</f>
        <v>-5.0714285714285712</v>
      </c>
      <c r="BF186" s="308" t="s">
        <v>173</v>
      </c>
      <c r="BG186" s="105">
        <v>15.5962962962963</v>
      </c>
      <c r="BH186" s="105">
        <v>5.6</v>
      </c>
      <c r="BI186" s="105">
        <v>19.188461538461539</v>
      </c>
      <c r="BJ186" s="105">
        <v>83.055555555555557</v>
      </c>
      <c r="BK186" s="105">
        <v>190.08461538461538</v>
      </c>
      <c r="BL186" s="105">
        <v>164.08</v>
      </c>
      <c r="BM186" s="105">
        <v>161.29999999999998</v>
      </c>
      <c r="BN186" s="105">
        <v>183.52592592592592</v>
      </c>
      <c r="BO186" s="105">
        <v>191.98999999999998</v>
      </c>
      <c r="BP186" s="105">
        <v>175.21071428571426</v>
      </c>
      <c r="BQ186" s="105">
        <v>140.63600000000002</v>
      </c>
      <c r="BR186" s="106">
        <v>38.474999999999987</v>
      </c>
      <c r="BS186" s="107"/>
      <c r="BT186" s="237">
        <v>1.1440476190476185</v>
      </c>
      <c r="BU186" s="237">
        <v>0.55665024630541859</v>
      </c>
      <c r="BV186" s="237">
        <v>1.325</v>
      </c>
      <c r="BW186" s="237">
        <v>5.0714285714285712</v>
      </c>
      <c r="BX186" s="237">
        <v>11.721738032082859</v>
      </c>
      <c r="BY186" s="109">
        <v>10.952097842704266</v>
      </c>
      <c r="BZ186" s="109">
        <v>10.844444444444445</v>
      </c>
      <c r="CA186" s="109">
        <v>11.963300492610839</v>
      </c>
      <c r="CB186" s="109">
        <v>12.096228979106508</v>
      </c>
      <c r="CC186" s="109">
        <v>12.321428571428568</v>
      </c>
      <c r="CD186" s="109">
        <v>9.3103448275862046</v>
      </c>
      <c r="CE186" s="109">
        <v>3.8385714285714276</v>
      </c>
      <c r="CF186" s="110"/>
      <c r="CG186" s="111">
        <v>70</v>
      </c>
      <c r="CH186" s="111">
        <v>35</v>
      </c>
      <c r="CI186" s="111">
        <v>120.4</v>
      </c>
      <c r="CJ186" s="111">
        <v>118.2</v>
      </c>
      <c r="CK186" s="111">
        <v>120</v>
      </c>
      <c r="CL186" s="111">
        <v>137</v>
      </c>
      <c r="CM186" s="111">
        <v>135</v>
      </c>
      <c r="CN186" s="111">
        <v>100</v>
      </c>
      <c r="CO186" s="111">
        <v>123.6</v>
      </c>
      <c r="CP186" s="111">
        <v>144</v>
      </c>
      <c r="CQ186" s="111">
        <v>117</v>
      </c>
      <c r="CR186" s="111">
        <v>75</v>
      </c>
      <c r="CS186" s="112"/>
      <c r="CT186" s="309" t="s">
        <v>173</v>
      </c>
      <c r="CU186" s="114">
        <f>SUM(K186:T186)</f>
        <v>0</v>
      </c>
      <c r="CV186" s="114"/>
      <c r="CW186" s="114"/>
      <c r="CX186" s="114">
        <f>SUM(U186:AD186)</f>
        <v>0</v>
      </c>
      <c r="CY186" s="114"/>
      <c r="CZ186" s="114"/>
      <c r="DA186" s="114">
        <f>SUM(AE186:AO186)</f>
        <v>0</v>
      </c>
      <c r="DB186" s="115">
        <f>+SUM(CU186:DA186)</f>
        <v>0</v>
      </c>
      <c r="DC186" s="116">
        <f>COUNT(K186:T186)</f>
        <v>0</v>
      </c>
      <c r="DD186" s="116">
        <f>COUNT(U186:AD186)</f>
        <v>0</v>
      </c>
      <c r="DE186" s="116">
        <f>COUNT(AE186:AO186)</f>
        <v>0</v>
      </c>
      <c r="DF186" s="117">
        <f>COUNT(K186:AO186)</f>
        <v>0</v>
      </c>
      <c r="DH186" s="119">
        <v>7.4618181818181819</v>
      </c>
      <c r="DI186" s="119">
        <v>1.8654545454545455</v>
      </c>
      <c r="DJ186" s="120">
        <v>2.0727272727272728</v>
      </c>
      <c r="DK186" s="121"/>
      <c r="DL186" s="119">
        <v>1.7581845238095239</v>
      </c>
      <c r="DM186" s="119">
        <v>1.4479166666666665</v>
      </c>
      <c r="DN186" s="120">
        <v>2.5855654761904767</v>
      </c>
      <c r="DO186" s="121"/>
      <c r="DP186" s="119">
        <v>8.1237179487179478</v>
      </c>
      <c r="DQ186" s="119">
        <v>8.5512820512820511</v>
      </c>
      <c r="DR186" s="120">
        <v>5.5583333333333336</v>
      </c>
      <c r="DS186" s="121"/>
      <c r="DT186" s="119">
        <v>15.078587049538841</v>
      </c>
      <c r="DU186" s="119">
        <v>31.332128934106684</v>
      </c>
      <c r="DV186" s="120">
        <v>32.800822477892936</v>
      </c>
      <c r="DW186" s="121"/>
      <c r="DX186" s="119">
        <v>54.58552524666279</v>
      </c>
      <c r="DY186" s="119">
        <v>53.565235055136384</v>
      </c>
      <c r="DZ186" s="120">
        <v>67.645239698200797</v>
      </c>
      <c r="EA186" s="121"/>
      <c r="EB186" s="119">
        <v>57.90042148198502</v>
      </c>
      <c r="EC186" s="119">
        <v>41.77101835486063</v>
      </c>
      <c r="ED186" s="120">
        <v>52.420560163154306</v>
      </c>
      <c r="EE186" s="121"/>
      <c r="EF186" s="119">
        <v>57.399207718501707</v>
      </c>
      <c r="EG186" s="119">
        <v>49.864942111237241</v>
      </c>
      <c r="EH186" s="120">
        <v>67.411850170261076</v>
      </c>
      <c r="EI186" s="121"/>
      <c r="EJ186" s="119">
        <v>53.238924370427256</v>
      </c>
      <c r="EK186" s="119">
        <v>63.604915315897976</v>
      </c>
      <c r="EL186" s="120">
        <v>74.675391082905534</v>
      </c>
      <c r="EM186" s="121"/>
      <c r="EN186" s="119">
        <v>57.861039849829893</v>
      </c>
      <c r="EO186" s="119">
        <v>75.03396230104417</v>
      </c>
      <c r="EP186" s="120">
        <v>59.031920926049047</v>
      </c>
      <c r="EQ186" s="121"/>
      <c r="ER186" s="119">
        <v>65.078870496591989</v>
      </c>
      <c r="ES186" s="119">
        <v>60.380395975332668</v>
      </c>
      <c r="ET186" s="120">
        <v>64.079195066536812</v>
      </c>
      <c r="EU186" s="121"/>
      <c r="EV186" s="119">
        <v>51.440878378378372</v>
      </c>
      <c r="EW186" s="119">
        <v>38.025904213036569</v>
      </c>
      <c r="EX186" s="120">
        <v>37.420717408585048</v>
      </c>
      <c r="EY186" s="121"/>
      <c r="EZ186" s="119">
        <v>20.491866028708134</v>
      </c>
      <c r="FA186" s="119">
        <v>14.731100478468898</v>
      </c>
      <c r="FB186" s="120">
        <v>8.5588516746411472</v>
      </c>
    </row>
    <row r="187" spans="1:158" s="118" customFormat="1" ht="15" customHeight="1" x14ac:dyDescent="0.25">
      <c r="A187" s="85">
        <v>13075020</v>
      </c>
      <c r="B187" s="86">
        <v>-75.582222220000006</v>
      </c>
      <c r="C187" s="86">
        <v>8.9138888900000008</v>
      </c>
      <c r="D187" s="87">
        <v>40</v>
      </c>
      <c r="E187" s="307" t="s">
        <v>174</v>
      </c>
      <c r="F187" s="89" t="s">
        <v>48</v>
      </c>
      <c r="G187" s="89" t="s">
        <v>1511</v>
      </c>
      <c r="H187" s="89" t="s">
        <v>1517</v>
      </c>
      <c r="I187" s="89" t="s">
        <v>1541</v>
      </c>
      <c r="J187" s="256" t="s">
        <v>835</v>
      </c>
      <c r="K187" s="126">
        <v>0</v>
      </c>
      <c r="L187" s="126">
        <v>0</v>
      </c>
      <c r="M187" s="126">
        <v>0</v>
      </c>
      <c r="N187" s="126">
        <v>0</v>
      </c>
      <c r="O187" s="126">
        <v>0</v>
      </c>
      <c r="P187" s="126">
        <v>0</v>
      </c>
      <c r="Q187" s="126">
        <v>14</v>
      </c>
      <c r="R187" s="126">
        <v>0</v>
      </c>
      <c r="S187" s="126">
        <v>0</v>
      </c>
      <c r="T187" s="126">
        <v>0</v>
      </c>
      <c r="U187" s="126">
        <v>0</v>
      </c>
      <c r="V187" s="661">
        <v>0</v>
      </c>
      <c r="W187" s="661">
        <v>0</v>
      </c>
      <c r="X187" s="126">
        <v>39.4</v>
      </c>
      <c r="Y187" s="126">
        <v>0</v>
      </c>
      <c r="Z187" s="126">
        <v>0</v>
      </c>
      <c r="AA187" s="126">
        <v>0</v>
      </c>
      <c r="AB187" s="126">
        <v>0</v>
      </c>
      <c r="AC187" s="126">
        <v>0</v>
      </c>
      <c r="AD187" s="126">
        <v>0</v>
      </c>
      <c r="AE187" s="126">
        <v>0</v>
      </c>
      <c r="AF187" s="126">
        <v>1.7</v>
      </c>
      <c r="AG187" s="126">
        <v>2</v>
      </c>
      <c r="AH187" s="126">
        <v>0</v>
      </c>
      <c r="AI187" s="126">
        <v>0</v>
      </c>
      <c r="AJ187" s="126">
        <v>2.8</v>
      </c>
      <c r="AK187" s="126">
        <v>0</v>
      </c>
      <c r="AL187" s="126">
        <v>0</v>
      </c>
      <c r="AM187" s="126">
        <v>0</v>
      </c>
      <c r="AN187" s="126">
        <v>0</v>
      </c>
      <c r="AO187" s="120"/>
      <c r="AP187" s="92">
        <f t="shared" si="51"/>
        <v>59.9</v>
      </c>
      <c r="AQ187" s="93">
        <v>115.69642857142857</v>
      </c>
      <c r="AR187" s="94">
        <f t="shared" si="73"/>
        <v>51.773421824355609</v>
      </c>
      <c r="AS187" s="95">
        <f t="shared" si="74"/>
        <v>51.773421824355616</v>
      </c>
      <c r="AT187" s="96">
        <f t="shared" si="75"/>
        <v>30</v>
      </c>
      <c r="AU187" s="97">
        <f>COUNTIF(K187:AO187,"&gt;0")</f>
        <v>5</v>
      </c>
      <c r="AV187" s="98"/>
      <c r="AW187" s="58">
        <f t="shared" si="76"/>
        <v>0</v>
      </c>
      <c r="AX187" s="99"/>
      <c r="AY187" s="300">
        <f>MAX(K187:AO187)</f>
        <v>39.4</v>
      </c>
      <c r="AZ187" s="101">
        <v>107.4</v>
      </c>
      <c r="BA187" s="102">
        <f t="shared" si="53"/>
        <v>-68</v>
      </c>
      <c r="BB187" s="102" t="str">
        <f t="shared" si="54"/>
        <v/>
      </c>
      <c r="BC187" s="102" t="str">
        <f t="shared" si="55"/>
        <v/>
      </c>
      <c r="BD187" s="102">
        <v>8.011904761904761</v>
      </c>
      <c r="BE187" s="103">
        <f>AU187-BD187</f>
        <v>-3.011904761904761</v>
      </c>
      <c r="BF187" s="308" t="s">
        <v>174</v>
      </c>
      <c r="BG187" s="105">
        <v>17.520689655172415</v>
      </c>
      <c r="BH187" s="105">
        <v>18.257142857142856</v>
      </c>
      <c r="BI187" s="105">
        <v>34.724137931034484</v>
      </c>
      <c r="BJ187" s="105">
        <v>115.69642857142857</v>
      </c>
      <c r="BK187" s="105">
        <v>188.27500000000006</v>
      </c>
      <c r="BL187" s="105">
        <v>163.81379310344826</v>
      </c>
      <c r="BM187" s="105">
        <v>155.58965517241376</v>
      </c>
      <c r="BN187" s="105">
        <v>201.33103448275864</v>
      </c>
      <c r="BO187" s="105">
        <v>182.92142857142855</v>
      </c>
      <c r="BP187" s="105">
        <v>139.22307692307692</v>
      </c>
      <c r="BQ187" s="105">
        <v>115.53214285714286</v>
      </c>
      <c r="BR187" s="106">
        <v>44.696296296296289</v>
      </c>
      <c r="BS187" s="107"/>
      <c r="BT187" s="237">
        <v>1.2999999999999992</v>
      </c>
      <c r="BU187" s="237">
        <v>1.7654746700723716</v>
      </c>
      <c r="BV187" s="237">
        <v>2.899999999999999</v>
      </c>
      <c r="BW187" s="237">
        <v>8.011904761904761</v>
      </c>
      <c r="BX187" s="237">
        <v>12.775862068965514</v>
      </c>
      <c r="BY187" s="109">
        <v>12.03448275862069</v>
      </c>
      <c r="BZ187" s="109">
        <v>12.068965517241383</v>
      </c>
      <c r="CA187" s="109">
        <v>13.724137931034482</v>
      </c>
      <c r="CB187" s="109">
        <v>12.464922711058268</v>
      </c>
      <c r="CC187" s="109">
        <v>11.196715927750407</v>
      </c>
      <c r="CD187" s="109">
        <v>8.5714285714285712</v>
      </c>
      <c r="CE187" s="109">
        <v>3.7511904761904744</v>
      </c>
      <c r="CF187" s="110"/>
      <c r="CG187" s="111">
        <v>56</v>
      </c>
      <c r="CH187" s="111">
        <v>99</v>
      </c>
      <c r="CI187" s="111">
        <v>61.6</v>
      </c>
      <c r="CJ187" s="111">
        <v>107.4</v>
      </c>
      <c r="CK187" s="111">
        <v>129.5</v>
      </c>
      <c r="CL187" s="111">
        <v>100</v>
      </c>
      <c r="CM187" s="111">
        <v>109</v>
      </c>
      <c r="CN187" s="111">
        <v>147.6</v>
      </c>
      <c r="CO187" s="111">
        <v>101</v>
      </c>
      <c r="CP187" s="111">
        <v>117.8</v>
      </c>
      <c r="CQ187" s="111">
        <v>130</v>
      </c>
      <c r="CR187" s="111">
        <v>77</v>
      </c>
      <c r="CS187" s="112"/>
      <c r="CT187" s="309" t="s">
        <v>174</v>
      </c>
      <c r="CU187" s="114">
        <f>SUM(K187:T187)</f>
        <v>14</v>
      </c>
      <c r="CV187" s="114"/>
      <c r="CW187" s="114"/>
      <c r="CX187" s="114">
        <f>SUM(U187:AD187)</f>
        <v>39.4</v>
      </c>
      <c r="CY187" s="114"/>
      <c r="CZ187" s="114"/>
      <c r="DA187" s="114">
        <f>SUM(AE187:AO187)</f>
        <v>6.5</v>
      </c>
      <c r="DB187" s="115">
        <f>+SUM(CU187:DA187)</f>
        <v>59.9</v>
      </c>
      <c r="DC187" s="116">
        <f>COUNT(K187:T187)</f>
        <v>10</v>
      </c>
      <c r="DD187" s="116">
        <f>COUNT(U187:AD187)</f>
        <v>10</v>
      </c>
      <c r="DE187" s="116">
        <f>COUNT(AE187:AO187)</f>
        <v>10</v>
      </c>
      <c r="DF187" s="117">
        <f>COUNT(K187:AO187)</f>
        <v>30</v>
      </c>
      <c r="DH187" s="119">
        <v>4.2481927710843363</v>
      </c>
      <c r="DI187" s="119">
        <v>5.8289156626506013</v>
      </c>
      <c r="DJ187" s="120">
        <v>6.3228915662650591</v>
      </c>
      <c r="DK187" s="121"/>
      <c r="DL187" s="119">
        <v>6.9709677419354836</v>
      </c>
      <c r="DM187" s="119">
        <v>6.4481451612903227</v>
      </c>
      <c r="DN187" s="120">
        <v>8.190887096774194</v>
      </c>
      <c r="DO187" s="121"/>
      <c r="DP187" s="119">
        <v>3.8916151202749143</v>
      </c>
      <c r="DQ187" s="119">
        <v>6.1153951890034364</v>
      </c>
      <c r="DR187" s="120">
        <v>16.956323024054981</v>
      </c>
      <c r="DS187" s="121"/>
      <c r="DT187" s="119">
        <v>30.863283450704227</v>
      </c>
      <c r="DU187" s="119">
        <v>29.132632042253523</v>
      </c>
      <c r="DV187" s="120">
        <v>49.227417840375587</v>
      </c>
      <c r="DW187" s="121"/>
      <c r="DX187" s="119">
        <v>64.055886712546311</v>
      </c>
      <c r="DY187" s="119">
        <v>62.8567125463208</v>
      </c>
      <c r="DZ187" s="120">
        <v>61.857400741132878</v>
      </c>
      <c r="EA187" s="121"/>
      <c r="EB187" s="119">
        <v>63.290452488687798</v>
      </c>
      <c r="EC187" s="119">
        <v>38.894132730015095</v>
      </c>
      <c r="ED187" s="120">
        <v>52.49208144796382</v>
      </c>
      <c r="EE187" s="121"/>
      <c r="EF187" s="119">
        <v>57.585465483234699</v>
      </c>
      <c r="EG187" s="119">
        <v>49.854542406311623</v>
      </c>
      <c r="EH187" s="120">
        <v>60.063325443786965</v>
      </c>
      <c r="EI187" s="121"/>
      <c r="EJ187" s="119">
        <v>62.005701341697161</v>
      </c>
      <c r="EK187" s="119">
        <v>50.486063774176685</v>
      </c>
      <c r="EL187" s="120">
        <v>79.134901550792819</v>
      </c>
      <c r="EM187" s="121"/>
      <c r="EN187" s="119">
        <v>58.817989664082702</v>
      </c>
      <c r="EO187" s="119">
        <v>64.490790697674427</v>
      </c>
      <c r="EP187" s="120">
        <v>69.267886304909567</v>
      </c>
      <c r="EQ187" s="121"/>
      <c r="ER187" s="119">
        <v>52.949839679358725</v>
      </c>
      <c r="ES187" s="119">
        <v>44.274442217768872</v>
      </c>
      <c r="ET187" s="120">
        <v>52.052384769539081</v>
      </c>
      <c r="EU187" s="121"/>
      <c r="EV187" s="119">
        <v>41.642604938271603</v>
      </c>
      <c r="EW187" s="119">
        <v>27.496074074074073</v>
      </c>
      <c r="EX187" s="120">
        <v>38.454654320987657</v>
      </c>
      <c r="EY187" s="121"/>
      <c r="EZ187" s="119">
        <v>20.629109589041096</v>
      </c>
      <c r="FA187" s="119">
        <v>13.553424657534247</v>
      </c>
      <c r="FB187" s="120">
        <v>9.4674657534246585</v>
      </c>
    </row>
    <row r="188" spans="1:158" s="118" customFormat="1" ht="15" customHeight="1" x14ac:dyDescent="0.25">
      <c r="A188" s="85">
        <v>13050030</v>
      </c>
      <c r="B188" s="86">
        <v>-76.175277780000002</v>
      </c>
      <c r="C188" s="86">
        <v>8.5019444400000008</v>
      </c>
      <c r="D188" s="87">
        <v>100</v>
      </c>
      <c r="E188" s="299" t="s">
        <v>175</v>
      </c>
      <c r="F188" s="89" t="s">
        <v>48</v>
      </c>
      <c r="G188" s="89"/>
      <c r="H188" s="89"/>
      <c r="I188" s="89"/>
      <c r="J188" s="256" t="s">
        <v>747</v>
      </c>
      <c r="K188" s="126" t="s">
        <v>1301</v>
      </c>
      <c r="L188" s="126" t="s">
        <v>1301</v>
      </c>
      <c r="M188" s="126" t="s">
        <v>1301</v>
      </c>
      <c r="N188" s="126" t="s">
        <v>1301</v>
      </c>
      <c r="O188" s="126" t="s">
        <v>1301</v>
      </c>
      <c r="P188" s="126" t="s">
        <v>1301</v>
      </c>
      <c r="Q188" s="126" t="s">
        <v>1301</v>
      </c>
      <c r="R188" s="126" t="s">
        <v>1301</v>
      </c>
      <c r="S188" s="126" t="s">
        <v>1301</v>
      </c>
      <c r="T188" s="126" t="s">
        <v>1301</v>
      </c>
      <c r="U188" s="126" t="s">
        <v>1301</v>
      </c>
      <c r="V188" s="661" t="s">
        <v>1301</v>
      </c>
      <c r="W188" s="661" t="s">
        <v>1301</v>
      </c>
      <c r="X188" s="126" t="s">
        <v>1301</v>
      </c>
      <c r="Y188" s="126" t="s">
        <v>1301</v>
      </c>
      <c r="Z188" s="126" t="s">
        <v>1301</v>
      </c>
      <c r="AA188" s="126" t="s">
        <v>1301</v>
      </c>
      <c r="AB188" s="126" t="s">
        <v>1301</v>
      </c>
      <c r="AC188" s="126" t="s">
        <v>1301</v>
      </c>
      <c r="AD188" s="126" t="s">
        <v>1301</v>
      </c>
      <c r="AE188" s="126" t="s">
        <v>1301</v>
      </c>
      <c r="AF188" s="126" t="s">
        <v>1301</v>
      </c>
      <c r="AG188" s="126" t="s">
        <v>1301</v>
      </c>
      <c r="AH188" s="126" t="s">
        <v>1301</v>
      </c>
      <c r="AI188" s="126" t="s">
        <v>1301</v>
      </c>
      <c r="AJ188" s="126" t="s">
        <v>1301</v>
      </c>
      <c r="AK188" s="126" t="s">
        <v>1301</v>
      </c>
      <c r="AL188" s="126" t="s">
        <v>1301</v>
      </c>
      <c r="AM188" s="126" t="s">
        <v>1301</v>
      </c>
      <c r="AN188" s="126" t="s">
        <v>1301</v>
      </c>
      <c r="AO188" s="120"/>
      <c r="AP188" s="92" t="str">
        <f t="shared" si="51"/>
        <v/>
      </c>
      <c r="AQ188" s="93">
        <v>112.86206896551724</v>
      </c>
      <c r="AR188" s="226"/>
      <c r="AS188" s="227"/>
      <c r="AT188" s="96"/>
      <c r="AU188" s="97"/>
      <c r="AV188" s="98"/>
      <c r="AW188" s="58"/>
      <c r="AX188" s="99"/>
      <c r="AY188" s="300"/>
      <c r="AZ188" s="101">
        <v>138</v>
      </c>
      <c r="BA188" s="102" t="str">
        <f t="shared" si="53"/>
        <v/>
      </c>
      <c r="BB188" s="102" t="str">
        <f t="shared" si="54"/>
        <v/>
      </c>
      <c r="BC188" s="102" t="str">
        <f t="shared" si="55"/>
        <v/>
      </c>
      <c r="BD188" s="102">
        <v>6.212643678160922</v>
      </c>
      <c r="BE188" s="103"/>
      <c r="BF188" s="308" t="s">
        <v>175</v>
      </c>
      <c r="BG188" s="105">
        <v>25.882758620689657</v>
      </c>
      <c r="BH188" s="105">
        <v>14.103448275862069</v>
      </c>
      <c r="BI188" s="105">
        <v>49.758620689655174</v>
      </c>
      <c r="BJ188" s="105">
        <v>112.86206896551724</v>
      </c>
      <c r="BK188" s="105">
        <v>187.2</v>
      </c>
      <c r="BL188" s="105">
        <v>166.28571428571428</v>
      </c>
      <c r="BM188" s="105">
        <v>186.03703703703704</v>
      </c>
      <c r="BN188" s="105">
        <v>197.33333333333334</v>
      </c>
      <c r="BO188" s="105">
        <v>159.21428571428572</v>
      </c>
      <c r="BP188" s="105">
        <v>158.39285714285714</v>
      </c>
      <c r="BQ188" s="105">
        <v>129.71153846153845</v>
      </c>
      <c r="BR188" s="106">
        <v>63.875</v>
      </c>
      <c r="BS188" s="107"/>
      <c r="BT188" s="237">
        <v>1.8620689655172411</v>
      </c>
      <c r="BU188" s="237">
        <v>1.1684856463393922</v>
      </c>
      <c r="BV188" s="237">
        <v>2.9355555555555548</v>
      </c>
      <c r="BW188" s="237">
        <v>6.212643678160922</v>
      </c>
      <c r="BX188" s="237">
        <v>8.9999999999999947</v>
      </c>
      <c r="BY188" s="109">
        <v>7.216409036860882</v>
      </c>
      <c r="BZ188" s="109">
        <v>8.124137931034479</v>
      </c>
      <c r="CA188" s="109">
        <v>8.973809523809523</v>
      </c>
      <c r="CB188" s="109">
        <v>7.6071428571428585</v>
      </c>
      <c r="CC188" s="109">
        <v>6.7287356321839056</v>
      </c>
      <c r="CD188" s="109">
        <v>6.8461538461538476</v>
      </c>
      <c r="CE188" s="109">
        <v>4.1249999999999991</v>
      </c>
      <c r="CF188" s="110"/>
      <c r="CG188" s="111">
        <v>97</v>
      </c>
      <c r="CH188" s="111">
        <v>70</v>
      </c>
      <c r="CI188" s="111">
        <v>70</v>
      </c>
      <c r="CJ188" s="111">
        <v>138</v>
      </c>
      <c r="CK188" s="111">
        <v>126</v>
      </c>
      <c r="CL188" s="111">
        <v>92.8</v>
      </c>
      <c r="CM188" s="111">
        <v>124</v>
      </c>
      <c r="CN188" s="111">
        <v>97</v>
      </c>
      <c r="CO188" s="111">
        <v>116</v>
      </c>
      <c r="CP188" s="111">
        <v>94</v>
      </c>
      <c r="CQ188" s="111">
        <v>102.3</v>
      </c>
      <c r="CR188" s="111">
        <v>74</v>
      </c>
      <c r="CS188" s="112"/>
      <c r="CT188" s="309" t="s">
        <v>175</v>
      </c>
      <c r="CU188" s="114"/>
      <c r="CV188" s="114"/>
      <c r="CW188" s="114"/>
      <c r="CX188" s="114"/>
      <c r="CY188" s="114"/>
      <c r="CZ188" s="114"/>
      <c r="DA188" s="114"/>
      <c r="DB188" s="115"/>
      <c r="DC188" s="116"/>
      <c r="DD188" s="116"/>
      <c r="DE188" s="116"/>
      <c r="DF188" s="117"/>
      <c r="DH188" s="119"/>
      <c r="DI188" s="119"/>
      <c r="DJ188" s="120"/>
      <c r="DK188" s="121"/>
      <c r="DL188" s="119"/>
      <c r="DM188" s="119"/>
      <c r="DN188" s="120"/>
      <c r="DO188" s="121"/>
      <c r="DP188" s="119"/>
      <c r="DQ188" s="119"/>
      <c r="DR188" s="120"/>
      <c r="DS188" s="121"/>
      <c r="DT188" s="119"/>
      <c r="DU188" s="119"/>
      <c r="DV188" s="120"/>
      <c r="DW188" s="121"/>
      <c r="DX188" s="119"/>
      <c r="DY188" s="119"/>
      <c r="DZ188" s="120"/>
      <c r="EA188" s="121"/>
      <c r="EB188" s="119"/>
      <c r="EC188" s="119"/>
      <c r="ED188" s="120"/>
      <c r="EE188" s="121"/>
      <c r="EF188" s="119"/>
      <c r="EG188" s="119"/>
      <c r="EH188" s="120"/>
      <c r="EI188" s="121"/>
      <c r="EJ188" s="119"/>
      <c r="EK188" s="119"/>
      <c r="EL188" s="120"/>
      <c r="EM188" s="121"/>
      <c r="EN188" s="119"/>
      <c r="EO188" s="119"/>
      <c r="EP188" s="120"/>
      <c r="EQ188" s="121"/>
      <c r="ER188" s="119"/>
      <c r="ES188" s="119"/>
      <c r="ET188" s="120"/>
      <c r="EU188" s="121"/>
      <c r="EV188" s="119"/>
      <c r="EW188" s="119"/>
      <c r="EX188" s="120"/>
      <c r="EY188" s="121"/>
      <c r="EZ188" s="119"/>
      <c r="FA188" s="119"/>
      <c r="FB188" s="120"/>
    </row>
    <row r="189" spans="1:158" s="118" customFormat="1" ht="15" customHeight="1" x14ac:dyDescent="0.25">
      <c r="A189" s="85">
        <v>13090040</v>
      </c>
      <c r="B189" s="86">
        <v>-75.322500000000005</v>
      </c>
      <c r="C189" s="86">
        <v>9.5386111099999997</v>
      </c>
      <c r="D189" s="87">
        <v>100</v>
      </c>
      <c r="E189" s="299" t="s">
        <v>176</v>
      </c>
      <c r="F189" s="89" t="s">
        <v>47</v>
      </c>
      <c r="G189" s="89" t="s">
        <v>1511</v>
      </c>
      <c r="H189" s="89" t="s">
        <v>1514</v>
      </c>
      <c r="I189" s="89" t="s">
        <v>1573</v>
      </c>
      <c r="J189" s="256" t="s">
        <v>836</v>
      </c>
      <c r="K189" s="126">
        <v>0</v>
      </c>
      <c r="L189" s="126">
        <v>0</v>
      </c>
      <c r="M189" s="126">
        <v>0</v>
      </c>
      <c r="N189" s="126">
        <v>0</v>
      </c>
      <c r="O189" s="126">
        <v>0</v>
      </c>
      <c r="P189" s="126">
        <v>8</v>
      </c>
      <c r="Q189" s="126">
        <v>0</v>
      </c>
      <c r="R189" s="126">
        <v>26</v>
      </c>
      <c r="S189" s="126">
        <v>0</v>
      </c>
      <c r="T189" s="126">
        <v>12</v>
      </c>
      <c r="U189" s="126">
        <v>0</v>
      </c>
      <c r="V189" s="661">
        <v>0</v>
      </c>
      <c r="W189" s="661">
        <v>5</v>
      </c>
      <c r="X189" s="126">
        <v>10</v>
      </c>
      <c r="Y189" s="126">
        <v>0</v>
      </c>
      <c r="Z189" s="126">
        <v>0</v>
      </c>
      <c r="AA189" s="126">
        <v>0</v>
      </c>
      <c r="AB189" s="126">
        <v>0</v>
      </c>
      <c r="AC189" s="126">
        <v>0</v>
      </c>
      <c r="AD189" s="126">
        <v>0</v>
      </c>
      <c r="AE189" s="126">
        <v>0</v>
      </c>
      <c r="AF189" s="126">
        <v>52</v>
      </c>
      <c r="AG189" s="126">
        <v>8</v>
      </c>
      <c r="AH189" s="126">
        <v>0</v>
      </c>
      <c r="AI189" s="126">
        <v>0</v>
      </c>
      <c r="AJ189" s="126">
        <v>0</v>
      </c>
      <c r="AK189" s="126">
        <v>0</v>
      </c>
      <c r="AL189" s="126">
        <v>0</v>
      </c>
      <c r="AM189" s="126">
        <v>0</v>
      </c>
      <c r="AN189" s="126">
        <v>0</v>
      </c>
      <c r="AO189" s="120"/>
      <c r="AP189" s="92">
        <f t="shared" si="51"/>
        <v>121</v>
      </c>
      <c r="AQ189" s="93">
        <v>115.27142857142857</v>
      </c>
      <c r="AR189" s="94">
        <f>+AP189*100/AQ189</f>
        <v>104.96963688189366</v>
      </c>
      <c r="AS189" s="95">
        <f>IF(AND((AP189*$AT$1*100/(AQ189*AT189))&gt;100+3.33*AP189-AQ189*AT189/$AT$1,AQ189&lt;30),IF(100+3.33*AP189-AQ189*AT189/$AT$1&gt;200,200,100+3.33*AP189-AQ189*AT189/$AT$1),IF((AP189*$AT$1*100/(AQ189*AT189))&lt;100+AP189-3.33*AQ189*AT189/$AT$1,100+AP189-3.33*AQ189*AT189/$AT$1,IF((AP189*$AT$1*100/(AQ189*AT189))&gt;200,200,(AP189*$AT$1*100/(AQ189*AT189)))))</f>
        <v>104.96963688189366</v>
      </c>
      <c r="AT189" s="96">
        <f>COUNT(K189:AO189)</f>
        <v>30</v>
      </c>
      <c r="AU189" s="97">
        <f>COUNTIF(K189:AO189,"&gt;0")</f>
        <v>7</v>
      </c>
      <c r="AV189" s="98"/>
      <c r="AW189" s="58">
        <f t="shared" si="76"/>
        <v>0</v>
      </c>
      <c r="AX189" s="99"/>
      <c r="AY189" s="300">
        <f>MAX(K189:AO189)</f>
        <v>52</v>
      </c>
      <c r="AZ189" s="101">
        <v>135</v>
      </c>
      <c r="BA189" s="102">
        <f t="shared" si="53"/>
        <v>-83</v>
      </c>
      <c r="BB189" s="102" t="str">
        <f t="shared" si="54"/>
        <v/>
      </c>
      <c r="BC189" s="102" t="str">
        <f t="shared" si="55"/>
        <v/>
      </c>
      <c r="BD189" s="102">
        <v>6.6611177170035694</v>
      </c>
      <c r="BE189" s="103">
        <f>AU189-BD189</f>
        <v>0.33888228299643064</v>
      </c>
      <c r="BF189" s="308" t="s">
        <v>176</v>
      </c>
      <c r="BG189" s="105">
        <v>21.290000000000003</v>
      </c>
      <c r="BH189" s="105">
        <v>23.506666666666668</v>
      </c>
      <c r="BI189" s="105">
        <v>47.962068965517247</v>
      </c>
      <c r="BJ189" s="105">
        <v>115.27142857142857</v>
      </c>
      <c r="BK189" s="105">
        <v>198.75</v>
      </c>
      <c r="BL189" s="105">
        <v>131.35333333333332</v>
      </c>
      <c r="BM189" s="105">
        <v>114.11666666666666</v>
      </c>
      <c r="BN189" s="105">
        <v>150.42333333333335</v>
      </c>
      <c r="BO189" s="105">
        <v>149.05999999999997</v>
      </c>
      <c r="BP189" s="105">
        <v>174.17999999999998</v>
      </c>
      <c r="BQ189" s="105">
        <v>131.72068965517241</v>
      </c>
      <c r="BR189" s="106">
        <v>51.34</v>
      </c>
      <c r="BS189" s="107"/>
      <c r="BT189" s="237">
        <v>1.8999999999999992</v>
      </c>
      <c r="BU189" s="237">
        <v>2.2242816091954021</v>
      </c>
      <c r="BV189" s="237">
        <v>3.4827586206896544</v>
      </c>
      <c r="BW189" s="237">
        <v>6.6611177170035694</v>
      </c>
      <c r="BX189" s="237">
        <v>9.2666666666666639</v>
      </c>
      <c r="BY189" s="109">
        <v>7.4666666666666668</v>
      </c>
      <c r="BZ189" s="109">
        <v>7.8333333333333295</v>
      </c>
      <c r="CA189" s="109">
        <v>8.9999999999999964</v>
      </c>
      <c r="CB189" s="109">
        <v>8.4333333333333318</v>
      </c>
      <c r="CC189" s="109">
        <v>10.333333333333332</v>
      </c>
      <c r="CD189" s="109">
        <v>8.3436781609195414</v>
      </c>
      <c r="CE189" s="109">
        <v>3.5999999999999992</v>
      </c>
      <c r="CF189" s="110"/>
      <c r="CG189" s="111">
        <v>44</v>
      </c>
      <c r="CH189" s="111">
        <v>45</v>
      </c>
      <c r="CI189" s="111">
        <v>60</v>
      </c>
      <c r="CJ189" s="111">
        <v>135</v>
      </c>
      <c r="CK189" s="111">
        <v>105</v>
      </c>
      <c r="CL189" s="111">
        <v>95</v>
      </c>
      <c r="CM189" s="111">
        <v>145</v>
      </c>
      <c r="CN189" s="111">
        <v>79</v>
      </c>
      <c r="CO189" s="111">
        <v>87</v>
      </c>
      <c r="CP189" s="111">
        <v>115.2</v>
      </c>
      <c r="CQ189" s="111">
        <v>172</v>
      </c>
      <c r="CR189" s="111">
        <v>85</v>
      </c>
      <c r="CS189" s="112"/>
      <c r="CT189" s="309" t="s">
        <v>176</v>
      </c>
      <c r="CU189" s="114">
        <f>SUM(K189:T189)</f>
        <v>46</v>
      </c>
      <c r="CV189" s="114"/>
      <c r="CW189" s="114"/>
      <c r="CX189" s="114">
        <f>SUM(U189:AD189)</f>
        <v>15</v>
      </c>
      <c r="CY189" s="114"/>
      <c r="CZ189" s="114"/>
      <c r="DA189" s="114">
        <f>SUM(AE189:AO189)</f>
        <v>60</v>
      </c>
      <c r="DB189" s="115">
        <f>+SUM(CU189:DA189)</f>
        <v>121</v>
      </c>
      <c r="DC189" s="116">
        <f>COUNT(K189:T189)</f>
        <v>10</v>
      </c>
      <c r="DD189" s="116">
        <f>COUNT(U189:AD189)</f>
        <v>10</v>
      </c>
      <c r="DE189" s="116">
        <f>COUNT(AE189:AO189)</f>
        <v>10</v>
      </c>
      <c r="DF189" s="117">
        <f>COUNT(K189:AO189)</f>
        <v>30</v>
      </c>
      <c r="DH189" s="119">
        <v>10.5</v>
      </c>
      <c r="DI189" s="119">
        <v>10.6</v>
      </c>
      <c r="DJ189" s="120">
        <v>7.2</v>
      </c>
      <c r="DK189" s="121"/>
      <c r="DL189" s="119">
        <v>10.180459770114942</v>
      </c>
      <c r="DM189" s="119">
        <v>5.7888888888888888</v>
      </c>
      <c r="DN189" s="120">
        <v>10.08065134099617</v>
      </c>
      <c r="DO189" s="121"/>
      <c r="DP189" s="119">
        <v>10.494278819957968</v>
      </c>
      <c r="DQ189" s="119">
        <v>15.391608935938352</v>
      </c>
      <c r="DR189" s="120">
        <v>18.389974313069199</v>
      </c>
      <c r="DS189" s="121"/>
      <c r="DT189" s="119">
        <v>34.79023596419853</v>
      </c>
      <c r="DU189" s="119">
        <v>47.886560421985912</v>
      </c>
      <c r="DV189" s="120">
        <v>40.188720855194859</v>
      </c>
      <c r="DW189" s="121"/>
      <c r="DX189" s="119">
        <v>82.181724630776586</v>
      </c>
      <c r="DY189" s="119">
        <v>57.887127203430218</v>
      </c>
      <c r="DZ189" s="120">
        <v>69.784481499126585</v>
      </c>
      <c r="EA189" s="121"/>
      <c r="EB189" s="119">
        <v>69.930039920159672</v>
      </c>
      <c r="EC189" s="119">
        <v>47.190199600798394</v>
      </c>
      <c r="ED189" s="120">
        <v>34.10976047904191</v>
      </c>
      <c r="EE189" s="121"/>
      <c r="EF189" s="119">
        <v>41.731954022988511</v>
      </c>
      <c r="EG189" s="119">
        <v>36.027586206896558</v>
      </c>
      <c r="EH189" s="120">
        <v>35.427126436781613</v>
      </c>
      <c r="EI189" s="121"/>
      <c r="EJ189" s="119">
        <v>54.316348387096774</v>
      </c>
      <c r="EK189" s="119">
        <v>42.812886021505363</v>
      </c>
      <c r="EL189" s="120">
        <v>57.917432258064508</v>
      </c>
      <c r="EM189" s="121"/>
      <c r="EN189" s="119">
        <v>55.102131307227737</v>
      </c>
      <c r="EO189" s="119">
        <v>59.526390025326322</v>
      </c>
      <c r="EP189" s="120">
        <v>57.414812000779271</v>
      </c>
      <c r="EQ189" s="121"/>
      <c r="ER189" s="119">
        <v>58.968887823585803</v>
      </c>
      <c r="ES189" s="119">
        <v>67.864194630872475</v>
      </c>
      <c r="ET189" s="120">
        <v>81.656917545541702</v>
      </c>
      <c r="EU189" s="121"/>
      <c r="EV189" s="119">
        <v>44.421341023792365</v>
      </c>
      <c r="EW189" s="119">
        <v>50.424224945926468</v>
      </c>
      <c r="EX189" s="120">
        <v>43.92110069694786</v>
      </c>
      <c r="EY189" s="121"/>
      <c r="EZ189" s="119">
        <v>17.892678936605318</v>
      </c>
      <c r="FA189" s="119">
        <v>19.591983640081803</v>
      </c>
      <c r="FB189" s="120">
        <v>11.395337423312885</v>
      </c>
    </row>
    <row r="190" spans="1:158" s="118" customFormat="1" ht="15" customHeight="1" x14ac:dyDescent="0.25">
      <c r="A190" s="85">
        <v>13085020</v>
      </c>
      <c r="B190" s="86">
        <v>-75.844416670000001</v>
      </c>
      <c r="C190" s="86">
        <v>9.2527222200000008</v>
      </c>
      <c r="D190" s="87">
        <v>30</v>
      </c>
      <c r="E190" s="299" t="s">
        <v>177</v>
      </c>
      <c r="F190" s="89" t="s">
        <v>48</v>
      </c>
      <c r="G190" s="89"/>
      <c r="H190" s="89"/>
      <c r="I190" s="89"/>
      <c r="J190" s="256" t="s">
        <v>749</v>
      </c>
      <c r="K190" s="126" t="s">
        <v>1301</v>
      </c>
      <c r="L190" s="126" t="s">
        <v>1301</v>
      </c>
      <c r="M190" s="126" t="s">
        <v>1301</v>
      </c>
      <c r="N190" s="126" t="s">
        <v>1301</v>
      </c>
      <c r="O190" s="126" t="s">
        <v>1301</v>
      </c>
      <c r="P190" s="126" t="s">
        <v>1301</v>
      </c>
      <c r="Q190" s="126" t="s">
        <v>1301</v>
      </c>
      <c r="R190" s="126" t="s">
        <v>1301</v>
      </c>
      <c r="S190" s="126" t="s">
        <v>1301</v>
      </c>
      <c r="T190" s="126" t="s">
        <v>1301</v>
      </c>
      <c r="U190" s="126" t="s">
        <v>1301</v>
      </c>
      <c r="V190" s="661" t="s">
        <v>1301</v>
      </c>
      <c r="W190" s="661" t="s">
        <v>1301</v>
      </c>
      <c r="X190" s="126" t="s">
        <v>1301</v>
      </c>
      <c r="Y190" s="126" t="s">
        <v>1301</v>
      </c>
      <c r="Z190" s="126" t="s">
        <v>1301</v>
      </c>
      <c r="AA190" s="126" t="s">
        <v>1301</v>
      </c>
      <c r="AB190" s="126" t="s">
        <v>1301</v>
      </c>
      <c r="AC190" s="126" t="s">
        <v>1301</v>
      </c>
      <c r="AD190" s="126" t="s">
        <v>1301</v>
      </c>
      <c r="AE190" s="126" t="s">
        <v>1301</v>
      </c>
      <c r="AF190" s="126" t="s">
        <v>1301</v>
      </c>
      <c r="AG190" s="126" t="s">
        <v>1301</v>
      </c>
      <c r="AH190" s="126" t="s">
        <v>1301</v>
      </c>
      <c r="AI190" s="126" t="s">
        <v>1301</v>
      </c>
      <c r="AJ190" s="126" t="s">
        <v>1301</v>
      </c>
      <c r="AK190" s="126" t="s">
        <v>1301</v>
      </c>
      <c r="AL190" s="126" t="s">
        <v>1301</v>
      </c>
      <c r="AM190" s="126" t="s">
        <v>1301</v>
      </c>
      <c r="AN190" s="126" t="s">
        <v>1301</v>
      </c>
      <c r="AO190" s="120"/>
      <c r="AP190" s="92" t="str">
        <f t="shared" si="51"/>
        <v/>
      </c>
      <c r="AQ190" s="93" t="s">
        <v>1301</v>
      </c>
      <c r="AR190" s="226"/>
      <c r="AS190" s="227"/>
      <c r="AT190" s="96"/>
      <c r="AU190" s="97"/>
      <c r="AV190" s="98"/>
      <c r="AW190" s="58"/>
      <c r="AX190" s="99"/>
      <c r="AY190" s="300"/>
      <c r="AZ190" s="101"/>
      <c r="BA190" s="102" t="str">
        <f t="shared" si="53"/>
        <v/>
      </c>
      <c r="BB190" s="102" t="str">
        <f t="shared" si="54"/>
        <v/>
      </c>
      <c r="BC190" s="102" t="str">
        <f t="shared" si="55"/>
        <v/>
      </c>
      <c r="BD190" s="102" t="s">
        <v>1301</v>
      </c>
      <c r="BE190" s="103"/>
      <c r="BF190" s="308" t="s">
        <v>177</v>
      </c>
      <c r="BG190" s="105" t="s">
        <v>1301</v>
      </c>
      <c r="BH190" s="105" t="s">
        <v>1301</v>
      </c>
      <c r="BI190" s="105" t="s">
        <v>1301</v>
      </c>
      <c r="BJ190" s="105" t="s">
        <v>1301</v>
      </c>
      <c r="BK190" s="105" t="s">
        <v>1301</v>
      </c>
      <c r="BL190" s="105" t="s">
        <v>1301</v>
      </c>
      <c r="BM190" s="105" t="s">
        <v>1301</v>
      </c>
      <c r="BN190" s="105" t="s">
        <v>1301</v>
      </c>
      <c r="BO190" s="105" t="s">
        <v>1301</v>
      </c>
      <c r="BP190" s="105" t="s">
        <v>1301</v>
      </c>
      <c r="BQ190" s="105" t="s">
        <v>1301</v>
      </c>
      <c r="BR190" s="106" t="s">
        <v>1301</v>
      </c>
      <c r="BS190" s="107"/>
      <c r="BT190" s="237" t="s">
        <v>1301</v>
      </c>
      <c r="BU190" s="237" t="s">
        <v>1301</v>
      </c>
      <c r="BV190" s="237" t="s">
        <v>1301</v>
      </c>
      <c r="BW190" s="237" t="s">
        <v>1301</v>
      </c>
      <c r="BX190" s="237" t="s">
        <v>1301</v>
      </c>
      <c r="BY190" s="109" t="s">
        <v>1301</v>
      </c>
      <c r="BZ190" s="109" t="s">
        <v>1301</v>
      </c>
      <c r="CA190" s="109" t="s">
        <v>1301</v>
      </c>
      <c r="CB190" s="109" t="s">
        <v>1301</v>
      </c>
      <c r="CC190" s="109" t="s">
        <v>1301</v>
      </c>
      <c r="CD190" s="109" t="s">
        <v>1301</v>
      </c>
      <c r="CE190" s="109" t="s">
        <v>1301</v>
      </c>
      <c r="CF190" s="110"/>
      <c r="CG190" s="111"/>
      <c r="CH190" s="111"/>
      <c r="CI190" s="111"/>
      <c r="CJ190" s="111"/>
      <c r="CK190" s="111"/>
      <c r="CL190" s="111"/>
      <c r="CM190" s="111"/>
      <c r="CN190" s="111"/>
      <c r="CO190" s="111"/>
      <c r="CP190" s="111"/>
      <c r="CQ190" s="111"/>
      <c r="CR190" s="111"/>
      <c r="CS190" s="112"/>
      <c r="CT190" s="309" t="s">
        <v>177</v>
      </c>
      <c r="CU190" s="114"/>
      <c r="CV190" s="114"/>
      <c r="CW190" s="114"/>
      <c r="CX190" s="114"/>
      <c r="CY190" s="114"/>
      <c r="CZ190" s="114"/>
      <c r="DA190" s="114"/>
      <c r="DB190" s="115"/>
      <c r="DC190" s="116"/>
      <c r="DD190" s="116"/>
      <c r="DE190" s="116"/>
      <c r="DF190" s="117"/>
      <c r="DH190" s="119"/>
      <c r="DI190" s="119"/>
      <c r="DJ190" s="120"/>
      <c r="DK190" s="121"/>
      <c r="DL190" s="119"/>
      <c r="DM190" s="119"/>
      <c r="DN190" s="120"/>
      <c r="DO190" s="121"/>
      <c r="DP190" s="119"/>
      <c r="DQ190" s="119"/>
      <c r="DR190" s="120"/>
      <c r="DS190" s="121"/>
      <c r="DT190" s="119"/>
      <c r="DU190" s="119"/>
      <c r="DV190" s="120"/>
      <c r="DW190" s="121"/>
      <c r="DX190" s="119"/>
      <c r="DY190" s="119"/>
      <c r="DZ190" s="120"/>
      <c r="EA190" s="121"/>
      <c r="EB190" s="119"/>
      <c r="EC190" s="119"/>
      <c r="ED190" s="120"/>
      <c r="EE190" s="121"/>
      <c r="EF190" s="119"/>
      <c r="EG190" s="119"/>
      <c r="EH190" s="120"/>
      <c r="EI190" s="121"/>
      <c r="EJ190" s="119"/>
      <c r="EK190" s="119"/>
      <c r="EL190" s="120"/>
      <c r="EM190" s="121"/>
      <c r="EN190" s="119"/>
      <c r="EO190" s="119"/>
      <c r="EP190" s="120"/>
      <c r="EQ190" s="121"/>
      <c r="ER190" s="119"/>
      <c r="ES190" s="119"/>
      <c r="ET190" s="120"/>
      <c r="EU190" s="121"/>
      <c r="EV190" s="119"/>
      <c r="EW190" s="119"/>
      <c r="EX190" s="120"/>
      <c r="EY190" s="121"/>
      <c r="EZ190" s="119"/>
      <c r="FA190" s="119"/>
      <c r="FB190" s="120"/>
    </row>
    <row r="191" spans="1:158" s="118" customFormat="1" ht="15" customHeight="1" x14ac:dyDescent="0.25">
      <c r="A191" s="85">
        <v>25025270</v>
      </c>
      <c r="B191" s="86">
        <v>-75.37</v>
      </c>
      <c r="C191" s="86">
        <v>9.2200000000000006</v>
      </c>
      <c r="D191" s="87">
        <v>160</v>
      </c>
      <c r="E191" s="307" t="s">
        <v>178</v>
      </c>
      <c r="F191" s="89" t="s">
        <v>47</v>
      </c>
      <c r="G191" s="89" t="s">
        <v>1515</v>
      </c>
      <c r="H191" s="89" t="s">
        <v>1528</v>
      </c>
      <c r="I191" s="89" t="s">
        <v>1565</v>
      </c>
      <c r="J191" s="311" t="s">
        <v>754</v>
      </c>
      <c r="K191" s="126">
        <v>0</v>
      </c>
      <c r="L191" s="126">
        <v>0</v>
      </c>
      <c r="M191" s="126">
        <v>0</v>
      </c>
      <c r="N191" s="126">
        <v>0</v>
      </c>
      <c r="O191" s="126">
        <v>0</v>
      </c>
      <c r="P191" s="126">
        <v>0</v>
      </c>
      <c r="Q191" s="126">
        <v>0</v>
      </c>
      <c r="R191" s="126">
        <v>0</v>
      </c>
      <c r="S191" s="126">
        <v>0</v>
      </c>
      <c r="T191" s="126">
        <v>5.3</v>
      </c>
      <c r="U191" s="126">
        <v>0</v>
      </c>
      <c r="V191" s="661">
        <v>0</v>
      </c>
      <c r="W191" s="661">
        <v>0.2</v>
      </c>
      <c r="X191" s="126">
        <v>0</v>
      </c>
      <c r="Y191" s="126">
        <v>0</v>
      </c>
      <c r="Z191" s="126">
        <v>0</v>
      </c>
      <c r="AA191" s="126">
        <v>0</v>
      </c>
      <c r="AB191" s="126">
        <v>0</v>
      </c>
      <c r="AC191" s="126">
        <v>0</v>
      </c>
      <c r="AD191" s="126">
        <v>0</v>
      </c>
      <c r="AE191" s="126">
        <v>0.2</v>
      </c>
      <c r="AF191" s="126">
        <v>21.2</v>
      </c>
      <c r="AG191" s="126">
        <v>0</v>
      </c>
      <c r="AH191" s="126">
        <v>0</v>
      </c>
      <c r="AI191" s="126">
        <v>12.6</v>
      </c>
      <c r="AJ191" s="126">
        <v>0</v>
      </c>
      <c r="AK191" s="126">
        <v>0</v>
      </c>
      <c r="AL191" s="126">
        <v>0</v>
      </c>
      <c r="AM191" s="126">
        <v>0</v>
      </c>
      <c r="AN191" s="126">
        <v>0</v>
      </c>
      <c r="AO191" s="120"/>
      <c r="AP191" s="92">
        <f t="shared" si="51"/>
        <v>39.5</v>
      </c>
      <c r="AQ191" s="93">
        <v>125.0896551724138</v>
      </c>
      <c r="AR191" s="94">
        <f t="shared" ref="AR191:AR198" si="77">+AP191*100/AQ191</f>
        <v>31.577351416914762</v>
      </c>
      <c r="AS191" s="95">
        <f t="shared" ref="AS191:AS198" si="78">IF(AND((AP191*$AT$1*100/(AQ191*AT191))&gt;100+3.33*AP191-AQ191*AT191/$AT$1,AQ191&lt;30),IF(100+3.33*AP191-AQ191*AT191/$AT$1&gt;200,200,100+3.33*AP191-AQ191*AT191/$AT$1),IF((AP191*$AT$1*100/(AQ191*AT191))&lt;100+AP191-3.33*AQ191*AT191/$AT$1,100+AP191-3.33*AQ191*AT191/$AT$1,IF((AP191*$AT$1*100/(AQ191*AT191))&gt;200,200,(AP191*$AT$1*100/(AQ191*AT191)))))</f>
        <v>31.577351416914762</v>
      </c>
      <c r="AT191" s="96">
        <f t="shared" ref="AT191:AT198" si="79">COUNT(K191:AO191)</f>
        <v>30</v>
      </c>
      <c r="AU191" s="97">
        <f t="shared" ref="AU191:AU198" si="80">COUNTIF(K191:AO191,"&gt;0")</f>
        <v>5</v>
      </c>
      <c r="AV191" s="98"/>
      <c r="AW191" s="58">
        <f>+LOOKUP(1000,K191:AO191)</f>
        <v>0</v>
      </c>
      <c r="AX191" s="99"/>
      <c r="AY191" s="300">
        <f>MAX(K191:AO191)</f>
        <v>21.2</v>
      </c>
      <c r="AZ191" s="101">
        <v>135</v>
      </c>
      <c r="BA191" s="102">
        <f t="shared" si="53"/>
        <v>-113.8</v>
      </c>
      <c r="BB191" s="102" t="str">
        <f t="shared" si="54"/>
        <v/>
      </c>
      <c r="BC191" s="102" t="str">
        <f t="shared" si="55"/>
        <v/>
      </c>
      <c r="BD191" s="102">
        <v>8.1045977011494266</v>
      </c>
      <c r="BE191" s="103">
        <f>AU191-BD191</f>
        <v>-3.1045977011494266</v>
      </c>
      <c r="BF191" s="308" t="s">
        <v>178</v>
      </c>
      <c r="BG191" s="105">
        <v>15.535714285714288</v>
      </c>
      <c r="BH191" s="105">
        <v>23.077777777777779</v>
      </c>
      <c r="BI191" s="105">
        <v>40.625000000000007</v>
      </c>
      <c r="BJ191" s="105">
        <v>125.0896551724138</v>
      </c>
      <c r="BK191" s="105">
        <v>173.60400000000001</v>
      </c>
      <c r="BL191" s="105">
        <v>152.45333333333332</v>
      </c>
      <c r="BM191" s="105">
        <v>133.44074074074072</v>
      </c>
      <c r="BN191" s="105">
        <v>160.92142857142861</v>
      </c>
      <c r="BO191" s="105">
        <v>172.64800000000002</v>
      </c>
      <c r="BP191" s="105">
        <v>129.01666666666668</v>
      </c>
      <c r="BQ191" s="105">
        <v>102.24074074074075</v>
      </c>
      <c r="BR191" s="106">
        <v>46.050000000000011</v>
      </c>
      <c r="BS191" s="107"/>
      <c r="BT191" s="142">
        <v>1.6551724137931034</v>
      </c>
      <c r="BU191" s="143">
        <v>1.7924066839049004</v>
      </c>
      <c r="BV191" s="143">
        <v>3.6264367816091947</v>
      </c>
      <c r="BW191" s="143">
        <v>8.1045977011494266</v>
      </c>
      <c r="BX191" s="143">
        <v>11.880766283524904</v>
      </c>
      <c r="BY191" s="143">
        <v>11.400000000000002</v>
      </c>
      <c r="BZ191" s="143">
        <v>10.843333333333334</v>
      </c>
      <c r="CA191" s="143">
        <v>11.667816091954021</v>
      </c>
      <c r="CB191" s="143">
        <v>10.892857142857142</v>
      </c>
      <c r="CC191" s="143">
        <v>10.070408163265302</v>
      </c>
      <c r="CD191" s="143">
        <v>8.2573891625615765</v>
      </c>
      <c r="CE191" s="144">
        <v>3.9507326007325996</v>
      </c>
      <c r="CF191" s="110"/>
      <c r="CG191" s="111">
        <v>59.7</v>
      </c>
      <c r="CH191" s="111">
        <v>63.6</v>
      </c>
      <c r="CI191" s="111">
        <v>77.2</v>
      </c>
      <c r="CJ191" s="111">
        <v>135</v>
      </c>
      <c r="CK191" s="111">
        <v>114.5</v>
      </c>
      <c r="CL191" s="111">
        <v>96.7</v>
      </c>
      <c r="CM191" s="111">
        <v>100</v>
      </c>
      <c r="CN191" s="111">
        <v>108.8</v>
      </c>
      <c r="CO191" s="111">
        <v>106.9</v>
      </c>
      <c r="CP191" s="111">
        <v>141.4</v>
      </c>
      <c r="CQ191" s="111">
        <v>79</v>
      </c>
      <c r="CR191" s="111">
        <v>77</v>
      </c>
      <c r="CS191" s="112"/>
      <c r="CT191" s="309" t="s">
        <v>178</v>
      </c>
      <c r="CU191" s="114">
        <f t="shared" ref="CU191:CU198" si="81">SUM(K191:T191)</f>
        <v>5.3</v>
      </c>
      <c r="CV191" s="114"/>
      <c r="CW191" s="114"/>
      <c r="CX191" s="114">
        <f t="shared" ref="CX191:CX198" si="82">SUM(U191:AD191)</f>
        <v>0.2</v>
      </c>
      <c r="CY191" s="114"/>
      <c r="CZ191" s="114"/>
      <c r="DA191" s="114">
        <f t="shared" ref="DA191:DA198" si="83">SUM(AE191:AO191)</f>
        <v>34</v>
      </c>
      <c r="DB191" s="115">
        <f t="shared" ref="DB191:DB198" si="84">+SUM(CU191:DA191)</f>
        <v>39.5</v>
      </c>
      <c r="DC191" s="116">
        <f t="shared" ref="DC191:DC198" si="85">COUNT(K191:T191)</f>
        <v>10</v>
      </c>
      <c r="DD191" s="116">
        <f t="shared" ref="DD191:DD198" si="86">COUNT(U191:AD191)</f>
        <v>10</v>
      </c>
      <c r="DE191" s="116">
        <f t="shared" ref="DE191:DE198" si="87">COUNT(AE191:AO191)</f>
        <v>10</v>
      </c>
      <c r="DF191" s="117">
        <f t="shared" ref="DF191:DF198" si="88">COUNT(K191:AO191)</f>
        <v>30</v>
      </c>
      <c r="DH191" s="119">
        <v>8.1542776998597457</v>
      </c>
      <c r="DI191" s="119">
        <v>3.7552594670406725</v>
      </c>
      <c r="DJ191" s="120">
        <v>8.0469845722300128</v>
      </c>
      <c r="DK191" s="121"/>
      <c r="DL191" s="119">
        <v>7.1536970368319031</v>
      </c>
      <c r="DM191" s="119">
        <v>11.982442536693437</v>
      </c>
      <c r="DN191" s="120">
        <v>8.942121296039879</v>
      </c>
      <c r="DO191" s="121"/>
      <c r="DP191" s="119">
        <v>10.173913043478263</v>
      </c>
      <c r="DQ191" s="119">
        <v>9.2934782608695663</v>
      </c>
      <c r="DR191" s="120">
        <v>16.532608695652176</v>
      </c>
      <c r="DS191" s="121"/>
      <c r="DT191" s="119">
        <v>31.269622600349035</v>
      </c>
      <c r="DU191" s="119">
        <v>32.180388307155319</v>
      </c>
      <c r="DV191" s="120">
        <v>52.52082242582896</v>
      </c>
      <c r="DW191" s="121"/>
      <c r="DX191" s="119">
        <v>50.909946236559129</v>
      </c>
      <c r="DY191" s="119">
        <v>49.049775124069477</v>
      </c>
      <c r="DZ191" s="120">
        <v>57.861111972704713</v>
      </c>
      <c r="EA191" s="121"/>
      <c r="EB191" s="119">
        <v>50.661840804218855</v>
      </c>
      <c r="EC191" s="119">
        <v>44.827463744232041</v>
      </c>
      <c r="ED191" s="120">
        <v>52.023195451549114</v>
      </c>
      <c r="EE191" s="121"/>
      <c r="EF191" s="119">
        <v>45.900233826968034</v>
      </c>
      <c r="EG191" s="119">
        <v>34.425175370226022</v>
      </c>
      <c r="EH191" s="120">
        <v>45.507924136139245</v>
      </c>
      <c r="EI191" s="121"/>
      <c r="EJ191" s="119">
        <v>52.403297872340431</v>
      </c>
      <c r="EK191" s="119">
        <v>47.863652482269501</v>
      </c>
      <c r="EL191" s="120">
        <v>62.074716312056729</v>
      </c>
      <c r="EM191" s="121"/>
      <c r="EN191" s="119">
        <v>59.519499063670402</v>
      </c>
      <c r="EO191" s="119">
        <v>63.720875468164785</v>
      </c>
      <c r="EP191" s="120">
        <v>54.817958801498115</v>
      </c>
      <c r="EQ191" s="121"/>
      <c r="ER191" s="119">
        <v>41.006322477177406</v>
      </c>
      <c r="ES191" s="119">
        <v>45.907078090303479</v>
      </c>
      <c r="ET191" s="120">
        <v>48.207432765852467</v>
      </c>
      <c r="EU191" s="121"/>
      <c r="EV191" s="119">
        <v>40.496794871794876</v>
      </c>
      <c r="EW191" s="119">
        <v>34.897238050015829</v>
      </c>
      <c r="EX191" s="120">
        <v>29.897633744855966</v>
      </c>
      <c r="EY191" s="121"/>
      <c r="EZ191" s="119">
        <v>21.267301587301592</v>
      </c>
      <c r="FA191" s="119">
        <v>12.940952380952384</v>
      </c>
      <c r="FB191" s="120">
        <v>7.9250793650793669</v>
      </c>
    </row>
    <row r="192" spans="1:158" s="118" customFormat="1" ht="15" customHeight="1" x14ac:dyDescent="0.25">
      <c r="A192" s="85">
        <v>13085030</v>
      </c>
      <c r="B192" s="315">
        <v>-75.949305559999999</v>
      </c>
      <c r="C192" s="315">
        <v>9.3707777799999992</v>
      </c>
      <c r="D192" s="87">
        <v>22</v>
      </c>
      <c r="E192" s="316" t="s">
        <v>179</v>
      </c>
      <c r="F192" s="89" t="s">
        <v>48</v>
      </c>
      <c r="G192" s="89" t="s">
        <v>1511</v>
      </c>
      <c r="H192" s="89" t="s">
        <v>1517</v>
      </c>
      <c r="I192" s="89" t="s">
        <v>1541</v>
      </c>
      <c r="J192" s="171" t="s">
        <v>837</v>
      </c>
      <c r="K192" s="126" t="s">
        <v>1301</v>
      </c>
      <c r="L192" s="126" t="s">
        <v>1301</v>
      </c>
      <c r="M192" s="126" t="s">
        <v>1301</v>
      </c>
      <c r="N192" s="126" t="s">
        <v>1301</v>
      </c>
      <c r="O192" s="126" t="s">
        <v>1301</v>
      </c>
      <c r="P192" s="126" t="s">
        <v>1301</v>
      </c>
      <c r="Q192" s="126" t="s">
        <v>1301</v>
      </c>
      <c r="R192" s="126" t="s">
        <v>1301</v>
      </c>
      <c r="S192" s="126" t="s">
        <v>1301</v>
      </c>
      <c r="T192" s="126" t="s">
        <v>1301</v>
      </c>
      <c r="U192" s="126" t="s">
        <v>1301</v>
      </c>
      <c r="V192" s="661" t="s">
        <v>1301</v>
      </c>
      <c r="W192" s="661" t="s">
        <v>1301</v>
      </c>
      <c r="X192" s="126" t="s">
        <v>1301</v>
      </c>
      <c r="Y192" s="126" t="s">
        <v>1301</v>
      </c>
      <c r="Z192" s="126" t="s">
        <v>1301</v>
      </c>
      <c r="AA192" s="126" t="s">
        <v>1301</v>
      </c>
      <c r="AB192" s="126" t="s">
        <v>1301</v>
      </c>
      <c r="AC192" s="126" t="s">
        <v>1301</v>
      </c>
      <c r="AD192" s="126" t="s">
        <v>1301</v>
      </c>
      <c r="AE192" s="126" t="s">
        <v>1301</v>
      </c>
      <c r="AF192" s="126" t="s">
        <v>1301</v>
      </c>
      <c r="AG192" s="126" t="s">
        <v>1301</v>
      </c>
      <c r="AH192" s="126" t="s">
        <v>1301</v>
      </c>
      <c r="AI192" s="126" t="s">
        <v>1301</v>
      </c>
      <c r="AJ192" s="126" t="s">
        <v>1301</v>
      </c>
      <c r="AK192" s="126" t="s">
        <v>1301</v>
      </c>
      <c r="AL192" s="126" t="s">
        <v>1301</v>
      </c>
      <c r="AM192" s="126" t="s">
        <v>1301</v>
      </c>
      <c r="AN192" s="126" t="s">
        <v>1301</v>
      </c>
      <c r="AO192" s="120"/>
      <c r="AP192" s="92" t="str">
        <f t="shared" si="51"/>
        <v/>
      </c>
      <c r="AQ192" s="93">
        <v>61.17407407407407</v>
      </c>
      <c r="AR192" s="94" t="e">
        <f t="shared" si="77"/>
        <v>#VALUE!</v>
      </c>
      <c r="AS192" s="95" t="e">
        <f t="shared" si="78"/>
        <v>#VALUE!</v>
      </c>
      <c r="AT192" s="96">
        <f t="shared" si="79"/>
        <v>0</v>
      </c>
      <c r="AU192" s="97">
        <f t="shared" si="80"/>
        <v>0</v>
      </c>
      <c r="AV192" s="98"/>
      <c r="AW192" s="58" t="e">
        <f>+LOOKUP(1000,K192:AO192)</f>
        <v>#N/A</v>
      </c>
      <c r="AX192" s="99"/>
      <c r="AY192" s="300">
        <f>MAX(K192:AO192)</f>
        <v>0</v>
      </c>
      <c r="AZ192" s="101">
        <v>121</v>
      </c>
      <c r="BA192" s="102" t="str">
        <f t="shared" si="53"/>
        <v/>
      </c>
      <c r="BB192" s="102" t="str">
        <f t="shared" si="54"/>
        <v/>
      </c>
      <c r="BC192" s="102" t="e">
        <f t="shared" si="55"/>
        <v>#N/A</v>
      </c>
      <c r="BD192" s="102">
        <v>4.5195566502463063</v>
      </c>
      <c r="BE192" s="103">
        <f>AU192-BD192</f>
        <v>-4.5195566502463063</v>
      </c>
      <c r="BF192" s="317" t="s">
        <v>179</v>
      </c>
      <c r="BG192" s="105">
        <v>10.92962962962963</v>
      </c>
      <c r="BH192" s="105">
        <v>1.9185185185185185</v>
      </c>
      <c r="BI192" s="105">
        <v>15.932142857142859</v>
      </c>
      <c r="BJ192" s="105">
        <v>61.17407407407407</v>
      </c>
      <c r="BK192" s="105">
        <v>175.10666666666665</v>
      </c>
      <c r="BL192" s="105">
        <v>172.38928571428571</v>
      </c>
      <c r="BM192" s="105">
        <v>169.30384615384614</v>
      </c>
      <c r="BN192" s="105">
        <v>199.62962962962962</v>
      </c>
      <c r="BO192" s="105">
        <v>221.25384615384615</v>
      </c>
      <c r="BP192" s="105">
        <v>176.89999999999995</v>
      </c>
      <c r="BQ192" s="105">
        <v>169.92307692307693</v>
      </c>
      <c r="BR192" s="106">
        <v>45.941666666666663</v>
      </c>
      <c r="BS192" s="107"/>
      <c r="BT192" s="237">
        <v>1.0407407407407407</v>
      </c>
      <c r="BU192" s="237">
        <v>0.2100323846013501</v>
      </c>
      <c r="BV192" s="237">
        <v>1.4549071618037133</v>
      </c>
      <c r="BW192" s="237">
        <v>4.5195566502463063</v>
      </c>
      <c r="BX192" s="237">
        <v>11.699999999999998</v>
      </c>
      <c r="BY192" s="109">
        <v>11.785714285714286</v>
      </c>
      <c r="BZ192" s="109">
        <v>11.866300366300365</v>
      </c>
      <c r="CA192" s="109">
        <v>13.400793650793654</v>
      </c>
      <c r="CB192" s="109">
        <v>13.981703026038002</v>
      </c>
      <c r="CC192" s="109">
        <v>14.081034482758618</v>
      </c>
      <c r="CD192" s="109">
        <v>10.53920597172678</v>
      </c>
      <c r="CE192" s="109">
        <v>4.1090798516085867</v>
      </c>
      <c r="CF192" s="110"/>
      <c r="CG192" s="111">
        <v>70</v>
      </c>
      <c r="CH192" s="111">
        <v>40</v>
      </c>
      <c r="CI192" s="111">
        <v>140.30000000000001</v>
      </c>
      <c r="CJ192" s="111">
        <v>121</v>
      </c>
      <c r="CK192" s="111">
        <v>137</v>
      </c>
      <c r="CL192" s="111">
        <v>139</v>
      </c>
      <c r="CM192" s="111">
        <v>112</v>
      </c>
      <c r="CN192" s="111">
        <v>154.80000000000001</v>
      </c>
      <c r="CO192" s="111">
        <v>123</v>
      </c>
      <c r="CP192" s="111">
        <v>146.19999999999999</v>
      </c>
      <c r="CQ192" s="111">
        <v>199.6</v>
      </c>
      <c r="CR192" s="111">
        <v>90</v>
      </c>
      <c r="CS192" s="112"/>
      <c r="CT192" s="318" t="s">
        <v>179</v>
      </c>
      <c r="CU192" s="114">
        <f t="shared" si="81"/>
        <v>0</v>
      </c>
      <c r="CV192" s="114"/>
      <c r="CW192" s="114"/>
      <c r="CX192" s="114">
        <f t="shared" si="82"/>
        <v>0</v>
      </c>
      <c r="CY192" s="114"/>
      <c r="CZ192" s="114"/>
      <c r="DA192" s="114">
        <f t="shared" si="83"/>
        <v>0</v>
      </c>
      <c r="DB192" s="115">
        <f t="shared" si="84"/>
        <v>0</v>
      </c>
      <c r="DC192" s="116">
        <f t="shared" si="85"/>
        <v>0</v>
      </c>
      <c r="DD192" s="116">
        <f t="shared" si="86"/>
        <v>0</v>
      </c>
      <c r="DE192" s="116">
        <f t="shared" si="87"/>
        <v>0</v>
      </c>
      <c r="DF192" s="117">
        <f t="shared" si="88"/>
        <v>0</v>
      </c>
      <c r="DH192" s="119">
        <v>2.0275862068965518</v>
      </c>
      <c r="DI192" s="119">
        <v>2.0275862068965518</v>
      </c>
      <c r="DJ192" s="120">
        <v>2.703448275862069</v>
      </c>
      <c r="DK192" s="121"/>
      <c r="DL192" s="119">
        <v>1.5772113943028487</v>
      </c>
      <c r="DM192" s="119">
        <v>1.3800599700149925</v>
      </c>
      <c r="DN192" s="120">
        <v>1.5772113943028487</v>
      </c>
      <c r="DO192" s="121"/>
      <c r="DP192" s="119">
        <v>4.0012531328320806</v>
      </c>
      <c r="DQ192" s="119">
        <v>6.840852130325815</v>
      </c>
      <c r="DR192" s="120">
        <v>3.8721804511278202</v>
      </c>
      <c r="DS192" s="121"/>
      <c r="DT192" s="119">
        <v>8.7256874727193363</v>
      </c>
      <c r="DU192" s="119">
        <v>22.392426887821912</v>
      </c>
      <c r="DV192" s="120">
        <v>35.32326494980358</v>
      </c>
      <c r="DW192" s="121"/>
      <c r="DX192" s="119">
        <v>51.533001526838646</v>
      </c>
      <c r="DY192" s="119">
        <v>49.671543296781742</v>
      </c>
      <c r="DZ192" s="120">
        <v>69.167868969483052</v>
      </c>
      <c r="EA192" s="121"/>
      <c r="EB192" s="119">
        <v>53.976280961631858</v>
      </c>
      <c r="EC192" s="119">
        <v>53.368668042739195</v>
      </c>
      <c r="ED192" s="120">
        <v>65.217119961146196</v>
      </c>
      <c r="EE192" s="121"/>
      <c r="EF192" s="119">
        <v>57.750933624097044</v>
      </c>
      <c r="EG192" s="119">
        <v>52.21730757997625</v>
      </c>
      <c r="EH192" s="120">
        <v>68.214517416616374</v>
      </c>
      <c r="EI192" s="121"/>
      <c r="EJ192" s="119">
        <v>57.880062758967441</v>
      </c>
      <c r="EK192" s="119">
        <v>63.455200152563258</v>
      </c>
      <c r="EL192" s="120">
        <v>80.281978467779709</v>
      </c>
      <c r="EM192" s="121"/>
      <c r="EN192" s="119">
        <v>74.510475963401191</v>
      </c>
      <c r="EO192" s="119">
        <v>87.226930527821651</v>
      </c>
      <c r="EP192" s="120">
        <v>68.152248681190954</v>
      </c>
      <c r="EQ192" s="121"/>
      <c r="ER192" s="119">
        <v>63.190407649028316</v>
      </c>
      <c r="ES192" s="119">
        <v>52.26628352490421</v>
      </c>
      <c r="ET192" s="120">
        <v>72.701929515722611</v>
      </c>
      <c r="EU192" s="121"/>
      <c r="EV192" s="119">
        <v>58.018226430058498</v>
      </c>
      <c r="EW192" s="119">
        <v>42.334854267869538</v>
      </c>
      <c r="EX192" s="120">
        <v>47.35763358778626</v>
      </c>
      <c r="EY192" s="121"/>
      <c r="EZ192" s="119">
        <v>27.150245499181665</v>
      </c>
      <c r="FA192" s="119">
        <v>13.876792144026187</v>
      </c>
      <c r="FB192" s="120">
        <v>6.2345008183306057</v>
      </c>
    </row>
    <row r="193" spans="1:158" s="118" customFormat="1" ht="15" customHeight="1" x14ac:dyDescent="0.25">
      <c r="A193" s="85">
        <v>25025030</v>
      </c>
      <c r="B193" s="315">
        <v>-75.164500000000004</v>
      </c>
      <c r="C193" s="315">
        <v>8.2951944399999995</v>
      </c>
      <c r="D193" s="87">
        <v>22</v>
      </c>
      <c r="E193" s="319" t="s">
        <v>180</v>
      </c>
      <c r="F193" s="89" t="s">
        <v>48</v>
      </c>
      <c r="G193" s="89" t="s">
        <v>1515</v>
      </c>
      <c r="H193" s="89" t="s">
        <v>1528</v>
      </c>
      <c r="I193" s="89" t="s">
        <v>1565</v>
      </c>
      <c r="J193" s="311" t="s">
        <v>838</v>
      </c>
      <c r="K193" s="126" t="s">
        <v>1301</v>
      </c>
      <c r="L193" s="126" t="s">
        <v>1301</v>
      </c>
      <c r="M193" s="126" t="s">
        <v>1301</v>
      </c>
      <c r="N193" s="126" t="s">
        <v>1301</v>
      </c>
      <c r="O193" s="126" t="s">
        <v>1301</v>
      </c>
      <c r="P193" s="126" t="s">
        <v>1301</v>
      </c>
      <c r="Q193" s="126" t="s">
        <v>1301</v>
      </c>
      <c r="R193" s="126" t="s">
        <v>1301</v>
      </c>
      <c r="S193" s="126" t="s">
        <v>1301</v>
      </c>
      <c r="T193" s="126" t="s">
        <v>1301</v>
      </c>
      <c r="U193" s="126" t="s">
        <v>1301</v>
      </c>
      <c r="V193" s="661" t="s">
        <v>1301</v>
      </c>
      <c r="W193" s="661" t="s">
        <v>1301</v>
      </c>
      <c r="X193" s="126" t="s">
        <v>1301</v>
      </c>
      <c r="Y193" s="126" t="s">
        <v>1301</v>
      </c>
      <c r="Z193" s="126" t="s">
        <v>1301</v>
      </c>
      <c r="AA193" s="126" t="s">
        <v>1301</v>
      </c>
      <c r="AB193" s="126" t="s">
        <v>1301</v>
      </c>
      <c r="AC193" s="126" t="s">
        <v>1301</v>
      </c>
      <c r="AD193" s="126" t="s">
        <v>1301</v>
      </c>
      <c r="AE193" s="126" t="s">
        <v>1301</v>
      </c>
      <c r="AF193" s="126" t="s">
        <v>1301</v>
      </c>
      <c r="AG193" s="126" t="s">
        <v>1301</v>
      </c>
      <c r="AH193" s="126" t="s">
        <v>1301</v>
      </c>
      <c r="AI193" s="126" t="s">
        <v>1301</v>
      </c>
      <c r="AJ193" s="126" t="s">
        <v>1301</v>
      </c>
      <c r="AK193" s="126" t="s">
        <v>1301</v>
      </c>
      <c r="AL193" s="126" t="s">
        <v>1301</v>
      </c>
      <c r="AM193" s="126" t="s">
        <v>1301</v>
      </c>
      <c r="AN193" s="126" t="s">
        <v>1301</v>
      </c>
      <c r="AO193" s="120"/>
      <c r="AP193" s="92" t="str">
        <f t="shared" si="51"/>
        <v/>
      </c>
      <c r="AQ193" s="93">
        <v>173.09629629629629</v>
      </c>
      <c r="AR193" s="94"/>
      <c r="AS193" s="95"/>
      <c r="AT193" s="96">
        <f t="shared" si="79"/>
        <v>0</v>
      </c>
      <c r="AU193" s="97">
        <f t="shared" si="80"/>
        <v>0</v>
      </c>
      <c r="AV193" s="98"/>
      <c r="AW193" s="58"/>
      <c r="AX193" s="99"/>
      <c r="AY193" s="300"/>
      <c r="AZ193" s="101">
        <v>122</v>
      </c>
      <c r="BA193" s="102" t="str">
        <f t="shared" si="53"/>
        <v/>
      </c>
      <c r="BB193" s="102" t="str">
        <f t="shared" si="54"/>
        <v/>
      </c>
      <c r="BC193" s="102" t="str">
        <f t="shared" si="55"/>
        <v/>
      </c>
      <c r="BD193" s="102">
        <v>9.6598437234584686</v>
      </c>
      <c r="BE193" s="103">
        <f>AU193-BD193</f>
        <v>-9.6598437234584686</v>
      </c>
      <c r="BF193" s="320" t="s">
        <v>180</v>
      </c>
      <c r="BG193" s="105">
        <v>17.695833333333336</v>
      </c>
      <c r="BH193" s="105">
        <v>13.379166666666665</v>
      </c>
      <c r="BI193" s="105">
        <v>51.412499999999994</v>
      </c>
      <c r="BJ193" s="105">
        <v>173.09629629629629</v>
      </c>
      <c r="BK193" s="105">
        <v>287.75200000000001</v>
      </c>
      <c r="BL193" s="105">
        <v>318.45185185185187</v>
      </c>
      <c r="BM193" s="105">
        <v>366.86538461538464</v>
      </c>
      <c r="BN193" s="105">
        <v>418.70799999999986</v>
      </c>
      <c r="BO193" s="105">
        <v>337.76400000000001</v>
      </c>
      <c r="BP193" s="105">
        <v>259.16666666666669</v>
      </c>
      <c r="BQ193" s="105">
        <v>207.57200000000003</v>
      </c>
      <c r="BR193" s="106">
        <v>40.438749289512636</v>
      </c>
      <c r="BS193" s="107"/>
      <c r="BT193" s="237">
        <v>1.4098765432098763</v>
      </c>
      <c r="BU193" s="237">
        <v>1.1995812807881772</v>
      </c>
      <c r="BV193" s="237">
        <v>4.2386039886039875</v>
      </c>
      <c r="BW193" s="237">
        <v>9.6598437234584686</v>
      </c>
      <c r="BX193" s="237">
        <v>15.11211001642036</v>
      </c>
      <c r="BY193" s="109">
        <v>15.74074074074074</v>
      </c>
      <c r="BZ193" s="109">
        <v>16.297573435504468</v>
      </c>
      <c r="CA193" s="109">
        <v>18.196296296296289</v>
      </c>
      <c r="CB193" s="109">
        <v>15.925228712174524</v>
      </c>
      <c r="CC193" s="109">
        <v>14.878826530612246</v>
      </c>
      <c r="CD193" s="109">
        <v>12.466748768472907</v>
      </c>
      <c r="CE193" s="109">
        <v>4.3511904761904754</v>
      </c>
      <c r="CF193" s="110"/>
      <c r="CG193" s="111">
        <v>60.5</v>
      </c>
      <c r="CH193" s="111">
        <v>135.30000000000001</v>
      </c>
      <c r="CI193" s="111">
        <v>89</v>
      </c>
      <c r="CJ193" s="111">
        <v>122</v>
      </c>
      <c r="CK193" s="111">
        <v>135.5</v>
      </c>
      <c r="CL193" s="111">
        <v>147</v>
      </c>
      <c r="CM193" s="111">
        <v>183.3</v>
      </c>
      <c r="CN193" s="111">
        <v>163.80000000000001</v>
      </c>
      <c r="CO193" s="111">
        <v>144</v>
      </c>
      <c r="CP193" s="111">
        <v>123</v>
      </c>
      <c r="CQ193" s="111">
        <v>152.5</v>
      </c>
      <c r="CR193" s="111">
        <v>96.6</v>
      </c>
      <c r="CS193" s="112"/>
      <c r="CT193" s="321" t="s">
        <v>180</v>
      </c>
      <c r="CU193" s="114">
        <f t="shared" si="81"/>
        <v>0</v>
      </c>
      <c r="CV193" s="114"/>
      <c r="CW193" s="114"/>
      <c r="CX193" s="114">
        <f t="shared" si="82"/>
        <v>0</v>
      </c>
      <c r="CY193" s="114"/>
      <c r="CZ193" s="114"/>
      <c r="DA193" s="114">
        <f t="shared" si="83"/>
        <v>0</v>
      </c>
      <c r="DB193" s="115">
        <f t="shared" si="84"/>
        <v>0</v>
      </c>
      <c r="DC193" s="116">
        <f t="shared" si="85"/>
        <v>0</v>
      </c>
      <c r="DD193" s="116">
        <f t="shared" si="86"/>
        <v>0</v>
      </c>
      <c r="DE193" s="116">
        <f t="shared" si="87"/>
        <v>0</v>
      </c>
      <c r="DF193" s="117">
        <f t="shared" si="88"/>
        <v>0</v>
      </c>
      <c r="DH193" s="119">
        <v>10.126198591229265</v>
      </c>
      <c r="DI193" s="119">
        <v>2.3699613724153599</v>
      </c>
      <c r="DJ193" s="120">
        <v>5.0630992956146326</v>
      </c>
      <c r="DK193" s="121"/>
      <c r="DL193" s="119">
        <v>13.058241935483872</v>
      </c>
      <c r="DM193" s="119">
        <v>9.4969032258064523</v>
      </c>
      <c r="DN193" s="120">
        <v>4.2088548387096774</v>
      </c>
      <c r="DO193" s="121"/>
      <c r="DP193" s="119">
        <v>9.9858407079646003</v>
      </c>
      <c r="DQ193" s="119">
        <v>7.4893805309734507</v>
      </c>
      <c r="DR193" s="120">
        <v>27.660778761061941</v>
      </c>
      <c r="DS193" s="121"/>
      <c r="DT193" s="119">
        <v>46.836599548689449</v>
      </c>
      <c r="DU193" s="119">
        <v>47.54015361916332</v>
      </c>
      <c r="DV193" s="120">
        <v>71.058961117861458</v>
      </c>
      <c r="DW193" s="121"/>
      <c r="DX193" s="119">
        <v>71.468732298474947</v>
      </c>
      <c r="DY193" s="119">
        <v>81.579426742919395</v>
      </c>
      <c r="DZ193" s="120">
        <v>116.5703594771242</v>
      </c>
      <c r="EA193" s="121"/>
      <c r="EB193" s="119">
        <v>103.04618107278814</v>
      </c>
      <c r="EC193" s="119">
        <v>85.055577199750445</v>
      </c>
      <c r="ED193" s="120">
        <v>102.64638987560954</v>
      </c>
      <c r="EE193" s="121"/>
      <c r="EF193" s="119">
        <v>122.38489003880984</v>
      </c>
      <c r="EG193" s="119">
        <v>125.76239512104972</v>
      </c>
      <c r="EH193" s="120">
        <v>135.79557198299759</v>
      </c>
      <c r="EI193" s="121"/>
      <c r="EJ193" s="119">
        <v>125.00817657386507</v>
      </c>
      <c r="EK193" s="119">
        <v>121.01749256512237</v>
      </c>
      <c r="EL193" s="120">
        <v>151.74575943244116</v>
      </c>
      <c r="EM193" s="121"/>
      <c r="EN193" s="119">
        <v>120.77257381676074</v>
      </c>
      <c r="EO193" s="119">
        <v>105.00644702561877</v>
      </c>
      <c r="EP193" s="120">
        <v>106.72455058619192</v>
      </c>
      <c r="EQ193" s="121"/>
      <c r="ER193" s="119">
        <v>70.198107448107436</v>
      </c>
      <c r="ES193" s="119">
        <v>112.61358363858362</v>
      </c>
      <c r="ET193" s="120">
        <v>83.249023199023185</v>
      </c>
      <c r="EU193" s="121"/>
      <c r="EV193" s="119">
        <v>83.414300057372358</v>
      </c>
      <c r="EW193" s="119">
        <v>61.238303212851427</v>
      </c>
      <c r="EX193" s="120">
        <v>57.98311101549055</v>
      </c>
      <c r="EY193" s="121"/>
      <c r="EZ193" s="119">
        <v>28.382267441860467</v>
      </c>
      <c r="FA193" s="119">
        <v>10.229651162790695</v>
      </c>
      <c r="FB193" s="120">
        <v>13.138081395348836</v>
      </c>
    </row>
    <row r="194" spans="1:158" s="118" customFormat="1" ht="15" customHeight="1" x14ac:dyDescent="0.25">
      <c r="A194" s="85">
        <v>25025380</v>
      </c>
      <c r="B194" s="86">
        <v>-75.036388889999998</v>
      </c>
      <c r="C194" s="86">
        <v>8.9352777799999998</v>
      </c>
      <c r="D194" s="87">
        <v>20</v>
      </c>
      <c r="E194" s="322" t="s">
        <v>181</v>
      </c>
      <c r="F194" s="89" t="s">
        <v>47</v>
      </c>
      <c r="G194" s="89" t="s">
        <v>1515</v>
      </c>
      <c r="H194" s="89" t="s">
        <v>1528</v>
      </c>
      <c r="I194" s="89" t="s">
        <v>1565</v>
      </c>
      <c r="J194" s="311" t="s">
        <v>839</v>
      </c>
      <c r="K194" s="126">
        <v>0</v>
      </c>
      <c r="L194" s="126">
        <v>0</v>
      </c>
      <c r="M194" s="126">
        <v>0</v>
      </c>
      <c r="N194" s="126">
        <v>0</v>
      </c>
      <c r="O194" s="126">
        <v>0</v>
      </c>
      <c r="P194" s="126">
        <v>0</v>
      </c>
      <c r="Q194" s="126">
        <v>0</v>
      </c>
      <c r="R194" s="126">
        <v>0</v>
      </c>
      <c r="S194" s="126">
        <v>0</v>
      </c>
      <c r="T194" s="126">
        <v>4.2</v>
      </c>
      <c r="U194" s="126">
        <v>0</v>
      </c>
      <c r="V194" s="661">
        <v>0</v>
      </c>
      <c r="W194" s="661">
        <v>0</v>
      </c>
      <c r="X194" s="126">
        <v>0</v>
      </c>
      <c r="Y194" s="126">
        <v>0</v>
      </c>
      <c r="Z194" s="126">
        <v>1</v>
      </c>
      <c r="AA194" s="126">
        <v>0</v>
      </c>
      <c r="AB194" s="126">
        <v>0</v>
      </c>
      <c r="AC194" s="126">
        <v>0</v>
      </c>
      <c r="AD194" s="126">
        <v>0</v>
      </c>
      <c r="AE194" s="126">
        <v>0</v>
      </c>
      <c r="AF194" s="126">
        <v>1.2</v>
      </c>
      <c r="AG194" s="126">
        <v>0</v>
      </c>
      <c r="AH194" s="126">
        <v>0</v>
      </c>
      <c r="AI194" s="126">
        <v>0</v>
      </c>
      <c r="AJ194" s="126">
        <v>0</v>
      </c>
      <c r="AK194" s="126">
        <v>10</v>
      </c>
      <c r="AL194" s="126">
        <v>0</v>
      </c>
      <c r="AM194" s="126">
        <v>0</v>
      </c>
      <c r="AN194" s="126">
        <v>0</v>
      </c>
      <c r="AO194" s="120"/>
      <c r="AP194" s="92">
        <f t="shared" si="51"/>
        <v>16.399999999999999</v>
      </c>
      <c r="AQ194" s="93">
        <v>114.91538461538458</v>
      </c>
      <c r="AR194" s="94">
        <f t="shared" si="77"/>
        <v>14.271370238971821</v>
      </c>
      <c r="AS194" s="95">
        <f t="shared" si="78"/>
        <v>14.271370238971819</v>
      </c>
      <c r="AT194" s="96">
        <f t="shared" si="79"/>
        <v>30</v>
      </c>
      <c r="AU194" s="97">
        <f t="shared" si="80"/>
        <v>4</v>
      </c>
      <c r="AV194" s="98"/>
      <c r="AW194" s="58">
        <f t="shared" ref="AW194:AW254" si="89">+LOOKUP(1000,K194:AO194)</f>
        <v>0</v>
      </c>
      <c r="AX194" s="99"/>
      <c r="AY194" s="300">
        <f>MAX(K194:AO194)</f>
        <v>10</v>
      </c>
      <c r="AZ194" s="101">
        <v>120</v>
      </c>
      <c r="BA194" s="102">
        <f t="shared" si="53"/>
        <v>-110</v>
      </c>
      <c r="BB194" s="102" t="str">
        <f t="shared" si="54"/>
        <v/>
      </c>
      <c r="BC194" s="102" t="str">
        <f t="shared" si="55"/>
        <v/>
      </c>
      <c r="BD194" s="102">
        <v>6.6884236453201993</v>
      </c>
      <c r="BE194" s="103">
        <f>AU194-BD194</f>
        <v>-2.6884236453201993</v>
      </c>
      <c r="BF194" s="323" t="s">
        <v>181</v>
      </c>
      <c r="BG194" s="105">
        <v>10.33103448275862</v>
      </c>
      <c r="BH194" s="105">
        <v>6.6185185185185196</v>
      </c>
      <c r="BI194" s="105">
        <v>30.523076923076921</v>
      </c>
      <c r="BJ194" s="105">
        <v>114.91538461538458</v>
      </c>
      <c r="BK194" s="105">
        <v>211.12692307692305</v>
      </c>
      <c r="BL194" s="105">
        <v>213.81481481481481</v>
      </c>
      <c r="BM194" s="105">
        <v>236.94230769230774</v>
      </c>
      <c r="BN194" s="105">
        <v>243.55833333333331</v>
      </c>
      <c r="BO194" s="105">
        <v>246.90384615384613</v>
      </c>
      <c r="BP194" s="105">
        <v>186.40384615384613</v>
      </c>
      <c r="BQ194" s="105">
        <v>141.60000000000002</v>
      </c>
      <c r="BR194" s="106">
        <v>48.362068965517253</v>
      </c>
      <c r="BS194" s="107"/>
      <c r="BT194" s="237">
        <v>0.96999999999999975</v>
      </c>
      <c r="BU194" s="237">
        <v>1.1821264210532938</v>
      </c>
      <c r="BV194" s="237">
        <v>2.8987654320987648</v>
      </c>
      <c r="BW194" s="237">
        <v>6.6884236453201993</v>
      </c>
      <c r="BX194" s="237">
        <v>12.139080459770115</v>
      </c>
      <c r="BY194" s="109">
        <v>12.366995073891628</v>
      </c>
      <c r="BZ194" s="109">
        <v>13.19704433497537</v>
      </c>
      <c r="CA194" s="109">
        <v>14.17739463601532</v>
      </c>
      <c r="CB194" s="109">
        <v>13.508444757213235</v>
      </c>
      <c r="CC194" s="109">
        <v>12.613988095238096</v>
      </c>
      <c r="CD194" s="109">
        <v>9.8225287356321846</v>
      </c>
      <c r="CE194" s="109">
        <v>3.5517241379310343</v>
      </c>
      <c r="CF194" s="110"/>
      <c r="CG194" s="111">
        <v>80</v>
      </c>
      <c r="CH194" s="111">
        <v>60.7</v>
      </c>
      <c r="CI194" s="111">
        <v>71.3</v>
      </c>
      <c r="CJ194" s="111">
        <v>120</v>
      </c>
      <c r="CK194" s="111">
        <v>134.80000000000001</v>
      </c>
      <c r="CL194" s="111">
        <v>122.4</v>
      </c>
      <c r="CM194" s="111">
        <v>127</v>
      </c>
      <c r="CN194" s="111">
        <v>131.6</v>
      </c>
      <c r="CO194" s="111">
        <v>112</v>
      </c>
      <c r="CP194" s="111">
        <v>125</v>
      </c>
      <c r="CQ194" s="111">
        <v>109</v>
      </c>
      <c r="CR194" s="111">
        <v>100.7</v>
      </c>
      <c r="CS194" s="112"/>
      <c r="CT194" s="324" t="s">
        <v>181</v>
      </c>
      <c r="CU194" s="114">
        <f t="shared" si="81"/>
        <v>4.2</v>
      </c>
      <c r="CV194" s="114"/>
      <c r="CW194" s="114"/>
      <c r="CX194" s="114">
        <f t="shared" si="82"/>
        <v>1</v>
      </c>
      <c r="CY194" s="114"/>
      <c r="CZ194" s="114"/>
      <c r="DA194" s="114">
        <f t="shared" si="83"/>
        <v>11.2</v>
      </c>
      <c r="DB194" s="115">
        <f t="shared" si="84"/>
        <v>16.399999999999999</v>
      </c>
      <c r="DC194" s="116">
        <f t="shared" si="85"/>
        <v>10</v>
      </c>
      <c r="DD194" s="116">
        <f t="shared" si="86"/>
        <v>10</v>
      </c>
      <c r="DE194" s="116">
        <f t="shared" si="87"/>
        <v>10</v>
      </c>
      <c r="DF194" s="117">
        <f t="shared" si="88"/>
        <v>30</v>
      </c>
      <c r="DH194" s="119">
        <v>5.7826530612244893</v>
      </c>
      <c r="DI194" s="119">
        <v>2.2319011815252416</v>
      </c>
      <c r="DJ194" s="120">
        <v>5.4783029001074111</v>
      </c>
      <c r="DK194" s="121"/>
      <c r="DL194" s="119">
        <v>3.8791251384274652</v>
      </c>
      <c r="DM194" s="119">
        <v>8.3287098560354398</v>
      </c>
      <c r="DN194" s="120">
        <v>2.5100221483942424</v>
      </c>
      <c r="DO194" s="121"/>
      <c r="DP194" s="119">
        <v>7.6827561327561336</v>
      </c>
      <c r="DQ194" s="119">
        <v>8.7662217412217434</v>
      </c>
      <c r="DR194" s="120">
        <v>13.888059163059166</v>
      </c>
      <c r="DS194" s="121"/>
      <c r="DT194" s="119">
        <v>22.13622069754145</v>
      </c>
      <c r="DU194" s="119">
        <v>39.451664443173875</v>
      </c>
      <c r="DV194" s="120">
        <v>53.126929674099486</v>
      </c>
      <c r="DW194" s="121"/>
      <c r="DX194" s="119">
        <v>52.255156155629578</v>
      </c>
      <c r="DY194" s="119">
        <v>63.755325657061576</v>
      </c>
      <c r="DZ194" s="120">
        <v>75.759888557679176</v>
      </c>
      <c r="EA194" s="121"/>
      <c r="EB194" s="119">
        <v>72.299682355407214</v>
      </c>
      <c r="EC194" s="119">
        <v>72.89311340073202</v>
      </c>
      <c r="ED194" s="120">
        <v>81.992389429045943</v>
      </c>
      <c r="EE194" s="121"/>
      <c r="EF194" s="119">
        <v>78.086123998312942</v>
      </c>
      <c r="EG194" s="119">
        <v>71.358076760860399</v>
      </c>
      <c r="EH194" s="120">
        <v>92.255799240826647</v>
      </c>
      <c r="EI194" s="121"/>
      <c r="EJ194" s="119">
        <v>74.447312588401672</v>
      </c>
      <c r="EK194" s="119">
        <v>84.440240452616678</v>
      </c>
      <c r="EL194" s="120">
        <v>93.433875530410177</v>
      </c>
      <c r="EM194" s="121"/>
      <c r="EN194" s="119">
        <v>86.494755381604691</v>
      </c>
      <c r="EO194" s="119">
        <v>95.134185071288783</v>
      </c>
      <c r="EP194" s="120">
        <v>75.04248811853509</v>
      </c>
      <c r="EQ194" s="121"/>
      <c r="ER194" s="119">
        <v>72.541384483871539</v>
      </c>
      <c r="ES194" s="119">
        <v>77.933661310863386</v>
      </c>
      <c r="ET194" s="120">
        <v>65.521250501561397</v>
      </c>
      <c r="EU194" s="121"/>
      <c r="EV194" s="119">
        <v>52.258635729239352</v>
      </c>
      <c r="EW194" s="119">
        <v>42.607728541521283</v>
      </c>
      <c r="EX194" s="120">
        <v>52.258635729239352</v>
      </c>
      <c r="EY194" s="121"/>
      <c r="EZ194" s="119">
        <v>23.705978725056291</v>
      </c>
      <c r="FA194" s="119">
        <v>20.729443279757742</v>
      </c>
      <c r="FB194" s="120">
        <v>6.2719854025933692</v>
      </c>
    </row>
    <row r="195" spans="1:158" s="118" customFormat="1" ht="15" customHeight="1" x14ac:dyDescent="0.25">
      <c r="A195" s="85">
        <v>12045020</v>
      </c>
      <c r="B195" s="315">
        <v>-76.225499999999997</v>
      </c>
      <c r="C195" s="315">
        <v>9.0721666699999997</v>
      </c>
      <c r="D195" s="87">
        <v>15</v>
      </c>
      <c r="E195" s="322" t="s">
        <v>182</v>
      </c>
      <c r="F195" s="89" t="s">
        <v>48</v>
      </c>
      <c r="G195" s="89" t="s">
        <v>1511</v>
      </c>
      <c r="H195" s="89" t="s">
        <v>1514</v>
      </c>
      <c r="I195" s="89" t="s">
        <v>1574</v>
      </c>
      <c r="J195" s="311" t="s">
        <v>840</v>
      </c>
      <c r="K195" s="126">
        <v>0</v>
      </c>
      <c r="L195" s="126">
        <v>0</v>
      </c>
      <c r="M195" s="126">
        <v>0</v>
      </c>
      <c r="N195" s="126">
        <v>0</v>
      </c>
      <c r="O195" s="126">
        <v>0</v>
      </c>
      <c r="P195" s="126">
        <v>0</v>
      </c>
      <c r="Q195" s="126">
        <v>0</v>
      </c>
      <c r="R195" s="126">
        <v>0.7</v>
      </c>
      <c r="S195" s="126">
        <v>0</v>
      </c>
      <c r="T195" s="126">
        <v>1</v>
      </c>
      <c r="U195" s="126">
        <v>0</v>
      </c>
      <c r="V195" s="661">
        <v>0</v>
      </c>
      <c r="W195" s="661">
        <v>0</v>
      </c>
      <c r="X195" s="126">
        <v>0</v>
      </c>
      <c r="Y195" s="126">
        <v>0</v>
      </c>
      <c r="Z195" s="126">
        <v>0</v>
      </c>
      <c r="AA195" s="126">
        <v>0</v>
      </c>
      <c r="AB195" s="126">
        <v>0</v>
      </c>
      <c r="AC195" s="126">
        <v>0</v>
      </c>
      <c r="AD195" s="126">
        <v>0</v>
      </c>
      <c r="AE195" s="126">
        <v>0</v>
      </c>
      <c r="AF195" s="126">
        <v>0.2</v>
      </c>
      <c r="AG195" s="126">
        <v>18</v>
      </c>
      <c r="AH195" s="126">
        <v>2.5</v>
      </c>
      <c r="AI195" s="126">
        <v>0</v>
      </c>
      <c r="AJ195" s="126">
        <v>0</v>
      </c>
      <c r="AK195" s="126">
        <v>0</v>
      </c>
      <c r="AL195" s="126">
        <v>0</v>
      </c>
      <c r="AM195" s="126">
        <v>5.5</v>
      </c>
      <c r="AN195" s="126">
        <v>0</v>
      </c>
      <c r="AO195" s="120"/>
      <c r="AP195" s="92">
        <f t="shared" si="51"/>
        <v>27.9</v>
      </c>
      <c r="AQ195" s="93" t="s">
        <v>1301</v>
      </c>
      <c r="AR195" s="94"/>
      <c r="AS195" s="95"/>
      <c r="AT195" s="96">
        <f t="shared" si="79"/>
        <v>30</v>
      </c>
      <c r="AU195" s="97">
        <f t="shared" si="80"/>
        <v>6</v>
      </c>
      <c r="AV195" s="98"/>
      <c r="AW195" s="58">
        <f t="shared" si="89"/>
        <v>0</v>
      </c>
      <c r="AX195" s="99"/>
      <c r="AY195" s="300">
        <f>MAX(K195:AO195)</f>
        <v>18</v>
      </c>
      <c r="AZ195" s="101"/>
      <c r="BA195" s="102" t="str">
        <f t="shared" si="53"/>
        <v/>
      </c>
      <c r="BB195" s="102" t="str">
        <f t="shared" si="54"/>
        <v/>
      </c>
      <c r="BC195" s="102" t="str">
        <f t="shared" si="55"/>
        <v/>
      </c>
      <c r="BD195" s="102" t="s">
        <v>1301</v>
      </c>
      <c r="BE195" s="103" t="e">
        <f>AU195-BD195</f>
        <v>#VALUE!</v>
      </c>
      <c r="BF195" s="323" t="s">
        <v>182</v>
      </c>
      <c r="BG195" s="105" t="s">
        <v>1301</v>
      </c>
      <c r="BH195" s="105" t="s">
        <v>1301</v>
      </c>
      <c r="BI195" s="105" t="s">
        <v>1301</v>
      </c>
      <c r="BJ195" s="105" t="s">
        <v>1301</v>
      </c>
      <c r="BK195" s="105" t="s">
        <v>1301</v>
      </c>
      <c r="BL195" s="105" t="s">
        <v>1301</v>
      </c>
      <c r="BM195" s="105" t="s">
        <v>1301</v>
      </c>
      <c r="BN195" s="105" t="s">
        <v>1301</v>
      </c>
      <c r="BO195" s="105" t="s">
        <v>1301</v>
      </c>
      <c r="BP195" s="105" t="s">
        <v>1301</v>
      </c>
      <c r="BQ195" s="105" t="s">
        <v>1301</v>
      </c>
      <c r="BR195" s="106" t="s">
        <v>1301</v>
      </c>
      <c r="BS195" s="107"/>
      <c r="BT195" s="237" t="s">
        <v>1301</v>
      </c>
      <c r="BU195" s="237" t="s">
        <v>1301</v>
      </c>
      <c r="BV195" s="237" t="s">
        <v>1301</v>
      </c>
      <c r="BW195" s="237" t="s">
        <v>1301</v>
      </c>
      <c r="BX195" s="237" t="s">
        <v>1301</v>
      </c>
      <c r="BY195" s="109" t="s">
        <v>1301</v>
      </c>
      <c r="BZ195" s="109" t="s">
        <v>1301</v>
      </c>
      <c r="CA195" s="109" t="s">
        <v>1301</v>
      </c>
      <c r="CB195" s="109" t="s">
        <v>1301</v>
      </c>
      <c r="CC195" s="109" t="s">
        <v>1301</v>
      </c>
      <c r="CD195" s="109" t="s">
        <v>1301</v>
      </c>
      <c r="CE195" s="109" t="s">
        <v>1301</v>
      </c>
      <c r="CF195" s="110"/>
      <c r="CG195" s="111"/>
      <c r="CH195" s="111"/>
      <c r="CI195" s="111"/>
      <c r="CJ195" s="111"/>
      <c r="CK195" s="111"/>
      <c r="CL195" s="111"/>
      <c r="CM195" s="111"/>
      <c r="CN195" s="111"/>
      <c r="CO195" s="111"/>
      <c r="CP195" s="111"/>
      <c r="CQ195" s="111"/>
      <c r="CR195" s="111"/>
      <c r="CS195" s="112"/>
      <c r="CT195" s="324" t="s">
        <v>182</v>
      </c>
      <c r="CU195" s="114">
        <f t="shared" si="81"/>
        <v>1.7</v>
      </c>
      <c r="CV195" s="114"/>
      <c r="CW195" s="114"/>
      <c r="CX195" s="114">
        <f t="shared" si="82"/>
        <v>0</v>
      </c>
      <c r="CY195" s="114"/>
      <c r="CZ195" s="114"/>
      <c r="DA195" s="114">
        <f t="shared" si="83"/>
        <v>26.2</v>
      </c>
      <c r="DB195" s="115">
        <f t="shared" si="84"/>
        <v>27.9</v>
      </c>
      <c r="DC195" s="116">
        <f t="shared" si="85"/>
        <v>10</v>
      </c>
      <c r="DD195" s="116">
        <f t="shared" si="86"/>
        <v>10</v>
      </c>
      <c r="DE195" s="116">
        <f t="shared" si="87"/>
        <v>10</v>
      </c>
      <c r="DF195" s="117">
        <f t="shared" si="88"/>
        <v>30</v>
      </c>
      <c r="DH195" s="119">
        <v>4.8298650168728905</v>
      </c>
      <c r="DI195" s="119">
        <v>5.2162542182227218</v>
      </c>
      <c r="DJ195" s="120">
        <v>2.2217379077615296</v>
      </c>
      <c r="DK195" s="121"/>
      <c r="DL195" s="119">
        <v>0.60643274853801177</v>
      </c>
      <c r="DM195" s="119">
        <v>2.2235867446393764</v>
      </c>
      <c r="DN195" s="120">
        <v>4.8514619883040941</v>
      </c>
      <c r="DO195" s="121"/>
      <c r="DP195" s="119">
        <v>3.2423225308641972</v>
      </c>
      <c r="DQ195" s="119">
        <v>3.7652777777777775</v>
      </c>
      <c r="DR195" s="120">
        <v>3.0331404320987652</v>
      </c>
      <c r="DS195" s="121"/>
      <c r="DT195" s="119">
        <v>11.906990131578945</v>
      </c>
      <c r="DU195" s="119">
        <v>31.718620770676683</v>
      </c>
      <c r="DV195" s="120">
        <v>47.627960526315782</v>
      </c>
      <c r="DW195" s="121"/>
      <c r="DX195" s="119">
        <v>69.454450398640688</v>
      </c>
      <c r="DY195" s="119">
        <v>79.233956345575734</v>
      </c>
      <c r="DZ195" s="120">
        <v>69.454450398640688</v>
      </c>
      <c r="EA195" s="121"/>
      <c r="EB195" s="119">
        <v>58.629029699480043</v>
      </c>
      <c r="EC195" s="119">
        <v>47.887067066184898</v>
      </c>
      <c r="ED195" s="120">
        <v>56.219617520049361</v>
      </c>
      <c r="EE195" s="121"/>
      <c r="EF195" s="119">
        <v>67.276875656884158</v>
      </c>
      <c r="EG195" s="119">
        <v>45.884228716953679</v>
      </c>
      <c r="EH195" s="120">
        <v>63.478181340447904</v>
      </c>
      <c r="EI195" s="121"/>
      <c r="EJ195" s="119">
        <v>55.597958919319041</v>
      </c>
      <c r="EK195" s="119">
        <v>55.997226128793507</v>
      </c>
      <c r="EL195" s="120">
        <v>81.051243523316089</v>
      </c>
      <c r="EM195" s="121"/>
      <c r="EN195" s="119">
        <v>72.725012001920319</v>
      </c>
      <c r="EO195" s="119">
        <v>65.841574651944313</v>
      </c>
      <c r="EP195" s="120">
        <v>69.233413346135379</v>
      </c>
      <c r="EQ195" s="121"/>
      <c r="ER195" s="119">
        <v>77.937194870415226</v>
      </c>
      <c r="ES195" s="119">
        <v>60.707906017397548</v>
      </c>
      <c r="ET195" s="120">
        <v>70.640084297372439</v>
      </c>
      <c r="EU195" s="121"/>
      <c r="EV195" s="119">
        <v>68.506455304745899</v>
      </c>
      <c r="EW195" s="119">
        <v>39.845591350719552</v>
      </c>
      <c r="EX195" s="120">
        <v>43.540545937127135</v>
      </c>
      <c r="EY195" s="121"/>
      <c r="EZ195" s="119">
        <v>27.564819172113289</v>
      </c>
      <c r="FA195" s="119">
        <v>10.249734204793029</v>
      </c>
      <c r="FB195" s="120">
        <v>4.4780392156862741</v>
      </c>
    </row>
    <row r="196" spans="1:158" s="118" customFormat="1" ht="15" customHeight="1" x14ac:dyDescent="0.25">
      <c r="A196" s="85">
        <v>29040450</v>
      </c>
      <c r="B196" s="86">
        <v>-74.796722220000007</v>
      </c>
      <c r="C196" s="86">
        <v>10.997611109999999</v>
      </c>
      <c r="D196" s="87">
        <v>12</v>
      </c>
      <c r="E196" s="187" t="s">
        <v>1891</v>
      </c>
      <c r="F196" s="188" t="s">
        <v>41</v>
      </c>
      <c r="G196" s="89" t="s">
        <v>1515</v>
      </c>
      <c r="H196" s="89" t="s">
        <v>1516</v>
      </c>
      <c r="I196" s="89" t="s">
        <v>1538</v>
      </c>
      <c r="J196" s="188" t="s">
        <v>1445</v>
      </c>
      <c r="K196" s="126">
        <v>0</v>
      </c>
      <c r="L196" s="126">
        <v>0</v>
      </c>
      <c r="M196" s="126">
        <v>0</v>
      </c>
      <c r="N196" s="126">
        <v>0</v>
      </c>
      <c r="O196" s="126">
        <v>0</v>
      </c>
      <c r="P196" s="126">
        <v>0</v>
      </c>
      <c r="Q196" s="126">
        <v>0</v>
      </c>
      <c r="R196" s="126">
        <v>0</v>
      </c>
      <c r="S196" s="126">
        <v>0</v>
      </c>
      <c r="T196" s="126">
        <v>0</v>
      </c>
      <c r="U196" s="126">
        <v>0</v>
      </c>
      <c r="V196" s="661">
        <v>0</v>
      </c>
      <c r="W196" s="661">
        <v>0</v>
      </c>
      <c r="X196" s="126">
        <v>0</v>
      </c>
      <c r="Y196" s="126">
        <v>0</v>
      </c>
      <c r="Z196" s="126">
        <v>0</v>
      </c>
      <c r="AA196" s="126">
        <v>0</v>
      </c>
      <c r="AB196" s="126">
        <v>0</v>
      </c>
      <c r="AC196" s="126">
        <v>0</v>
      </c>
      <c r="AD196" s="126">
        <v>0</v>
      </c>
      <c r="AE196" s="126">
        <v>0</v>
      </c>
      <c r="AF196" s="126">
        <v>0</v>
      </c>
      <c r="AG196" s="126">
        <v>20.2</v>
      </c>
      <c r="AH196" s="126">
        <v>0</v>
      </c>
      <c r="AI196" s="126">
        <v>0.7</v>
      </c>
      <c r="AJ196" s="126">
        <v>0</v>
      </c>
      <c r="AK196" s="126">
        <v>0</v>
      </c>
      <c r="AL196" s="126">
        <v>0</v>
      </c>
      <c r="AM196" s="126">
        <v>0</v>
      </c>
      <c r="AN196" s="126">
        <v>0</v>
      </c>
      <c r="AO196" s="120"/>
      <c r="AP196" s="92">
        <f t="shared" si="51"/>
        <v>20.9</v>
      </c>
      <c r="AQ196" s="93" t="s">
        <v>1301</v>
      </c>
      <c r="AR196" s="94" t="e">
        <f>+AP196*100/AQ196</f>
        <v>#VALUE!</v>
      </c>
      <c r="AS196" s="95" t="e">
        <f t="shared" si="78"/>
        <v>#VALUE!</v>
      </c>
      <c r="AT196" s="96">
        <f t="shared" si="79"/>
        <v>30</v>
      </c>
      <c r="AU196" s="97">
        <f t="shared" si="80"/>
        <v>2</v>
      </c>
      <c r="AV196" s="98"/>
      <c r="AW196" s="58">
        <f t="shared" si="89"/>
        <v>0</v>
      </c>
      <c r="AX196" s="99"/>
      <c r="AY196" s="300">
        <f>MAX(K196:AO196)</f>
        <v>20.2</v>
      </c>
      <c r="AZ196" s="101">
        <v>57.9</v>
      </c>
      <c r="BA196" s="102">
        <f t="shared" si="53"/>
        <v>-37.700000000000003</v>
      </c>
      <c r="BB196" s="102" t="str">
        <f t="shared" si="54"/>
        <v/>
      </c>
      <c r="BC196" s="102" t="str">
        <f t="shared" si="55"/>
        <v/>
      </c>
      <c r="BD196" s="102" t="s">
        <v>1301</v>
      </c>
      <c r="BE196" s="103"/>
      <c r="BF196" s="323" t="s">
        <v>1795</v>
      </c>
      <c r="BG196" s="105" t="s">
        <v>1301</v>
      </c>
      <c r="BH196" s="105" t="s">
        <v>1301</v>
      </c>
      <c r="BI196" s="105" t="s">
        <v>1301</v>
      </c>
      <c r="BJ196" s="105" t="s">
        <v>1301</v>
      </c>
      <c r="BK196" s="105" t="s">
        <v>1301</v>
      </c>
      <c r="BL196" s="105" t="s">
        <v>1301</v>
      </c>
      <c r="BM196" s="105" t="s">
        <v>1301</v>
      </c>
      <c r="BN196" s="105" t="s">
        <v>1301</v>
      </c>
      <c r="BO196" s="105" t="s">
        <v>1301</v>
      </c>
      <c r="BP196" s="105" t="s">
        <v>1301</v>
      </c>
      <c r="BQ196" s="105" t="s">
        <v>1301</v>
      </c>
      <c r="BR196" s="106" t="s">
        <v>1301</v>
      </c>
      <c r="BS196" s="107"/>
      <c r="BT196" s="325" t="s">
        <v>1301</v>
      </c>
      <c r="BU196" s="326" t="s">
        <v>1301</v>
      </c>
      <c r="BV196" s="326" t="s">
        <v>1301</v>
      </c>
      <c r="BW196" s="326" t="s">
        <v>1301</v>
      </c>
      <c r="BX196" s="325" t="s">
        <v>1301</v>
      </c>
      <c r="BY196" s="109" t="s">
        <v>1301</v>
      </c>
      <c r="BZ196" s="168" t="s">
        <v>1301</v>
      </c>
      <c r="CA196" s="168" t="s">
        <v>1301</v>
      </c>
      <c r="CB196" s="168" t="s">
        <v>1301</v>
      </c>
      <c r="CC196" s="168" t="s">
        <v>1301</v>
      </c>
      <c r="CD196" s="168" t="s">
        <v>1301</v>
      </c>
      <c r="CE196" s="327" t="s">
        <v>1301</v>
      </c>
      <c r="CF196" s="110"/>
      <c r="CG196" s="111">
        <v>11.5</v>
      </c>
      <c r="CH196" s="111">
        <v>6.3</v>
      </c>
      <c r="CI196" s="111">
        <v>19.100000000000001</v>
      </c>
      <c r="CJ196" s="111">
        <v>57.9</v>
      </c>
      <c r="CK196" s="111">
        <v>113</v>
      </c>
      <c r="CL196" s="111">
        <v>126</v>
      </c>
      <c r="CM196" s="111">
        <v>114</v>
      </c>
      <c r="CN196" s="111">
        <v>118.5</v>
      </c>
      <c r="CO196" s="111">
        <v>131.5</v>
      </c>
      <c r="CP196" s="111">
        <v>122</v>
      </c>
      <c r="CQ196" s="111">
        <v>120.8</v>
      </c>
      <c r="CR196" s="111">
        <v>47.5</v>
      </c>
      <c r="CS196" s="112"/>
      <c r="CT196" s="324" t="s">
        <v>1795</v>
      </c>
      <c r="CU196" s="114">
        <f t="shared" si="81"/>
        <v>0</v>
      </c>
      <c r="CV196" s="114"/>
      <c r="CW196" s="114"/>
      <c r="CX196" s="114">
        <f t="shared" si="82"/>
        <v>0</v>
      </c>
      <c r="CY196" s="114"/>
      <c r="CZ196" s="114"/>
      <c r="DA196" s="114">
        <f t="shared" si="83"/>
        <v>20.9</v>
      </c>
      <c r="DB196" s="115">
        <f t="shared" si="84"/>
        <v>20.9</v>
      </c>
      <c r="DC196" s="116">
        <f t="shared" si="85"/>
        <v>10</v>
      </c>
      <c r="DD196" s="116">
        <f t="shared" si="86"/>
        <v>10</v>
      </c>
      <c r="DE196" s="116">
        <f t="shared" si="87"/>
        <v>10</v>
      </c>
      <c r="DF196" s="117">
        <f t="shared" si="88"/>
        <v>30</v>
      </c>
      <c r="DH196" s="119"/>
      <c r="DI196" s="119"/>
      <c r="DJ196" s="120"/>
      <c r="DK196" s="121"/>
      <c r="DL196" s="119"/>
      <c r="DM196" s="119"/>
      <c r="DN196" s="120"/>
      <c r="DO196" s="121"/>
      <c r="DP196" s="119"/>
      <c r="DQ196" s="119"/>
      <c r="DR196" s="120"/>
      <c r="DS196" s="121"/>
      <c r="DT196" s="119"/>
      <c r="DU196" s="119"/>
      <c r="DV196" s="120"/>
      <c r="DW196" s="121"/>
      <c r="DX196" s="119"/>
      <c r="DY196" s="119"/>
      <c r="DZ196" s="120"/>
      <c r="EA196" s="121"/>
      <c r="EB196" s="119"/>
      <c r="EC196" s="119"/>
      <c r="ED196" s="120"/>
      <c r="EE196" s="121"/>
      <c r="EF196" s="119"/>
      <c r="EG196" s="119"/>
      <c r="EH196" s="120"/>
      <c r="EI196" s="121"/>
      <c r="EJ196" s="119"/>
      <c r="EK196" s="119"/>
      <c r="EL196" s="120"/>
      <c r="EM196" s="121"/>
      <c r="EN196" s="119"/>
      <c r="EO196" s="119"/>
      <c r="EP196" s="120"/>
      <c r="EQ196" s="121"/>
      <c r="ER196" s="119"/>
      <c r="ES196" s="119"/>
      <c r="ET196" s="120"/>
      <c r="EU196" s="121"/>
      <c r="EV196" s="119"/>
      <c r="EW196" s="119"/>
      <c r="EX196" s="120"/>
      <c r="EY196" s="121"/>
      <c r="EZ196" s="119"/>
      <c r="FA196" s="119"/>
      <c r="FB196" s="120"/>
    </row>
    <row r="197" spans="1:158" s="118" customFormat="1" ht="15" customHeight="1" x14ac:dyDescent="0.25">
      <c r="A197" s="85">
        <v>25020760</v>
      </c>
      <c r="B197" s="315">
        <v>-74.923888890000001</v>
      </c>
      <c r="C197" s="315">
        <v>9.0047222199999997</v>
      </c>
      <c r="D197" s="87">
        <v>25</v>
      </c>
      <c r="E197" s="322" t="s">
        <v>183</v>
      </c>
      <c r="F197" s="89" t="s">
        <v>47</v>
      </c>
      <c r="G197" s="89" t="s">
        <v>1515</v>
      </c>
      <c r="H197" s="89" t="s">
        <v>1528</v>
      </c>
      <c r="I197" s="89" t="s">
        <v>1565</v>
      </c>
      <c r="J197" s="311" t="s">
        <v>839</v>
      </c>
      <c r="K197" s="126">
        <v>0</v>
      </c>
      <c r="L197" s="126">
        <v>0</v>
      </c>
      <c r="M197" s="126">
        <v>0</v>
      </c>
      <c r="N197" s="126">
        <v>0</v>
      </c>
      <c r="O197" s="126">
        <v>11</v>
      </c>
      <c r="P197" s="126">
        <v>0</v>
      </c>
      <c r="Q197" s="126">
        <v>0</v>
      </c>
      <c r="R197" s="126">
        <v>0</v>
      </c>
      <c r="S197" s="126">
        <v>0</v>
      </c>
      <c r="T197" s="126">
        <v>0</v>
      </c>
      <c r="U197" s="126">
        <v>0</v>
      </c>
      <c r="V197" s="661">
        <v>0</v>
      </c>
      <c r="W197" s="661">
        <v>0</v>
      </c>
      <c r="X197" s="126">
        <v>0</v>
      </c>
      <c r="Y197" s="126">
        <v>0</v>
      </c>
      <c r="Z197" s="126">
        <v>0</v>
      </c>
      <c r="AA197" s="126">
        <v>0</v>
      </c>
      <c r="AB197" s="126">
        <v>0</v>
      </c>
      <c r="AC197" s="126">
        <v>0</v>
      </c>
      <c r="AD197" s="126">
        <v>0</v>
      </c>
      <c r="AE197" s="126">
        <v>14</v>
      </c>
      <c r="AF197" s="126">
        <v>0</v>
      </c>
      <c r="AG197" s="126">
        <v>0</v>
      </c>
      <c r="AH197" s="126">
        <v>0</v>
      </c>
      <c r="AI197" s="126">
        <v>0</v>
      </c>
      <c r="AJ197" s="126">
        <v>0</v>
      </c>
      <c r="AK197" s="126">
        <v>32</v>
      </c>
      <c r="AL197" s="126">
        <v>0</v>
      </c>
      <c r="AM197" s="126">
        <v>0</v>
      </c>
      <c r="AN197" s="126">
        <v>0</v>
      </c>
      <c r="AO197" s="120"/>
      <c r="AP197" s="92">
        <f t="shared" ref="AP197:AP260" si="90">IF(AT197&gt;1,SUM(K197:AO197),"")</f>
        <v>57</v>
      </c>
      <c r="AQ197" s="93">
        <v>91.551724137931032</v>
      </c>
      <c r="AR197" s="94">
        <f t="shared" si="77"/>
        <v>62.259887005649716</v>
      </c>
      <c r="AS197" s="95">
        <f t="shared" si="78"/>
        <v>62.259887005649716</v>
      </c>
      <c r="AT197" s="96">
        <f t="shared" si="79"/>
        <v>30</v>
      </c>
      <c r="AU197" s="97">
        <f t="shared" si="80"/>
        <v>3</v>
      </c>
      <c r="AV197" s="98"/>
      <c r="AW197" s="58">
        <f t="shared" si="89"/>
        <v>0</v>
      </c>
      <c r="AX197" s="99"/>
      <c r="AY197" s="300">
        <f>MAX(K197:AO197)</f>
        <v>32</v>
      </c>
      <c r="AZ197" s="101">
        <v>103</v>
      </c>
      <c r="BA197" s="102">
        <f t="shared" ref="BA197:BA260" si="91">IF(AND(AZ197&gt;0,AY197&gt;0),AY197-AZ197,"")</f>
        <v>-71</v>
      </c>
      <c r="BB197" s="102" t="str">
        <f t="shared" ref="BB197:BB260" si="92">IF(AND(ISNUMBER(BA197),BA197&gt;0),"Si","")</f>
        <v/>
      </c>
      <c r="BC197" s="102" t="str">
        <f t="shared" ref="BC197:BC260" si="93">IF(AND(BB197="Si",AY197=AW197),"Si","")</f>
        <v/>
      </c>
      <c r="BD197" s="102">
        <v>4.7045977011494262</v>
      </c>
      <c r="BE197" s="103">
        <f>AU197-BD197</f>
        <v>-1.7045977011494262</v>
      </c>
      <c r="BF197" s="323" t="s">
        <v>183</v>
      </c>
      <c r="BG197" s="105">
        <v>15.455172413793104</v>
      </c>
      <c r="BH197" s="105">
        <v>12.689655172413794</v>
      </c>
      <c r="BI197" s="105">
        <v>27.933333333333334</v>
      </c>
      <c r="BJ197" s="105">
        <v>91.551724137931032</v>
      </c>
      <c r="BK197" s="105">
        <v>175.21428571428572</v>
      </c>
      <c r="BL197" s="105">
        <v>191.6</v>
      </c>
      <c r="BM197" s="105">
        <v>178.47333333333333</v>
      </c>
      <c r="BN197" s="105">
        <v>228.33928571428572</v>
      </c>
      <c r="BO197" s="105">
        <v>224.19642857142858</v>
      </c>
      <c r="BP197" s="105">
        <v>178.96296296296296</v>
      </c>
      <c r="BQ197" s="105">
        <v>134.56785714285715</v>
      </c>
      <c r="BR197" s="106">
        <v>45.535714285714285</v>
      </c>
      <c r="BS197" s="107"/>
      <c r="BT197" s="237">
        <v>0.99999999999999978</v>
      </c>
      <c r="BU197" s="237">
        <v>1.2056756412434178</v>
      </c>
      <c r="BV197" s="237">
        <v>1.6333333333333326</v>
      </c>
      <c r="BW197" s="237">
        <v>4.7045977011494262</v>
      </c>
      <c r="BX197" s="237">
        <v>7.3833333333333302</v>
      </c>
      <c r="BY197" s="109">
        <v>8.174712643678161</v>
      </c>
      <c r="BZ197" s="109">
        <v>8.1666666666666643</v>
      </c>
      <c r="CA197" s="109">
        <v>10.464285714285715</v>
      </c>
      <c r="CB197" s="109">
        <v>9.3719211822660107</v>
      </c>
      <c r="CC197" s="109">
        <v>8.4728894173602818</v>
      </c>
      <c r="CD197" s="109">
        <v>6.4999999999999982</v>
      </c>
      <c r="CE197" s="109">
        <v>2.4642857142857135</v>
      </c>
      <c r="CF197" s="110"/>
      <c r="CG197" s="111">
        <v>48</v>
      </c>
      <c r="CH197" s="111">
        <v>93</v>
      </c>
      <c r="CI197" s="111">
        <v>84</v>
      </c>
      <c r="CJ197" s="111">
        <v>103</v>
      </c>
      <c r="CK197" s="111">
        <v>123</v>
      </c>
      <c r="CL197" s="111">
        <v>105</v>
      </c>
      <c r="CM197" s="111">
        <v>130</v>
      </c>
      <c r="CN197" s="111">
        <v>132</v>
      </c>
      <c r="CO197" s="111">
        <v>141</v>
      </c>
      <c r="CP197" s="111">
        <v>130</v>
      </c>
      <c r="CQ197" s="111">
        <v>117</v>
      </c>
      <c r="CR197" s="111">
        <v>103</v>
      </c>
      <c r="CS197" s="112"/>
      <c r="CT197" s="324" t="s">
        <v>183</v>
      </c>
      <c r="CU197" s="114">
        <f t="shared" si="81"/>
        <v>11</v>
      </c>
      <c r="CV197" s="114"/>
      <c r="CW197" s="114"/>
      <c r="CX197" s="114">
        <f t="shared" si="82"/>
        <v>0</v>
      </c>
      <c r="CY197" s="114"/>
      <c r="CZ197" s="114"/>
      <c r="DA197" s="114">
        <f t="shared" si="83"/>
        <v>46</v>
      </c>
      <c r="DB197" s="115">
        <f t="shared" si="84"/>
        <v>57</v>
      </c>
      <c r="DC197" s="116">
        <f t="shared" si="85"/>
        <v>10</v>
      </c>
      <c r="DD197" s="116">
        <f t="shared" si="86"/>
        <v>10</v>
      </c>
      <c r="DE197" s="116">
        <f t="shared" si="87"/>
        <v>10</v>
      </c>
      <c r="DF197" s="117">
        <f t="shared" si="88"/>
        <v>30</v>
      </c>
      <c r="DH197" s="119">
        <v>7.4769345238095246</v>
      </c>
      <c r="DI197" s="119">
        <v>3.6426091269841274</v>
      </c>
      <c r="DJ197" s="120">
        <v>2.6840277777777781</v>
      </c>
      <c r="DK197" s="121"/>
      <c r="DL197" s="119">
        <v>2.7433155080213907</v>
      </c>
      <c r="DM197" s="119">
        <v>6.1267379679144387</v>
      </c>
      <c r="DN197" s="120">
        <v>8.2299465240641716</v>
      </c>
      <c r="DO197" s="121"/>
      <c r="DP197" s="119">
        <v>3.8759999999999994</v>
      </c>
      <c r="DQ197" s="119">
        <v>8.2619999999999987</v>
      </c>
      <c r="DR197" s="120">
        <v>13.362</v>
      </c>
      <c r="DS197" s="121"/>
      <c r="DT197" s="119">
        <v>22.970374361430395</v>
      </c>
      <c r="DU197" s="119">
        <v>36.812783365261815</v>
      </c>
      <c r="DV197" s="120">
        <v>33.302027458492979</v>
      </c>
      <c r="DW197" s="121"/>
      <c r="DX197" s="119">
        <v>52.889604112321628</v>
      </c>
      <c r="DY197" s="119">
        <v>64.677015881540598</v>
      </c>
      <c r="DZ197" s="120">
        <v>73.286951434709223</v>
      </c>
      <c r="EA197" s="121"/>
      <c r="EB197" s="119">
        <v>64.12131147540984</v>
      </c>
      <c r="EC197" s="119">
        <v>41.638524590163925</v>
      </c>
      <c r="ED197" s="120">
        <v>54.140163934426226</v>
      </c>
      <c r="EE197" s="121"/>
      <c r="EF197" s="119">
        <v>70.681187866927601</v>
      </c>
      <c r="EG197" s="119">
        <v>49.875446183953038</v>
      </c>
      <c r="EH197" s="120">
        <v>56.875508806262232</v>
      </c>
      <c r="EI197" s="121"/>
      <c r="EJ197" s="119">
        <v>59.561200631911525</v>
      </c>
      <c r="EK197" s="119">
        <v>72.401923819554142</v>
      </c>
      <c r="EL197" s="120">
        <v>76.45169036334913</v>
      </c>
      <c r="EM197" s="121"/>
      <c r="EN197" s="119">
        <v>75.636484155379506</v>
      </c>
      <c r="EO197" s="119">
        <v>88.838127715307962</v>
      </c>
      <c r="EP197" s="120">
        <v>57.471816700741122</v>
      </c>
      <c r="EQ197" s="121"/>
      <c r="ER197" s="119">
        <v>72.335909639838022</v>
      </c>
      <c r="ES197" s="119">
        <v>67.589188037223835</v>
      </c>
      <c r="ET197" s="120">
        <v>67.589188037223835</v>
      </c>
      <c r="EU197" s="121"/>
      <c r="EV197" s="119">
        <v>52.891960486322191</v>
      </c>
      <c r="EW197" s="119">
        <v>32.99498480243161</v>
      </c>
      <c r="EX197" s="120">
        <v>31.595197568389061</v>
      </c>
      <c r="EY197" s="121"/>
      <c r="EZ197" s="119">
        <v>27.672741098586513</v>
      </c>
      <c r="FA197" s="119">
        <v>9.7903560565396326</v>
      </c>
      <c r="FB197" s="120">
        <v>3.8961621041331189</v>
      </c>
    </row>
    <row r="198" spans="1:158" s="118" customFormat="1" ht="15" customHeight="1" x14ac:dyDescent="0.25">
      <c r="A198" s="85">
        <v>25025210</v>
      </c>
      <c r="B198" s="315">
        <v>-74.457777777778006</v>
      </c>
      <c r="C198" s="315">
        <v>8.9113888888890003</v>
      </c>
      <c r="D198" s="87">
        <v>10</v>
      </c>
      <c r="E198" s="328" t="s">
        <v>1266</v>
      </c>
      <c r="F198" s="238" t="s">
        <v>39</v>
      </c>
      <c r="G198" s="238" t="s">
        <v>1515</v>
      </c>
      <c r="H198" s="238" t="s">
        <v>1516</v>
      </c>
      <c r="I198" s="238" t="s">
        <v>1568</v>
      </c>
      <c r="J198" s="311" t="s">
        <v>1267</v>
      </c>
      <c r="K198" s="126" t="s">
        <v>1301</v>
      </c>
      <c r="L198" s="126" t="s">
        <v>1301</v>
      </c>
      <c r="M198" s="126" t="s">
        <v>1301</v>
      </c>
      <c r="N198" s="126" t="s">
        <v>1301</v>
      </c>
      <c r="O198" s="126" t="s">
        <v>1301</v>
      </c>
      <c r="P198" s="126" t="s">
        <v>1301</v>
      </c>
      <c r="Q198" s="126" t="s">
        <v>1301</v>
      </c>
      <c r="R198" s="126" t="s">
        <v>1301</v>
      </c>
      <c r="S198" s="126" t="s">
        <v>1301</v>
      </c>
      <c r="T198" s="126" t="s">
        <v>1301</v>
      </c>
      <c r="U198" s="126" t="s">
        <v>1301</v>
      </c>
      <c r="V198" s="661" t="s">
        <v>1301</v>
      </c>
      <c r="W198" s="661" t="s">
        <v>1301</v>
      </c>
      <c r="X198" s="126" t="s">
        <v>1301</v>
      </c>
      <c r="Y198" s="126" t="s">
        <v>1301</v>
      </c>
      <c r="Z198" s="126" t="s">
        <v>1301</v>
      </c>
      <c r="AA198" s="126" t="s">
        <v>1301</v>
      </c>
      <c r="AB198" s="126" t="s">
        <v>1301</v>
      </c>
      <c r="AC198" s="126" t="s">
        <v>1301</v>
      </c>
      <c r="AD198" s="126" t="s">
        <v>1301</v>
      </c>
      <c r="AE198" s="126" t="s">
        <v>1301</v>
      </c>
      <c r="AF198" s="126" t="s">
        <v>1301</v>
      </c>
      <c r="AG198" s="126" t="s">
        <v>1301</v>
      </c>
      <c r="AH198" s="126" t="s">
        <v>1301</v>
      </c>
      <c r="AI198" s="126" t="s">
        <v>1301</v>
      </c>
      <c r="AJ198" s="126" t="s">
        <v>1301</v>
      </c>
      <c r="AK198" s="126" t="s">
        <v>1301</v>
      </c>
      <c r="AL198" s="126" t="s">
        <v>1301</v>
      </c>
      <c r="AM198" s="126" t="s">
        <v>1301</v>
      </c>
      <c r="AN198" s="126" t="s">
        <v>1301</v>
      </c>
      <c r="AO198" s="120"/>
      <c r="AP198" s="92" t="str">
        <f t="shared" si="90"/>
        <v/>
      </c>
      <c r="AQ198" s="93">
        <v>153.21111111111111</v>
      </c>
      <c r="AR198" s="94" t="e">
        <f t="shared" si="77"/>
        <v>#VALUE!</v>
      </c>
      <c r="AS198" s="95" t="e">
        <f t="shared" si="78"/>
        <v>#VALUE!</v>
      </c>
      <c r="AT198" s="96">
        <f t="shared" si="79"/>
        <v>0</v>
      </c>
      <c r="AU198" s="97">
        <f t="shared" si="80"/>
        <v>0</v>
      </c>
      <c r="AV198" s="98"/>
      <c r="AW198" s="58" t="e">
        <f t="shared" si="89"/>
        <v>#N/A</v>
      </c>
      <c r="AX198" s="99"/>
      <c r="AY198" s="300">
        <f>MAX(K198:AO198)</f>
        <v>0</v>
      </c>
      <c r="AZ198" s="101">
        <v>140.4</v>
      </c>
      <c r="BA198" s="102" t="str">
        <f t="shared" si="91"/>
        <v/>
      </c>
      <c r="BB198" s="102" t="str">
        <f t="shared" si="92"/>
        <v/>
      </c>
      <c r="BC198" s="102" t="e">
        <f t="shared" si="93"/>
        <v>#N/A</v>
      </c>
      <c r="BD198" s="102">
        <v>7.2235434007134369</v>
      </c>
      <c r="BE198" s="103">
        <f>AU198-BD198</f>
        <v>-7.2235434007134369</v>
      </c>
      <c r="BF198" s="323" t="s">
        <v>1266</v>
      </c>
      <c r="BG198" s="105">
        <v>29.853571428571435</v>
      </c>
      <c r="BH198" s="105">
        <v>22.707407407407413</v>
      </c>
      <c r="BI198" s="105">
        <v>51.151851851851852</v>
      </c>
      <c r="BJ198" s="105">
        <v>153.21111111111111</v>
      </c>
      <c r="BK198" s="105">
        <v>259.62692307692311</v>
      </c>
      <c r="BL198" s="105">
        <v>259.84999999999997</v>
      </c>
      <c r="BM198" s="105">
        <v>248.25199999999998</v>
      </c>
      <c r="BN198" s="105">
        <v>269.70000000000005</v>
      </c>
      <c r="BO198" s="105">
        <v>309.68894443598026</v>
      </c>
      <c r="BP198" s="105">
        <v>333.42739603122072</v>
      </c>
      <c r="BQ198" s="105">
        <v>264.21666666666658</v>
      </c>
      <c r="BR198" s="106">
        <v>122.65199999999997</v>
      </c>
      <c r="BS198" s="107"/>
      <c r="BT198" s="329">
        <v>2.0689655172413794</v>
      </c>
      <c r="BU198" s="329">
        <v>1.7962723106153546</v>
      </c>
      <c r="BV198" s="329">
        <v>3.3238095238095235</v>
      </c>
      <c r="BW198" s="329">
        <v>7.2235434007134369</v>
      </c>
      <c r="BX198" s="329">
        <v>12.137816091954022</v>
      </c>
      <c r="BY198" s="109">
        <v>10.552913198573128</v>
      </c>
      <c r="BZ198" s="109">
        <v>10.306172839506173</v>
      </c>
      <c r="CA198" s="109">
        <v>11.566666666666665</v>
      </c>
      <c r="CB198" s="109">
        <v>13.010406039583758</v>
      </c>
      <c r="CC198" s="109">
        <v>13.946344827586209</v>
      </c>
      <c r="CD198" s="109">
        <v>11.773793103448277</v>
      </c>
      <c r="CE198" s="109">
        <v>5.6166666666666663</v>
      </c>
      <c r="CF198" s="110"/>
      <c r="CG198" s="111">
        <v>70.400000000000006</v>
      </c>
      <c r="CH198" s="111">
        <v>90.2</v>
      </c>
      <c r="CI198" s="111">
        <v>88</v>
      </c>
      <c r="CJ198" s="111">
        <v>140.4</v>
      </c>
      <c r="CK198" s="111">
        <v>161.4</v>
      </c>
      <c r="CL198" s="111">
        <v>161.30000000000001</v>
      </c>
      <c r="CM198" s="111">
        <v>135.19999999999999</v>
      </c>
      <c r="CN198" s="111">
        <v>142</v>
      </c>
      <c r="CO198" s="111">
        <v>152</v>
      </c>
      <c r="CP198" s="111">
        <v>140.5</v>
      </c>
      <c r="CQ198" s="111">
        <v>124.7</v>
      </c>
      <c r="CR198" s="111">
        <v>224.6</v>
      </c>
      <c r="CS198" s="112"/>
      <c r="CT198" s="330" t="s">
        <v>1266</v>
      </c>
      <c r="CU198" s="114">
        <f t="shared" si="81"/>
        <v>0</v>
      </c>
      <c r="CV198" s="114"/>
      <c r="CW198" s="114"/>
      <c r="CX198" s="114">
        <f t="shared" si="82"/>
        <v>0</v>
      </c>
      <c r="CY198" s="114"/>
      <c r="CZ198" s="114"/>
      <c r="DA198" s="114">
        <f t="shared" si="83"/>
        <v>0</v>
      </c>
      <c r="DB198" s="115">
        <f t="shared" si="84"/>
        <v>0</v>
      </c>
      <c r="DC198" s="116">
        <f t="shared" si="85"/>
        <v>0</v>
      </c>
      <c r="DD198" s="116">
        <f t="shared" si="86"/>
        <v>0</v>
      </c>
      <c r="DE198" s="116">
        <f t="shared" si="87"/>
        <v>0</v>
      </c>
      <c r="DF198" s="117">
        <f t="shared" si="88"/>
        <v>0</v>
      </c>
      <c r="DH198" s="119">
        <v>5.173241379310344</v>
      </c>
      <c r="DI198" s="119">
        <v>2.4018620689655172</v>
      </c>
      <c r="DJ198" s="120">
        <v>1.6628275862068964</v>
      </c>
      <c r="DK198" s="121"/>
      <c r="DL198" s="119">
        <v>3.2470764617691157</v>
      </c>
      <c r="DM198" s="119">
        <v>2.1010494752623692</v>
      </c>
      <c r="DN198" s="120">
        <v>1.2415292353823089</v>
      </c>
      <c r="DO198" s="121"/>
      <c r="DP198" s="119">
        <v>4.9283292055629637</v>
      </c>
      <c r="DQ198" s="119">
        <v>2.7263097732901502</v>
      </c>
      <c r="DR198" s="120">
        <v>11.324671365974471</v>
      </c>
      <c r="DS198" s="121"/>
      <c r="DT198" s="119">
        <v>12.009726139568739</v>
      </c>
      <c r="DU198" s="119">
        <v>23.126166863797657</v>
      </c>
      <c r="DV198" s="120">
        <v>40.098589755254302</v>
      </c>
      <c r="DW198" s="121"/>
      <c r="DX198" s="119">
        <v>37.994907843028734</v>
      </c>
      <c r="DY198" s="119">
        <v>38.293297171638905</v>
      </c>
      <c r="DZ198" s="120">
        <v>47.642829468091001</v>
      </c>
      <c r="EA198" s="121"/>
      <c r="EB198" s="119">
        <v>47.269826870796969</v>
      </c>
      <c r="EC198" s="119">
        <v>34.624395478609237</v>
      </c>
      <c r="ED198" s="120">
        <v>39.040260409214468</v>
      </c>
      <c r="EE198" s="121"/>
      <c r="EF198" s="119">
        <v>35.484415334232324</v>
      </c>
      <c r="EG198" s="119">
        <v>32.072452321325372</v>
      </c>
      <c r="EH198" s="120">
        <v>54.591408206511268</v>
      </c>
      <c r="EI198" s="121"/>
      <c r="EJ198" s="119">
        <v>33.891170557355075</v>
      </c>
      <c r="EK198" s="119">
        <v>48.492083659108673</v>
      </c>
      <c r="EL198" s="120">
        <v>53.927460069250529</v>
      </c>
      <c r="EM198" s="121"/>
      <c r="EN198" s="119">
        <v>43.222423348895624</v>
      </c>
      <c r="EO198" s="119">
        <v>41.778237365877636</v>
      </c>
      <c r="EP198" s="120">
        <v>45.285546181778479</v>
      </c>
      <c r="EQ198" s="121"/>
      <c r="ER198" s="119">
        <v>60.028530333763619</v>
      </c>
      <c r="ES198" s="119">
        <v>77.852701456758282</v>
      </c>
      <c r="ET198" s="120">
        <v>53.677388899133334</v>
      </c>
      <c r="EU198" s="121"/>
      <c r="EV198" s="119">
        <v>49.88730550883097</v>
      </c>
      <c r="EW198" s="119">
        <v>40.048972350714898</v>
      </c>
      <c r="EX198" s="120">
        <v>40.446480761143839</v>
      </c>
      <c r="EY198" s="121"/>
      <c r="EZ198" s="119">
        <v>35.558513846997528</v>
      </c>
      <c r="FA198" s="119">
        <v>9.5888127227858497</v>
      </c>
      <c r="FB198" s="120">
        <v>6.8919591445023309</v>
      </c>
    </row>
    <row r="199" spans="1:158" s="118" customFormat="1" ht="15" customHeight="1" x14ac:dyDescent="0.25">
      <c r="A199" s="85">
        <v>14015010</v>
      </c>
      <c r="B199" s="315">
        <v>-75.261666669999997</v>
      </c>
      <c r="C199" s="315">
        <v>10.794861109999999</v>
      </c>
      <c r="D199" s="87">
        <v>20</v>
      </c>
      <c r="E199" s="331" t="s">
        <v>184</v>
      </c>
      <c r="F199" s="89" t="s">
        <v>39</v>
      </c>
      <c r="G199" s="89"/>
      <c r="H199" s="89"/>
      <c r="I199" s="89"/>
      <c r="J199" s="311" t="s">
        <v>842</v>
      </c>
      <c r="K199" s="126" t="s">
        <v>1301</v>
      </c>
      <c r="L199" s="126" t="s">
        <v>1301</v>
      </c>
      <c r="M199" s="126" t="s">
        <v>1301</v>
      </c>
      <c r="N199" s="126" t="s">
        <v>1301</v>
      </c>
      <c r="O199" s="126" t="s">
        <v>1301</v>
      </c>
      <c r="P199" s="126" t="s">
        <v>1301</v>
      </c>
      <c r="Q199" s="126" t="s">
        <v>1301</v>
      </c>
      <c r="R199" s="126" t="s">
        <v>1301</v>
      </c>
      <c r="S199" s="126" t="s">
        <v>1301</v>
      </c>
      <c r="T199" s="126" t="s">
        <v>1301</v>
      </c>
      <c r="U199" s="126" t="s">
        <v>1301</v>
      </c>
      <c r="V199" s="661" t="s">
        <v>1301</v>
      </c>
      <c r="W199" s="661" t="s">
        <v>1301</v>
      </c>
      <c r="X199" s="126" t="s">
        <v>1301</v>
      </c>
      <c r="Y199" s="126" t="s">
        <v>1301</v>
      </c>
      <c r="Z199" s="126" t="s">
        <v>1301</v>
      </c>
      <c r="AA199" s="126" t="s">
        <v>1301</v>
      </c>
      <c r="AB199" s="126" t="s">
        <v>1301</v>
      </c>
      <c r="AC199" s="126" t="s">
        <v>1301</v>
      </c>
      <c r="AD199" s="126" t="s">
        <v>1301</v>
      </c>
      <c r="AE199" s="126" t="s">
        <v>1301</v>
      </c>
      <c r="AF199" s="126" t="s">
        <v>1301</v>
      </c>
      <c r="AG199" s="126" t="s">
        <v>1301</v>
      </c>
      <c r="AH199" s="126" t="s">
        <v>1301</v>
      </c>
      <c r="AI199" s="126" t="s">
        <v>1301</v>
      </c>
      <c r="AJ199" s="126" t="s">
        <v>1301</v>
      </c>
      <c r="AK199" s="126" t="s">
        <v>1301</v>
      </c>
      <c r="AL199" s="126" t="s">
        <v>1301</v>
      </c>
      <c r="AM199" s="126" t="s">
        <v>1301</v>
      </c>
      <c r="AN199" s="126" t="s">
        <v>1301</v>
      </c>
      <c r="AO199" s="120"/>
      <c r="AP199" s="92" t="str">
        <f t="shared" si="90"/>
        <v/>
      </c>
      <c r="AQ199" s="93" t="s">
        <v>1301</v>
      </c>
      <c r="AR199" s="226"/>
      <c r="AS199" s="227"/>
      <c r="AT199" s="96"/>
      <c r="AU199" s="97"/>
      <c r="AV199" s="98"/>
      <c r="AW199" s="58"/>
      <c r="AX199" s="99"/>
      <c r="AY199" s="300"/>
      <c r="AZ199" s="101">
        <v>75.5</v>
      </c>
      <c r="BA199" s="102" t="str">
        <f t="shared" si="91"/>
        <v/>
      </c>
      <c r="BB199" s="102" t="str">
        <f t="shared" si="92"/>
        <v/>
      </c>
      <c r="BC199" s="102" t="str">
        <f t="shared" si="93"/>
        <v/>
      </c>
      <c r="BD199" s="102" t="s">
        <v>1301</v>
      </c>
      <c r="BE199" s="103"/>
      <c r="BF199" s="332" t="s">
        <v>184</v>
      </c>
      <c r="BG199" s="105" t="s">
        <v>1301</v>
      </c>
      <c r="BH199" s="105" t="s">
        <v>1301</v>
      </c>
      <c r="BI199" s="105" t="s">
        <v>1301</v>
      </c>
      <c r="BJ199" s="105" t="s">
        <v>1301</v>
      </c>
      <c r="BK199" s="105" t="s">
        <v>1301</v>
      </c>
      <c r="BL199" s="105" t="s">
        <v>1301</v>
      </c>
      <c r="BM199" s="105" t="s">
        <v>1301</v>
      </c>
      <c r="BN199" s="105" t="s">
        <v>1301</v>
      </c>
      <c r="BO199" s="105" t="s">
        <v>1301</v>
      </c>
      <c r="BP199" s="105" t="s">
        <v>1301</v>
      </c>
      <c r="BQ199" s="105" t="s">
        <v>1301</v>
      </c>
      <c r="BR199" s="106" t="s">
        <v>1301</v>
      </c>
      <c r="BS199" s="107"/>
      <c r="BT199" s="237" t="s">
        <v>1301</v>
      </c>
      <c r="BU199" s="333" t="s">
        <v>1301</v>
      </c>
      <c r="BV199" s="333" t="s">
        <v>1301</v>
      </c>
      <c r="BW199" s="333" t="s">
        <v>1301</v>
      </c>
      <c r="BX199" s="333" t="s">
        <v>1301</v>
      </c>
      <c r="BY199" s="109" t="s">
        <v>1301</v>
      </c>
      <c r="BZ199" s="109" t="s">
        <v>1301</v>
      </c>
      <c r="CA199" s="109" t="s">
        <v>1301</v>
      </c>
      <c r="CB199" s="109" t="s">
        <v>1301</v>
      </c>
      <c r="CC199" s="109" t="s">
        <v>1301</v>
      </c>
      <c r="CD199" s="109" t="s">
        <v>1301</v>
      </c>
      <c r="CE199" s="109" t="s">
        <v>1301</v>
      </c>
      <c r="CF199" s="110"/>
      <c r="CG199" s="111">
        <v>21.8</v>
      </c>
      <c r="CH199" s="111">
        <v>1.1000000000000001</v>
      </c>
      <c r="CI199" s="111">
        <v>65.5</v>
      </c>
      <c r="CJ199" s="111">
        <v>75.5</v>
      </c>
      <c r="CK199" s="111">
        <v>108.5</v>
      </c>
      <c r="CL199" s="111">
        <v>125</v>
      </c>
      <c r="CM199" s="111">
        <v>75.099999999999994</v>
      </c>
      <c r="CN199" s="111">
        <v>87.2</v>
      </c>
      <c r="CO199" s="111">
        <v>127</v>
      </c>
      <c r="CP199" s="111">
        <v>136.5</v>
      </c>
      <c r="CQ199" s="111">
        <v>132</v>
      </c>
      <c r="CR199" s="111">
        <v>100</v>
      </c>
      <c r="CS199" s="112"/>
      <c r="CT199" s="334" t="s">
        <v>184</v>
      </c>
      <c r="CU199" s="114"/>
      <c r="CV199" s="114"/>
      <c r="CW199" s="114"/>
      <c r="CX199" s="114"/>
      <c r="CY199" s="114"/>
      <c r="CZ199" s="114"/>
      <c r="DA199" s="114"/>
      <c r="DB199" s="115"/>
      <c r="DC199" s="116"/>
      <c r="DD199" s="116"/>
      <c r="DE199" s="116"/>
      <c r="DF199" s="117"/>
      <c r="DH199" s="119"/>
      <c r="DI199" s="119"/>
      <c r="DJ199" s="120"/>
      <c r="DK199" s="121"/>
      <c r="DL199" s="119"/>
      <c r="DM199" s="119"/>
      <c r="DN199" s="120"/>
      <c r="DO199" s="121"/>
      <c r="DP199" s="119"/>
      <c r="DQ199" s="119"/>
      <c r="DR199" s="120"/>
      <c r="DS199" s="121"/>
      <c r="DT199" s="119"/>
      <c r="DU199" s="119"/>
      <c r="DV199" s="120"/>
      <c r="DW199" s="121"/>
      <c r="DX199" s="119"/>
      <c r="DY199" s="119"/>
      <c r="DZ199" s="120"/>
      <c r="EA199" s="121"/>
      <c r="EB199" s="119"/>
      <c r="EC199" s="119"/>
      <c r="ED199" s="120"/>
      <c r="EE199" s="121"/>
      <c r="EF199" s="119"/>
      <c r="EG199" s="119"/>
      <c r="EH199" s="120"/>
      <c r="EI199" s="121"/>
      <c r="EJ199" s="119"/>
      <c r="EK199" s="119"/>
      <c r="EL199" s="120"/>
      <c r="EM199" s="121"/>
      <c r="EN199" s="119"/>
      <c r="EO199" s="119"/>
      <c r="EP199" s="120"/>
      <c r="EQ199" s="121"/>
      <c r="ER199" s="119"/>
      <c r="ES199" s="119"/>
      <c r="ET199" s="120"/>
      <c r="EU199" s="121"/>
      <c r="EV199" s="119"/>
      <c r="EW199" s="119"/>
      <c r="EX199" s="120"/>
      <c r="EY199" s="121"/>
      <c r="EZ199" s="119"/>
      <c r="FA199" s="119"/>
      <c r="FB199" s="120"/>
    </row>
    <row r="200" spans="1:158" s="118" customFormat="1" ht="15" customHeight="1" x14ac:dyDescent="0.25">
      <c r="A200" s="85">
        <v>25025100</v>
      </c>
      <c r="B200" s="315">
        <v>-74.845277780000004</v>
      </c>
      <c r="C200" s="315">
        <v>9.2819444400000002</v>
      </c>
      <c r="D200" s="87">
        <v>18</v>
      </c>
      <c r="E200" s="335" t="s">
        <v>185</v>
      </c>
      <c r="F200" s="89" t="s">
        <v>39</v>
      </c>
      <c r="G200" s="89" t="s">
        <v>1515</v>
      </c>
      <c r="H200" s="89" t="s">
        <v>1528</v>
      </c>
      <c r="I200" s="89" t="s">
        <v>1565</v>
      </c>
      <c r="J200" s="311" t="s">
        <v>1446</v>
      </c>
      <c r="K200" s="126" t="s">
        <v>1301</v>
      </c>
      <c r="L200" s="126" t="s">
        <v>1301</v>
      </c>
      <c r="M200" s="126" t="s">
        <v>1301</v>
      </c>
      <c r="N200" s="126" t="s">
        <v>1301</v>
      </c>
      <c r="O200" s="126" t="s">
        <v>1301</v>
      </c>
      <c r="P200" s="126" t="s">
        <v>1301</v>
      </c>
      <c r="Q200" s="126" t="s">
        <v>1301</v>
      </c>
      <c r="R200" s="126" t="s">
        <v>1301</v>
      </c>
      <c r="S200" s="126" t="s">
        <v>1301</v>
      </c>
      <c r="T200" s="126" t="s">
        <v>1301</v>
      </c>
      <c r="U200" s="126" t="s">
        <v>1301</v>
      </c>
      <c r="V200" s="661" t="s">
        <v>1301</v>
      </c>
      <c r="W200" s="661" t="s">
        <v>1301</v>
      </c>
      <c r="X200" s="126" t="s">
        <v>1301</v>
      </c>
      <c r="Y200" s="126" t="s">
        <v>1301</v>
      </c>
      <c r="Z200" s="126" t="s">
        <v>1301</v>
      </c>
      <c r="AA200" s="126" t="s">
        <v>1301</v>
      </c>
      <c r="AB200" s="126" t="s">
        <v>1301</v>
      </c>
      <c r="AC200" s="126" t="s">
        <v>1301</v>
      </c>
      <c r="AD200" s="126" t="s">
        <v>1301</v>
      </c>
      <c r="AE200" s="126" t="s">
        <v>1301</v>
      </c>
      <c r="AF200" s="126" t="s">
        <v>1301</v>
      </c>
      <c r="AG200" s="126" t="s">
        <v>1301</v>
      </c>
      <c r="AH200" s="126" t="s">
        <v>1301</v>
      </c>
      <c r="AI200" s="126" t="s">
        <v>1301</v>
      </c>
      <c r="AJ200" s="126" t="s">
        <v>1301</v>
      </c>
      <c r="AK200" s="126" t="s">
        <v>1301</v>
      </c>
      <c r="AL200" s="126" t="s">
        <v>1301</v>
      </c>
      <c r="AM200" s="126" t="s">
        <v>1301</v>
      </c>
      <c r="AN200" s="126" t="s">
        <v>1301</v>
      </c>
      <c r="AO200" s="120"/>
      <c r="AP200" s="92" t="str">
        <f t="shared" si="90"/>
        <v/>
      </c>
      <c r="AQ200" s="93" t="s">
        <v>1301</v>
      </c>
      <c r="AR200" s="226"/>
      <c r="AS200" s="227"/>
      <c r="AT200" s="96">
        <f>COUNT(K200:AO200)</f>
        <v>0</v>
      </c>
      <c r="AU200" s="97">
        <f>COUNTIF(K200:AO200,"&gt;0")</f>
        <v>0</v>
      </c>
      <c r="AV200" s="98"/>
      <c r="AW200" s="58"/>
      <c r="AX200" s="99"/>
      <c r="AY200" s="300"/>
      <c r="AZ200" s="101">
        <v>105</v>
      </c>
      <c r="BA200" s="102" t="str">
        <f t="shared" si="91"/>
        <v/>
      </c>
      <c r="BB200" s="102" t="str">
        <f t="shared" si="92"/>
        <v/>
      </c>
      <c r="BC200" s="102" t="str">
        <f t="shared" si="93"/>
        <v/>
      </c>
      <c r="BD200" s="102" t="s">
        <v>1301</v>
      </c>
      <c r="BE200" s="103" t="e">
        <f>AU200-BD200</f>
        <v>#VALUE!</v>
      </c>
      <c r="BF200" s="332" t="s">
        <v>185</v>
      </c>
      <c r="BG200" s="105" t="s">
        <v>1301</v>
      </c>
      <c r="BH200" s="105" t="s">
        <v>1301</v>
      </c>
      <c r="BI200" s="105" t="s">
        <v>1301</v>
      </c>
      <c r="BJ200" s="105" t="s">
        <v>1301</v>
      </c>
      <c r="BK200" s="105" t="s">
        <v>1301</v>
      </c>
      <c r="BL200" s="105" t="s">
        <v>1301</v>
      </c>
      <c r="BM200" s="105" t="s">
        <v>1301</v>
      </c>
      <c r="BN200" s="105" t="s">
        <v>1301</v>
      </c>
      <c r="BO200" s="105" t="s">
        <v>1301</v>
      </c>
      <c r="BP200" s="105" t="s">
        <v>1301</v>
      </c>
      <c r="BQ200" s="105" t="s">
        <v>1301</v>
      </c>
      <c r="BR200" s="106" t="s">
        <v>1301</v>
      </c>
      <c r="BS200" s="107"/>
      <c r="BT200" s="237" t="s">
        <v>1301</v>
      </c>
      <c r="BU200" s="333" t="s">
        <v>1301</v>
      </c>
      <c r="BV200" s="333" t="s">
        <v>1301</v>
      </c>
      <c r="BW200" s="333" t="s">
        <v>1301</v>
      </c>
      <c r="BX200" s="333" t="s">
        <v>1301</v>
      </c>
      <c r="BY200" s="109" t="s">
        <v>1301</v>
      </c>
      <c r="BZ200" s="109" t="s">
        <v>1301</v>
      </c>
      <c r="CA200" s="109" t="s">
        <v>1301</v>
      </c>
      <c r="CB200" s="109" t="s">
        <v>1301</v>
      </c>
      <c r="CC200" s="109" t="s">
        <v>1301</v>
      </c>
      <c r="CD200" s="109" t="s">
        <v>1301</v>
      </c>
      <c r="CE200" s="109" t="s">
        <v>1301</v>
      </c>
      <c r="CF200" s="110"/>
      <c r="CG200" s="111">
        <v>59.2</v>
      </c>
      <c r="CH200" s="111">
        <v>60.4</v>
      </c>
      <c r="CI200" s="111">
        <v>70.900000000000006</v>
      </c>
      <c r="CJ200" s="111">
        <v>105</v>
      </c>
      <c r="CK200" s="111">
        <v>100.5</v>
      </c>
      <c r="CL200" s="111">
        <v>117.5</v>
      </c>
      <c r="CM200" s="111">
        <v>100.7</v>
      </c>
      <c r="CN200" s="111">
        <v>131.4</v>
      </c>
      <c r="CO200" s="111">
        <v>181.1</v>
      </c>
      <c r="CP200" s="111">
        <v>157.4</v>
      </c>
      <c r="CQ200" s="111">
        <v>80.5</v>
      </c>
      <c r="CR200" s="111">
        <v>98.7</v>
      </c>
      <c r="CS200" s="112"/>
      <c r="CT200" s="334" t="s">
        <v>185</v>
      </c>
      <c r="CU200" s="114">
        <f>SUM(K200:T200)</f>
        <v>0</v>
      </c>
      <c r="CV200" s="114"/>
      <c r="CW200" s="114"/>
      <c r="CX200" s="114">
        <f>SUM(U200:AD200)</f>
        <v>0</v>
      </c>
      <c r="CY200" s="114"/>
      <c r="CZ200" s="114"/>
      <c r="DA200" s="114">
        <f>SUM(AE200:AO200)</f>
        <v>0</v>
      </c>
      <c r="DB200" s="115">
        <f>+SUM(CU200:DA200)</f>
        <v>0</v>
      </c>
      <c r="DC200" s="116">
        <f>COUNT(K200:T200)</f>
        <v>0</v>
      </c>
      <c r="DD200" s="116">
        <f>COUNT(U200:AD200)</f>
        <v>0</v>
      </c>
      <c r="DE200" s="116">
        <f>COUNT(AE200:AO200)</f>
        <v>0</v>
      </c>
      <c r="DF200" s="117">
        <f>COUNT(K200:AO200)</f>
        <v>0</v>
      </c>
      <c r="DH200" s="119">
        <v>2.7475177304964538</v>
      </c>
      <c r="DI200" s="119">
        <v>3.2054373522458626</v>
      </c>
      <c r="DJ200" s="120">
        <v>4.8081560283687939</v>
      </c>
      <c r="DK200" s="121"/>
      <c r="DL200" s="119">
        <v>6.8786728395061729</v>
      </c>
      <c r="DM200" s="119">
        <v>3.1971296296296297</v>
      </c>
      <c r="DN200" s="120">
        <v>7.3630864197530865</v>
      </c>
      <c r="DO200" s="121"/>
      <c r="DP200" s="119">
        <v>12.179547325102879</v>
      </c>
      <c r="DQ200" s="119">
        <v>17.775555555555552</v>
      </c>
      <c r="DR200" s="120">
        <v>14.483786008230451</v>
      </c>
      <c r="DS200" s="121"/>
      <c r="DT200" s="119">
        <v>26.464179308459745</v>
      </c>
      <c r="DU200" s="119">
        <v>29.934891348913482</v>
      </c>
      <c r="DV200" s="120">
        <v>31.77870712040453</v>
      </c>
      <c r="DW200" s="121"/>
      <c r="DX200" s="119">
        <v>38.924352172241456</v>
      </c>
      <c r="DY200" s="119">
        <v>40.307450980392161</v>
      </c>
      <c r="DZ200" s="120">
        <v>63.523752402921964</v>
      </c>
      <c r="EA200" s="121"/>
      <c r="EB200" s="119">
        <v>53.435787685087803</v>
      </c>
      <c r="EC200" s="119">
        <v>57.386293389432822</v>
      </c>
      <c r="ED200" s="120">
        <v>40.336742454891187</v>
      </c>
      <c r="EE200" s="121"/>
      <c r="EF200" s="119">
        <v>59.752000000000002</v>
      </c>
      <c r="EG200" s="119">
        <v>48.277134948096894</v>
      </c>
      <c r="EH200" s="120">
        <v>67.712041522491347</v>
      </c>
      <c r="EI200" s="121"/>
      <c r="EJ200" s="119">
        <v>54.345119933829622</v>
      </c>
      <c r="EK200" s="119">
        <v>52.829921422663368</v>
      </c>
      <c r="EL200" s="120">
        <v>55.658291976840381</v>
      </c>
      <c r="EM200" s="121"/>
      <c r="EN200" s="119">
        <v>51.788998435054772</v>
      </c>
      <c r="EO200" s="119">
        <v>60.604147104851322</v>
      </c>
      <c r="EP200" s="120">
        <v>65.412410015649442</v>
      </c>
      <c r="EQ200" s="121"/>
      <c r="ER200" s="119">
        <v>48.261849462365575</v>
      </c>
      <c r="ES200" s="119">
        <v>58.267354838709657</v>
      </c>
      <c r="ET200" s="120">
        <v>45.515240143369155</v>
      </c>
      <c r="EU200" s="121"/>
      <c r="EV200" s="119">
        <v>38.645761856710394</v>
      </c>
      <c r="EW200" s="119">
        <v>31.455852674066602</v>
      </c>
      <c r="EX200" s="120">
        <v>28.85949658033412</v>
      </c>
      <c r="EY200" s="121"/>
      <c r="EZ200" s="119">
        <v>25.911290322580644</v>
      </c>
      <c r="FA200" s="119">
        <v>13.717741935483872</v>
      </c>
      <c r="FB200" s="120">
        <v>7.620967741935484</v>
      </c>
    </row>
    <row r="201" spans="1:158" s="118" customFormat="1" ht="15" customHeight="1" x14ac:dyDescent="0.25">
      <c r="A201" s="85">
        <v>25020950</v>
      </c>
      <c r="B201" s="315">
        <v>-74.771111110000007</v>
      </c>
      <c r="C201" s="315">
        <v>9.04194444</v>
      </c>
      <c r="D201" s="87">
        <v>10</v>
      </c>
      <c r="E201" s="335" t="s">
        <v>488</v>
      </c>
      <c r="F201" s="89" t="s">
        <v>39</v>
      </c>
      <c r="G201" s="89" t="s">
        <v>1515</v>
      </c>
      <c r="H201" s="89" t="s">
        <v>1528</v>
      </c>
      <c r="I201" s="89" t="s">
        <v>1565</v>
      </c>
      <c r="J201" s="311" t="s">
        <v>833</v>
      </c>
      <c r="K201" s="126">
        <v>0</v>
      </c>
      <c r="L201" s="126">
        <v>0</v>
      </c>
      <c r="M201" s="126">
        <v>0</v>
      </c>
      <c r="N201" s="126">
        <v>0</v>
      </c>
      <c r="O201" s="126">
        <v>0</v>
      </c>
      <c r="P201" s="126">
        <v>0</v>
      </c>
      <c r="Q201" s="126">
        <v>0</v>
      </c>
      <c r="R201" s="126">
        <v>0</v>
      </c>
      <c r="S201" s="126">
        <v>0</v>
      </c>
      <c r="T201" s="126">
        <v>0</v>
      </c>
      <c r="U201" s="126">
        <v>0</v>
      </c>
      <c r="V201" s="661">
        <v>0</v>
      </c>
      <c r="W201" s="661">
        <v>2</v>
      </c>
      <c r="X201" s="126">
        <v>0</v>
      </c>
      <c r="Y201" s="126">
        <v>0</v>
      </c>
      <c r="Z201" s="126">
        <v>0</v>
      </c>
      <c r="AA201" s="126">
        <v>0</v>
      </c>
      <c r="AB201" s="126">
        <v>0</v>
      </c>
      <c r="AC201" s="126">
        <v>2</v>
      </c>
      <c r="AD201" s="126">
        <v>0</v>
      </c>
      <c r="AE201" s="126">
        <v>0</v>
      </c>
      <c r="AF201" s="126">
        <v>0</v>
      </c>
      <c r="AG201" s="126">
        <v>0</v>
      </c>
      <c r="AH201" s="126">
        <v>0</v>
      </c>
      <c r="AI201" s="126">
        <v>0</v>
      </c>
      <c r="AJ201" s="126">
        <v>0</v>
      </c>
      <c r="AK201" s="126">
        <v>5</v>
      </c>
      <c r="AL201" s="126">
        <v>0</v>
      </c>
      <c r="AM201" s="126">
        <v>0</v>
      </c>
      <c r="AN201" s="126">
        <v>0</v>
      </c>
      <c r="AO201" s="120"/>
      <c r="AP201" s="92">
        <f t="shared" si="90"/>
        <v>9</v>
      </c>
      <c r="AQ201" s="93">
        <v>123.07692307692308</v>
      </c>
      <c r="AR201" s="94">
        <f>+AP201*100/AQ201</f>
        <v>7.3125</v>
      </c>
      <c r="AS201" s="95">
        <f>IF(AND((AP201*$AT$1*100/(AQ201*AT201))&gt;100+3.33*AP201-AQ201*AT201/$AT$1,AQ201&lt;30),IF(100+3.33*AP201-AQ201*AT201/$AT$1&gt;200,200,100+3.33*AP201-AQ201*AT201/$AT$1),IF((AP201*$AT$1*100/(AQ201*AT201))&lt;100+AP201-3.33*AQ201*AT201/$AT$1,100+AP201-3.33*AQ201*AT201/$AT$1,IF((AP201*$AT$1*100/(AQ201*AT201))&gt;200,200,(AP201*$AT$1*100/(AQ201*AT201)))))</f>
        <v>7.3125</v>
      </c>
      <c r="AT201" s="96">
        <f>COUNT(K201:AO201)</f>
        <v>30</v>
      </c>
      <c r="AU201" s="97">
        <f>COUNTIF(K201:AO201,"&gt;0")</f>
        <v>3</v>
      </c>
      <c r="AV201" s="98"/>
      <c r="AW201" s="58">
        <f>+LOOKUP(1000,K201:AO201)</f>
        <v>0</v>
      </c>
      <c r="AX201" s="99"/>
      <c r="AY201" s="300">
        <f t="shared" ref="AY201:AY207" si="94">MAX(K201:AO201)</f>
        <v>5</v>
      </c>
      <c r="AZ201" s="101">
        <v>135</v>
      </c>
      <c r="BA201" s="102">
        <f t="shared" si="91"/>
        <v>-130</v>
      </c>
      <c r="BB201" s="102" t="str">
        <f t="shared" si="92"/>
        <v/>
      </c>
      <c r="BC201" s="102" t="str">
        <f t="shared" si="93"/>
        <v/>
      </c>
      <c r="BD201" s="102">
        <v>5.6923076923076916</v>
      </c>
      <c r="BE201" s="103"/>
      <c r="BF201" s="332" t="s">
        <v>488</v>
      </c>
      <c r="BG201" s="105">
        <v>15.266666666666667</v>
      </c>
      <c r="BH201" s="105">
        <v>12.366666666666667</v>
      </c>
      <c r="BI201" s="105">
        <v>36.111111111111114</v>
      </c>
      <c r="BJ201" s="105">
        <v>123.07692307692308</v>
      </c>
      <c r="BK201" s="105">
        <v>289.51851851851853</v>
      </c>
      <c r="BL201" s="105">
        <v>271.59259259259261</v>
      </c>
      <c r="BM201" s="105">
        <v>296.11538461538464</v>
      </c>
      <c r="BN201" s="105">
        <v>332.07692307692309</v>
      </c>
      <c r="BO201" s="105">
        <v>307.93103448275861</v>
      </c>
      <c r="BP201" s="105">
        <v>293.14285714285717</v>
      </c>
      <c r="BQ201" s="105">
        <v>218.07333333333332</v>
      </c>
      <c r="BR201" s="106">
        <v>73.607142857142861</v>
      </c>
      <c r="BS201" s="107"/>
      <c r="BT201" s="237">
        <v>1.1000000000000001</v>
      </c>
      <c r="BU201" s="333">
        <v>1.298850574712644</v>
      </c>
      <c r="BV201" s="333">
        <v>2.3586206896551722</v>
      </c>
      <c r="BW201" s="333">
        <v>5.6923076923076916</v>
      </c>
      <c r="BX201" s="333">
        <v>10.925925925925926</v>
      </c>
      <c r="BY201" s="109">
        <v>11.086206896551724</v>
      </c>
      <c r="BZ201" s="109">
        <v>11.014814814814816</v>
      </c>
      <c r="CA201" s="109">
        <v>11.576923076923078</v>
      </c>
      <c r="CB201" s="109">
        <v>12.068965517241381</v>
      </c>
      <c r="CC201" s="109">
        <v>11.352873563218385</v>
      </c>
      <c r="CD201" s="109">
        <v>9.4</v>
      </c>
      <c r="CE201" s="109">
        <v>3.7142857142857126</v>
      </c>
      <c r="CF201" s="110"/>
      <c r="CG201" s="111">
        <v>50</v>
      </c>
      <c r="CH201" s="111">
        <v>50</v>
      </c>
      <c r="CI201" s="111">
        <v>100</v>
      </c>
      <c r="CJ201" s="111">
        <v>135</v>
      </c>
      <c r="CK201" s="111">
        <v>195</v>
      </c>
      <c r="CL201" s="111">
        <v>136</v>
      </c>
      <c r="CM201" s="111">
        <v>150</v>
      </c>
      <c r="CN201" s="111">
        <v>140</v>
      </c>
      <c r="CO201" s="111">
        <v>155</v>
      </c>
      <c r="CP201" s="111">
        <v>150</v>
      </c>
      <c r="CQ201" s="111">
        <v>128</v>
      </c>
      <c r="CR201" s="111">
        <v>155</v>
      </c>
      <c r="CS201" s="112"/>
      <c r="CT201" s="334" t="s">
        <v>488</v>
      </c>
      <c r="CU201" s="114"/>
      <c r="CV201" s="114"/>
      <c r="CW201" s="114"/>
      <c r="CX201" s="114"/>
      <c r="CY201" s="114"/>
      <c r="CZ201" s="114"/>
      <c r="DA201" s="114"/>
      <c r="DB201" s="115"/>
      <c r="DC201" s="116"/>
      <c r="DD201" s="116"/>
      <c r="DE201" s="116"/>
      <c r="DF201" s="117"/>
      <c r="DH201" s="119"/>
      <c r="DI201" s="119"/>
      <c r="DJ201" s="120"/>
      <c r="DK201" s="121"/>
      <c r="DL201" s="119"/>
      <c r="DM201" s="119"/>
      <c r="DN201" s="120"/>
      <c r="DO201" s="121"/>
      <c r="DP201" s="119"/>
      <c r="DQ201" s="119"/>
      <c r="DR201" s="120"/>
      <c r="DS201" s="121"/>
      <c r="DT201" s="119"/>
      <c r="DU201" s="119"/>
      <c r="DV201" s="120"/>
      <c r="DW201" s="121"/>
      <c r="DX201" s="119"/>
      <c r="DY201" s="119"/>
      <c r="DZ201" s="120"/>
      <c r="EA201" s="121"/>
      <c r="EB201" s="119"/>
      <c r="EC201" s="119"/>
      <c r="ED201" s="120"/>
      <c r="EE201" s="121"/>
      <c r="EF201" s="119"/>
      <c r="EG201" s="119"/>
      <c r="EH201" s="120"/>
      <c r="EI201" s="121"/>
      <c r="EJ201" s="119"/>
      <c r="EK201" s="119"/>
      <c r="EL201" s="120"/>
      <c r="EM201" s="121"/>
      <c r="EN201" s="119"/>
      <c r="EO201" s="119"/>
      <c r="EP201" s="120"/>
      <c r="EQ201" s="121"/>
      <c r="ER201" s="119"/>
      <c r="ES201" s="119"/>
      <c r="ET201" s="120"/>
      <c r="EU201" s="121"/>
      <c r="EV201" s="119"/>
      <c r="EW201" s="119"/>
      <c r="EX201" s="120"/>
      <c r="EY201" s="121"/>
      <c r="EZ201" s="119"/>
      <c r="FA201" s="119"/>
      <c r="FB201" s="120"/>
    </row>
    <row r="202" spans="1:158" s="118" customFormat="1" ht="15" customHeight="1" x14ac:dyDescent="0.25">
      <c r="A202" s="85">
        <v>13075010</v>
      </c>
      <c r="B202" s="315">
        <v>-75.622083329999995</v>
      </c>
      <c r="C202" s="315">
        <v>9.1507500000000004</v>
      </c>
      <c r="D202" s="87">
        <v>20</v>
      </c>
      <c r="E202" s="331" t="s">
        <v>186</v>
      </c>
      <c r="F202" s="89" t="s">
        <v>48</v>
      </c>
      <c r="G202" s="89" t="s">
        <v>1511</v>
      </c>
      <c r="H202" s="89" t="s">
        <v>1517</v>
      </c>
      <c r="I202" s="89" t="s">
        <v>1541</v>
      </c>
      <c r="J202" s="311" t="s">
        <v>843</v>
      </c>
      <c r="K202" s="126">
        <v>0</v>
      </c>
      <c r="L202" s="126">
        <v>0</v>
      </c>
      <c r="M202" s="126">
        <v>0</v>
      </c>
      <c r="N202" s="126">
        <v>0</v>
      </c>
      <c r="O202" s="126">
        <v>0</v>
      </c>
      <c r="P202" s="126">
        <v>9.5</v>
      </c>
      <c r="Q202" s="126">
        <v>0</v>
      </c>
      <c r="R202" s="126">
        <v>0</v>
      </c>
      <c r="S202" s="126">
        <v>0</v>
      </c>
      <c r="T202" s="126">
        <v>0</v>
      </c>
      <c r="U202" s="126">
        <v>0</v>
      </c>
      <c r="V202" s="661">
        <v>0</v>
      </c>
      <c r="W202" s="661">
        <v>0</v>
      </c>
      <c r="X202" s="126">
        <v>6.3</v>
      </c>
      <c r="Y202" s="126">
        <v>0</v>
      </c>
      <c r="Z202" s="126">
        <v>0</v>
      </c>
      <c r="AA202" s="126">
        <v>0</v>
      </c>
      <c r="AB202" s="126">
        <v>0</v>
      </c>
      <c r="AC202" s="126">
        <v>0</v>
      </c>
      <c r="AD202" s="126">
        <v>0</v>
      </c>
      <c r="AE202" s="126">
        <v>0</v>
      </c>
      <c r="AF202" s="126">
        <v>0</v>
      </c>
      <c r="AG202" s="126">
        <v>0</v>
      </c>
      <c r="AH202" s="126">
        <v>0</v>
      </c>
      <c r="AI202" s="126">
        <v>0</v>
      </c>
      <c r="AJ202" s="126">
        <v>0</v>
      </c>
      <c r="AK202" s="126">
        <v>0</v>
      </c>
      <c r="AL202" s="126">
        <v>0</v>
      </c>
      <c r="AM202" s="126">
        <v>0</v>
      </c>
      <c r="AN202" s="126">
        <v>0</v>
      </c>
      <c r="AO202" s="120"/>
      <c r="AP202" s="92">
        <f t="shared" si="90"/>
        <v>15.8</v>
      </c>
      <c r="AQ202" s="93">
        <v>102.48666666666666</v>
      </c>
      <c r="AR202" s="94">
        <f>+AP202*100/AQ202</f>
        <v>15.416639562869968</v>
      </c>
      <c r="AS202" s="95">
        <f>IF(AND((AP202*$AT$1*100/(AQ202*AT202))&gt;100+3.33*AP202-AQ202*AT202/$AT$1,AQ202&lt;30),IF(100+3.33*AP202-AQ202*AT202/$AT$1&gt;200,200,100+3.33*AP202-AQ202*AT202/$AT$1),IF((AP202*$AT$1*100/(AQ202*AT202))&lt;100+AP202-3.33*AQ202*AT202/$AT$1,100+AP202-3.33*AQ202*AT202/$AT$1,IF((AP202*$AT$1*100/(AQ202*AT202))&gt;200,200,(AP202*$AT$1*100/(AQ202*AT202)))))</f>
        <v>15.416639562869968</v>
      </c>
      <c r="AT202" s="96">
        <f t="shared" ref="AT202:AT208" si="95">COUNT(K202:AO202)</f>
        <v>30</v>
      </c>
      <c r="AU202" s="97">
        <f t="shared" ref="AU202:AU208" si="96">COUNTIF(K202:AO202,"&gt;0")</f>
        <v>2</v>
      </c>
      <c r="AV202" s="98"/>
      <c r="AW202" s="58">
        <f t="shared" si="89"/>
        <v>0</v>
      </c>
      <c r="AX202" s="99"/>
      <c r="AY202" s="100">
        <f t="shared" si="94"/>
        <v>9.5</v>
      </c>
      <c r="AZ202" s="101">
        <v>95</v>
      </c>
      <c r="BA202" s="102">
        <f t="shared" si="91"/>
        <v>-85.5</v>
      </c>
      <c r="BB202" s="102" t="str">
        <f t="shared" si="92"/>
        <v/>
      </c>
      <c r="BC202" s="102" t="str">
        <f t="shared" si="93"/>
        <v/>
      </c>
      <c r="BD202" s="102">
        <v>6.1000000000000005</v>
      </c>
      <c r="BE202" s="103">
        <f t="shared" ref="BE202:BE208" si="97">AU202-BD202</f>
        <v>-4.1000000000000005</v>
      </c>
      <c r="BF202" s="332" t="s">
        <v>186</v>
      </c>
      <c r="BG202" s="105">
        <v>15.077777777777776</v>
      </c>
      <c r="BH202" s="105">
        <v>13.462068965517243</v>
      </c>
      <c r="BI202" s="105">
        <v>36.1</v>
      </c>
      <c r="BJ202" s="105">
        <v>102.48666666666666</v>
      </c>
      <c r="BK202" s="105">
        <v>186.37777777777777</v>
      </c>
      <c r="BL202" s="105">
        <v>156.06785714285712</v>
      </c>
      <c r="BM202" s="105">
        <v>153.6583333333333</v>
      </c>
      <c r="BN202" s="105">
        <v>174.58518518518522</v>
      </c>
      <c r="BO202" s="105">
        <v>156.45925925925928</v>
      </c>
      <c r="BP202" s="105">
        <v>130.04074074074072</v>
      </c>
      <c r="BQ202" s="105">
        <v>76.188000000000002</v>
      </c>
      <c r="BR202" s="106">
        <v>36.261538461538464</v>
      </c>
      <c r="BS202" s="107"/>
      <c r="BT202" s="237">
        <v>1.4839080459770111</v>
      </c>
      <c r="BU202" s="333">
        <v>1.4480104467470698</v>
      </c>
      <c r="BV202" s="333">
        <v>2.7344444444444433</v>
      </c>
      <c r="BW202" s="333">
        <v>6.1000000000000005</v>
      </c>
      <c r="BX202" s="333">
        <v>10.403571428571425</v>
      </c>
      <c r="BY202" s="109">
        <v>9.5357142857142865</v>
      </c>
      <c r="BZ202" s="109">
        <v>9.7119047619047585</v>
      </c>
      <c r="CA202" s="109">
        <v>10.835714285714291</v>
      </c>
      <c r="CB202" s="109">
        <v>9.7635467980295569</v>
      </c>
      <c r="CC202" s="109">
        <v>8.9999999999999947</v>
      </c>
      <c r="CD202" s="109">
        <v>6.0251583391977501</v>
      </c>
      <c r="CE202" s="109">
        <v>3.1901234567901224</v>
      </c>
      <c r="CF202" s="110"/>
      <c r="CG202" s="111">
        <v>68</v>
      </c>
      <c r="CH202" s="111">
        <v>40.700000000000003</v>
      </c>
      <c r="CI202" s="111">
        <v>60</v>
      </c>
      <c r="CJ202" s="111">
        <v>95</v>
      </c>
      <c r="CK202" s="111">
        <v>130</v>
      </c>
      <c r="CL202" s="111">
        <v>125</v>
      </c>
      <c r="CM202" s="111">
        <v>101</v>
      </c>
      <c r="CN202" s="111">
        <v>135</v>
      </c>
      <c r="CO202" s="111">
        <v>112</v>
      </c>
      <c r="CP202" s="111">
        <v>130</v>
      </c>
      <c r="CQ202" s="111">
        <v>85</v>
      </c>
      <c r="CR202" s="111">
        <v>68.099999999999994</v>
      </c>
      <c r="CS202" s="112"/>
      <c r="CT202" s="334" t="s">
        <v>186</v>
      </c>
      <c r="CU202" s="114">
        <f t="shared" ref="CU202:CU208" si="98">SUM(K202:T202)</f>
        <v>9.5</v>
      </c>
      <c r="CV202" s="114"/>
      <c r="CW202" s="114"/>
      <c r="CX202" s="114">
        <f t="shared" ref="CX202:CX208" si="99">SUM(U202:AD202)</f>
        <v>6.3</v>
      </c>
      <c r="CY202" s="114"/>
      <c r="CZ202" s="114"/>
      <c r="DA202" s="114">
        <f t="shared" ref="DA202:DA208" si="100">SUM(AE202:AO202)</f>
        <v>0</v>
      </c>
      <c r="DB202" s="115">
        <f t="shared" ref="DB202:DB208" si="101">+SUM(CU202:DA202)</f>
        <v>15.8</v>
      </c>
      <c r="DC202" s="116">
        <f t="shared" ref="DC202:DC208" si="102">COUNT(K202:T202)</f>
        <v>10</v>
      </c>
      <c r="DD202" s="116">
        <f t="shared" ref="DD202:DD208" si="103">COUNT(U202:AD202)</f>
        <v>10</v>
      </c>
      <c r="DE202" s="116">
        <f t="shared" ref="DE202:DE208" si="104">COUNT(AE202:AO202)</f>
        <v>10</v>
      </c>
      <c r="DF202" s="117">
        <f t="shared" ref="DF202:DF208" si="105">COUNT(K202:AO202)</f>
        <v>30</v>
      </c>
      <c r="DH202" s="119">
        <v>7.6889367816091925</v>
      </c>
      <c r="DI202" s="119">
        <v>3.8943965517241366</v>
      </c>
      <c r="DJ202" s="120">
        <v>5.192528735632183</v>
      </c>
      <c r="DK202" s="121"/>
      <c r="DL202" s="119">
        <v>5.2010188087774294</v>
      </c>
      <c r="DM202" s="119">
        <v>6.401253918495299</v>
      </c>
      <c r="DN202" s="120">
        <v>6.0011755485893419</v>
      </c>
      <c r="DO202" s="121"/>
      <c r="DP202" s="119">
        <v>5.4043200000000002</v>
      </c>
      <c r="DQ202" s="119">
        <v>6.4051200000000001</v>
      </c>
      <c r="DR202" s="120">
        <v>13.210559999999997</v>
      </c>
      <c r="DS202" s="121"/>
      <c r="DT202" s="119">
        <v>22.215694591728518</v>
      </c>
      <c r="DU202" s="119">
        <v>20.61456344998232</v>
      </c>
      <c r="DV202" s="120">
        <v>51.536408624955797</v>
      </c>
      <c r="DW202" s="121"/>
      <c r="DX202" s="119">
        <v>60.46465639810426</v>
      </c>
      <c r="DY202" s="119">
        <v>48.84829383886256</v>
      </c>
      <c r="DZ202" s="120">
        <v>58.280383096366513</v>
      </c>
      <c r="EA202" s="121"/>
      <c r="EB202" s="119">
        <v>50.348532122465492</v>
      </c>
      <c r="EC202" s="119">
        <v>44.990154205817568</v>
      </c>
      <c r="ED202" s="120">
        <v>59.750968844130746</v>
      </c>
      <c r="EE202" s="121"/>
      <c r="EF202" s="119">
        <v>44.920846023688661</v>
      </c>
      <c r="EG202" s="119">
        <v>56.747351945854476</v>
      </c>
      <c r="EH202" s="120">
        <v>54.958468697123507</v>
      </c>
      <c r="EI202" s="121"/>
      <c r="EJ202" s="119">
        <v>47.744537815126037</v>
      </c>
      <c r="EK202" s="119">
        <v>47.544351073762826</v>
      </c>
      <c r="EL202" s="120">
        <v>83.377777777777752</v>
      </c>
      <c r="EM202" s="121"/>
      <c r="EN202" s="119">
        <v>56.201841305998485</v>
      </c>
      <c r="EO202" s="119">
        <v>66.845375854214112</v>
      </c>
      <c r="EP202" s="120">
        <v>51.626116173120721</v>
      </c>
      <c r="EQ202" s="121"/>
      <c r="ER202" s="119">
        <v>47.401331867057671</v>
      </c>
      <c r="ES202" s="119">
        <v>39.318157380254156</v>
      </c>
      <c r="ET202" s="120">
        <v>49.39717741935484</v>
      </c>
      <c r="EU202" s="121"/>
      <c r="EV202" s="119">
        <v>32.76544863987008</v>
      </c>
      <c r="EW202" s="119">
        <v>23.518757612667478</v>
      </c>
      <c r="EX202" s="120">
        <v>26.232460414129111</v>
      </c>
      <c r="EY202" s="121"/>
      <c r="EZ202" s="119">
        <v>21.893373983739835</v>
      </c>
      <c r="FA202" s="119">
        <v>10.005569105691055</v>
      </c>
      <c r="FB202" s="120">
        <v>8.7177235772357715</v>
      </c>
    </row>
    <row r="203" spans="1:158" s="118" customFormat="1" ht="15" customHeight="1" x14ac:dyDescent="0.25">
      <c r="A203" s="85">
        <v>12045010</v>
      </c>
      <c r="B203" s="315">
        <v>-76.422722219999997</v>
      </c>
      <c r="C203" s="315">
        <v>8.8466388899999995</v>
      </c>
      <c r="D203" s="87">
        <v>4</v>
      </c>
      <c r="E203" s="331" t="s">
        <v>187</v>
      </c>
      <c r="F203" s="89" t="s">
        <v>49</v>
      </c>
      <c r="G203" s="89" t="s">
        <v>1511</v>
      </c>
      <c r="H203" s="89" t="s">
        <v>1514</v>
      </c>
      <c r="I203" s="89" t="s">
        <v>1574</v>
      </c>
      <c r="J203" s="311" t="s">
        <v>844</v>
      </c>
      <c r="K203" s="126">
        <v>0.8</v>
      </c>
      <c r="L203" s="126">
        <v>0.6</v>
      </c>
      <c r="M203" s="126">
        <v>0</v>
      </c>
      <c r="N203" s="126">
        <v>0</v>
      </c>
      <c r="O203" s="126">
        <v>0</v>
      </c>
      <c r="P203" s="126">
        <v>0</v>
      </c>
      <c r="Q203" s="126">
        <v>0</v>
      </c>
      <c r="R203" s="126">
        <v>0</v>
      </c>
      <c r="S203" s="126">
        <v>0.2</v>
      </c>
      <c r="T203" s="126">
        <v>42.8</v>
      </c>
      <c r="U203" s="126">
        <v>0</v>
      </c>
      <c r="V203" s="661">
        <v>0</v>
      </c>
      <c r="W203" s="661">
        <v>0</v>
      </c>
      <c r="X203" s="126">
        <v>0</v>
      </c>
      <c r="Y203" s="126">
        <v>0</v>
      </c>
      <c r="Z203" s="126">
        <v>0</v>
      </c>
      <c r="AA203" s="126">
        <v>0</v>
      </c>
      <c r="AB203" s="126">
        <v>0</v>
      </c>
      <c r="AC203" s="126">
        <v>0</v>
      </c>
      <c r="AD203" s="126">
        <v>0</v>
      </c>
      <c r="AE203" s="126">
        <v>3</v>
      </c>
      <c r="AF203" s="126">
        <v>20</v>
      </c>
      <c r="AG203" s="126">
        <v>1.8</v>
      </c>
      <c r="AH203" s="126">
        <v>5.2</v>
      </c>
      <c r="AI203" s="126">
        <v>0.4</v>
      </c>
      <c r="AJ203" s="126">
        <v>0</v>
      </c>
      <c r="AK203" s="126">
        <v>0</v>
      </c>
      <c r="AL203" s="126">
        <v>0</v>
      </c>
      <c r="AM203" s="126">
        <v>0</v>
      </c>
      <c r="AN203" s="126">
        <v>0</v>
      </c>
      <c r="AO203" s="120"/>
      <c r="AP203" s="92">
        <f t="shared" si="90"/>
        <v>74.800000000000011</v>
      </c>
      <c r="AQ203" s="93" t="s">
        <v>1301</v>
      </c>
      <c r="AR203" s="226"/>
      <c r="AS203" s="227"/>
      <c r="AT203" s="96">
        <f t="shared" si="95"/>
        <v>30</v>
      </c>
      <c r="AU203" s="97">
        <f t="shared" si="96"/>
        <v>9</v>
      </c>
      <c r="AV203" s="98"/>
      <c r="AW203" s="58">
        <f t="shared" si="89"/>
        <v>0</v>
      </c>
      <c r="AX203" s="99"/>
      <c r="AY203" s="300">
        <f t="shared" si="94"/>
        <v>42.8</v>
      </c>
      <c r="AZ203" s="101">
        <v>135</v>
      </c>
      <c r="BA203" s="102">
        <f t="shared" si="91"/>
        <v>-92.2</v>
      </c>
      <c r="BB203" s="102" t="str">
        <f t="shared" si="92"/>
        <v/>
      </c>
      <c r="BC203" s="102" t="str">
        <f t="shared" si="93"/>
        <v/>
      </c>
      <c r="BD203" s="102" t="s">
        <v>1301</v>
      </c>
      <c r="BE203" s="103" t="e">
        <f t="shared" si="97"/>
        <v>#VALUE!</v>
      </c>
      <c r="BF203" s="332" t="s">
        <v>187</v>
      </c>
      <c r="BG203" s="105" t="s">
        <v>1301</v>
      </c>
      <c r="BH203" s="105" t="s">
        <v>1301</v>
      </c>
      <c r="BI203" s="105" t="s">
        <v>1301</v>
      </c>
      <c r="BJ203" s="105" t="s">
        <v>1301</v>
      </c>
      <c r="BK203" s="105" t="s">
        <v>1301</v>
      </c>
      <c r="BL203" s="105" t="s">
        <v>1301</v>
      </c>
      <c r="BM203" s="105" t="s">
        <v>1301</v>
      </c>
      <c r="BN203" s="105" t="s">
        <v>1301</v>
      </c>
      <c r="BO203" s="105" t="s">
        <v>1301</v>
      </c>
      <c r="BP203" s="105" t="s">
        <v>1301</v>
      </c>
      <c r="BQ203" s="105" t="s">
        <v>1301</v>
      </c>
      <c r="BR203" s="106" t="s">
        <v>1301</v>
      </c>
      <c r="BS203" s="107"/>
      <c r="BT203" s="237" t="s">
        <v>1301</v>
      </c>
      <c r="BU203" s="237" t="s">
        <v>1301</v>
      </c>
      <c r="BV203" s="237" t="s">
        <v>1301</v>
      </c>
      <c r="BW203" s="237" t="s">
        <v>1301</v>
      </c>
      <c r="BX203" s="237" t="s">
        <v>1301</v>
      </c>
      <c r="BY203" s="109" t="s">
        <v>1301</v>
      </c>
      <c r="BZ203" s="109" t="s">
        <v>1301</v>
      </c>
      <c r="CA203" s="109" t="s">
        <v>1301</v>
      </c>
      <c r="CB203" s="109" t="s">
        <v>1301</v>
      </c>
      <c r="CC203" s="109" t="s">
        <v>1301</v>
      </c>
      <c r="CD203" s="109" t="s">
        <v>1301</v>
      </c>
      <c r="CE203" s="109" t="s">
        <v>1301</v>
      </c>
      <c r="CF203" s="110"/>
      <c r="CG203" s="111">
        <v>102.6</v>
      </c>
      <c r="CH203" s="111">
        <v>91.2</v>
      </c>
      <c r="CI203" s="111">
        <v>138</v>
      </c>
      <c r="CJ203" s="111">
        <v>135</v>
      </c>
      <c r="CK203" s="111">
        <v>158.1</v>
      </c>
      <c r="CL203" s="111">
        <v>136</v>
      </c>
      <c r="CM203" s="111">
        <v>135</v>
      </c>
      <c r="CN203" s="111">
        <v>120</v>
      </c>
      <c r="CO203" s="111">
        <v>134</v>
      </c>
      <c r="CP203" s="111">
        <v>134.19999999999999</v>
      </c>
      <c r="CQ203" s="111">
        <v>172.6</v>
      </c>
      <c r="CR203" s="111">
        <v>143</v>
      </c>
      <c r="CS203" s="112"/>
      <c r="CT203" s="334" t="s">
        <v>187</v>
      </c>
      <c r="CU203" s="114">
        <f t="shared" si="98"/>
        <v>44.4</v>
      </c>
      <c r="CV203" s="114"/>
      <c r="CW203" s="114"/>
      <c r="CX203" s="114">
        <f t="shared" si="99"/>
        <v>0</v>
      </c>
      <c r="CY203" s="114"/>
      <c r="CZ203" s="114"/>
      <c r="DA203" s="114">
        <f t="shared" si="100"/>
        <v>30.4</v>
      </c>
      <c r="DB203" s="115">
        <f t="shared" si="101"/>
        <v>74.8</v>
      </c>
      <c r="DC203" s="116">
        <f t="shared" si="102"/>
        <v>10</v>
      </c>
      <c r="DD203" s="116">
        <f t="shared" si="103"/>
        <v>10</v>
      </c>
      <c r="DE203" s="116">
        <f t="shared" si="104"/>
        <v>10</v>
      </c>
      <c r="DF203" s="117">
        <f t="shared" si="105"/>
        <v>30</v>
      </c>
      <c r="DH203" s="119">
        <v>8.4538775510204083</v>
      </c>
      <c r="DI203" s="119">
        <v>2.8179591836734694</v>
      </c>
      <c r="DJ203" s="120">
        <v>4.1388775510204088</v>
      </c>
      <c r="DK203" s="121"/>
      <c r="DL203" s="119">
        <v>7.6296296296296289</v>
      </c>
      <c r="DM203" s="119">
        <v>6.3580246913580245</v>
      </c>
      <c r="DN203" s="120">
        <v>2.7975308641975305</v>
      </c>
      <c r="DO203" s="121"/>
      <c r="DP203" s="119">
        <v>15.997708158116064</v>
      </c>
      <c r="DQ203" s="119">
        <v>12.104086066722738</v>
      </c>
      <c r="DR203" s="120">
        <v>13.543033361368098</v>
      </c>
      <c r="DS203" s="121"/>
      <c r="DT203" s="119">
        <v>24.303023230568826</v>
      </c>
      <c r="DU203" s="119">
        <v>34.663276161528444</v>
      </c>
      <c r="DV203" s="120">
        <v>68.455129179331323</v>
      </c>
      <c r="DW203" s="121"/>
      <c r="DX203" s="119">
        <v>82.011914443721523</v>
      </c>
      <c r="DY203" s="119">
        <v>82.110605074821066</v>
      </c>
      <c r="DZ203" s="120">
        <v>86.946445998698749</v>
      </c>
      <c r="EA203" s="121"/>
      <c r="EB203" s="119">
        <v>64.384239475354349</v>
      </c>
      <c r="EC203" s="119">
        <v>64.090247514279682</v>
      </c>
      <c r="ED203" s="120">
        <v>63.208271631055631</v>
      </c>
      <c r="EE203" s="121"/>
      <c r="EF203" s="119">
        <v>68.402712486530163</v>
      </c>
      <c r="EG203" s="119">
        <v>62.480399717133615</v>
      </c>
      <c r="EH203" s="120">
        <v>71.265163658405172</v>
      </c>
      <c r="EI203" s="121"/>
      <c r="EJ203" s="119">
        <v>69.032298900571476</v>
      </c>
      <c r="EK203" s="119">
        <v>71.98239714418564</v>
      </c>
      <c r="EL203" s="120">
        <v>85.061166024208433</v>
      </c>
      <c r="EM203" s="121"/>
      <c r="EN203" s="119">
        <v>58.788051608077787</v>
      </c>
      <c r="EO203" s="119">
        <v>71.666370605833961</v>
      </c>
      <c r="EP203" s="120">
        <v>57.313434928945398</v>
      </c>
      <c r="EQ203" s="121"/>
      <c r="ER203" s="119">
        <v>67.317404149159628</v>
      </c>
      <c r="ES203" s="119">
        <v>67.507566307773089</v>
      </c>
      <c r="ET203" s="120">
        <v>72.071458114495769</v>
      </c>
      <c r="EU203" s="121"/>
      <c r="EV203" s="119">
        <v>57.820193245279675</v>
      </c>
      <c r="EW203" s="119">
        <v>62.544065242443047</v>
      </c>
      <c r="EX203" s="120">
        <v>63.394362201932445</v>
      </c>
      <c r="EY203" s="121"/>
      <c r="EZ203" s="119">
        <v>31.950542151020802</v>
      </c>
      <c r="FA203" s="119">
        <v>30.666477809254012</v>
      </c>
      <c r="FB203" s="120">
        <v>17.372635212138974</v>
      </c>
    </row>
    <row r="204" spans="1:158" s="118" customFormat="1" ht="15" customHeight="1" x14ac:dyDescent="0.25">
      <c r="A204" s="85">
        <v>13030010</v>
      </c>
      <c r="B204" s="315">
        <v>-76.049527780000005</v>
      </c>
      <c r="C204" s="315">
        <v>8.1839444399999994</v>
      </c>
      <c r="D204" s="87">
        <v>100</v>
      </c>
      <c r="E204" s="331" t="s">
        <v>171</v>
      </c>
      <c r="F204" s="89" t="s">
        <v>48</v>
      </c>
      <c r="G204" s="89" t="s">
        <v>1511</v>
      </c>
      <c r="H204" s="89" t="s">
        <v>1517</v>
      </c>
      <c r="I204" s="89" t="s">
        <v>1572</v>
      </c>
      <c r="J204" s="311" t="s">
        <v>834</v>
      </c>
      <c r="K204" s="126">
        <v>0</v>
      </c>
      <c r="L204" s="126">
        <v>0</v>
      </c>
      <c r="M204" s="126">
        <v>0</v>
      </c>
      <c r="N204" s="126">
        <v>0</v>
      </c>
      <c r="O204" s="126">
        <v>0</v>
      </c>
      <c r="P204" s="126">
        <v>0</v>
      </c>
      <c r="Q204" s="126">
        <v>0</v>
      </c>
      <c r="R204" s="126">
        <v>8</v>
      </c>
      <c r="S204" s="126">
        <v>4</v>
      </c>
      <c r="T204" s="126">
        <v>45</v>
      </c>
      <c r="U204" s="126">
        <v>6</v>
      </c>
      <c r="V204" s="661">
        <v>0</v>
      </c>
      <c r="W204" s="661">
        <v>0</v>
      </c>
      <c r="X204" s="126">
        <v>47</v>
      </c>
      <c r="Y204" s="126">
        <v>22</v>
      </c>
      <c r="Z204" s="126">
        <v>4</v>
      </c>
      <c r="AA204" s="126">
        <v>0</v>
      </c>
      <c r="AB204" s="126">
        <v>0</v>
      </c>
      <c r="AC204" s="126">
        <v>0</v>
      </c>
      <c r="AD204" s="126">
        <v>0</v>
      </c>
      <c r="AE204" s="126">
        <v>0</v>
      </c>
      <c r="AF204" s="126">
        <v>9</v>
      </c>
      <c r="AG204" s="126">
        <v>0</v>
      </c>
      <c r="AH204" s="126">
        <v>1</v>
      </c>
      <c r="AI204" s="126">
        <v>0</v>
      </c>
      <c r="AJ204" s="126">
        <v>0</v>
      </c>
      <c r="AK204" s="126">
        <v>0</v>
      </c>
      <c r="AL204" s="126">
        <v>0</v>
      </c>
      <c r="AM204" s="126">
        <v>0</v>
      </c>
      <c r="AN204" s="126">
        <v>0</v>
      </c>
      <c r="AO204" s="120"/>
      <c r="AP204" s="92">
        <f t="shared" si="90"/>
        <v>146</v>
      </c>
      <c r="AQ204" s="93">
        <v>134.10740740740741</v>
      </c>
      <c r="AR204" s="94">
        <f>+AP204*100/AQ204</f>
        <v>108.86796100417024</v>
      </c>
      <c r="AS204" s="95">
        <f>IF(AND((AP204*$AT$1*100/(AQ204*AT204))&gt;100+3.33*AP204-AQ204*AT204/$AT$1,AQ204&lt;30),IF(100+3.33*AP204-AQ204*AT204/$AT$1&gt;200,200,100+3.33*AP204-AQ204*AT204/$AT$1),IF((AP204*$AT$1*100/(AQ204*AT204))&lt;100+AP204-3.33*AQ204*AT204/$AT$1,100+AP204-3.33*AQ204*AT204/$AT$1,IF((AP204*$AT$1*100/(AQ204*AT204))&gt;200,200,(AP204*$AT$1*100/(AQ204*AT204)))))</f>
        <v>108.86796100417024</v>
      </c>
      <c r="AT204" s="96">
        <f t="shared" si="95"/>
        <v>30</v>
      </c>
      <c r="AU204" s="97">
        <f t="shared" si="96"/>
        <v>9</v>
      </c>
      <c r="AV204" s="98"/>
      <c r="AW204" s="58">
        <f t="shared" si="89"/>
        <v>0</v>
      </c>
      <c r="AX204" s="99"/>
      <c r="AY204" s="300">
        <f t="shared" si="94"/>
        <v>47</v>
      </c>
      <c r="AZ204" s="101">
        <v>134</v>
      </c>
      <c r="BA204" s="102">
        <f t="shared" si="91"/>
        <v>-87</v>
      </c>
      <c r="BB204" s="102" t="str">
        <f t="shared" si="92"/>
        <v/>
      </c>
      <c r="BC204" s="102" t="str">
        <f t="shared" si="93"/>
        <v/>
      </c>
      <c r="BD204" s="102">
        <v>7.4637336504161702</v>
      </c>
      <c r="BE204" s="103">
        <f t="shared" si="97"/>
        <v>1.5362663495838298</v>
      </c>
      <c r="BF204" s="332" t="s">
        <v>171</v>
      </c>
      <c r="BG204" s="105">
        <v>22.771999999999998</v>
      </c>
      <c r="BH204" s="105">
        <v>19.926923076923078</v>
      </c>
      <c r="BI204" s="105">
        <v>60.46</v>
      </c>
      <c r="BJ204" s="105">
        <v>134.10740740740741</v>
      </c>
      <c r="BK204" s="105">
        <v>250.03571428571428</v>
      </c>
      <c r="BL204" s="105">
        <v>235.8111111111111</v>
      </c>
      <c r="BM204" s="105">
        <v>196.875</v>
      </c>
      <c r="BN204" s="105">
        <v>222.83703703703705</v>
      </c>
      <c r="BO204" s="105">
        <v>177.81200000000001</v>
      </c>
      <c r="BP204" s="105">
        <v>154.31481481481481</v>
      </c>
      <c r="BQ204" s="105">
        <v>110.58888888888889</v>
      </c>
      <c r="BR204" s="106">
        <v>71.75833333333334</v>
      </c>
      <c r="BS204" s="107"/>
      <c r="BT204" s="237">
        <v>1.8197530864197529</v>
      </c>
      <c r="BU204" s="333">
        <v>1.9598727422003288</v>
      </c>
      <c r="BV204" s="333">
        <v>3.9382716049382718</v>
      </c>
      <c r="BW204" s="333">
        <v>7.4637336504161702</v>
      </c>
      <c r="BX204" s="333">
        <v>11.254022988505746</v>
      </c>
      <c r="BY204" s="109">
        <v>11.397146254458978</v>
      </c>
      <c r="BZ204" s="109">
        <v>11.045977011494248</v>
      </c>
      <c r="CA204" s="109">
        <v>11.158333333333331</v>
      </c>
      <c r="CB204" s="109">
        <v>9.2005108556832695</v>
      </c>
      <c r="CC204" s="109">
        <v>9.3642857142857139</v>
      </c>
      <c r="CD204" s="109">
        <v>6.4601664684898914</v>
      </c>
      <c r="CE204" s="109">
        <v>3.8079999999999989</v>
      </c>
      <c r="CF204" s="110"/>
      <c r="CG204" s="111">
        <v>115</v>
      </c>
      <c r="CH204" s="111">
        <v>63</v>
      </c>
      <c r="CI204" s="111">
        <v>106</v>
      </c>
      <c r="CJ204" s="111">
        <v>134</v>
      </c>
      <c r="CK204" s="111">
        <v>146</v>
      </c>
      <c r="CL204" s="111">
        <v>135</v>
      </c>
      <c r="CM204" s="111">
        <v>130</v>
      </c>
      <c r="CN204" s="111">
        <v>150</v>
      </c>
      <c r="CO204" s="111">
        <v>131</v>
      </c>
      <c r="CP204" s="111">
        <v>137</v>
      </c>
      <c r="CQ204" s="111">
        <v>101</v>
      </c>
      <c r="CR204" s="111">
        <v>134</v>
      </c>
      <c r="CS204" s="112"/>
      <c r="CT204" s="334" t="s">
        <v>171</v>
      </c>
      <c r="CU204" s="114">
        <f t="shared" si="98"/>
        <v>57</v>
      </c>
      <c r="CV204" s="114"/>
      <c r="CW204" s="114"/>
      <c r="CX204" s="114">
        <f t="shared" si="99"/>
        <v>79</v>
      </c>
      <c r="CY204" s="114"/>
      <c r="CZ204" s="114"/>
      <c r="DA204" s="114">
        <f t="shared" si="100"/>
        <v>10</v>
      </c>
      <c r="DB204" s="115">
        <f t="shared" si="101"/>
        <v>146</v>
      </c>
      <c r="DC204" s="116">
        <f t="shared" si="102"/>
        <v>10</v>
      </c>
      <c r="DD204" s="116">
        <f t="shared" si="103"/>
        <v>10</v>
      </c>
      <c r="DE204" s="116">
        <f t="shared" si="104"/>
        <v>10</v>
      </c>
      <c r="DF204" s="117">
        <f t="shared" si="105"/>
        <v>30</v>
      </c>
      <c r="DH204" s="119">
        <v>8.073324137931035</v>
      </c>
      <c r="DI204" s="119">
        <v>7.9794482758620688</v>
      </c>
      <c r="DJ204" s="120">
        <v>7.4161931034482755</v>
      </c>
      <c r="DK204" s="121"/>
      <c r="DL204" s="119">
        <v>11.560549795032554</v>
      </c>
      <c r="DM204" s="119">
        <v>9.3929467084639509</v>
      </c>
      <c r="DN204" s="120">
        <v>8.5671931516759123</v>
      </c>
      <c r="DO204" s="121"/>
      <c r="DP204" s="119">
        <v>17.270411140583555</v>
      </c>
      <c r="DQ204" s="119">
        <v>11.123315649867376</v>
      </c>
      <c r="DR204" s="120">
        <v>22.344204244031832</v>
      </c>
      <c r="DS204" s="121"/>
      <c r="DT204" s="119">
        <v>31.522481962481962</v>
      </c>
      <c r="DU204" s="119">
        <v>57.35894660894661</v>
      </c>
      <c r="DV204" s="120">
        <v>49.378571428571426</v>
      </c>
      <c r="DW204" s="121"/>
      <c r="DX204" s="119">
        <v>81.148748633879777</v>
      </c>
      <c r="DY204" s="119">
        <v>84.150551912568289</v>
      </c>
      <c r="DZ204" s="120">
        <v>78.847366120218567</v>
      </c>
      <c r="EA204" s="121"/>
      <c r="EB204" s="119">
        <v>89.375252808988762</v>
      </c>
      <c r="EC204" s="119">
        <v>54.445842696629214</v>
      </c>
      <c r="ED204" s="120">
        <v>69.958904494382026</v>
      </c>
      <c r="EE204" s="121"/>
      <c r="EF204" s="119">
        <v>70.664535768645351</v>
      </c>
      <c r="EG204" s="119">
        <v>64.049132420091325</v>
      </c>
      <c r="EH204" s="120">
        <v>62.846331811263312</v>
      </c>
      <c r="EI204" s="121"/>
      <c r="EJ204" s="119">
        <v>60.781183039082549</v>
      </c>
      <c r="EK204" s="119">
        <v>81.677854232684481</v>
      </c>
      <c r="EL204" s="120">
        <v>79.46762939489966</v>
      </c>
      <c r="EM204" s="121"/>
      <c r="EN204" s="119">
        <v>57.565209570066564</v>
      </c>
      <c r="EO204" s="119">
        <v>65.989386580320215</v>
      </c>
      <c r="EP204" s="120">
        <v>62.278737182946578</v>
      </c>
      <c r="EQ204" s="121"/>
      <c r="ER204" s="119">
        <v>70.176716417910455</v>
      </c>
      <c r="ES204" s="119">
        <v>47.984079601990047</v>
      </c>
      <c r="ET204" s="120">
        <v>62.679203980099508</v>
      </c>
      <c r="EU204" s="121"/>
      <c r="EV204" s="119">
        <v>33.032899408284024</v>
      </c>
      <c r="EW204" s="119">
        <v>29.910887573964494</v>
      </c>
      <c r="EX204" s="120">
        <v>39.176213017751479</v>
      </c>
      <c r="EY204" s="121"/>
      <c r="EZ204" s="119">
        <v>22.736022988505749</v>
      </c>
      <c r="FA204" s="119">
        <v>24.470126436781609</v>
      </c>
      <c r="FB204" s="120">
        <v>10.597298850574713</v>
      </c>
    </row>
    <row r="205" spans="1:158" s="118" customFormat="1" ht="15" customHeight="1" x14ac:dyDescent="0.25">
      <c r="A205" s="85">
        <v>25021370</v>
      </c>
      <c r="B205" s="315">
        <v>-74.708055560000005</v>
      </c>
      <c r="C205" s="315">
        <v>8.8816666699999995</v>
      </c>
      <c r="D205" s="87">
        <v>20</v>
      </c>
      <c r="E205" s="331" t="s">
        <v>188</v>
      </c>
      <c r="F205" s="89" t="s">
        <v>47</v>
      </c>
      <c r="G205" s="89" t="s">
        <v>1515</v>
      </c>
      <c r="H205" s="89" t="s">
        <v>1528</v>
      </c>
      <c r="I205" s="89" t="s">
        <v>1565</v>
      </c>
      <c r="J205" s="311" t="s">
        <v>750</v>
      </c>
      <c r="K205" s="126">
        <v>0</v>
      </c>
      <c r="L205" s="126">
        <v>0</v>
      </c>
      <c r="M205" s="126">
        <v>0</v>
      </c>
      <c r="N205" s="126">
        <v>0</v>
      </c>
      <c r="O205" s="126">
        <v>0</v>
      </c>
      <c r="P205" s="126">
        <v>0</v>
      </c>
      <c r="Q205" s="126">
        <v>0</v>
      </c>
      <c r="R205" s="126">
        <v>0</v>
      </c>
      <c r="S205" s="126">
        <v>0</v>
      </c>
      <c r="T205" s="126">
        <v>0</v>
      </c>
      <c r="U205" s="126">
        <v>0</v>
      </c>
      <c r="V205" s="661">
        <v>0</v>
      </c>
      <c r="W205" s="661">
        <v>0</v>
      </c>
      <c r="X205" s="126">
        <v>29</v>
      </c>
      <c r="Y205" s="126">
        <v>0</v>
      </c>
      <c r="Z205" s="126">
        <v>0</v>
      </c>
      <c r="AA205" s="126">
        <v>0</v>
      </c>
      <c r="AB205" s="126">
        <v>0</v>
      </c>
      <c r="AC205" s="126">
        <v>0</v>
      </c>
      <c r="AD205" s="126">
        <v>0</v>
      </c>
      <c r="AE205" s="126">
        <v>0</v>
      </c>
      <c r="AF205" s="126">
        <v>2</v>
      </c>
      <c r="AG205" s="126">
        <v>0</v>
      </c>
      <c r="AH205" s="126">
        <v>0</v>
      </c>
      <c r="AI205" s="126">
        <v>0</v>
      </c>
      <c r="AJ205" s="126">
        <v>0</v>
      </c>
      <c r="AK205" s="126">
        <v>41</v>
      </c>
      <c r="AL205" s="126">
        <v>9</v>
      </c>
      <c r="AM205" s="126">
        <v>0</v>
      </c>
      <c r="AN205" s="126">
        <v>0</v>
      </c>
      <c r="AO205" s="120"/>
      <c r="AP205" s="92">
        <f t="shared" si="90"/>
        <v>81</v>
      </c>
      <c r="AQ205" s="93">
        <v>109.42142857142858</v>
      </c>
      <c r="AR205" s="94">
        <f>+AP205*100/AQ205</f>
        <v>74.025719694497027</v>
      </c>
      <c r="AS205" s="95">
        <f>IF(AND((AP205*$AT$1*100/(AQ205*AT205))&gt;100+3.33*AP205-AQ205*AT205/$AT$1,AQ205&lt;30),IF(100+3.33*AP205-AQ205*AT205/$AT$1&gt;200,200,100+3.33*AP205-AQ205*AT205/$AT$1),IF((AP205*$AT$1*100/(AQ205*AT205))&lt;100+AP205-3.33*AQ205*AT205/$AT$1,100+AP205-3.33*AQ205*AT205/$AT$1,IF((AP205*$AT$1*100/(AQ205*AT205))&gt;200,200,(AP205*$AT$1*100/(AQ205*AT205)))))</f>
        <v>74.025719694497027</v>
      </c>
      <c r="AT205" s="96">
        <f>COUNT(K205:AO205)</f>
        <v>30</v>
      </c>
      <c r="AU205" s="97">
        <f>COUNTIF(K205:AO205,"&gt;0")</f>
        <v>4</v>
      </c>
      <c r="AV205" s="98"/>
      <c r="AW205" s="58">
        <f>+LOOKUP(1000,K205:AO205)</f>
        <v>0</v>
      </c>
      <c r="AX205" s="99"/>
      <c r="AY205" s="300">
        <f t="shared" si="94"/>
        <v>41</v>
      </c>
      <c r="AZ205" s="101">
        <v>137</v>
      </c>
      <c r="BA205" s="102">
        <f t="shared" si="91"/>
        <v>-96</v>
      </c>
      <c r="BB205" s="102" t="str">
        <f t="shared" si="92"/>
        <v/>
      </c>
      <c r="BC205" s="102" t="str">
        <f t="shared" si="93"/>
        <v/>
      </c>
      <c r="BD205" s="102">
        <v>5.7149425287356337</v>
      </c>
      <c r="BE205" s="103">
        <f t="shared" si="97"/>
        <v>-1.7149425287356337</v>
      </c>
      <c r="BF205" s="332" t="s">
        <v>188</v>
      </c>
      <c r="BG205" s="105">
        <v>29.146428571428572</v>
      </c>
      <c r="BH205" s="105">
        <v>11.620689655172415</v>
      </c>
      <c r="BI205" s="105">
        <v>50.642857142857146</v>
      </c>
      <c r="BJ205" s="105">
        <v>109.42142857142858</v>
      </c>
      <c r="BK205" s="105">
        <v>252.85714285714286</v>
      </c>
      <c r="BL205" s="105">
        <v>256.91000000000003</v>
      </c>
      <c r="BM205" s="105">
        <v>274.5</v>
      </c>
      <c r="BN205" s="105">
        <v>285.8</v>
      </c>
      <c r="BO205" s="105">
        <v>314.57241379310346</v>
      </c>
      <c r="BP205" s="105">
        <v>316.10344827586209</v>
      </c>
      <c r="BQ205" s="105">
        <v>277.32413793103444</v>
      </c>
      <c r="BR205" s="106">
        <v>112.54827586206896</v>
      </c>
      <c r="BS205" s="107"/>
      <c r="BT205" s="237">
        <v>1.5172413793103445</v>
      </c>
      <c r="BU205" s="333">
        <v>1.068912434177</v>
      </c>
      <c r="BV205" s="333">
        <v>2.9321839080459764</v>
      </c>
      <c r="BW205" s="333">
        <v>5.7149425287356337</v>
      </c>
      <c r="BX205" s="333">
        <v>10.626666666666665</v>
      </c>
      <c r="BY205" s="109">
        <v>10.633333333333336</v>
      </c>
      <c r="BZ205" s="109">
        <v>12.145555555555559</v>
      </c>
      <c r="CA205" s="109">
        <v>12.275862068965516</v>
      </c>
      <c r="CB205" s="109">
        <v>12.586206896551726</v>
      </c>
      <c r="CC205" s="109">
        <v>12.479999999999999</v>
      </c>
      <c r="CD205" s="109">
        <v>12.17241379310345</v>
      </c>
      <c r="CE205" s="109">
        <v>5.344827586206895</v>
      </c>
      <c r="CF205" s="110"/>
      <c r="CG205" s="111">
        <v>108</v>
      </c>
      <c r="CH205" s="111">
        <v>64</v>
      </c>
      <c r="CI205" s="111">
        <v>120</v>
      </c>
      <c r="CJ205" s="111">
        <v>137</v>
      </c>
      <c r="CK205" s="111">
        <v>140</v>
      </c>
      <c r="CL205" s="111">
        <v>150</v>
      </c>
      <c r="CM205" s="111">
        <v>133</v>
      </c>
      <c r="CN205" s="111">
        <v>135</v>
      </c>
      <c r="CO205" s="111">
        <v>137</v>
      </c>
      <c r="CP205" s="111">
        <v>146</v>
      </c>
      <c r="CQ205" s="111">
        <v>135</v>
      </c>
      <c r="CR205" s="111">
        <v>120</v>
      </c>
      <c r="CS205" s="112"/>
      <c r="CT205" s="334" t="s">
        <v>188</v>
      </c>
      <c r="CU205" s="114">
        <f t="shared" si="98"/>
        <v>0</v>
      </c>
      <c r="CV205" s="114"/>
      <c r="CW205" s="114"/>
      <c r="CX205" s="114">
        <f t="shared" si="99"/>
        <v>29</v>
      </c>
      <c r="CY205" s="114"/>
      <c r="CZ205" s="114"/>
      <c r="DA205" s="114">
        <f t="shared" si="100"/>
        <v>52</v>
      </c>
      <c r="DB205" s="115">
        <f t="shared" si="101"/>
        <v>81</v>
      </c>
      <c r="DC205" s="116">
        <f t="shared" si="102"/>
        <v>10</v>
      </c>
      <c r="DD205" s="116">
        <f t="shared" si="103"/>
        <v>10</v>
      </c>
      <c r="DE205" s="116">
        <f t="shared" si="104"/>
        <v>10</v>
      </c>
      <c r="DF205" s="117">
        <f t="shared" si="105"/>
        <v>30</v>
      </c>
      <c r="DH205" s="119">
        <v>13.318933881683009</v>
      </c>
      <c r="DI205" s="119">
        <v>7.4105346409364108</v>
      </c>
      <c r="DJ205" s="120">
        <v>1.1015659601391965</v>
      </c>
      <c r="DK205" s="121"/>
      <c r="DL205" s="119">
        <v>6.2223365928975811</v>
      </c>
      <c r="DM205" s="119">
        <v>4.1147709727225932</v>
      </c>
      <c r="DN205" s="120">
        <v>3.1111682964487906</v>
      </c>
      <c r="DO205" s="121"/>
      <c r="DP205" s="119">
        <v>12.324587706146929</v>
      </c>
      <c r="DQ205" s="119">
        <v>10.621189405297352</v>
      </c>
      <c r="DR205" s="120">
        <v>18.536981509245379</v>
      </c>
      <c r="DS205" s="121"/>
      <c r="DT205" s="119">
        <v>20.431648351648352</v>
      </c>
      <c r="DU205" s="119">
        <v>35.65522947640595</v>
      </c>
      <c r="DV205" s="120">
        <v>54.58455074337428</v>
      </c>
      <c r="DW205" s="121"/>
      <c r="DX205" s="119">
        <v>76.867881136230594</v>
      </c>
      <c r="DY205" s="119">
        <v>71.085342736877323</v>
      </c>
      <c r="DZ205" s="120">
        <v>98.701948540685208</v>
      </c>
      <c r="EA205" s="121"/>
      <c r="EB205" s="119">
        <v>86.166856032087182</v>
      </c>
      <c r="EC205" s="119">
        <v>86.659238066556256</v>
      </c>
      <c r="ED205" s="120">
        <v>75.235974866873832</v>
      </c>
      <c r="EE205" s="121"/>
      <c r="EF205" s="119">
        <v>91.897960446554862</v>
      </c>
      <c r="EG205" s="119">
        <v>89.851452313598713</v>
      </c>
      <c r="EH205" s="120">
        <v>93.847015811275</v>
      </c>
      <c r="EI205" s="121"/>
      <c r="EJ205" s="119">
        <v>90.426402593069255</v>
      </c>
      <c r="EK205" s="119">
        <v>87.114447781114436</v>
      </c>
      <c r="EL205" s="120">
        <v>123.24486391153059</v>
      </c>
      <c r="EM205" s="121"/>
      <c r="EN205" s="119">
        <v>98.1734946480248</v>
      </c>
      <c r="EO205" s="119">
        <v>104.90596562184022</v>
      </c>
      <c r="EP205" s="120">
        <v>95.058470764617667</v>
      </c>
      <c r="EQ205" s="121"/>
      <c r="ER205" s="119">
        <v>94.84965517241379</v>
      </c>
      <c r="ES205" s="119">
        <v>109.12809788654059</v>
      </c>
      <c r="ET205" s="120">
        <v>112.18776418242491</v>
      </c>
      <c r="EU205" s="121"/>
      <c r="EV205" s="119">
        <v>98.836173553129242</v>
      </c>
      <c r="EW205" s="119">
        <v>101.15816741597088</v>
      </c>
      <c r="EX205" s="120">
        <v>61.987140512381359</v>
      </c>
      <c r="EY205" s="121"/>
      <c r="EZ205" s="119">
        <v>49.814899027673896</v>
      </c>
      <c r="FA205" s="119">
        <v>26.107808526551988</v>
      </c>
      <c r="FB205" s="120">
        <v>19.605863874345552</v>
      </c>
    </row>
    <row r="206" spans="1:158" s="118" customFormat="1" ht="15" customHeight="1" x14ac:dyDescent="0.25">
      <c r="A206" s="85">
        <v>29035030</v>
      </c>
      <c r="B206" s="315">
        <v>-75.326583330000005</v>
      </c>
      <c r="C206" s="315">
        <v>9.8794444400000003</v>
      </c>
      <c r="D206" s="87">
        <v>60</v>
      </c>
      <c r="E206" s="331" t="s">
        <v>189</v>
      </c>
      <c r="F206" s="89" t="s">
        <v>39</v>
      </c>
      <c r="G206" s="89" t="s">
        <v>1515</v>
      </c>
      <c r="H206" s="89" t="s">
        <v>1516</v>
      </c>
      <c r="I206" s="89" t="s">
        <v>1570</v>
      </c>
      <c r="J206" s="311" t="s">
        <v>821</v>
      </c>
      <c r="K206" s="126" t="s">
        <v>1301</v>
      </c>
      <c r="L206" s="126" t="s">
        <v>1301</v>
      </c>
      <c r="M206" s="126" t="s">
        <v>1301</v>
      </c>
      <c r="N206" s="126" t="s">
        <v>1301</v>
      </c>
      <c r="O206" s="126" t="s">
        <v>1301</v>
      </c>
      <c r="P206" s="126" t="s">
        <v>1301</v>
      </c>
      <c r="Q206" s="126" t="s">
        <v>1301</v>
      </c>
      <c r="R206" s="126" t="s">
        <v>1301</v>
      </c>
      <c r="S206" s="126" t="s">
        <v>1301</v>
      </c>
      <c r="T206" s="126" t="s">
        <v>1301</v>
      </c>
      <c r="U206" s="126" t="s">
        <v>1301</v>
      </c>
      <c r="V206" s="661" t="s">
        <v>1301</v>
      </c>
      <c r="W206" s="661" t="s">
        <v>1301</v>
      </c>
      <c r="X206" s="126" t="s">
        <v>1301</v>
      </c>
      <c r="Y206" s="126" t="s">
        <v>1301</v>
      </c>
      <c r="Z206" s="126" t="s">
        <v>1301</v>
      </c>
      <c r="AA206" s="126" t="s">
        <v>1301</v>
      </c>
      <c r="AB206" s="126" t="s">
        <v>1301</v>
      </c>
      <c r="AC206" s="126" t="s">
        <v>1301</v>
      </c>
      <c r="AD206" s="126" t="s">
        <v>1301</v>
      </c>
      <c r="AE206" s="126" t="s">
        <v>1301</v>
      </c>
      <c r="AF206" s="126" t="s">
        <v>1301</v>
      </c>
      <c r="AG206" s="126" t="s">
        <v>1301</v>
      </c>
      <c r="AH206" s="126" t="s">
        <v>1301</v>
      </c>
      <c r="AI206" s="126" t="s">
        <v>1301</v>
      </c>
      <c r="AJ206" s="126" t="s">
        <v>1301</v>
      </c>
      <c r="AK206" s="126" t="s">
        <v>1301</v>
      </c>
      <c r="AL206" s="126" t="s">
        <v>1301</v>
      </c>
      <c r="AM206" s="126" t="s">
        <v>1301</v>
      </c>
      <c r="AN206" s="126" t="s">
        <v>1301</v>
      </c>
      <c r="AO206" s="120"/>
      <c r="AP206" s="92" t="str">
        <f t="shared" si="90"/>
        <v/>
      </c>
      <c r="AQ206" s="93" t="s">
        <v>1301</v>
      </c>
      <c r="AR206" s="226"/>
      <c r="AS206" s="227"/>
      <c r="AT206" s="96">
        <f t="shared" si="95"/>
        <v>0</v>
      </c>
      <c r="AU206" s="97">
        <f t="shared" si="96"/>
        <v>0</v>
      </c>
      <c r="AV206" s="98"/>
      <c r="AW206" s="58" t="e">
        <f>+LOOKUP(1000,K206:AO206)</f>
        <v>#N/A</v>
      </c>
      <c r="AX206" s="99"/>
      <c r="AY206" s="300">
        <f t="shared" si="94"/>
        <v>0</v>
      </c>
      <c r="AZ206" s="101">
        <v>105.6</v>
      </c>
      <c r="BA206" s="102" t="str">
        <f t="shared" si="91"/>
        <v/>
      </c>
      <c r="BB206" s="102" t="str">
        <f t="shared" si="92"/>
        <v/>
      </c>
      <c r="BC206" s="102" t="e">
        <f t="shared" si="93"/>
        <v>#N/A</v>
      </c>
      <c r="BD206" s="102" t="s">
        <v>1301</v>
      </c>
      <c r="BE206" s="103" t="e">
        <f t="shared" si="97"/>
        <v>#VALUE!</v>
      </c>
      <c r="BF206" s="332" t="s">
        <v>189</v>
      </c>
      <c r="BG206" s="105" t="s">
        <v>1301</v>
      </c>
      <c r="BH206" s="105" t="s">
        <v>1301</v>
      </c>
      <c r="BI206" s="105" t="s">
        <v>1301</v>
      </c>
      <c r="BJ206" s="105" t="s">
        <v>1301</v>
      </c>
      <c r="BK206" s="105" t="s">
        <v>1301</v>
      </c>
      <c r="BL206" s="105" t="s">
        <v>1301</v>
      </c>
      <c r="BM206" s="105" t="s">
        <v>1301</v>
      </c>
      <c r="BN206" s="105" t="s">
        <v>1301</v>
      </c>
      <c r="BO206" s="105" t="s">
        <v>1301</v>
      </c>
      <c r="BP206" s="105" t="s">
        <v>1301</v>
      </c>
      <c r="BQ206" s="105" t="s">
        <v>1301</v>
      </c>
      <c r="BR206" s="106" t="s">
        <v>1301</v>
      </c>
      <c r="BS206" s="107"/>
      <c r="BT206" s="237" t="s">
        <v>1301</v>
      </c>
      <c r="BU206" s="333" t="s">
        <v>1301</v>
      </c>
      <c r="BV206" s="333" t="s">
        <v>1301</v>
      </c>
      <c r="BW206" s="333" t="s">
        <v>1301</v>
      </c>
      <c r="BX206" s="333" t="s">
        <v>1301</v>
      </c>
      <c r="BY206" s="109" t="s">
        <v>1301</v>
      </c>
      <c r="BZ206" s="109" t="s">
        <v>1301</v>
      </c>
      <c r="CA206" s="109" t="s">
        <v>1301</v>
      </c>
      <c r="CB206" s="109" t="s">
        <v>1301</v>
      </c>
      <c r="CC206" s="109" t="s">
        <v>1301</v>
      </c>
      <c r="CD206" s="109" t="s">
        <v>1301</v>
      </c>
      <c r="CE206" s="109" t="s">
        <v>1301</v>
      </c>
      <c r="CF206" s="110"/>
      <c r="CG206" s="111">
        <v>53.5</v>
      </c>
      <c r="CH206" s="111">
        <v>62</v>
      </c>
      <c r="CI206" s="111">
        <v>92</v>
      </c>
      <c r="CJ206" s="111">
        <v>105.6</v>
      </c>
      <c r="CK206" s="111">
        <v>106.5</v>
      </c>
      <c r="CL206" s="111">
        <v>117</v>
      </c>
      <c r="CM206" s="111">
        <v>100.5</v>
      </c>
      <c r="CN206" s="111">
        <v>104</v>
      </c>
      <c r="CO206" s="111">
        <v>110</v>
      </c>
      <c r="CP206" s="111">
        <v>109.3</v>
      </c>
      <c r="CQ206" s="111">
        <v>136</v>
      </c>
      <c r="CR206" s="111">
        <v>135</v>
      </c>
      <c r="CS206" s="112"/>
      <c r="CT206" s="334" t="s">
        <v>189</v>
      </c>
      <c r="CU206" s="114">
        <f t="shared" si="98"/>
        <v>0</v>
      </c>
      <c r="CV206" s="114"/>
      <c r="CW206" s="114"/>
      <c r="CX206" s="114">
        <f t="shared" si="99"/>
        <v>0</v>
      </c>
      <c r="CY206" s="114"/>
      <c r="CZ206" s="114"/>
      <c r="DA206" s="114">
        <f t="shared" si="100"/>
        <v>0</v>
      </c>
      <c r="DB206" s="115">
        <f t="shared" si="101"/>
        <v>0</v>
      </c>
      <c r="DC206" s="116">
        <f t="shared" si="102"/>
        <v>0</v>
      </c>
      <c r="DD206" s="116">
        <f t="shared" si="103"/>
        <v>0</v>
      </c>
      <c r="DE206" s="116">
        <f t="shared" si="104"/>
        <v>0</v>
      </c>
      <c r="DF206" s="117">
        <f t="shared" si="105"/>
        <v>0</v>
      </c>
      <c r="DH206" s="119">
        <v>14.987337765115539</v>
      </c>
      <c r="DI206" s="119">
        <v>8.6926559037670117</v>
      </c>
      <c r="DJ206" s="120">
        <v>11.39037670148781</v>
      </c>
      <c r="DK206" s="121"/>
      <c r="DL206" s="119">
        <v>15.895375218150084</v>
      </c>
      <c r="DM206" s="119">
        <v>9.0973531122745754</v>
      </c>
      <c r="DN206" s="120">
        <v>13.19616055846422</v>
      </c>
      <c r="DO206" s="121"/>
      <c r="DP206" s="119">
        <v>13.256170620656604</v>
      </c>
      <c r="DQ206" s="119">
        <v>17.252516175413373</v>
      </c>
      <c r="DR206" s="120">
        <v>32.068236280853107</v>
      </c>
      <c r="DS206" s="121"/>
      <c r="DT206" s="119">
        <v>45.410582010582019</v>
      </c>
      <c r="DU206" s="119">
        <v>46.433342866676213</v>
      </c>
      <c r="DV206" s="120">
        <v>67.093112159778826</v>
      </c>
      <c r="DW206" s="121"/>
      <c r="DX206" s="119">
        <v>61.95540434767139</v>
      </c>
      <c r="DY206" s="119">
        <v>70.168804924040259</v>
      </c>
      <c r="DZ206" s="120">
        <v>78.990605543103129</v>
      </c>
      <c r="EA206" s="121"/>
      <c r="EB206" s="119">
        <v>81.009114966771463</v>
      </c>
      <c r="EC206" s="119">
        <v>61.87232281427832</v>
      </c>
      <c r="ED206" s="120">
        <v>48.783946834334834</v>
      </c>
      <c r="EE206" s="121"/>
      <c r="EF206" s="119">
        <v>60.381126248864661</v>
      </c>
      <c r="EG206" s="119">
        <v>56.498752649106855</v>
      </c>
      <c r="EH206" s="120">
        <v>70.597898879806209</v>
      </c>
      <c r="EI206" s="121"/>
      <c r="EJ206" s="119">
        <v>66.622274757026531</v>
      </c>
      <c r="EK206" s="119">
        <v>87.460520094562654</v>
      </c>
      <c r="EL206" s="120">
        <v>71.932019963225642</v>
      </c>
      <c r="EM206" s="121"/>
      <c r="EN206" s="119">
        <v>67.667856324830822</v>
      </c>
      <c r="EO206" s="119">
        <v>72.253780322748568</v>
      </c>
      <c r="EP206" s="120">
        <v>55.84636335242061</v>
      </c>
      <c r="EQ206" s="121"/>
      <c r="ER206" s="119">
        <v>83.778558178212762</v>
      </c>
      <c r="ES206" s="119">
        <v>72.081551845455124</v>
      </c>
      <c r="ET206" s="120">
        <v>75.680630717072873</v>
      </c>
      <c r="EU206" s="121"/>
      <c r="EV206" s="119">
        <v>70.148311965811956</v>
      </c>
      <c r="EW206" s="119">
        <v>61.011773504273499</v>
      </c>
      <c r="EX206" s="120">
        <v>69.843760683760678</v>
      </c>
      <c r="EY206" s="121"/>
      <c r="EZ206" s="119">
        <v>47.346361082737481</v>
      </c>
      <c r="FA206" s="119">
        <v>24.133350357507663</v>
      </c>
      <c r="FB206" s="120">
        <v>28.63278855975485</v>
      </c>
    </row>
    <row r="207" spans="1:158" s="118" customFormat="1" ht="15" customHeight="1" x14ac:dyDescent="0.25">
      <c r="A207" s="85">
        <v>29035000</v>
      </c>
      <c r="B207" s="315">
        <v>-75.278277779999996</v>
      </c>
      <c r="C207" s="315">
        <v>10.142583330000001</v>
      </c>
      <c r="D207" s="87">
        <v>10</v>
      </c>
      <c r="E207" s="331" t="s">
        <v>190</v>
      </c>
      <c r="F207" s="89" t="s">
        <v>39</v>
      </c>
      <c r="G207" s="89" t="s">
        <v>1515</v>
      </c>
      <c r="H207" s="89" t="s">
        <v>1516</v>
      </c>
      <c r="I207" s="89" t="s">
        <v>1570</v>
      </c>
      <c r="J207" s="311" t="s">
        <v>841</v>
      </c>
      <c r="K207" s="126" t="s">
        <v>1301</v>
      </c>
      <c r="L207" s="126" t="s">
        <v>1301</v>
      </c>
      <c r="M207" s="126" t="s">
        <v>1301</v>
      </c>
      <c r="N207" s="126" t="s">
        <v>1301</v>
      </c>
      <c r="O207" s="126" t="s">
        <v>1301</v>
      </c>
      <c r="P207" s="126" t="s">
        <v>1301</v>
      </c>
      <c r="Q207" s="126" t="s">
        <v>1301</v>
      </c>
      <c r="R207" s="126" t="s">
        <v>1301</v>
      </c>
      <c r="S207" s="126" t="s">
        <v>1301</v>
      </c>
      <c r="T207" s="126" t="s">
        <v>1301</v>
      </c>
      <c r="U207" s="126" t="s">
        <v>1301</v>
      </c>
      <c r="V207" s="661" t="s">
        <v>1301</v>
      </c>
      <c r="W207" s="661" t="s">
        <v>1301</v>
      </c>
      <c r="X207" s="126" t="s">
        <v>1301</v>
      </c>
      <c r="Y207" s="126" t="s">
        <v>1301</v>
      </c>
      <c r="Z207" s="126" t="s">
        <v>1301</v>
      </c>
      <c r="AA207" s="126" t="s">
        <v>1301</v>
      </c>
      <c r="AB207" s="126" t="s">
        <v>1301</v>
      </c>
      <c r="AC207" s="126" t="s">
        <v>1301</v>
      </c>
      <c r="AD207" s="126" t="s">
        <v>1301</v>
      </c>
      <c r="AE207" s="126" t="s">
        <v>1301</v>
      </c>
      <c r="AF207" s="126" t="s">
        <v>1301</v>
      </c>
      <c r="AG207" s="126" t="s">
        <v>1301</v>
      </c>
      <c r="AH207" s="126" t="s">
        <v>1301</v>
      </c>
      <c r="AI207" s="126" t="s">
        <v>1301</v>
      </c>
      <c r="AJ207" s="126" t="s">
        <v>1301</v>
      </c>
      <c r="AK207" s="126" t="s">
        <v>1301</v>
      </c>
      <c r="AL207" s="126" t="s">
        <v>1301</v>
      </c>
      <c r="AM207" s="126" t="s">
        <v>1301</v>
      </c>
      <c r="AN207" s="126" t="s">
        <v>1301</v>
      </c>
      <c r="AO207" s="120"/>
      <c r="AP207" s="92" t="str">
        <f t="shared" si="90"/>
        <v/>
      </c>
      <c r="AQ207" s="93" t="s">
        <v>1301</v>
      </c>
      <c r="AR207" s="226"/>
      <c r="AS207" s="227"/>
      <c r="AT207" s="96">
        <f t="shared" si="95"/>
        <v>0</v>
      </c>
      <c r="AU207" s="97">
        <f t="shared" si="96"/>
        <v>0</v>
      </c>
      <c r="AV207" s="98"/>
      <c r="AW207" s="58" t="e">
        <f t="shared" si="89"/>
        <v>#N/A</v>
      </c>
      <c r="AX207" s="99"/>
      <c r="AY207" s="100">
        <f t="shared" si="94"/>
        <v>0</v>
      </c>
      <c r="AZ207" s="101">
        <v>95.4</v>
      </c>
      <c r="BA207" s="102" t="str">
        <f t="shared" si="91"/>
        <v/>
      </c>
      <c r="BB207" s="102" t="str">
        <f t="shared" si="92"/>
        <v/>
      </c>
      <c r="BC207" s="102" t="e">
        <f t="shared" si="93"/>
        <v>#N/A</v>
      </c>
      <c r="BD207" s="102" t="s">
        <v>1301</v>
      </c>
      <c r="BE207" s="103" t="e">
        <f t="shared" si="97"/>
        <v>#VALUE!</v>
      </c>
      <c r="BF207" s="332" t="s">
        <v>190</v>
      </c>
      <c r="BG207" s="105" t="s">
        <v>1301</v>
      </c>
      <c r="BH207" s="105" t="s">
        <v>1301</v>
      </c>
      <c r="BI207" s="105" t="s">
        <v>1301</v>
      </c>
      <c r="BJ207" s="105" t="s">
        <v>1301</v>
      </c>
      <c r="BK207" s="105" t="s">
        <v>1301</v>
      </c>
      <c r="BL207" s="105" t="s">
        <v>1301</v>
      </c>
      <c r="BM207" s="105" t="s">
        <v>1301</v>
      </c>
      <c r="BN207" s="105" t="s">
        <v>1301</v>
      </c>
      <c r="BO207" s="105" t="s">
        <v>1301</v>
      </c>
      <c r="BP207" s="105" t="s">
        <v>1301</v>
      </c>
      <c r="BQ207" s="105" t="s">
        <v>1301</v>
      </c>
      <c r="BR207" s="106" t="s">
        <v>1301</v>
      </c>
      <c r="BS207" s="107"/>
      <c r="BT207" s="237" t="s">
        <v>1301</v>
      </c>
      <c r="BU207" s="333" t="s">
        <v>1301</v>
      </c>
      <c r="BV207" s="333" t="s">
        <v>1301</v>
      </c>
      <c r="BW207" s="333" t="s">
        <v>1301</v>
      </c>
      <c r="BX207" s="333" t="s">
        <v>1301</v>
      </c>
      <c r="BY207" s="109" t="s">
        <v>1301</v>
      </c>
      <c r="BZ207" s="109" t="s">
        <v>1301</v>
      </c>
      <c r="CA207" s="109" t="s">
        <v>1301</v>
      </c>
      <c r="CB207" s="109" t="s">
        <v>1301</v>
      </c>
      <c r="CC207" s="109" t="s">
        <v>1301</v>
      </c>
      <c r="CD207" s="109" t="s">
        <v>1301</v>
      </c>
      <c r="CE207" s="109" t="s">
        <v>1301</v>
      </c>
      <c r="CF207" s="110"/>
      <c r="CG207" s="111">
        <v>39.200000000000003</v>
      </c>
      <c r="CH207" s="111">
        <v>70.7</v>
      </c>
      <c r="CI207" s="111">
        <v>65.599999999999994</v>
      </c>
      <c r="CJ207" s="111">
        <v>95.4</v>
      </c>
      <c r="CK207" s="111">
        <v>109.5</v>
      </c>
      <c r="CL207" s="111">
        <v>115.4</v>
      </c>
      <c r="CM207" s="111">
        <v>78</v>
      </c>
      <c r="CN207" s="111">
        <v>90.3</v>
      </c>
      <c r="CO207" s="111">
        <v>92</v>
      </c>
      <c r="CP207" s="111">
        <v>125.3</v>
      </c>
      <c r="CQ207" s="111">
        <v>178.5</v>
      </c>
      <c r="CR207" s="111">
        <v>85.2</v>
      </c>
      <c r="CS207" s="112"/>
      <c r="CT207" s="334" t="s">
        <v>190</v>
      </c>
      <c r="CU207" s="114">
        <f t="shared" si="98"/>
        <v>0</v>
      </c>
      <c r="CV207" s="114"/>
      <c r="CW207" s="114"/>
      <c r="CX207" s="114">
        <f t="shared" si="99"/>
        <v>0</v>
      </c>
      <c r="CY207" s="114"/>
      <c r="CZ207" s="114"/>
      <c r="DA207" s="114">
        <f t="shared" si="100"/>
        <v>0</v>
      </c>
      <c r="DB207" s="115">
        <f t="shared" si="101"/>
        <v>0</v>
      </c>
      <c r="DC207" s="116">
        <f t="shared" si="102"/>
        <v>0</v>
      </c>
      <c r="DD207" s="116">
        <f t="shared" si="103"/>
        <v>0</v>
      </c>
      <c r="DE207" s="116">
        <f t="shared" si="104"/>
        <v>0</v>
      </c>
      <c r="DF207" s="117">
        <f t="shared" si="105"/>
        <v>0</v>
      </c>
      <c r="DH207" s="119">
        <v>2.8910869565217387</v>
      </c>
      <c r="DI207" s="119">
        <v>2.5180434782608696</v>
      </c>
      <c r="DJ207" s="120">
        <v>1.0258695652173913</v>
      </c>
      <c r="DK207" s="121"/>
      <c r="DL207" s="119">
        <v>5.8390290795481841</v>
      </c>
      <c r="DM207" s="119">
        <v>8.3884643114635882</v>
      </c>
      <c r="DN207" s="120">
        <v>3.7830329247776966</v>
      </c>
      <c r="DO207" s="121"/>
      <c r="DP207" s="119">
        <v>6.5167446808510636</v>
      </c>
      <c r="DQ207" s="119">
        <v>10.082510638297871</v>
      </c>
      <c r="DR207" s="120">
        <v>12.295744680851064</v>
      </c>
      <c r="DS207" s="121"/>
      <c r="DT207" s="119">
        <v>18.038187702265379</v>
      </c>
      <c r="DU207" s="119">
        <v>38.597842502696878</v>
      </c>
      <c r="DV207" s="120">
        <v>33.26396979503776</v>
      </c>
      <c r="DW207" s="121"/>
      <c r="DX207" s="119">
        <v>45.968736842105258</v>
      </c>
      <c r="DY207" s="119">
        <v>44.56357894736842</v>
      </c>
      <c r="DZ207" s="120">
        <v>62.027684210526317</v>
      </c>
      <c r="EA207" s="121"/>
      <c r="EB207" s="119">
        <v>45.2145359388849</v>
      </c>
      <c r="EC207" s="119">
        <v>43.775891613556745</v>
      </c>
      <c r="ED207" s="120">
        <v>39.15167771071625</v>
      </c>
      <c r="EE207" s="121"/>
      <c r="EF207" s="119">
        <v>49.563588709677411</v>
      </c>
      <c r="EG207" s="119">
        <v>44.897560483870961</v>
      </c>
      <c r="EH207" s="120">
        <v>59.828850806451605</v>
      </c>
      <c r="EI207" s="121"/>
      <c r="EJ207" s="119">
        <v>53.505131182639616</v>
      </c>
      <c r="EK207" s="119">
        <v>49.519646550785644</v>
      </c>
      <c r="EL207" s="120">
        <v>58.486986972457089</v>
      </c>
      <c r="EM207" s="121"/>
      <c r="EN207" s="119">
        <v>63.453689636462293</v>
      </c>
      <c r="EO207" s="119">
        <v>76.817899559896318</v>
      </c>
      <c r="EP207" s="120">
        <v>53.6672996925303</v>
      </c>
      <c r="EQ207" s="121"/>
      <c r="ER207" s="119">
        <v>75.233196068012745</v>
      </c>
      <c r="ES207" s="119">
        <v>69.318310308182774</v>
      </c>
      <c r="ET207" s="120">
        <v>50.743493623804454</v>
      </c>
      <c r="EU207" s="121"/>
      <c r="EV207" s="119">
        <v>51.310704960835508</v>
      </c>
      <c r="EW207" s="119">
        <v>39.495740002748384</v>
      </c>
      <c r="EX207" s="120">
        <v>38.483028720626628</v>
      </c>
      <c r="EY207" s="121"/>
      <c r="EZ207" s="119">
        <v>26.456175298804784</v>
      </c>
      <c r="FA207" s="119">
        <v>14.697875166002659</v>
      </c>
      <c r="FB207" s="120">
        <v>8.0348384240814514</v>
      </c>
    </row>
    <row r="208" spans="1:158" s="118" customFormat="1" ht="15" customHeight="1" x14ac:dyDescent="0.25">
      <c r="A208" s="85">
        <v>25025240</v>
      </c>
      <c r="B208" s="315">
        <v>-74.640277780000005</v>
      </c>
      <c r="C208" s="315">
        <v>8.5463888899999993</v>
      </c>
      <c r="D208" s="87">
        <v>20</v>
      </c>
      <c r="E208" s="319" t="s">
        <v>191</v>
      </c>
      <c r="F208" s="89" t="s">
        <v>47</v>
      </c>
      <c r="G208" s="89" t="s">
        <v>1515</v>
      </c>
      <c r="H208" s="89" t="s">
        <v>1528</v>
      </c>
      <c r="I208" s="89" t="s">
        <v>1575</v>
      </c>
      <c r="J208" s="311" t="s">
        <v>845</v>
      </c>
      <c r="K208" s="126" t="s">
        <v>1301</v>
      </c>
      <c r="L208" s="126" t="s">
        <v>1301</v>
      </c>
      <c r="M208" s="126" t="s">
        <v>1301</v>
      </c>
      <c r="N208" s="126" t="s">
        <v>1301</v>
      </c>
      <c r="O208" s="126" t="s">
        <v>1301</v>
      </c>
      <c r="P208" s="126" t="s">
        <v>1301</v>
      </c>
      <c r="Q208" s="126" t="s">
        <v>1301</v>
      </c>
      <c r="R208" s="126" t="s">
        <v>1301</v>
      </c>
      <c r="S208" s="126" t="s">
        <v>1301</v>
      </c>
      <c r="T208" s="126" t="s">
        <v>1301</v>
      </c>
      <c r="U208" s="126" t="s">
        <v>1301</v>
      </c>
      <c r="V208" s="661" t="s">
        <v>1301</v>
      </c>
      <c r="W208" s="661" t="s">
        <v>1301</v>
      </c>
      <c r="X208" s="126" t="s">
        <v>1301</v>
      </c>
      <c r="Y208" s="126" t="s">
        <v>1301</v>
      </c>
      <c r="Z208" s="126" t="s">
        <v>1301</v>
      </c>
      <c r="AA208" s="126" t="s">
        <v>1301</v>
      </c>
      <c r="AB208" s="126" t="s">
        <v>1301</v>
      </c>
      <c r="AC208" s="126" t="s">
        <v>1301</v>
      </c>
      <c r="AD208" s="126" t="s">
        <v>1301</v>
      </c>
      <c r="AE208" s="126" t="s">
        <v>1301</v>
      </c>
      <c r="AF208" s="126" t="s">
        <v>1301</v>
      </c>
      <c r="AG208" s="126" t="s">
        <v>1301</v>
      </c>
      <c r="AH208" s="126" t="s">
        <v>1301</v>
      </c>
      <c r="AI208" s="126" t="s">
        <v>1301</v>
      </c>
      <c r="AJ208" s="126" t="s">
        <v>1301</v>
      </c>
      <c r="AK208" s="126" t="s">
        <v>1301</v>
      </c>
      <c r="AL208" s="126" t="s">
        <v>1301</v>
      </c>
      <c r="AM208" s="126" t="s">
        <v>1301</v>
      </c>
      <c r="AN208" s="126" t="s">
        <v>1301</v>
      </c>
      <c r="AO208" s="120"/>
      <c r="AP208" s="92" t="str">
        <f t="shared" si="90"/>
        <v/>
      </c>
      <c r="AQ208" s="93" t="s">
        <v>1301</v>
      </c>
      <c r="AR208" s="226"/>
      <c r="AS208" s="227"/>
      <c r="AT208" s="96">
        <f t="shared" si="95"/>
        <v>0</v>
      </c>
      <c r="AU208" s="97">
        <f t="shared" si="96"/>
        <v>0</v>
      </c>
      <c r="AV208" s="98"/>
      <c r="AW208" s="58"/>
      <c r="AX208" s="99"/>
      <c r="AY208" s="100"/>
      <c r="AZ208" s="101"/>
      <c r="BA208" s="102" t="str">
        <f t="shared" si="91"/>
        <v/>
      </c>
      <c r="BB208" s="102" t="str">
        <f t="shared" si="92"/>
        <v/>
      </c>
      <c r="BC208" s="102" t="str">
        <f t="shared" si="93"/>
        <v/>
      </c>
      <c r="BD208" s="102" t="s">
        <v>1301</v>
      </c>
      <c r="BE208" s="103" t="e">
        <f t="shared" si="97"/>
        <v>#VALUE!</v>
      </c>
      <c r="BF208" s="320" t="s">
        <v>191</v>
      </c>
      <c r="BG208" s="105" t="s">
        <v>1301</v>
      </c>
      <c r="BH208" s="105" t="s">
        <v>1301</v>
      </c>
      <c r="BI208" s="105" t="s">
        <v>1301</v>
      </c>
      <c r="BJ208" s="105" t="s">
        <v>1301</v>
      </c>
      <c r="BK208" s="105" t="s">
        <v>1301</v>
      </c>
      <c r="BL208" s="105" t="s">
        <v>1301</v>
      </c>
      <c r="BM208" s="105" t="s">
        <v>1301</v>
      </c>
      <c r="BN208" s="105" t="s">
        <v>1301</v>
      </c>
      <c r="BO208" s="105" t="s">
        <v>1301</v>
      </c>
      <c r="BP208" s="105" t="s">
        <v>1301</v>
      </c>
      <c r="BQ208" s="105" t="s">
        <v>1301</v>
      </c>
      <c r="BR208" s="106" t="s">
        <v>1301</v>
      </c>
      <c r="BS208" s="107"/>
      <c r="BT208" s="237" t="s">
        <v>1301</v>
      </c>
      <c r="BU208" s="333" t="s">
        <v>1301</v>
      </c>
      <c r="BV208" s="333" t="s">
        <v>1301</v>
      </c>
      <c r="BW208" s="333" t="s">
        <v>1301</v>
      </c>
      <c r="BX208" s="333" t="s">
        <v>1301</v>
      </c>
      <c r="BY208" s="109" t="s">
        <v>1301</v>
      </c>
      <c r="BZ208" s="109" t="s">
        <v>1301</v>
      </c>
      <c r="CA208" s="109" t="s">
        <v>1301</v>
      </c>
      <c r="CB208" s="109" t="s">
        <v>1301</v>
      </c>
      <c r="CC208" s="109" t="s">
        <v>1301</v>
      </c>
      <c r="CD208" s="109" t="s">
        <v>1301</v>
      </c>
      <c r="CE208" s="109" t="s">
        <v>1301</v>
      </c>
      <c r="CF208" s="110"/>
      <c r="CG208" s="111"/>
      <c r="CH208" s="111"/>
      <c r="CI208" s="111"/>
      <c r="CJ208" s="111"/>
      <c r="CK208" s="111"/>
      <c r="CL208" s="111"/>
      <c r="CM208" s="111"/>
      <c r="CN208" s="111"/>
      <c r="CO208" s="111"/>
      <c r="CP208" s="111"/>
      <c r="CQ208" s="111"/>
      <c r="CR208" s="111"/>
      <c r="CS208" s="112"/>
      <c r="CT208" s="321" t="s">
        <v>191</v>
      </c>
      <c r="CU208" s="114">
        <f t="shared" si="98"/>
        <v>0</v>
      </c>
      <c r="CV208" s="114"/>
      <c r="CW208" s="114"/>
      <c r="CX208" s="114">
        <f t="shared" si="99"/>
        <v>0</v>
      </c>
      <c r="CY208" s="114"/>
      <c r="CZ208" s="114"/>
      <c r="DA208" s="114">
        <f t="shared" si="100"/>
        <v>0</v>
      </c>
      <c r="DB208" s="115">
        <f t="shared" si="101"/>
        <v>0</v>
      </c>
      <c r="DC208" s="116">
        <f t="shared" si="102"/>
        <v>0</v>
      </c>
      <c r="DD208" s="116">
        <f t="shared" si="103"/>
        <v>0</v>
      </c>
      <c r="DE208" s="116">
        <f t="shared" si="104"/>
        <v>0</v>
      </c>
      <c r="DF208" s="117">
        <f t="shared" si="105"/>
        <v>0</v>
      </c>
      <c r="DH208" s="119">
        <v>8.437465564738293</v>
      </c>
      <c r="DI208" s="119">
        <v>4.1870129870129871</v>
      </c>
      <c r="DJ208" s="120">
        <v>2.030066902794176</v>
      </c>
      <c r="DK208" s="121"/>
      <c r="DL208" s="119">
        <v>9.9411705551086094</v>
      </c>
      <c r="DM208" s="119">
        <v>6.0816572807723253</v>
      </c>
      <c r="DN208" s="120">
        <v>10.408990345937251</v>
      </c>
      <c r="DO208" s="121"/>
      <c r="DP208" s="119">
        <v>11.681853555005308</v>
      </c>
      <c r="DQ208" s="119">
        <v>18.820764060841885</v>
      </c>
      <c r="DR208" s="120">
        <v>17.151927838698267</v>
      </c>
      <c r="DS208" s="121"/>
      <c r="DT208" s="119">
        <v>39.550373993095505</v>
      </c>
      <c r="DU208" s="119">
        <v>36.752908515535097</v>
      </c>
      <c r="DV208" s="120">
        <v>76.110353855005755</v>
      </c>
      <c r="DW208" s="121"/>
      <c r="DX208" s="119">
        <v>94.46976675661422</v>
      </c>
      <c r="DY208" s="119">
        <v>99.653438168791268</v>
      </c>
      <c r="DZ208" s="120">
        <v>115.94497689277624</v>
      </c>
      <c r="EA208" s="121"/>
      <c r="EB208" s="119">
        <v>82.71548201711451</v>
      </c>
      <c r="EC208" s="119">
        <v>121.05971928384224</v>
      </c>
      <c r="ED208" s="120">
        <v>95.392980517225041</v>
      </c>
      <c r="EE208" s="121"/>
      <c r="EF208" s="119">
        <v>111.6668394476965</v>
      </c>
      <c r="EG208" s="119">
        <v>110.40506725054739</v>
      </c>
      <c r="EH208" s="120">
        <v>114.08523615889897</v>
      </c>
      <c r="EI208" s="121"/>
      <c r="EJ208" s="119">
        <v>120.42609811751281</v>
      </c>
      <c r="EK208" s="119">
        <v>123.78028413875532</v>
      </c>
      <c r="EL208" s="120">
        <v>135.14123679135085</v>
      </c>
      <c r="EM208" s="121"/>
      <c r="EN208" s="119">
        <v>95.204131924518123</v>
      </c>
      <c r="EO208" s="119">
        <v>84.580494885730687</v>
      </c>
      <c r="EP208" s="120">
        <v>95.306282280660298</v>
      </c>
      <c r="EQ208" s="121"/>
      <c r="ER208" s="119">
        <v>105.59220453241538</v>
      </c>
      <c r="ES208" s="119">
        <v>124.95989386115892</v>
      </c>
      <c r="ET208" s="120">
        <v>132.72885398737807</v>
      </c>
      <c r="EU208" s="121"/>
      <c r="EV208" s="119">
        <v>88.726455399933116</v>
      </c>
      <c r="EW208" s="119">
        <v>93.379184158710089</v>
      </c>
      <c r="EX208" s="120">
        <v>82.667087714084033</v>
      </c>
      <c r="EY208" s="121"/>
      <c r="EZ208" s="119">
        <v>53.215728333172663</v>
      </c>
      <c r="FA208" s="119">
        <v>32.623083967993828</v>
      </c>
      <c r="FB208" s="120">
        <v>16.365733153378965</v>
      </c>
    </row>
    <row r="209" spans="1:158" s="118" customFormat="1" ht="15" customHeight="1" x14ac:dyDescent="0.25">
      <c r="A209" s="145"/>
      <c r="B209" s="146"/>
      <c r="C209" s="146"/>
      <c r="D209" s="147"/>
      <c r="E209" s="292" t="s">
        <v>1796</v>
      </c>
      <c r="F209" s="206"/>
      <c r="G209" s="207"/>
      <c r="H209" s="207"/>
      <c r="I209" s="207"/>
      <c r="J209" s="217"/>
      <c r="K209" s="151"/>
      <c r="L209" s="151"/>
      <c r="M209" s="151"/>
      <c r="N209" s="151"/>
      <c r="O209" s="151"/>
      <c r="P209" s="151"/>
      <c r="Q209" s="151"/>
      <c r="R209" s="151"/>
      <c r="S209" s="151"/>
      <c r="T209" s="151"/>
      <c r="U209" s="151"/>
      <c r="V209" s="662"/>
      <c r="W209" s="662"/>
      <c r="X209" s="151"/>
      <c r="Y209" s="151"/>
      <c r="Z209" s="151"/>
      <c r="AA209" s="151"/>
      <c r="AB209" s="151"/>
      <c r="AC209" s="151"/>
      <c r="AD209" s="151"/>
      <c r="AE209" s="151"/>
      <c r="AF209" s="151"/>
      <c r="AG209" s="151"/>
      <c r="AH209" s="151"/>
      <c r="AI209" s="151"/>
      <c r="AJ209" s="151"/>
      <c r="AK209" s="151"/>
      <c r="AL209" s="151"/>
      <c r="AM209" s="151"/>
      <c r="AN209" s="151"/>
      <c r="AO209" s="151"/>
      <c r="AP209" s="676"/>
      <c r="AQ209" s="152"/>
      <c r="AR209" s="276"/>
      <c r="AS209" s="276"/>
      <c r="AT209" s="152"/>
      <c r="AU209" s="152"/>
      <c r="AV209" s="98"/>
      <c r="AW209" s="218"/>
      <c r="AX209" s="99"/>
      <c r="AY209" s="152"/>
      <c r="AZ209" s="152"/>
      <c r="BA209" s="248" t="str">
        <f t="shared" si="91"/>
        <v/>
      </c>
      <c r="BB209" s="248" t="str">
        <f t="shared" si="92"/>
        <v/>
      </c>
      <c r="BC209" s="248" t="str">
        <f t="shared" si="93"/>
        <v/>
      </c>
      <c r="BD209" s="248"/>
      <c r="BE209" s="249"/>
      <c r="BF209" s="293" t="s">
        <v>1796</v>
      </c>
      <c r="BG209" s="294"/>
      <c r="BH209" s="294"/>
      <c r="BI209" s="294"/>
      <c r="BJ209" s="294"/>
      <c r="BK209" s="294"/>
      <c r="BL209" s="294"/>
      <c r="BM209" s="294"/>
      <c r="BN209" s="294"/>
      <c r="BO209" s="294"/>
      <c r="BP209" s="294"/>
      <c r="BQ209" s="294"/>
      <c r="BR209" s="295"/>
      <c r="BS209" s="107"/>
      <c r="BT209" s="158"/>
      <c r="BU209" s="158"/>
      <c r="BV209" s="158"/>
      <c r="BW209" s="158"/>
      <c r="BX209" s="158"/>
      <c r="BY209" s="158"/>
      <c r="BZ209" s="158"/>
      <c r="CA209" s="158"/>
      <c r="CB209" s="158"/>
      <c r="CC209" s="158"/>
      <c r="CD209" s="158"/>
      <c r="CE209" s="158"/>
      <c r="CF209" s="158"/>
      <c r="CG209" s="111"/>
      <c r="CH209" s="111"/>
      <c r="CI209" s="111"/>
      <c r="CJ209" s="111"/>
      <c r="CK209" s="111"/>
      <c r="CL209" s="111"/>
      <c r="CM209" s="111"/>
      <c r="CN209" s="111"/>
      <c r="CO209" s="111"/>
      <c r="CP209" s="111"/>
      <c r="CQ209" s="111"/>
      <c r="CR209" s="111"/>
      <c r="CS209" s="158"/>
      <c r="CT209" s="296" t="s">
        <v>1796</v>
      </c>
      <c r="CU209" s="160"/>
      <c r="CV209" s="160"/>
      <c r="CW209" s="160"/>
      <c r="CX209" s="160"/>
      <c r="CY209" s="160"/>
      <c r="CZ209" s="160"/>
      <c r="DA209" s="160"/>
      <c r="DB209" s="160"/>
      <c r="DC209" s="160"/>
      <c r="DD209" s="160"/>
      <c r="DE209" s="161"/>
      <c r="DF209" s="162"/>
      <c r="DH209" s="163"/>
      <c r="DI209" s="163"/>
      <c r="DJ209" s="163"/>
      <c r="DK209" s="121"/>
      <c r="DL209" s="163"/>
      <c r="DM209" s="163"/>
      <c r="DN209" s="163"/>
      <c r="DO209" s="121"/>
      <c r="DP209" s="163"/>
      <c r="DQ209" s="163"/>
      <c r="DR209" s="163"/>
      <c r="DS209" s="121"/>
      <c r="DT209" s="163"/>
      <c r="DU209" s="163"/>
      <c r="DV209" s="163"/>
      <c r="DW209" s="121"/>
      <c r="DX209" s="163"/>
      <c r="DY209" s="163"/>
      <c r="DZ209" s="163"/>
      <c r="EA209" s="121"/>
      <c r="EB209" s="163"/>
      <c r="EC209" s="163"/>
      <c r="ED209" s="163"/>
      <c r="EE209" s="121"/>
      <c r="EF209" s="163"/>
      <c r="EG209" s="163"/>
      <c r="EH209" s="163"/>
      <c r="EI209" s="121"/>
      <c r="EJ209" s="163"/>
      <c r="EK209" s="163"/>
      <c r="EL209" s="163"/>
      <c r="EM209" s="121"/>
      <c r="EN209" s="163"/>
      <c r="EO209" s="163"/>
      <c r="EP209" s="163"/>
      <c r="EQ209" s="121"/>
      <c r="ER209" s="163"/>
      <c r="ES209" s="163"/>
      <c r="ET209" s="163"/>
      <c r="EU209" s="121"/>
      <c r="EV209" s="163"/>
      <c r="EW209" s="163"/>
      <c r="EX209" s="163"/>
      <c r="EY209" s="121"/>
      <c r="EZ209" s="163"/>
      <c r="FA209" s="163"/>
      <c r="FB209" s="163"/>
    </row>
    <row r="210" spans="1:158" s="118" customFormat="1" ht="15" customHeight="1" x14ac:dyDescent="0.25">
      <c r="A210" s="85">
        <v>29060090</v>
      </c>
      <c r="B210" s="86">
        <v>-73.603805555555994</v>
      </c>
      <c r="C210" s="86">
        <v>10.563305555555999</v>
      </c>
      <c r="D210" s="87">
        <v>2000</v>
      </c>
      <c r="E210" s="336" t="s">
        <v>1338</v>
      </c>
      <c r="F210" s="337" t="s">
        <v>45</v>
      </c>
      <c r="G210" s="337" t="s">
        <v>1515</v>
      </c>
      <c r="H210" s="337" t="s">
        <v>1516</v>
      </c>
      <c r="I210" s="337" t="s">
        <v>1571</v>
      </c>
      <c r="J210" s="338" t="s">
        <v>849</v>
      </c>
      <c r="K210" s="339">
        <v>8</v>
      </c>
      <c r="L210" s="339">
        <v>2</v>
      </c>
      <c r="M210" s="126">
        <v>10</v>
      </c>
      <c r="N210" s="126">
        <v>28</v>
      </c>
      <c r="O210" s="126">
        <v>2</v>
      </c>
      <c r="P210" s="126">
        <v>1</v>
      </c>
      <c r="Q210" s="126">
        <v>6</v>
      </c>
      <c r="R210" s="126">
        <v>4</v>
      </c>
      <c r="S210" s="126">
        <v>3</v>
      </c>
      <c r="T210" s="126">
        <v>1</v>
      </c>
      <c r="U210" s="126">
        <v>0</v>
      </c>
      <c r="V210" s="661">
        <v>0</v>
      </c>
      <c r="W210" s="660">
        <v>13</v>
      </c>
      <c r="X210" s="91">
        <v>0</v>
      </c>
      <c r="Y210" s="91">
        <v>1</v>
      </c>
      <c r="Z210" s="339">
        <v>2</v>
      </c>
      <c r="AA210" s="339">
        <v>3</v>
      </c>
      <c r="AB210" s="126">
        <v>1</v>
      </c>
      <c r="AC210" s="339">
        <v>0</v>
      </c>
      <c r="AD210" s="339">
        <v>0</v>
      </c>
      <c r="AE210" s="339">
        <v>12</v>
      </c>
      <c r="AF210" s="126">
        <v>1</v>
      </c>
      <c r="AG210" s="126">
        <v>5</v>
      </c>
      <c r="AH210" s="126">
        <v>1</v>
      </c>
      <c r="AI210" s="126">
        <v>0</v>
      </c>
      <c r="AJ210" s="126">
        <v>4</v>
      </c>
      <c r="AK210" s="126">
        <v>2</v>
      </c>
      <c r="AL210" s="126">
        <v>28</v>
      </c>
      <c r="AM210" s="126">
        <v>27</v>
      </c>
      <c r="AN210" s="126">
        <v>0</v>
      </c>
      <c r="AO210" s="120"/>
      <c r="AP210" s="92">
        <f t="shared" si="90"/>
        <v>165</v>
      </c>
      <c r="AQ210" s="93">
        <v>135.25</v>
      </c>
      <c r="AR210" s="94">
        <f t="shared" ref="AR210:AR220" si="106">+AP210*100/AQ210</f>
        <v>121.99630314232903</v>
      </c>
      <c r="AS210" s="95">
        <f t="shared" ref="AS210:AS220" si="107">IF(AND((AP210*$AT$1*100/(AQ210*AT210))&gt;100+3.33*AP210-AQ210*AT210/$AT$1,AQ210&lt;30),IF(100+3.33*AP210-AQ210*AT210/$AT$1&gt;200,200,100+3.33*AP210-AQ210*AT210/$AT$1),IF((AP210*$AT$1*100/(AQ210*AT210))&lt;100+AP210-3.33*AQ210*AT210/$AT$1,100+AP210-3.33*AQ210*AT210/$AT$1,IF((AP210*$AT$1*100/(AQ210*AT210))&gt;200,200,(AP210*$AT$1*100/(AQ210*AT210)))))</f>
        <v>121.99630314232903</v>
      </c>
      <c r="AT210" s="96">
        <f>COUNT(K210:AO210)</f>
        <v>30</v>
      </c>
      <c r="AU210" s="97">
        <f t="shared" ref="AU210:AU252" si="108">COUNTIF(K210:AO210,"&gt;0")</f>
        <v>23</v>
      </c>
      <c r="AV210" s="98"/>
      <c r="AW210" s="58">
        <f t="shared" si="89"/>
        <v>0</v>
      </c>
      <c r="AX210" s="99"/>
      <c r="AY210" s="100">
        <f>MAX(K210:AO210)</f>
        <v>28</v>
      </c>
      <c r="AZ210" s="101">
        <v>80</v>
      </c>
      <c r="BA210" s="102">
        <f t="shared" si="91"/>
        <v>-52</v>
      </c>
      <c r="BB210" s="102" t="str">
        <f t="shared" si="92"/>
        <v/>
      </c>
      <c r="BC210" s="102" t="str">
        <f t="shared" si="93"/>
        <v/>
      </c>
      <c r="BD210" s="102">
        <v>16.702734839476815</v>
      </c>
      <c r="BE210" s="103">
        <f t="shared" ref="BE210:BE220" si="109">AU210-BD210</f>
        <v>6.2972651605231853</v>
      </c>
      <c r="BF210" s="124" t="s">
        <v>1338</v>
      </c>
      <c r="BG210" s="105">
        <v>11.482758620689655</v>
      </c>
      <c r="BH210" s="105">
        <v>30.233333333333334</v>
      </c>
      <c r="BI210" s="105">
        <v>74.766666666666666</v>
      </c>
      <c r="BJ210" s="105">
        <v>135.25</v>
      </c>
      <c r="BK210" s="105">
        <v>188.69310344827588</v>
      </c>
      <c r="BL210" s="105">
        <v>125.81666666666666</v>
      </c>
      <c r="BM210" s="105">
        <v>112.89285714285714</v>
      </c>
      <c r="BN210" s="105">
        <v>160.9655172413793</v>
      </c>
      <c r="BO210" s="105">
        <v>174.89655172413794</v>
      </c>
      <c r="BP210" s="105">
        <v>162.43333333333334</v>
      </c>
      <c r="BQ210" s="105">
        <v>103.18965517241379</v>
      </c>
      <c r="BR210" s="106">
        <v>35.133333333333333</v>
      </c>
      <c r="BS210" s="107"/>
      <c r="BT210" s="108">
        <v>2.5055555555555546</v>
      </c>
      <c r="BU210" s="174">
        <v>4.3001231527093582</v>
      </c>
      <c r="BV210" s="174">
        <v>10.533333333333335</v>
      </c>
      <c r="BW210" s="174">
        <v>16.702734839476815</v>
      </c>
      <c r="BX210" s="174">
        <v>18.96551724137931</v>
      </c>
      <c r="BY210" s="109">
        <v>13.033333333333335</v>
      </c>
      <c r="BZ210" s="109">
        <v>11.704597701149426</v>
      </c>
      <c r="CA210" s="109">
        <v>16.784444444444439</v>
      </c>
      <c r="CB210" s="109">
        <v>19.493103448275861</v>
      </c>
      <c r="CC210" s="109">
        <v>19.833333333333332</v>
      </c>
      <c r="CD210" s="109">
        <v>13.279310344827582</v>
      </c>
      <c r="CE210" s="109">
        <v>5.5999999999999988</v>
      </c>
      <c r="CF210" s="110"/>
      <c r="CG210" s="111">
        <v>40</v>
      </c>
      <c r="CH210" s="111">
        <v>90</v>
      </c>
      <c r="CI210" s="111">
        <v>100</v>
      </c>
      <c r="CJ210" s="111">
        <v>80</v>
      </c>
      <c r="CK210" s="111">
        <v>90</v>
      </c>
      <c r="CL210" s="111">
        <v>81</v>
      </c>
      <c r="CM210" s="111">
        <v>82</v>
      </c>
      <c r="CN210" s="111">
        <v>90</v>
      </c>
      <c r="CO210" s="111">
        <v>100</v>
      </c>
      <c r="CP210" s="111">
        <v>120</v>
      </c>
      <c r="CQ210" s="111">
        <v>103</v>
      </c>
      <c r="CR210" s="111">
        <v>60</v>
      </c>
      <c r="CS210" s="112"/>
      <c r="CT210" s="125" t="s">
        <v>1338</v>
      </c>
      <c r="CU210" s="114">
        <f t="shared" ref="CU210:CU241" si="110">SUM(K210:T210)</f>
        <v>65</v>
      </c>
      <c r="CV210" s="114"/>
      <c r="CW210" s="114"/>
      <c r="CX210" s="114">
        <f t="shared" ref="CX210:CX273" si="111">SUM(U210:AD210)</f>
        <v>20</v>
      </c>
      <c r="CY210" s="114"/>
      <c r="CZ210" s="114"/>
      <c r="DA210" s="114">
        <f t="shared" ref="DA210:DA273" si="112">SUM(AE210:AO210)</f>
        <v>80</v>
      </c>
      <c r="DB210" s="115">
        <f t="shared" ref="DB210:DB239" si="113">+SUM(CU210:DA210)</f>
        <v>165</v>
      </c>
      <c r="DC210" s="116">
        <f t="shared" ref="DC210:DC273" si="114">COUNT(K210:T210)</f>
        <v>10</v>
      </c>
      <c r="DD210" s="116">
        <f t="shared" ref="DD210:DD273" si="115">COUNT(U210:AD210)</f>
        <v>10</v>
      </c>
      <c r="DE210" s="116">
        <f t="shared" ref="DE210:DE273" si="116">COUNT(AE210:AO210)</f>
        <v>10</v>
      </c>
      <c r="DF210" s="117">
        <f t="shared" ref="DF210:DF273" si="117">COUNT(K210:AO210)</f>
        <v>30</v>
      </c>
      <c r="DH210" s="119"/>
      <c r="DI210" s="119"/>
      <c r="DJ210" s="120"/>
      <c r="DK210" s="121"/>
      <c r="DL210" s="119"/>
      <c r="DM210" s="119"/>
      <c r="DN210" s="120"/>
      <c r="DO210" s="121"/>
      <c r="DP210" s="119"/>
      <c r="DQ210" s="119"/>
      <c r="DR210" s="120"/>
      <c r="DS210" s="121"/>
      <c r="DT210" s="119"/>
      <c r="DU210" s="119"/>
      <c r="DV210" s="120"/>
      <c r="DW210" s="121"/>
      <c r="DX210" s="119"/>
      <c r="DY210" s="119"/>
      <c r="DZ210" s="120"/>
      <c r="EA210" s="121"/>
      <c r="EB210" s="119"/>
      <c r="EC210" s="119"/>
      <c r="ED210" s="120"/>
      <c r="EE210" s="121"/>
      <c r="EF210" s="119"/>
      <c r="EG210" s="119"/>
      <c r="EH210" s="120"/>
      <c r="EI210" s="121"/>
      <c r="EJ210" s="119"/>
      <c r="EK210" s="119"/>
      <c r="EL210" s="120"/>
      <c r="EM210" s="121"/>
      <c r="EN210" s="119"/>
      <c r="EO210" s="119"/>
      <c r="EP210" s="120"/>
      <c r="EQ210" s="121"/>
      <c r="ER210" s="119"/>
      <c r="ES210" s="119"/>
      <c r="ET210" s="120"/>
      <c r="EU210" s="121"/>
      <c r="EV210" s="119"/>
      <c r="EW210" s="119"/>
      <c r="EX210" s="120"/>
      <c r="EY210" s="121"/>
      <c r="EZ210" s="119"/>
      <c r="FA210" s="119"/>
      <c r="FB210" s="120"/>
    </row>
    <row r="211" spans="1:158" s="118" customFormat="1" ht="15" customHeight="1" x14ac:dyDescent="0.25">
      <c r="A211" s="85">
        <v>29060560</v>
      </c>
      <c r="B211" s="86">
        <v>-74.177944440000005</v>
      </c>
      <c r="C211" s="86">
        <v>10.384444439999999</v>
      </c>
      <c r="D211" s="87">
        <v>50</v>
      </c>
      <c r="E211" s="122" t="s">
        <v>192</v>
      </c>
      <c r="F211" s="89" t="s">
        <v>37</v>
      </c>
      <c r="G211" s="89" t="s">
        <v>1515</v>
      </c>
      <c r="H211" s="89" t="s">
        <v>1516</v>
      </c>
      <c r="I211" s="89" t="s">
        <v>1571</v>
      </c>
      <c r="J211" s="171" t="s">
        <v>716</v>
      </c>
      <c r="K211" s="339" t="s">
        <v>1301</v>
      </c>
      <c r="L211" s="339" t="s">
        <v>1301</v>
      </c>
      <c r="M211" s="91" t="s">
        <v>1301</v>
      </c>
      <c r="N211" s="91" t="s">
        <v>1301</v>
      </c>
      <c r="O211" s="91" t="s">
        <v>1301</v>
      </c>
      <c r="P211" s="91" t="s">
        <v>1301</v>
      </c>
      <c r="Q211" s="91" t="s">
        <v>1301</v>
      </c>
      <c r="R211" s="91" t="s">
        <v>1301</v>
      </c>
      <c r="S211" s="91" t="s">
        <v>1301</v>
      </c>
      <c r="T211" s="91" t="s">
        <v>1301</v>
      </c>
      <c r="U211" s="91" t="s">
        <v>1301</v>
      </c>
      <c r="V211" s="660" t="s">
        <v>1301</v>
      </c>
      <c r="W211" s="660" t="s">
        <v>1301</v>
      </c>
      <c r="X211" s="91" t="s">
        <v>1301</v>
      </c>
      <c r="Y211" s="91" t="s">
        <v>1301</v>
      </c>
      <c r="Z211" s="339" t="s">
        <v>1301</v>
      </c>
      <c r="AA211" s="339" t="s">
        <v>1301</v>
      </c>
      <c r="AB211" s="91" t="s">
        <v>1301</v>
      </c>
      <c r="AC211" s="339" t="s">
        <v>1301</v>
      </c>
      <c r="AD211" s="339" t="s">
        <v>1301</v>
      </c>
      <c r="AE211" s="339" t="s">
        <v>1301</v>
      </c>
      <c r="AF211" s="91" t="s">
        <v>1301</v>
      </c>
      <c r="AG211" s="91" t="s">
        <v>1301</v>
      </c>
      <c r="AH211" s="91" t="s">
        <v>1301</v>
      </c>
      <c r="AI211" s="91" t="s">
        <v>1301</v>
      </c>
      <c r="AJ211" s="91" t="s">
        <v>1301</v>
      </c>
      <c r="AK211" s="91" t="s">
        <v>1301</v>
      </c>
      <c r="AL211" s="91" t="s">
        <v>1301</v>
      </c>
      <c r="AM211" s="91" t="s">
        <v>1301</v>
      </c>
      <c r="AN211" s="91" t="s">
        <v>1301</v>
      </c>
      <c r="AO211" s="120"/>
      <c r="AP211" s="92" t="str">
        <f t="shared" si="90"/>
        <v/>
      </c>
      <c r="AQ211" s="93">
        <v>94.153333333333336</v>
      </c>
      <c r="AR211" s="94"/>
      <c r="AS211" s="95"/>
      <c r="AT211" s="96">
        <f>COUNT(K211:AO211)</f>
        <v>0</v>
      </c>
      <c r="AU211" s="97">
        <f>COUNTIF(K211:AO211,"&gt;0")</f>
        <v>0</v>
      </c>
      <c r="AV211" s="98"/>
      <c r="AW211" s="58"/>
      <c r="AX211" s="99"/>
      <c r="AY211" s="100"/>
      <c r="AZ211" s="101"/>
      <c r="BA211" s="102" t="str">
        <f t="shared" si="91"/>
        <v/>
      </c>
      <c r="BB211" s="102" t="str">
        <f t="shared" si="92"/>
        <v/>
      </c>
      <c r="BC211" s="102" t="str">
        <f t="shared" si="93"/>
        <v/>
      </c>
      <c r="BD211" s="102">
        <v>5.9000000000000012</v>
      </c>
      <c r="BE211" s="103">
        <f t="shared" si="109"/>
        <v>-5.9000000000000012</v>
      </c>
      <c r="BF211" s="124" t="s">
        <v>192</v>
      </c>
      <c r="BG211" s="105">
        <v>10.593333333333334</v>
      </c>
      <c r="BH211" s="105">
        <v>10.623333333333333</v>
      </c>
      <c r="BI211" s="105">
        <v>54.43</v>
      </c>
      <c r="BJ211" s="105">
        <v>94.153333333333336</v>
      </c>
      <c r="BK211" s="105">
        <v>132.96666666666667</v>
      </c>
      <c r="BL211" s="105">
        <v>88.016666666666666</v>
      </c>
      <c r="BM211" s="105">
        <v>60.111111111111114</v>
      </c>
      <c r="BN211" s="105">
        <v>129.45172413793102</v>
      </c>
      <c r="BO211" s="105">
        <v>174.83333333333334</v>
      </c>
      <c r="BP211" s="105">
        <v>196.37777777777777</v>
      </c>
      <c r="BQ211" s="105">
        <v>141.02068965517242</v>
      </c>
      <c r="BR211" s="106">
        <v>20.648148148148149</v>
      </c>
      <c r="BS211" s="107"/>
      <c r="BT211" s="142">
        <v>1.2999999999999996</v>
      </c>
      <c r="BU211" s="143">
        <v>1.4043821839080461</v>
      </c>
      <c r="BV211" s="143">
        <v>3.3666666666666663</v>
      </c>
      <c r="BW211" s="143">
        <v>5.9000000000000012</v>
      </c>
      <c r="BX211" s="143">
        <v>7.8666666666666636</v>
      </c>
      <c r="BY211" s="143">
        <v>5.5000000000000018</v>
      </c>
      <c r="BZ211" s="143">
        <v>4.9347619047619036</v>
      </c>
      <c r="CA211" s="143">
        <v>7.2571428571428545</v>
      </c>
      <c r="CB211" s="143">
        <v>8.4333333333333318</v>
      </c>
      <c r="CC211" s="143">
        <v>10.345073891625615</v>
      </c>
      <c r="CD211" s="143">
        <v>7.6206896551724137</v>
      </c>
      <c r="CE211" s="144">
        <v>2.2195402298850571</v>
      </c>
      <c r="CF211" s="110"/>
      <c r="CG211" s="111"/>
      <c r="CH211" s="111"/>
      <c r="CI211" s="111"/>
      <c r="CJ211" s="111"/>
      <c r="CK211" s="111"/>
      <c r="CL211" s="111"/>
      <c r="CM211" s="111"/>
      <c r="CN211" s="111"/>
      <c r="CO211" s="111"/>
      <c r="CP211" s="111"/>
      <c r="CQ211" s="111"/>
      <c r="CR211" s="111"/>
      <c r="CS211" s="112"/>
      <c r="CT211" s="125" t="s">
        <v>192</v>
      </c>
      <c r="CU211" s="114">
        <f t="shared" si="110"/>
        <v>0</v>
      </c>
      <c r="CV211" s="114"/>
      <c r="CW211" s="114"/>
      <c r="CX211" s="114">
        <f t="shared" si="111"/>
        <v>0</v>
      </c>
      <c r="CY211" s="114"/>
      <c r="CZ211" s="114"/>
      <c r="DA211" s="114">
        <f t="shared" si="112"/>
        <v>0</v>
      </c>
      <c r="DB211" s="115">
        <f t="shared" si="113"/>
        <v>0</v>
      </c>
      <c r="DC211" s="116">
        <f t="shared" si="114"/>
        <v>0</v>
      </c>
      <c r="DD211" s="116">
        <f t="shared" si="115"/>
        <v>0</v>
      </c>
      <c r="DE211" s="116">
        <f t="shared" si="116"/>
        <v>0</v>
      </c>
      <c r="DF211" s="117">
        <f t="shared" si="117"/>
        <v>0</v>
      </c>
      <c r="DH211" s="119">
        <v>2.7945472249269714</v>
      </c>
      <c r="DI211" s="119">
        <v>2.4951314508276536</v>
      </c>
      <c r="DJ211" s="120">
        <v>2.5949367088607596</v>
      </c>
      <c r="DK211" s="121"/>
      <c r="DL211" s="119">
        <v>3.2971637301246237</v>
      </c>
      <c r="DM211" s="119">
        <v>9.3919209282337786</v>
      </c>
      <c r="DN211" s="120">
        <v>5.1955307262569841</v>
      </c>
      <c r="DO211" s="121"/>
      <c r="DP211" s="119">
        <v>9.4962175505653779</v>
      </c>
      <c r="DQ211" s="119">
        <v>16.993231406274887</v>
      </c>
      <c r="DR211" s="120">
        <v>21.791320273928971</v>
      </c>
      <c r="DS211" s="121"/>
      <c r="DT211" s="119">
        <v>31.889468471442726</v>
      </c>
      <c r="DU211" s="119">
        <v>42.785869924067356</v>
      </c>
      <c r="DV211" s="120">
        <v>41.786200066028393</v>
      </c>
      <c r="DW211" s="121"/>
      <c r="DX211" s="119">
        <v>45.8</v>
      </c>
      <c r="DY211" s="119">
        <v>34.1</v>
      </c>
      <c r="DZ211" s="120">
        <v>47.3</v>
      </c>
      <c r="EA211" s="121"/>
      <c r="EB211" s="119">
        <v>34.07571225071225</v>
      </c>
      <c r="EC211" s="119">
        <v>30.678133903133901</v>
      </c>
      <c r="ED211" s="120">
        <v>43.169230769230772</v>
      </c>
      <c r="EE211" s="121"/>
      <c r="EF211" s="119">
        <v>22.875916466346151</v>
      </c>
      <c r="EG211" s="119">
        <v>25.772866586538459</v>
      </c>
      <c r="EH211" s="120">
        <v>28.070447716346152</v>
      </c>
      <c r="EI211" s="121"/>
      <c r="EJ211" s="119">
        <v>44.897458538518151</v>
      </c>
      <c r="EK211" s="119">
        <v>52.197045338767204</v>
      </c>
      <c r="EL211" s="120">
        <v>38.797803815022363</v>
      </c>
      <c r="EM211" s="121"/>
      <c r="EN211" s="119">
        <v>62.286408656573144</v>
      </c>
      <c r="EO211" s="119">
        <v>53.988219381299352</v>
      </c>
      <c r="EP211" s="120">
        <v>59.986910423665954</v>
      </c>
      <c r="EQ211" s="121"/>
      <c r="ER211" s="119">
        <v>78.400000000000006</v>
      </c>
      <c r="ES211" s="119">
        <v>71</v>
      </c>
      <c r="ET211" s="120">
        <v>58.9</v>
      </c>
      <c r="EU211" s="121"/>
      <c r="EV211" s="119">
        <v>67.474105102817958</v>
      </c>
      <c r="EW211" s="119">
        <v>36.363290175171358</v>
      </c>
      <c r="EX211" s="120">
        <v>38.989527798933736</v>
      </c>
      <c r="EY211" s="121"/>
      <c r="EZ211" s="119">
        <v>16.807500000000001</v>
      </c>
      <c r="FA211" s="119">
        <v>11.827500000000001</v>
      </c>
      <c r="FB211" s="120">
        <v>4.5650000000000004</v>
      </c>
    </row>
    <row r="212" spans="1:158" s="118" customFormat="1" ht="15" customHeight="1" x14ac:dyDescent="0.25">
      <c r="A212" s="85">
        <v>28040030</v>
      </c>
      <c r="B212" s="86">
        <v>-73.884861110000003</v>
      </c>
      <c r="C212" s="86">
        <v>9.9755555600000001</v>
      </c>
      <c r="D212" s="87">
        <v>130</v>
      </c>
      <c r="E212" s="122" t="s">
        <v>194</v>
      </c>
      <c r="F212" s="89" t="s">
        <v>45</v>
      </c>
      <c r="G212" s="89" t="s">
        <v>1515</v>
      </c>
      <c r="H212" s="89" t="s">
        <v>727</v>
      </c>
      <c r="I212" s="89" t="s">
        <v>1576</v>
      </c>
      <c r="J212" s="171" t="s">
        <v>846</v>
      </c>
      <c r="K212" s="339">
        <v>0</v>
      </c>
      <c r="L212" s="339">
        <v>0</v>
      </c>
      <c r="M212" s="91">
        <v>0</v>
      </c>
      <c r="N212" s="91">
        <v>0</v>
      </c>
      <c r="O212" s="91">
        <v>30</v>
      </c>
      <c r="P212" s="91">
        <v>4</v>
      </c>
      <c r="Q212" s="91">
        <v>7</v>
      </c>
      <c r="R212" s="91">
        <v>0</v>
      </c>
      <c r="S212" s="91">
        <v>0</v>
      </c>
      <c r="T212" s="91">
        <v>0</v>
      </c>
      <c r="U212" s="91">
        <v>0</v>
      </c>
      <c r="V212" s="660">
        <v>0</v>
      </c>
      <c r="W212" s="660">
        <v>5</v>
      </c>
      <c r="X212" s="91">
        <v>11</v>
      </c>
      <c r="Y212" s="91">
        <v>0</v>
      </c>
      <c r="Z212" s="339">
        <v>10</v>
      </c>
      <c r="AA212" s="339">
        <v>0</v>
      </c>
      <c r="AB212" s="91">
        <v>6</v>
      </c>
      <c r="AC212" s="339">
        <v>0</v>
      </c>
      <c r="AD212" s="339">
        <v>0</v>
      </c>
      <c r="AE212" s="339">
        <v>0</v>
      </c>
      <c r="AF212" s="91">
        <v>0</v>
      </c>
      <c r="AG212" s="91">
        <v>11</v>
      </c>
      <c r="AH212" s="91">
        <v>0</v>
      </c>
      <c r="AI212" s="91">
        <v>0</v>
      </c>
      <c r="AJ212" s="91">
        <v>0</v>
      </c>
      <c r="AK212" s="91">
        <v>0</v>
      </c>
      <c r="AL212" s="91">
        <v>11</v>
      </c>
      <c r="AM212" s="91">
        <v>0</v>
      </c>
      <c r="AN212" s="91">
        <v>0</v>
      </c>
      <c r="AO212" s="120"/>
      <c r="AP212" s="92">
        <f t="shared" si="90"/>
        <v>95</v>
      </c>
      <c r="AQ212" s="93">
        <v>167.11724137931034</v>
      </c>
      <c r="AR212" s="94">
        <f t="shared" si="106"/>
        <v>56.846318917134369</v>
      </c>
      <c r="AS212" s="95">
        <f t="shared" si="107"/>
        <v>56.846318917134361</v>
      </c>
      <c r="AT212" s="96">
        <f t="shared" ref="AT212:AT252" si="118">COUNT(K212:AO212)</f>
        <v>30</v>
      </c>
      <c r="AU212" s="97">
        <f t="shared" si="108"/>
        <v>9</v>
      </c>
      <c r="AV212" s="98"/>
      <c r="AW212" s="58">
        <f t="shared" si="89"/>
        <v>0</v>
      </c>
      <c r="AX212" s="99"/>
      <c r="AY212" s="100">
        <f>MAX(K212:AO212)</f>
        <v>30</v>
      </c>
      <c r="AZ212" s="101">
        <v>125</v>
      </c>
      <c r="BA212" s="102">
        <f t="shared" si="91"/>
        <v>-95</v>
      </c>
      <c r="BB212" s="102" t="str">
        <f t="shared" si="92"/>
        <v/>
      </c>
      <c r="BC212" s="102" t="str">
        <f t="shared" si="93"/>
        <v/>
      </c>
      <c r="BD212" s="102">
        <v>7.1735632183908047</v>
      </c>
      <c r="BE212" s="103">
        <f t="shared" si="109"/>
        <v>1.8264367816091953</v>
      </c>
      <c r="BF212" s="124" t="s">
        <v>194</v>
      </c>
      <c r="BG212" s="105">
        <v>14.586206896551724</v>
      </c>
      <c r="BH212" s="105">
        <v>24.862068965517242</v>
      </c>
      <c r="BI212" s="105">
        <v>99.017857142857139</v>
      </c>
      <c r="BJ212" s="105">
        <v>167.11724137931034</v>
      </c>
      <c r="BK212" s="105">
        <v>174.55172413793105</v>
      </c>
      <c r="BL212" s="105">
        <v>127.32857142857142</v>
      </c>
      <c r="BM212" s="105">
        <v>135.48275862068965</v>
      </c>
      <c r="BN212" s="105">
        <v>170.4344827586207</v>
      </c>
      <c r="BO212" s="105">
        <v>129.86666666666667</v>
      </c>
      <c r="BP212" s="105">
        <v>170.92758620689656</v>
      </c>
      <c r="BQ212" s="105">
        <v>170</v>
      </c>
      <c r="BR212" s="106">
        <v>45.61333333333333</v>
      </c>
      <c r="BS212" s="107"/>
      <c r="BT212" s="108">
        <v>1.4055555555555554</v>
      </c>
      <c r="BU212" s="174">
        <v>1.7711013045064767</v>
      </c>
      <c r="BV212" s="174">
        <v>4.6460493827160478</v>
      </c>
      <c r="BW212" s="174">
        <v>7.1735632183908047</v>
      </c>
      <c r="BX212" s="174">
        <v>9.3793103448275836</v>
      </c>
      <c r="BY212" s="109">
        <v>7.1428571428571441</v>
      </c>
      <c r="BZ212" s="109">
        <v>7.3103448275862029</v>
      </c>
      <c r="CA212" s="109">
        <v>9.2413793103448256</v>
      </c>
      <c r="CB212" s="109">
        <v>8.6</v>
      </c>
      <c r="CC212" s="109">
        <v>9.7411111111111097</v>
      </c>
      <c r="CD212" s="109">
        <v>7.6517241379310352</v>
      </c>
      <c r="CE212" s="109">
        <v>2.8666666666666663</v>
      </c>
      <c r="CF212" s="110"/>
      <c r="CG212" s="111">
        <v>55</v>
      </c>
      <c r="CH212" s="111">
        <v>130</v>
      </c>
      <c r="CI212" s="111">
        <v>160</v>
      </c>
      <c r="CJ212" s="111">
        <v>125</v>
      </c>
      <c r="CK212" s="111">
        <v>115</v>
      </c>
      <c r="CL212" s="111">
        <v>160</v>
      </c>
      <c r="CM212" s="111">
        <v>170</v>
      </c>
      <c r="CN212" s="111">
        <v>153</v>
      </c>
      <c r="CO212" s="111">
        <v>130</v>
      </c>
      <c r="CP212" s="111">
        <v>160</v>
      </c>
      <c r="CQ212" s="111">
        <v>170</v>
      </c>
      <c r="CR212" s="111">
        <v>98</v>
      </c>
      <c r="CS212" s="112"/>
      <c r="CT212" s="125" t="s">
        <v>194</v>
      </c>
      <c r="CU212" s="114">
        <f t="shared" si="110"/>
        <v>41</v>
      </c>
      <c r="CV212" s="114"/>
      <c r="CW212" s="114"/>
      <c r="CX212" s="114">
        <f t="shared" si="111"/>
        <v>32</v>
      </c>
      <c r="CY212" s="114"/>
      <c r="CZ212" s="114"/>
      <c r="DA212" s="114">
        <f t="shared" si="112"/>
        <v>22</v>
      </c>
      <c r="DB212" s="115">
        <f t="shared" si="113"/>
        <v>95</v>
      </c>
      <c r="DC212" s="116">
        <f t="shared" si="114"/>
        <v>10</v>
      </c>
      <c r="DD212" s="116">
        <f t="shared" si="115"/>
        <v>10</v>
      </c>
      <c r="DE212" s="116">
        <f t="shared" si="116"/>
        <v>10</v>
      </c>
      <c r="DF212" s="117">
        <f t="shared" si="117"/>
        <v>30</v>
      </c>
      <c r="DH212" s="119">
        <v>7.6429629629629625</v>
      </c>
      <c r="DI212" s="119">
        <v>5.6743209876543217</v>
      </c>
      <c r="DJ212" s="120">
        <v>2.3160493827160491</v>
      </c>
      <c r="DK212" s="121"/>
      <c r="DL212" s="119">
        <v>8.0536221419975913</v>
      </c>
      <c r="DM212" s="119">
        <v>12.406931407942237</v>
      </c>
      <c r="DN212" s="120">
        <v>9.6861131167268351</v>
      </c>
      <c r="DO212" s="121"/>
      <c r="DP212" s="119">
        <v>21.675481670929244</v>
      </c>
      <c r="DQ212" s="119">
        <v>30.082327365728901</v>
      </c>
      <c r="DR212" s="120">
        <v>27.448857630008529</v>
      </c>
      <c r="DS212" s="121"/>
      <c r="DT212" s="119">
        <v>43.431873015873009</v>
      </c>
      <c r="DU212" s="119">
        <v>58.707911111111095</v>
      </c>
      <c r="DV212" s="120">
        <v>55.113549206349198</v>
      </c>
      <c r="DW212" s="121"/>
      <c r="DX212" s="119">
        <v>32.549816493955099</v>
      </c>
      <c r="DY212" s="119">
        <v>58.489516407599311</v>
      </c>
      <c r="DZ212" s="120">
        <v>63.597333765112275</v>
      </c>
      <c r="EA212" s="121"/>
      <c r="EB212" s="119">
        <v>53.264808985548726</v>
      </c>
      <c r="EC212" s="119">
        <v>43.07755043640006</v>
      </c>
      <c r="ED212" s="120">
        <v>43.950744026327087</v>
      </c>
      <c r="EE212" s="121"/>
      <c r="EF212" s="119">
        <v>31.278537867324996</v>
      </c>
      <c r="EG212" s="119">
        <v>31.905901091024926</v>
      </c>
      <c r="EH212" s="120">
        <v>53.236250696822481</v>
      </c>
      <c r="EI212" s="121"/>
      <c r="EJ212" s="119">
        <v>50.675494849977611</v>
      </c>
      <c r="EK212" s="119">
        <v>40.222628750559785</v>
      </c>
      <c r="EL212" s="120">
        <v>37.88118674429019</v>
      </c>
      <c r="EM212" s="121"/>
      <c r="EN212" s="119">
        <v>42.845912886481614</v>
      </c>
      <c r="EO212" s="119">
        <v>57.801561724215766</v>
      </c>
      <c r="EP212" s="120">
        <v>48.605858722635986</v>
      </c>
      <c r="EQ212" s="121"/>
      <c r="ER212" s="119">
        <v>40.355643564356434</v>
      </c>
      <c r="ES212" s="119">
        <v>57.394693069306932</v>
      </c>
      <c r="ET212" s="120">
        <v>53.209663366336635</v>
      </c>
      <c r="EU212" s="121"/>
      <c r="EV212" s="119">
        <v>64.879473206176215</v>
      </c>
      <c r="EW212" s="119">
        <v>49.232070844686653</v>
      </c>
      <c r="EX212" s="120">
        <v>25.951789282470482</v>
      </c>
      <c r="EY212" s="121"/>
      <c r="EZ212" s="119">
        <v>10.904140550807218</v>
      </c>
      <c r="FA212" s="119">
        <v>15.906039886039887</v>
      </c>
      <c r="FB212" s="120">
        <v>8.3031528964862318</v>
      </c>
    </row>
    <row r="213" spans="1:158" s="118" customFormat="1" ht="15" customHeight="1" x14ac:dyDescent="0.25">
      <c r="A213" s="85">
        <v>28025090</v>
      </c>
      <c r="B213" s="86">
        <v>-73.269388890000002</v>
      </c>
      <c r="C213" s="86">
        <v>9.8529999999999998</v>
      </c>
      <c r="D213" s="87">
        <v>100</v>
      </c>
      <c r="E213" s="229" t="s">
        <v>195</v>
      </c>
      <c r="F213" s="89" t="s">
        <v>45</v>
      </c>
      <c r="G213" s="89" t="s">
        <v>1515</v>
      </c>
      <c r="H213" s="89" t="s">
        <v>727</v>
      </c>
      <c r="I213" s="89" t="s">
        <v>1540</v>
      </c>
      <c r="J213" s="171" t="s">
        <v>847</v>
      </c>
      <c r="K213" s="339" t="s">
        <v>1301</v>
      </c>
      <c r="L213" s="339" t="s">
        <v>1301</v>
      </c>
      <c r="M213" s="91" t="s">
        <v>1301</v>
      </c>
      <c r="N213" s="91" t="s">
        <v>1301</v>
      </c>
      <c r="O213" s="91" t="s">
        <v>1301</v>
      </c>
      <c r="P213" s="91" t="s">
        <v>1301</v>
      </c>
      <c r="Q213" s="91" t="s">
        <v>1301</v>
      </c>
      <c r="R213" s="91" t="s">
        <v>1301</v>
      </c>
      <c r="S213" s="91" t="s">
        <v>1301</v>
      </c>
      <c r="T213" s="91" t="s">
        <v>1301</v>
      </c>
      <c r="U213" s="91" t="s">
        <v>1301</v>
      </c>
      <c r="V213" s="660" t="s">
        <v>1301</v>
      </c>
      <c r="W213" s="660" t="s">
        <v>1301</v>
      </c>
      <c r="X213" s="91" t="s">
        <v>1301</v>
      </c>
      <c r="Y213" s="91" t="s">
        <v>1301</v>
      </c>
      <c r="Z213" s="339" t="s">
        <v>1301</v>
      </c>
      <c r="AA213" s="339" t="s">
        <v>1301</v>
      </c>
      <c r="AB213" s="91" t="s">
        <v>1301</v>
      </c>
      <c r="AC213" s="339" t="s">
        <v>1301</v>
      </c>
      <c r="AD213" s="339" t="s">
        <v>1301</v>
      </c>
      <c r="AE213" s="339" t="s">
        <v>1301</v>
      </c>
      <c r="AF213" s="91" t="s">
        <v>1301</v>
      </c>
      <c r="AG213" s="91" t="s">
        <v>1301</v>
      </c>
      <c r="AH213" s="91" t="s">
        <v>1301</v>
      </c>
      <c r="AI213" s="91" t="s">
        <v>1301</v>
      </c>
      <c r="AJ213" s="91" t="s">
        <v>1301</v>
      </c>
      <c r="AK213" s="91" t="s">
        <v>1301</v>
      </c>
      <c r="AL213" s="91" t="s">
        <v>1301</v>
      </c>
      <c r="AM213" s="91" t="s">
        <v>1301</v>
      </c>
      <c r="AN213" s="91" t="s">
        <v>1301</v>
      </c>
      <c r="AO213" s="120"/>
      <c r="AP213" s="92" t="str">
        <f t="shared" si="90"/>
        <v/>
      </c>
      <c r="AQ213" s="93">
        <v>130.53750000000002</v>
      </c>
      <c r="AR213" s="226"/>
      <c r="AS213" s="227"/>
      <c r="AT213" s="96"/>
      <c r="AU213" s="97"/>
      <c r="AV213" s="98"/>
      <c r="AW213" s="58"/>
      <c r="AX213" s="99"/>
      <c r="AY213" s="100"/>
      <c r="AZ213" s="101">
        <v>124.6</v>
      </c>
      <c r="BA213" s="102" t="str">
        <f t="shared" si="91"/>
        <v/>
      </c>
      <c r="BB213" s="102" t="str">
        <f t="shared" si="92"/>
        <v/>
      </c>
      <c r="BC213" s="102" t="str">
        <f t="shared" si="93"/>
        <v/>
      </c>
      <c r="BD213" s="102">
        <v>8.99167657550535</v>
      </c>
      <c r="BE213" s="103">
        <f t="shared" si="109"/>
        <v>-8.99167657550535</v>
      </c>
      <c r="BF213" s="230" t="s">
        <v>195</v>
      </c>
      <c r="BG213" s="105">
        <v>19.471428571428568</v>
      </c>
      <c r="BH213" s="105">
        <v>22.592857142857145</v>
      </c>
      <c r="BI213" s="105">
        <v>71.057692307692292</v>
      </c>
      <c r="BJ213" s="105">
        <v>130.53750000000002</v>
      </c>
      <c r="BK213" s="105">
        <v>179.13846153846154</v>
      </c>
      <c r="BL213" s="105">
        <v>127.46666666666664</v>
      </c>
      <c r="BM213" s="105">
        <v>114.98076923076925</v>
      </c>
      <c r="BN213" s="105">
        <v>140.48846153846154</v>
      </c>
      <c r="BO213" s="105">
        <v>183.81923076923073</v>
      </c>
      <c r="BP213" s="105">
        <v>230.20833333333334</v>
      </c>
      <c r="BQ213" s="105">
        <v>177.31851851851854</v>
      </c>
      <c r="BR213" s="106">
        <v>54.742307692307683</v>
      </c>
      <c r="BS213" s="107"/>
      <c r="BT213" s="108">
        <v>1.4355555555555553</v>
      </c>
      <c r="BU213" s="174">
        <v>2.0054441859757959</v>
      </c>
      <c r="BV213" s="174">
        <v>5.4177777777777756</v>
      </c>
      <c r="BW213" s="174">
        <v>8.99167657550535</v>
      </c>
      <c r="BX213" s="174">
        <v>12.862222222222222</v>
      </c>
      <c r="BY213" s="109">
        <v>10.072413793103447</v>
      </c>
      <c r="BZ213" s="109">
        <v>10.117777777777777</v>
      </c>
      <c r="CA213" s="109">
        <v>12.791954022988506</v>
      </c>
      <c r="CB213" s="109">
        <v>13.161457448615597</v>
      </c>
      <c r="CC213" s="109">
        <v>13.619999999999997</v>
      </c>
      <c r="CD213" s="109">
        <v>10.793103448275863</v>
      </c>
      <c r="CE213" s="109">
        <v>3.7298850574712636</v>
      </c>
      <c r="CF213" s="110"/>
      <c r="CG213" s="111">
        <v>81</v>
      </c>
      <c r="CH213" s="111">
        <v>112</v>
      </c>
      <c r="CI213" s="111">
        <v>110</v>
      </c>
      <c r="CJ213" s="111">
        <v>124.6</v>
      </c>
      <c r="CK213" s="111">
        <v>118</v>
      </c>
      <c r="CL213" s="111">
        <v>111</v>
      </c>
      <c r="CM213" s="111">
        <v>124</v>
      </c>
      <c r="CN213" s="111">
        <v>114</v>
      </c>
      <c r="CO213" s="111">
        <v>91</v>
      </c>
      <c r="CP213" s="111">
        <v>133.4</v>
      </c>
      <c r="CQ213" s="111">
        <v>131</v>
      </c>
      <c r="CR213" s="111">
        <v>141</v>
      </c>
      <c r="CS213" s="112"/>
      <c r="CT213" s="231" t="s">
        <v>195</v>
      </c>
      <c r="CU213" s="114">
        <f t="shared" si="110"/>
        <v>0</v>
      </c>
      <c r="CV213" s="114"/>
      <c r="CW213" s="114"/>
      <c r="CX213" s="114">
        <f t="shared" si="111"/>
        <v>0</v>
      </c>
      <c r="CY213" s="114"/>
      <c r="CZ213" s="114"/>
      <c r="DA213" s="114">
        <f t="shared" si="112"/>
        <v>0</v>
      </c>
      <c r="DB213" s="115">
        <f t="shared" si="113"/>
        <v>0</v>
      </c>
      <c r="DC213" s="116">
        <f t="shared" si="114"/>
        <v>0</v>
      </c>
      <c r="DD213" s="116">
        <f t="shared" si="115"/>
        <v>0</v>
      </c>
      <c r="DE213" s="116">
        <f t="shared" si="116"/>
        <v>0</v>
      </c>
      <c r="DF213" s="117">
        <f t="shared" si="117"/>
        <v>0</v>
      </c>
      <c r="DH213" s="119">
        <v>3.5724999999999998</v>
      </c>
      <c r="DI213" s="119">
        <v>2.0839583333333334</v>
      </c>
      <c r="DJ213" s="120">
        <v>8.633541666666666</v>
      </c>
      <c r="DK213" s="121"/>
      <c r="DL213" s="119">
        <v>10.983926940639272</v>
      </c>
      <c r="DM213" s="119">
        <v>11.183634703196347</v>
      </c>
      <c r="DN213" s="120">
        <v>14.279105022831052</v>
      </c>
      <c r="DO213" s="121"/>
      <c r="DP213" s="119">
        <v>20.002773925104023</v>
      </c>
      <c r="DQ213" s="119">
        <v>22.103065187239949</v>
      </c>
      <c r="DR213" s="120">
        <v>30.004160887656038</v>
      </c>
      <c r="DS213" s="121"/>
      <c r="DT213" s="119">
        <v>40.305375842059625</v>
      </c>
      <c r="DU213" s="119">
        <v>55.507403454945646</v>
      </c>
      <c r="DV213" s="120">
        <v>59.307910358167142</v>
      </c>
      <c r="DW213" s="121"/>
      <c r="DX213" s="119">
        <v>63.580862587763292</v>
      </c>
      <c r="DY213" s="119">
        <v>58.782306920762281</v>
      </c>
      <c r="DZ213" s="120">
        <v>76.976830491474416</v>
      </c>
      <c r="EA213" s="121"/>
      <c r="EB213" s="119">
        <v>52.911005547850202</v>
      </c>
      <c r="EC213" s="119">
        <v>51.910797503467407</v>
      </c>
      <c r="ED213" s="120">
        <v>39.408196948682381</v>
      </c>
      <c r="EE213" s="121"/>
      <c r="EF213" s="119">
        <v>38.933165566556667</v>
      </c>
      <c r="EG213" s="119">
        <v>42.035808580858095</v>
      </c>
      <c r="EH213" s="120">
        <v>40.334359185918601</v>
      </c>
      <c r="EI213" s="121"/>
      <c r="EJ213" s="119">
        <v>48.499137931034483</v>
      </c>
      <c r="EK213" s="119">
        <v>40.116570881226053</v>
      </c>
      <c r="EL213" s="120">
        <v>62.270498084291184</v>
      </c>
      <c r="EM213" s="121"/>
      <c r="EN213" s="119">
        <v>63.30745583038869</v>
      </c>
      <c r="EO213" s="119">
        <v>68.208032979976437</v>
      </c>
      <c r="EP213" s="120">
        <v>66.607844522968193</v>
      </c>
      <c r="EQ213" s="121"/>
      <c r="ER213" s="119">
        <v>72.430584051429378</v>
      </c>
      <c r="ES213" s="119">
        <v>79.723594583504322</v>
      </c>
      <c r="ET213" s="120">
        <v>91.312488031733025</v>
      </c>
      <c r="EU213" s="121"/>
      <c r="EV213" s="119">
        <v>81.306049107142854</v>
      </c>
      <c r="EW213" s="119">
        <v>58.704367559523803</v>
      </c>
      <c r="EX213" s="120">
        <v>39.202916666666667</v>
      </c>
      <c r="EY213" s="121"/>
      <c r="EZ213" s="119">
        <v>31.508692052980127</v>
      </c>
      <c r="FA213" s="119">
        <v>23.206401766004412</v>
      </c>
      <c r="FB213" s="120">
        <v>5.7015728476821179</v>
      </c>
    </row>
    <row r="214" spans="1:158" s="118" customFormat="1" ht="15" customHeight="1" x14ac:dyDescent="0.25">
      <c r="A214" s="85">
        <v>28015070</v>
      </c>
      <c r="B214" s="86">
        <v>-73.008777780000003</v>
      </c>
      <c r="C214" s="86">
        <v>10.55986111</v>
      </c>
      <c r="D214" s="87">
        <v>255</v>
      </c>
      <c r="E214" s="122" t="s">
        <v>196</v>
      </c>
      <c r="F214" s="340" t="s">
        <v>43</v>
      </c>
      <c r="G214" s="341" t="s">
        <v>1515</v>
      </c>
      <c r="H214" s="341" t="s">
        <v>727</v>
      </c>
      <c r="I214" s="341" t="s">
        <v>1577</v>
      </c>
      <c r="J214" s="171" t="s">
        <v>848</v>
      </c>
      <c r="K214" s="339">
        <v>0</v>
      </c>
      <c r="L214" s="339">
        <v>0</v>
      </c>
      <c r="M214" s="126">
        <v>0</v>
      </c>
      <c r="N214" s="126">
        <v>0</v>
      </c>
      <c r="O214" s="126">
        <v>2</v>
      </c>
      <c r="P214" s="126">
        <v>0</v>
      </c>
      <c r="Q214" s="126">
        <v>0.4</v>
      </c>
      <c r="R214" s="126">
        <v>18.5</v>
      </c>
      <c r="S214" s="126">
        <v>0</v>
      </c>
      <c r="T214" s="126">
        <v>28</v>
      </c>
      <c r="U214" s="126">
        <v>0</v>
      </c>
      <c r="V214" s="661">
        <v>0</v>
      </c>
      <c r="W214" s="661">
        <v>0</v>
      </c>
      <c r="X214" s="126">
        <v>0</v>
      </c>
      <c r="Y214" s="126">
        <v>0</v>
      </c>
      <c r="Z214" s="339">
        <v>0</v>
      </c>
      <c r="AA214" s="339">
        <v>30</v>
      </c>
      <c r="AB214" s="126">
        <v>12</v>
      </c>
      <c r="AC214" s="339">
        <v>7.8</v>
      </c>
      <c r="AD214" s="339">
        <v>0</v>
      </c>
      <c r="AE214" s="339">
        <v>0</v>
      </c>
      <c r="AF214" s="126">
        <v>4.5</v>
      </c>
      <c r="AG214" s="126">
        <v>9</v>
      </c>
      <c r="AH214" s="126">
        <v>1.5</v>
      </c>
      <c r="AI214" s="126">
        <v>0</v>
      </c>
      <c r="AJ214" s="126">
        <v>0</v>
      </c>
      <c r="AK214" s="126">
        <v>4.3</v>
      </c>
      <c r="AL214" s="126">
        <v>40.5</v>
      </c>
      <c r="AM214" s="126">
        <v>0.5</v>
      </c>
      <c r="AN214" s="126">
        <v>0</v>
      </c>
      <c r="AO214" s="120"/>
      <c r="AP214" s="92">
        <f t="shared" si="90"/>
        <v>159</v>
      </c>
      <c r="AQ214" s="93">
        <v>107.78571428571429</v>
      </c>
      <c r="AR214" s="94">
        <f t="shared" si="106"/>
        <v>147.51491053677933</v>
      </c>
      <c r="AS214" s="95">
        <f t="shared" si="107"/>
        <v>147.5149105367793</v>
      </c>
      <c r="AT214" s="96">
        <f t="shared" si="118"/>
        <v>30</v>
      </c>
      <c r="AU214" s="97">
        <f t="shared" si="108"/>
        <v>13</v>
      </c>
      <c r="AV214" s="98"/>
      <c r="AW214" s="58">
        <f t="shared" si="89"/>
        <v>0</v>
      </c>
      <c r="AX214" s="99"/>
      <c r="AY214" s="100">
        <f>MAX(K214:AO214)</f>
        <v>40.5</v>
      </c>
      <c r="AZ214" s="101">
        <v>97.9</v>
      </c>
      <c r="BA214" s="102">
        <f t="shared" si="91"/>
        <v>-57.400000000000006</v>
      </c>
      <c r="BB214" s="102" t="str">
        <f t="shared" si="92"/>
        <v/>
      </c>
      <c r="BC214" s="102" t="str">
        <f t="shared" si="93"/>
        <v/>
      </c>
      <c r="BD214" s="102">
        <v>6.6479221927497782</v>
      </c>
      <c r="BE214" s="103">
        <f t="shared" si="109"/>
        <v>6.3520778072502218</v>
      </c>
      <c r="BF214" s="124" t="s">
        <v>196</v>
      </c>
      <c r="BG214" s="105">
        <v>6.1259259259259249</v>
      </c>
      <c r="BH214" s="105">
        <v>10.346428571428572</v>
      </c>
      <c r="BI214" s="105">
        <v>40.989285714285721</v>
      </c>
      <c r="BJ214" s="105">
        <v>107.78571428571429</v>
      </c>
      <c r="BK214" s="105">
        <v>176.66206896551728</v>
      </c>
      <c r="BL214" s="105">
        <v>121.31153846153846</v>
      </c>
      <c r="BM214" s="105">
        <v>86.806896551724122</v>
      </c>
      <c r="BN214" s="105">
        <v>109.85000000000004</v>
      </c>
      <c r="BO214" s="105">
        <v>157.78749999999999</v>
      </c>
      <c r="BP214" s="105">
        <v>185.89999999999998</v>
      </c>
      <c r="BQ214" s="105">
        <v>151.01481481481477</v>
      </c>
      <c r="BR214" s="106">
        <v>49.186206896551724</v>
      </c>
      <c r="BS214" s="107"/>
      <c r="BT214" s="342">
        <v>0.51724137931034486</v>
      </c>
      <c r="BU214" s="343">
        <v>0.76308359914186308</v>
      </c>
      <c r="BV214" s="343">
        <v>2.9334126040428052</v>
      </c>
      <c r="BW214" s="343">
        <v>6.6479221927497782</v>
      </c>
      <c r="BX214" s="343">
        <v>12.778888888888885</v>
      </c>
      <c r="BY214" s="109">
        <v>10.155336617405581</v>
      </c>
      <c r="BZ214" s="109">
        <v>8.3433333333333284</v>
      </c>
      <c r="CA214" s="109">
        <v>11.388888888888889</v>
      </c>
      <c r="CB214" s="109">
        <v>12.872742200328407</v>
      </c>
      <c r="CC214" s="109">
        <v>12.931034482758619</v>
      </c>
      <c r="CD214" s="109">
        <v>9.4753694581280801</v>
      </c>
      <c r="CE214" s="109">
        <v>3.2413793103448265</v>
      </c>
      <c r="CF214" s="110"/>
      <c r="CG214" s="111">
        <v>75.5</v>
      </c>
      <c r="CH214" s="111">
        <v>80.099999999999994</v>
      </c>
      <c r="CI214" s="111">
        <v>84.9</v>
      </c>
      <c r="CJ214" s="111">
        <v>97.9</v>
      </c>
      <c r="CK214" s="111">
        <v>137.19999999999999</v>
      </c>
      <c r="CL214" s="111">
        <v>125</v>
      </c>
      <c r="CM214" s="111">
        <v>138.69999999999999</v>
      </c>
      <c r="CN214" s="111">
        <v>80</v>
      </c>
      <c r="CO214" s="111">
        <v>122.8</v>
      </c>
      <c r="CP214" s="111">
        <v>136.19999999999999</v>
      </c>
      <c r="CQ214" s="111">
        <v>122</v>
      </c>
      <c r="CR214" s="111">
        <v>104.5</v>
      </c>
      <c r="CS214" s="112"/>
      <c r="CT214" s="125" t="s">
        <v>196</v>
      </c>
      <c r="CU214" s="114">
        <f t="shared" si="110"/>
        <v>48.9</v>
      </c>
      <c r="CV214" s="114"/>
      <c r="CW214" s="114"/>
      <c r="CX214" s="114">
        <f t="shared" si="111"/>
        <v>49.8</v>
      </c>
      <c r="CY214" s="114"/>
      <c r="CZ214" s="114"/>
      <c r="DA214" s="114">
        <f t="shared" si="112"/>
        <v>60.3</v>
      </c>
      <c r="DB214" s="115">
        <f t="shared" si="113"/>
        <v>159</v>
      </c>
      <c r="DC214" s="116">
        <f t="shared" si="114"/>
        <v>10</v>
      </c>
      <c r="DD214" s="116">
        <f t="shared" si="115"/>
        <v>10</v>
      </c>
      <c r="DE214" s="116">
        <f t="shared" si="116"/>
        <v>10</v>
      </c>
      <c r="DF214" s="117">
        <f t="shared" si="117"/>
        <v>30</v>
      </c>
      <c r="DH214" s="119">
        <v>2.4818604651162794</v>
      </c>
      <c r="DI214" s="119">
        <v>1.6545736434108531</v>
      </c>
      <c r="DJ214" s="120">
        <v>0.31023255813953493</v>
      </c>
      <c r="DK214" s="121"/>
      <c r="DL214" s="119">
        <v>2.8331999999999997</v>
      </c>
      <c r="DM214" s="119">
        <v>2.5183999999999997</v>
      </c>
      <c r="DN214" s="120">
        <v>7.7650666666666668</v>
      </c>
      <c r="DO214" s="121"/>
      <c r="DP214" s="119">
        <v>10.42840909090909</v>
      </c>
      <c r="DQ214" s="119">
        <v>11.719545454545454</v>
      </c>
      <c r="DR214" s="120">
        <v>12.812045454545455</v>
      </c>
      <c r="DS214" s="121"/>
      <c r="DT214" s="119">
        <v>25.717841870621417</v>
      </c>
      <c r="DU214" s="119">
        <v>41.766572650350284</v>
      </c>
      <c r="DV214" s="120">
        <v>45.853516513511046</v>
      </c>
      <c r="DW214" s="121"/>
      <c r="DX214" s="119">
        <v>49.738518518518518</v>
      </c>
      <c r="DY214" s="119">
        <v>47.641111111111108</v>
      </c>
      <c r="DZ214" s="120">
        <v>75.207037037037026</v>
      </c>
      <c r="EA214" s="121"/>
      <c r="EB214" s="119">
        <v>43.05234358144552</v>
      </c>
      <c r="EC214" s="119">
        <v>50.344271844660184</v>
      </c>
      <c r="ED214" s="120">
        <v>30.066717907227613</v>
      </c>
      <c r="EE214" s="121"/>
      <c r="EF214" s="119">
        <v>37.223396226415105</v>
      </c>
      <c r="EG214" s="119">
        <v>32.020125786163526</v>
      </c>
      <c r="EH214" s="120">
        <v>20.91314465408805</v>
      </c>
      <c r="EI214" s="121"/>
      <c r="EJ214" s="119">
        <v>26.953805309734506</v>
      </c>
      <c r="EK214" s="119">
        <v>46.021126843657804</v>
      </c>
      <c r="EL214" s="120">
        <v>39.831734513274327</v>
      </c>
      <c r="EM214" s="121"/>
      <c r="EN214" s="119">
        <v>49.609453072248485</v>
      </c>
      <c r="EO214" s="119">
        <v>46.122844924600493</v>
      </c>
      <c r="EP214" s="120">
        <v>51.801035336484361</v>
      </c>
      <c r="EQ214" s="121"/>
      <c r="ER214" s="119">
        <v>54.506998226950351</v>
      </c>
      <c r="ES214" s="119">
        <v>60.087239361702117</v>
      </c>
      <c r="ET214" s="120">
        <v>72.742429078014183</v>
      </c>
      <c r="EU214" s="121"/>
      <c r="EV214" s="119">
        <v>47.505941192635341</v>
      </c>
      <c r="EW214" s="119">
        <v>44.352019785655393</v>
      </c>
      <c r="EX214" s="120">
        <v>27.69537235504259</v>
      </c>
      <c r="EY214" s="121"/>
      <c r="EZ214" s="119">
        <v>29.888810511756574</v>
      </c>
      <c r="FA214" s="119">
        <v>9.006230982019364</v>
      </c>
      <c r="FB214" s="120">
        <v>8.8082918395574001</v>
      </c>
    </row>
    <row r="215" spans="1:158" s="118" customFormat="1" ht="15" customHeight="1" x14ac:dyDescent="0.25">
      <c r="A215" s="85">
        <v>28040010</v>
      </c>
      <c r="B215" s="86">
        <v>-73.588888890000007</v>
      </c>
      <c r="C215" s="86">
        <v>10.41788889</v>
      </c>
      <c r="D215" s="87">
        <v>1000</v>
      </c>
      <c r="E215" s="336" t="s">
        <v>197</v>
      </c>
      <c r="F215" s="337" t="s">
        <v>45</v>
      </c>
      <c r="G215" s="337" t="s">
        <v>1515</v>
      </c>
      <c r="H215" s="337" t="s">
        <v>727</v>
      </c>
      <c r="I215" s="337" t="s">
        <v>1576</v>
      </c>
      <c r="J215" s="338" t="s">
        <v>849</v>
      </c>
      <c r="K215" s="339">
        <v>0</v>
      </c>
      <c r="L215" s="339">
        <v>0</v>
      </c>
      <c r="M215" s="91">
        <v>5</v>
      </c>
      <c r="N215" s="91">
        <v>7</v>
      </c>
      <c r="O215" s="91">
        <v>0</v>
      </c>
      <c r="P215" s="91">
        <v>0</v>
      </c>
      <c r="Q215" s="91">
        <v>0</v>
      </c>
      <c r="R215" s="91">
        <v>5</v>
      </c>
      <c r="S215" s="91">
        <v>10</v>
      </c>
      <c r="T215" s="91">
        <v>17</v>
      </c>
      <c r="U215" s="91">
        <v>0</v>
      </c>
      <c r="V215" s="660">
        <v>0</v>
      </c>
      <c r="W215" s="660">
        <v>3</v>
      </c>
      <c r="X215" s="91">
        <v>0</v>
      </c>
      <c r="Y215" s="91">
        <v>0</v>
      </c>
      <c r="Z215" s="339">
        <v>2</v>
      </c>
      <c r="AA215" s="339">
        <v>3</v>
      </c>
      <c r="AB215" s="91">
        <v>2</v>
      </c>
      <c r="AC215" s="339">
        <v>0</v>
      </c>
      <c r="AD215" s="339">
        <v>0</v>
      </c>
      <c r="AE215" s="339">
        <v>13.9</v>
      </c>
      <c r="AF215" s="91">
        <v>3</v>
      </c>
      <c r="AG215" s="91">
        <v>20</v>
      </c>
      <c r="AH215" s="91">
        <v>0</v>
      </c>
      <c r="AI215" s="91">
        <v>0</v>
      </c>
      <c r="AJ215" s="91">
        <v>40</v>
      </c>
      <c r="AK215" s="91">
        <v>5</v>
      </c>
      <c r="AL215" s="91">
        <v>15</v>
      </c>
      <c r="AM215" s="91">
        <v>5</v>
      </c>
      <c r="AN215" s="91">
        <v>0</v>
      </c>
      <c r="AO215" s="120"/>
      <c r="AP215" s="92">
        <f t="shared" si="90"/>
        <v>155.9</v>
      </c>
      <c r="AQ215" s="93">
        <v>171.40689655172412</v>
      </c>
      <c r="AR215" s="94">
        <f t="shared" si="106"/>
        <v>90.953166492315134</v>
      </c>
      <c r="AS215" s="95">
        <f t="shared" si="107"/>
        <v>90.953166492315134</v>
      </c>
      <c r="AT215" s="96">
        <f t="shared" si="118"/>
        <v>30</v>
      </c>
      <c r="AU215" s="97">
        <f t="shared" si="108"/>
        <v>16</v>
      </c>
      <c r="AV215" s="98"/>
      <c r="AW215" s="58">
        <f t="shared" si="89"/>
        <v>0</v>
      </c>
      <c r="AX215" s="99"/>
      <c r="AY215" s="100">
        <f>MAX(K215:AO215)</f>
        <v>40</v>
      </c>
      <c r="AZ215" s="101">
        <v>105</v>
      </c>
      <c r="BA215" s="102">
        <f t="shared" si="91"/>
        <v>-65</v>
      </c>
      <c r="BB215" s="102" t="str">
        <f t="shared" si="92"/>
        <v/>
      </c>
      <c r="BC215" s="102" t="str">
        <f t="shared" si="93"/>
        <v/>
      </c>
      <c r="BD215" s="102">
        <v>10.311494252873565</v>
      </c>
      <c r="BE215" s="103">
        <f t="shared" si="109"/>
        <v>5.6885057471264346</v>
      </c>
      <c r="BF215" s="124" t="s">
        <v>197</v>
      </c>
      <c r="BG215" s="105">
        <v>25.433333333333334</v>
      </c>
      <c r="BH215" s="105">
        <v>24.1</v>
      </c>
      <c r="BI215" s="105">
        <v>77.535714285714292</v>
      </c>
      <c r="BJ215" s="105">
        <v>171.40689655172412</v>
      </c>
      <c r="BK215" s="105">
        <v>286.34482758620692</v>
      </c>
      <c r="BL215" s="105">
        <v>219.44827586206895</v>
      </c>
      <c r="BM215" s="105">
        <v>149.33333333333334</v>
      </c>
      <c r="BN215" s="105">
        <v>231.92413793103449</v>
      </c>
      <c r="BO215" s="105">
        <v>283.88275862068969</v>
      </c>
      <c r="BP215" s="105">
        <v>294.90689655172412</v>
      </c>
      <c r="BQ215" s="105">
        <v>204.48333333333332</v>
      </c>
      <c r="BR215" s="106">
        <v>80.931034482758619</v>
      </c>
      <c r="BS215" s="107"/>
      <c r="BT215" s="108">
        <v>1.6</v>
      </c>
      <c r="BU215" s="174">
        <v>1.7685242200328408</v>
      </c>
      <c r="BV215" s="174">
        <v>4.9744444444444431</v>
      </c>
      <c r="BW215" s="174">
        <v>10.311494252873565</v>
      </c>
      <c r="BX215" s="174">
        <v>14.612222222222222</v>
      </c>
      <c r="BY215" s="109">
        <v>10.743678160919538</v>
      </c>
      <c r="BZ215" s="109">
        <v>7.7333333333333325</v>
      </c>
      <c r="CA215" s="109">
        <v>12.381111111111112</v>
      </c>
      <c r="CB215" s="109">
        <v>15.135714285714284</v>
      </c>
      <c r="CC215" s="109">
        <v>15.215555555555552</v>
      </c>
      <c r="CD215" s="109">
        <v>12.433333333333334</v>
      </c>
      <c r="CE215" s="109">
        <v>4.206896551724137</v>
      </c>
      <c r="CF215" s="110"/>
      <c r="CG215" s="111">
        <v>60</v>
      </c>
      <c r="CH215" s="111">
        <v>100</v>
      </c>
      <c r="CI215" s="111">
        <v>67</v>
      </c>
      <c r="CJ215" s="111">
        <v>105</v>
      </c>
      <c r="CK215" s="111">
        <v>99</v>
      </c>
      <c r="CL215" s="111">
        <v>150</v>
      </c>
      <c r="CM215" s="111">
        <v>136</v>
      </c>
      <c r="CN215" s="111">
        <v>127</v>
      </c>
      <c r="CO215" s="111">
        <v>132</v>
      </c>
      <c r="CP215" s="111">
        <v>130</v>
      </c>
      <c r="CQ215" s="111">
        <v>106</v>
      </c>
      <c r="CR215" s="111">
        <v>105</v>
      </c>
      <c r="CS215" s="112"/>
      <c r="CT215" s="125" t="s">
        <v>197</v>
      </c>
      <c r="CU215" s="114">
        <f t="shared" si="110"/>
        <v>44</v>
      </c>
      <c r="CV215" s="114"/>
      <c r="CW215" s="114"/>
      <c r="CX215" s="114">
        <f t="shared" si="111"/>
        <v>10</v>
      </c>
      <c r="CY215" s="114"/>
      <c r="CZ215" s="114"/>
      <c r="DA215" s="114">
        <f t="shared" si="112"/>
        <v>101.9</v>
      </c>
      <c r="DB215" s="115">
        <f t="shared" si="113"/>
        <v>155.9</v>
      </c>
      <c r="DC215" s="116">
        <f t="shared" si="114"/>
        <v>10</v>
      </c>
      <c r="DD215" s="116">
        <f t="shared" si="115"/>
        <v>10</v>
      </c>
      <c r="DE215" s="116">
        <f t="shared" si="116"/>
        <v>10</v>
      </c>
      <c r="DF215" s="117">
        <f t="shared" si="117"/>
        <v>30</v>
      </c>
      <c r="DH215" s="119">
        <v>5.8604026845637582</v>
      </c>
      <c r="DI215" s="119">
        <v>5.1651006711409391</v>
      </c>
      <c r="DJ215" s="120">
        <v>3.7744966442953016</v>
      </c>
      <c r="DK215" s="121"/>
      <c r="DL215" s="119">
        <v>7.7215686274509787</v>
      </c>
      <c r="DM215" s="119">
        <v>8.8246498599439782</v>
      </c>
      <c r="DN215" s="120">
        <v>19.253781512605038</v>
      </c>
      <c r="DO215" s="121"/>
      <c r="DP215" s="119">
        <v>18.100000000000001</v>
      </c>
      <c r="DQ215" s="119">
        <v>21.5</v>
      </c>
      <c r="DR215" s="120">
        <v>29.8</v>
      </c>
      <c r="DS215" s="121"/>
      <c r="DT215" s="119">
        <v>44.28754739744916</v>
      </c>
      <c r="DU215" s="119">
        <v>58.021663219579459</v>
      </c>
      <c r="DV215" s="120">
        <v>90.167456049638062</v>
      </c>
      <c r="DW215" s="121"/>
      <c r="DX215" s="119">
        <v>98.611271147690886</v>
      </c>
      <c r="DY215" s="119">
        <v>80.109156378600815</v>
      </c>
      <c r="DZ215" s="120">
        <v>112.91290580704161</v>
      </c>
      <c r="EA215" s="121"/>
      <c r="EB215" s="119">
        <v>74.175751633986934</v>
      </c>
      <c r="EC215" s="119">
        <v>66.678202614379089</v>
      </c>
      <c r="ED215" s="120">
        <v>63.079379084967329</v>
      </c>
      <c r="EE215" s="121"/>
      <c r="EF215" s="119">
        <v>32.701505524861879</v>
      </c>
      <c r="EG215" s="119">
        <v>46.602145488029471</v>
      </c>
      <c r="EH215" s="120">
        <v>65.503015653775307</v>
      </c>
      <c r="EI215" s="121"/>
      <c r="EJ215" s="119">
        <v>67.11791483113069</v>
      </c>
      <c r="EK215" s="119">
        <v>77.520691496462433</v>
      </c>
      <c r="EL215" s="120">
        <v>105.12806033907356</v>
      </c>
      <c r="EM215" s="121"/>
      <c r="EN215" s="119">
        <v>102.31772003897369</v>
      </c>
      <c r="EO215" s="119">
        <v>93.216143769622178</v>
      </c>
      <c r="EP215" s="120">
        <v>112.41946952473747</v>
      </c>
      <c r="EQ215" s="121"/>
      <c r="ER215" s="119">
        <v>119.7937129362372</v>
      </c>
      <c r="ES215" s="119">
        <v>138.19274731041719</v>
      </c>
      <c r="ET215" s="120">
        <v>123.09353975334557</v>
      </c>
      <c r="EU215" s="121"/>
      <c r="EV215" s="119">
        <v>88.768117190866022</v>
      </c>
      <c r="EW215" s="119">
        <v>80.770989516013216</v>
      </c>
      <c r="EX215" s="120">
        <v>62.477559959787456</v>
      </c>
      <c r="EY215" s="121"/>
      <c r="EZ215" s="119">
        <v>32.372051996285975</v>
      </c>
      <c r="FA215" s="119">
        <v>23.177623026926646</v>
      </c>
      <c r="FB215" s="120">
        <v>13.21699164345404</v>
      </c>
    </row>
    <row r="216" spans="1:158" s="118" customFormat="1" ht="15" customHeight="1" x14ac:dyDescent="0.25">
      <c r="A216" s="85">
        <v>28010360</v>
      </c>
      <c r="B216" s="86">
        <v>-73.353055555555997</v>
      </c>
      <c r="C216" s="86">
        <v>10.697333333333001</v>
      </c>
      <c r="D216" s="87">
        <v>2000</v>
      </c>
      <c r="E216" s="336" t="s">
        <v>1339</v>
      </c>
      <c r="F216" s="337" t="s">
        <v>45</v>
      </c>
      <c r="G216" s="337" t="s">
        <v>1515</v>
      </c>
      <c r="H216" s="337" t="s">
        <v>727</v>
      </c>
      <c r="I216" s="337" t="s">
        <v>1577</v>
      </c>
      <c r="J216" s="338" t="s">
        <v>726</v>
      </c>
      <c r="K216" s="339">
        <v>3</v>
      </c>
      <c r="L216" s="339">
        <v>0</v>
      </c>
      <c r="M216" s="91">
        <v>2</v>
      </c>
      <c r="N216" s="91">
        <v>0</v>
      </c>
      <c r="O216" s="91">
        <v>0</v>
      </c>
      <c r="P216" s="91">
        <v>43</v>
      </c>
      <c r="Q216" s="91">
        <v>13</v>
      </c>
      <c r="R216" s="91">
        <v>49</v>
      </c>
      <c r="S216" s="91">
        <v>0</v>
      </c>
      <c r="T216" s="91">
        <v>0</v>
      </c>
      <c r="U216" s="91">
        <v>0</v>
      </c>
      <c r="V216" s="660">
        <v>0</v>
      </c>
      <c r="W216" s="660">
        <v>0</v>
      </c>
      <c r="X216" s="91">
        <v>0</v>
      </c>
      <c r="Y216" s="91">
        <v>0</v>
      </c>
      <c r="Z216" s="339">
        <v>4</v>
      </c>
      <c r="AA216" s="339">
        <v>5</v>
      </c>
      <c r="AB216" s="91">
        <v>39</v>
      </c>
      <c r="AC216" s="339">
        <v>5</v>
      </c>
      <c r="AD216" s="339">
        <v>0</v>
      </c>
      <c r="AE216" s="339">
        <v>25</v>
      </c>
      <c r="AF216" s="91">
        <v>17</v>
      </c>
      <c r="AG216" s="91">
        <v>11</v>
      </c>
      <c r="AH216" s="91">
        <v>38</v>
      </c>
      <c r="AI216" s="91">
        <v>22</v>
      </c>
      <c r="AJ216" s="91">
        <v>0</v>
      </c>
      <c r="AK216" s="91">
        <v>29</v>
      </c>
      <c r="AL216" s="91">
        <v>58</v>
      </c>
      <c r="AM216" s="91">
        <v>0</v>
      </c>
      <c r="AN216" s="91">
        <v>0</v>
      </c>
      <c r="AO216" s="120"/>
      <c r="AP216" s="92">
        <f t="shared" si="90"/>
        <v>363</v>
      </c>
      <c r="AQ216" s="93">
        <v>215.16296296296295</v>
      </c>
      <c r="AR216" s="94">
        <f t="shared" si="106"/>
        <v>168.70933314972288</v>
      </c>
      <c r="AS216" s="95">
        <f t="shared" si="107"/>
        <v>168.70933314972288</v>
      </c>
      <c r="AT216" s="96">
        <f>COUNT(K216:AO216)</f>
        <v>30</v>
      </c>
      <c r="AU216" s="97">
        <f t="shared" si="108"/>
        <v>16</v>
      </c>
      <c r="AV216" s="98"/>
      <c r="AW216" s="58">
        <f t="shared" si="89"/>
        <v>0</v>
      </c>
      <c r="AX216" s="99"/>
      <c r="AY216" s="100">
        <f>MAX(K216:AO216)</f>
        <v>58</v>
      </c>
      <c r="AZ216" s="101">
        <v>117</v>
      </c>
      <c r="BA216" s="102">
        <f t="shared" si="91"/>
        <v>-59</v>
      </c>
      <c r="BB216" s="102" t="str">
        <f t="shared" si="92"/>
        <v/>
      </c>
      <c r="BC216" s="102" t="str">
        <f t="shared" si="93"/>
        <v/>
      </c>
      <c r="BD216" s="102">
        <v>10.074074074074076</v>
      </c>
      <c r="BE216" s="103">
        <f t="shared" si="109"/>
        <v>5.9259259259259238</v>
      </c>
      <c r="BF216" s="124" t="s">
        <v>1339</v>
      </c>
      <c r="BG216" s="105">
        <v>16.223076923076924</v>
      </c>
      <c r="BH216" s="105">
        <v>23.988888888888887</v>
      </c>
      <c r="BI216" s="105">
        <v>76.788888888888891</v>
      </c>
      <c r="BJ216" s="105">
        <v>215.16296296296295</v>
      </c>
      <c r="BK216" s="105">
        <v>289.81481481481478</v>
      </c>
      <c r="BL216" s="105">
        <v>126.73333333333332</v>
      </c>
      <c r="BM216" s="105">
        <v>132.67407407407404</v>
      </c>
      <c r="BN216" s="105">
        <v>190.13703703703706</v>
      </c>
      <c r="BO216" s="105">
        <v>318.04814814814813</v>
      </c>
      <c r="BP216" s="105">
        <v>463.25</v>
      </c>
      <c r="BQ216" s="105">
        <v>273.80370370370372</v>
      </c>
      <c r="BR216" s="106">
        <v>37.704000000000001</v>
      </c>
      <c r="BS216" s="107"/>
      <c r="BT216" s="142">
        <v>1.0012345679012342</v>
      </c>
      <c r="BU216" s="143">
        <v>1.2279807516876482</v>
      </c>
      <c r="BV216" s="143">
        <v>4.2592592592592586</v>
      </c>
      <c r="BW216" s="143">
        <v>10.074074074074076</v>
      </c>
      <c r="BX216" s="143">
        <v>12.518518518518517</v>
      </c>
      <c r="BY216" s="143">
        <v>5.4444444444444455</v>
      </c>
      <c r="BZ216" s="143">
        <v>5.3333333333333321</v>
      </c>
      <c r="CA216" s="143">
        <v>7.9629629629629592</v>
      </c>
      <c r="CB216" s="143">
        <v>12.814814814814815</v>
      </c>
      <c r="CC216" s="143">
        <v>15.816666666666665</v>
      </c>
      <c r="CD216" s="143">
        <v>9.47167487684729</v>
      </c>
      <c r="CE216" s="144">
        <v>2.3982971477224346</v>
      </c>
      <c r="CF216" s="110"/>
      <c r="CG216" s="111">
        <v>77</v>
      </c>
      <c r="CH216" s="111">
        <v>77</v>
      </c>
      <c r="CI216" s="111">
        <v>95.8</v>
      </c>
      <c r="CJ216" s="111">
        <v>117</v>
      </c>
      <c r="CK216" s="111">
        <v>153</v>
      </c>
      <c r="CL216" s="111">
        <v>142</v>
      </c>
      <c r="CM216" s="111">
        <v>190</v>
      </c>
      <c r="CN216" s="111">
        <v>182</v>
      </c>
      <c r="CO216" s="111">
        <v>142</v>
      </c>
      <c r="CP216" s="111">
        <v>220</v>
      </c>
      <c r="CQ216" s="111">
        <v>152</v>
      </c>
      <c r="CR216" s="111">
        <v>154</v>
      </c>
      <c r="CS216" s="112"/>
      <c r="CT216" s="125" t="s">
        <v>1339</v>
      </c>
      <c r="CU216" s="114">
        <f t="shared" si="110"/>
        <v>110</v>
      </c>
      <c r="CV216" s="114"/>
      <c r="CW216" s="114"/>
      <c r="CX216" s="114">
        <f t="shared" si="111"/>
        <v>53</v>
      </c>
      <c r="CY216" s="114"/>
      <c r="CZ216" s="114"/>
      <c r="DA216" s="114">
        <f t="shared" si="112"/>
        <v>200</v>
      </c>
      <c r="DB216" s="115">
        <f t="shared" si="113"/>
        <v>363</v>
      </c>
      <c r="DC216" s="116">
        <f t="shared" si="114"/>
        <v>10</v>
      </c>
      <c r="DD216" s="116">
        <f t="shared" si="115"/>
        <v>10</v>
      </c>
      <c r="DE216" s="116">
        <f t="shared" si="116"/>
        <v>10</v>
      </c>
      <c r="DF216" s="117">
        <f t="shared" si="117"/>
        <v>30</v>
      </c>
      <c r="DH216" s="119"/>
      <c r="DI216" s="119"/>
      <c r="DJ216" s="120"/>
      <c r="DK216" s="121"/>
      <c r="DL216" s="119"/>
      <c r="DM216" s="119"/>
      <c r="DN216" s="120"/>
      <c r="DO216" s="121"/>
      <c r="DP216" s="119"/>
      <c r="DQ216" s="119"/>
      <c r="DR216" s="120"/>
      <c r="DS216" s="121"/>
      <c r="DT216" s="119"/>
      <c r="DU216" s="119"/>
      <c r="DV216" s="120"/>
      <c r="DW216" s="121"/>
      <c r="DX216" s="119"/>
      <c r="DY216" s="119"/>
      <c r="DZ216" s="120"/>
      <c r="EA216" s="121"/>
      <c r="EB216" s="119"/>
      <c r="EC216" s="119"/>
      <c r="ED216" s="120"/>
      <c r="EE216" s="121"/>
      <c r="EF216" s="119"/>
      <c r="EG216" s="119"/>
      <c r="EH216" s="120"/>
      <c r="EI216" s="121"/>
      <c r="EJ216" s="119"/>
      <c r="EK216" s="119"/>
      <c r="EL216" s="120"/>
      <c r="EM216" s="121"/>
      <c r="EN216" s="119"/>
      <c r="EO216" s="119"/>
      <c r="EP216" s="120"/>
      <c r="EQ216" s="121"/>
      <c r="ER216" s="119"/>
      <c r="ES216" s="119"/>
      <c r="ET216" s="120"/>
      <c r="EU216" s="121"/>
      <c r="EV216" s="119"/>
      <c r="EW216" s="119"/>
      <c r="EX216" s="120"/>
      <c r="EY216" s="121"/>
      <c r="EZ216" s="119"/>
      <c r="FA216" s="119"/>
      <c r="FB216" s="120"/>
    </row>
    <row r="217" spans="1:158" s="118" customFormat="1" ht="15" customHeight="1" x14ac:dyDescent="0.25">
      <c r="A217" s="85">
        <v>15060180</v>
      </c>
      <c r="B217" s="86">
        <v>-72.711500000000001</v>
      </c>
      <c r="C217" s="86">
        <v>11.138027777777999</v>
      </c>
      <c r="D217" s="87">
        <v>680</v>
      </c>
      <c r="E217" s="336" t="s">
        <v>1340</v>
      </c>
      <c r="F217" s="337" t="s">
        <v>43</v>
      </c>
      <c r="G217" s="337" t="s">
        <v>1511</v>
      </c>
      <c r="H217" s="337" t="s">
        <v>1513</v>
      </c>
      <c r="I217" s="337" t="s">
        <v>1539</v>
      </c>
      <c r="J217" s="338" t="s">
        <v>1341</v>
      </c>
      <c r="K217" s="339">
        <v>0</v>
      </c>
      <c r="L217" s="339">
        <v>0</v>
      </c>
      <c r="M217" s="91">
        <v>0</v>
      </c>
      <c r="N217" s="91">
        <v>0</v>
      </c>
      <c r="O217" s="91">
        <v>0</v>
      </c>
      <c r="P217" s="91">
        <v>0</v>
      </c>
      <c r="Q217" s="91">
        <v>12</v>
      </c>
      <c r="R217" s="91">
        <v>0</v>
      </c>
      <c r="S217" s="91">
        <v>0</v>
      </c>
      <c r="T217" s="91">
        <v>0</v>
      </c>
      <c r="U217" s="91">
        <v>0</v>
      </c>
      <c r="V217" s="660">
        <v>0</v>
      </c>
      <c r="W217" s="660">
        <v>0</v>
      </c>
      <c r="X217" s="91">
        <v>0</v>
      </c>
      <c r="Y217" s="91">
        <v>15</v>
      </c>
      <c r="Z217" s="339">
        <v>0</v>
      </c>
      <c r="AA217" s="339">
        <v>7</v>
      </c>
      <c r="AB217" s="91">
        <v>12</v>
      </c>
      <c r="AC217" s="339">
        <v>25</v>
      </c>
      <c r="AD217" s="339">
        <v>0</v>
      </c>
      <c r="AE217" s="339">
        <v>0</v>
      </c>
      <c r="AF217" s="91">
        <v>0</v>
      </c>
      <c r="AG217" s="91">
        <v>0</v>
      </c>
      <c r="AH217" s="91">
        <v>5</v>
      </c>
      <c r="AI217" s="91">
        <v>0</v>
      </c>
      <c r="AJ217" s="91">
        <v>76</v>
      </c>
      <c r="AK217" s="91">
        <v>11</v>
      </c>
      <c r="AL217" s="91">
        <v>0</v>
      </c>
      <c r="AM217" s="91">
        <v>0</v>
      </c>
      <c r="AN217" s="91">
        <v>0</v>
      </c>
      <c r="AO217" s="120"/>
      <c r="AP217" s="92">
        <f t="shared" si="90"/>
        <v>163</v>
      </c>
      <c r="AQ217" s="93">
        <v>87.461538461538467</v>
      </c>
      <c r="AR217" s="94">
        <f t="shared" si="106"/>
        <v>186.36763412489006</v>
      </c>
      <c r="AS217" s="95">
        <f t="shared" si="107"/>
        <v>186.36763412489006</v>
      </c>
      <c r="AT217" s="96">
        <f>COUNT(K217:AO217)</f>
        <v>30</v>
      </c>
      <c r="AU217" s="97">
        <f t="shared" si="108"/>
        <v>8</v>
      </c>
      <c r="AV217" s="98"/>
      <c r="AW217" s="58">
        <f t="shared" si="89"/>
        <v>0</v>
      </c>
      <c r="AX217" s="99"/>
      <c r="AY217" s="100">
        <f>MAX(K217:AO217)</f>
        <v>76</v>
      </c>
      <c r="AZ217" s="101">
        <v>120</v>
      </c>
      <c r="BA217" s="102">
        <f t="shared" si="91"/>
        <v>-44</v>
      </c>
      <c r="BB217" s="102" t="str">
        <f t="shared" si="92"/>
        <v/>
      </c>
      <c r="BC217" s="102" t="str">
        <f t="shared" si="93"/>
        <v/>
      </c>
      <c r="BD217" s="102">
        <v>5.152709359605911</v>
      </c>
      <c r="BE217" s="103">
        <f t="shared" si="109"/>
        <v>2.847290640394089</v>
      </c>
      <c r="BF217" s="124" t="s">
        <v>1340</v>
      </c>
      <c r="BG217" s="105">
        <v>12.333333333333334</v>
      </c>
      <c r="BH217" s="105">
        <v>4.5172413793103452</v>
      </c>
      <c r="BI217" s="105">
        <v>22.037037037037038</v>
      </c>
      <c r="BJ217" s="105">
        <v>87.461538461538467</v>
      </c>
      <c r="BK217" s="105">
        <v>138.34482758620689</v>
      </c>
      <c r="BL217" s="105">
        <v>63.944827586206898</v>
      </c>
      <c r="BM217" s="105">
        <v>40.964285714285715</v>
      </c>
      <c r="BN217" s="105">
        <v>101.33333333333333</v>
      </c>
      <c r="BO217" s="105">
        <v>182.68</v>
      </c>
      <c r="BP217" s="105">
        <v>188.5344827586207</v>
      </c>
      <c r="BQ217" s="105">
        <v>170.53571428571428</v>
      </c>
      <c r="BR217" s="106">
        <v>52.892857142857146</v>
      </c>
      <c r="BS217" s="107"/>
      <c r="BT217" s="108">
        <v>1.6666666666666663</v>
      </c>
      <c r="BU217" s="174">
        <v>0.96574019024970281</v>
      </c>
      <c r="BV217" s="174">
        <v>2.2257653061224487</v>
      </c>
      <c r="BW217" s="174">
        <v>5.152709359605911</v>
      </c>
      <c r="BX217" s="174">
        <v>9.1034482758620676</v>
      </c>
      <c r="BY217" s="109">
        <v>5.137931034482758</v>
      </c>
      <c r="BZ217" s="109">
        <v>3.7820689655172401</v>
      </c>
      <c r="CA217" s="109">
        <v>7.7514880952380913</v>
      </c>
      <c r="CB217" s="109">
        <v>10.922413793103447</v>
      </c>
      <c r="CC217" s="109">
        <v>12.379310344827585</v>
      </c>
      <c r="CD217" s="109">
        <v>9.7142857142857117</v>
      </c>
      <c r="CE217" s="109">
        <v>4.7142857142857126</v>
      </c>
      <c r="CF217" s="110"/>
      <c r="CG217" s="111">
        <v>43</v>
      </c>
      <c r="CH217" s="111">
        <v>20</v>
      </c>
      <c r="CI217" s="111">
        <v>89</v>
      </c>
      <c r="CJ217" s="111">
        <v>120</v>
      </c>
      <c r="CK217" s="111">
        <v>120</v>
      </c>
      <c r="CL217" s="111">
        <v>100</v>
      </c>
      <c r="CM217" s="111">
        <v>78</v>
      </c>
      <c r="CN217" s="111">
        <v>110</v>
      </c>
      <c r="CO217" s="111">
        <v>134</v>
      </c>
      <c r="CP217" s="111">
        <v>139</v>
      </c>
      <c r="CQ217" s="111">
        <v>145</v>
      </c>
      <c r="CR217" s="111">
        <v>135</v>
      </c>
      <c r="CS217" s="112"/>
      <c r="CT217" s="125" t="s">
        <v>1340</v>
      </c>
      <c r="CU217" s="114">
        <f t="shared" si="110"/>
        <v>12</v>
      </c>
      <c r="CV217" s="114"/>
      <c r="CW217" s="114"/>
      <c r="CX217" s="114">
        <f t="shared" si="111"/>
        <v>59</v>
      </c>
      <c r="CY217" s="114"/>
      <c r="CZ217" s="114"/>
      <c r="DA217" s="114">
        <f t="shared" si="112"/>
        <v>92</v>
      </c>
      <c r="DB217" s="115">
        <f t="shared" si="113"/>
        <v>163</v>
      </c>
      <c r="DC217" s="116">
        <f t="shared" si="114"/>
        <v>10</v>
      </c>
      <c r="DD217" s="116">
        <f t="shared" si="115"/>
        <v>10</v>
      </c>
      <c r="DE217" s="116">
        <f t="shared" si="116"/>
        <v>10</v>
      </c>
      <c r="DF217" s="117">
        <f t="shared" si="117"/>
        <v>30</v>
      </c>
      <c r="DH217" s="119"/>
      <c r="DI217" s="119"/>
      <c r="DJ217" s="120"/>
      <c r="DK217" s="121"/>
      <c r="DL217" s="119"/>
      <c r="DM217" s="119"/>
      <c r="DN217" s="120"/>
      <c r="DO217" s="121"/>
      <c r="DP217" s="119"/>
      <c r="DQ217" s="119"/>
      <c r="DR217" s="120"/>
      <c r="DS217" s="121"/>
      <c r="DT217" s="119"/>
      <c r="DU217" s="119"/>
      <c r="DV217" s="120"/>
      <c r="DW217" s="121"/>
      <c r="DX217" s="119"/>
      <c r="DY217" s="119"/>
      <c r="DZ217" s="120"/>
      <c r="EA217" s="121"/>
      <c r="EB217" s="119"/>
      <c r="EC217" s="119"/>
      <c r="ED217" s="120"/>
      <c r="EE217" s="121"/>
      <c r="EF217" s="119"/>
      <c r="EG217" s="119"/>
      <c r="EH217" s="120"/>
      <c r="EI217" s="121"/>
      <c r="EJ217" s="119"/>
      <c r="EK217" s="119"/>
      <c r="EL217" s="120"/>
      <c r="EM217" s="121"/>
      <c r="EN217" s="119"/>
      <c r="EO217" s="119"/>
      <c r="EP217" s="120"/>
      <c r="EQ217" s="121"/>
      <c r="ER217" s="119"/>
      <c r="ES217" s="119"/>
      <c r="ET217" s="120"/>
      <c r="EU217" s="121"/>
      <c r="EV217" s="119"/>
      <c r="EW217" s="119"/>
      <c r="EX217" s="120"/>
      <c r="EY217" s="121"/>
      <c r="EZ217" s="119"/>
      <c r="FA217" s="119"/>
      <c r="FB217" s="120"/>
    </row>
    <row r="218" spans="1:158" s="118" customFormat="1" ht="15" customHeight="1" x14ac:dyDescent="0.25">
      <c r="A218" s="85">
        <v>15060040</v>
      </c>
      <c r="B218" s="86">
        <v>-72.877527777777999</v>
      </c>
      <c r="C218" s="86">
        <v>11.034361111111</v>
      </c>
      <c r="D218" s="87">
        <v>900</v>
      </c>
      <c r="E218" s="336" t="s">
        <v>1342</v>
      </c>
      <c r="F218" s="337" t="s">
        <v>43</v>
      </c>
      <c r="G218" s="337" t="s">
        <v>1511</v>
      </c>
      <c r="H218" s="337" t="s">
        <v>1513</v>
      </c>
      <c r="I218" s="337" t="s">
        <v>1539</v>
      </c>
      <c r="J218" s="338" t="s">
        <v>1343</v>
      </c>
      <c r="K218" s="339">
        <v>0</v>
      </c>
      <c r="L218" s="339">
        <v>0</v>
      </c>
      <c r="M218" s="91">
        <v>0</v>
      </c>
      <c r="N218" s="91">
        <v>0</v>
      </c>
      <c r="O218" s="91">
        <v>0</v>
      </c>
      <c r="P218" s="91">
        <v>0</v>
      </c>
      <c r="Q218" s="91">
        <v>55</v>
      </c>
      <c r="R218" s="91">
        <v>0</v>
      </c>
      <c r="S218" s="91">
        <v>0</v>
      </c>
      <c r="T218" s="91">
        <v>0</v>
      </c>
      <c r="U218" s="91">
        <v>0</v>
      </c>
      <c r="V218" s="660">
        <v>0</v>
      </c>
      <c r="W218" s="660">
        <v>0</v>
      </c>
      <c r="X218" s="91">
        <v>0</v>
      </c>
      <c r="Y218" s="91">
        <v>9</v>
      </c>
      <c r="Z218" s="339">
        <v>0</v>
      </c>
      <c r="AA218" s="339">
        <v>5</v>
      </c>
      <c r="AB218" s="91">
        <v>10</v>
      </c>
      <c r="AC218" s="339">
        <v>19</v>
      </c>
      <c r="AD218" s="339">
        <v>0</v>
      </c>
      <c r="AE218" s="339">
        <v>0</v>
      </c>
      <c r="AF218" s="91">
        <v>110</v>
      </c>
      <c r="AG218" s="91">
        <v>0</v>
      </c>
      <c r="AH218" s="91">
        <v>20</v>
      </c>
      <c r="AI218" s="91" t="s">
        <v>1301</v>
      </c>
      <c r="AJ218" s="91">
        <v>0</v>
      </c>
      <c r="AK218" s="91">
        <v>0</v>
      </c>
      <c r="AL218" s="91">
        <v>0</v>
      </c>
      <c r="AM218" s="91">
        <v>0</v>
      </c>
      <c r="AN218" s="91">
        <v>0</v>
      </c>
      <c r="AO218" s="120"/>
      <c r="AP218" s="92">
        <f t="shared" si="90"/>
        <v>228</v>
      </c>
      <c r="AQ218" s="93">
        <v>118.98275862068965</v>
      </c>
      <c r="AR218" s="94">
        <f>+AP218*100/AQ218</f>
        <v>191.62440226054196</v>
      </c>
      <c r="AS218" s="95">
        <f>IF(AND((AP218*$AT$1*100/(AQ218*AT218))&gt;100+3.33*AP218-AQ218*AT218/$AT$1,AQ218&lt;30),IF(100+3.33*AP218-AQ218*AT218/$AT$1&gt;200,200,100+3.33*AP218-AQ218*AT218/$AT$1),IF((AP218*$AT$1*100/(AQ218*AT218))&lt;100+AP218-3.33*AQ218*AT218/$AT$1,100+AP218-3.33*AQ218*AT218/$AT$1,IF((AP218*$AT$1*100/(AQ218*AT218))&gt;200,200,(AP218*$AT$1*100/(AQ218*AT218)))))</f>
        <v>198.23214026952616</v>
      </c>
      <c r="AT218" s="96">
        <f>COUNT(K218:AO218)</f>
        <v>29</v>
      </c>
      <c r="AU218" s="97">
        <f>COUNTIF(K218:AO218,"&gt;0")</f>
        <v>7</v>
      </c>
      <c r="AV218" s="98"/>
      <c r="AW218" s="58">
        <f>+LOOKUP(1000,K218:AO218)</f>
        <v>0</v>
      </c>
      <c r="AX218" s="99"/>
      <c r="AY218" s="100">
        <f>MAX(K218:AO218)</f>
        <v>110</v>
      </c>
      <c r="AZ218" s="101">
        <v>133</v>
      </c>
      <c r="BA218" s="102">
        <f t="shared" si="91"/>
        <v>-23</v>
      </c>
      <c r="BB218" s="102" t="str">
        <f t="shared" si="92"/>
        <v/>
      </c>
      <c r="BC218" s="102" t="str">
        <f t="shared" si="93"/>
        <v/>
      </c>
      <c r="BD218" s="102">
        <v>4.6896551724137927</v>
      </c>
      <c r="BE218" s="103">
        <f t="shared" si="109"/>
        <v>2.3103448275862073</v>
      </c>
      <c r="BF218" s="124" t="s">
        <v>1342</v>
      </c>
      <c r="BG218" s="105">
        <v>7.7107142857142863</v>
      </c>
      <c r="BH218" s="105">
        <v>4.0517241379310347</v>
      </c>
      <c r="BI218" s="105">
        <v>23.46206896551724</v>
      </c>
      <c r="BJ218" s="105">
        <v>118.98275862068965</v>
      </c>
      <c r="BK218" s="105">
        <v>174.90344827586208</v>
      </c>
      <c r="BL218" s="105">
        <v>101.90344827586206</v>
      </c>
      <c r="BM218" s="105">
        <v>68.486206896551721</v>
      </c>
      <c r="BN218" s="105">
        <v>116.26428571428571</v>
      </c>
      <c r="BO218" s="105">
        <v>148.20714285714286</v>
      </c>
      <c r="BP218" s="105">
        <v>193.25555555555553</v>
      </c>
      <c r="BQ218" s="105">
        <v>152.52758620689653</v>
      </c>
      <c r="BR218" s="106">
        <v>38.840740740740742</v>
      </c>
      <c r="BS218" s="107"/>
      <c r="BT218" s="108">
        <v>0.96781609195402296</v>
      </c>
      <c r="BU218" s="174">
        <v>0.38149736708000681</v>
      </c>
      <c r="BV218" s="174">
        <v>1.3103448275862066</v>
      </c>
      <c r="BW218" s="174">
        <v>4.6896551724137927</v>
      </c>
      <c r="BX218" s="174">
        <v>7.2758620689655142</v>
      </c>
      <c r="BY218" s="109">
        <v>4.8965517241379324</v>
      </c>
      <c r="BZ218" s="109">
        <v>3.310344827586206</v>
      </c>
      <c r="CA218" s="109">
        <v>5.4885057471264345</v>
      </c>
      <c r="CB218" s="109">
        <v>7.4970273483947674</v>
      </c>
      <c r="CC218" s="109">
        <v>8.3757431629013048</v>
      </c>
      <c r="CD218" s="109">
        <v>6.8275862068965525</v>
      </c>
      <c r="CE218" s="109">
        <v>2.3827586206896547</v>
      </c>
      <c r="CF218" s="110"/>
      <c r="CG218" s="111">
        <v>70</v>
      </c>
      <c r="CH218" s="111">
        <v>85</v>
      </c>
      <c r="CI218" s="111">
        <v>80</v>
      </c>
      <c r="CJ218" s="111">
        <v>133</v>
      </c>
      <c r="CK218" s="111">
        <v>130</v>
      </c>
      <c r="CL218" s="111">
        <v>135</v>
      </c>
      <c r="CM218" s="111">
        <v>130</v>
      </c>
      <c r="CN218" s="111">
        <v>155</v>
      </c>
      <c r="CO218" s="111">
        <v>91</v>
      </c>
      <c r="CP218" s="111">
        <v>137</v>
      </c>
      <c r="CQ218" s="111">
        <v>120</v>
      </c>
      <c r="CR218" s="111">
        <v>110</v>
      </c>
      <c r="CS218" s="112"/>
      <c r="CT218" s="125" t="s">
        <v>1342</v>
      </c>
      <c r="CU218" s="114">
        <f t="shared" si="110"/>
        <v>55</v>
      </c>
      <c r="CV218" s="114"/>
      <c r="CW218" s="114"/>
      <c r="CX218" s="114">
        <f t="shared" si="111"/>
        <v>43</v>
      </c>
      <c r="CY218" s="114"/>
      <c r="CZ218" s="114"/>
      <c r="DA218" s="114">
        <f t="shared" si="112"/>
        <v>130</v>
      </c>
      <c r="DB218" s="115">
        <f t="shared" si="113"/>
        <v>228</v>
      </c>
      <c r="DC218" s="116">
        <f t="shared" si="114"/>
        <v>10</v>
      </c>
      <c r="DD218" s="116">
        <f t="shared" si="115"/>
        <v>10</v>
      </c>
      <c r="DE218" s="116">
        <f t="shared" si="116"/>
        <v>9</v>
      </c>
      <c r="DF218" s="117">
        <f t="shared" si="117"/>
        <v>29</v>
      </c>
      <c r="DH218" s="119"/>
      <c r="DI218" s="119"/>
      <c r="DJ218" s="120"/>
      <c r="DK218" s="121"/>
      <c r="DL218" s="119"/>
      <c r="DM218" s="119"/>
      <c r="DN218" s="120"/>
      <c r="DO218" s="121"/>
      <c r="DP218" s="119"/>
      <c r="DQ218" s="119"/>
      <c r="DR218" s="120"/>
      <c r="DS218" s="121"/>
      <c r="DT218" s="119"/>
      <c r="DU218" s="119"/>
      <c r="DV218" s="120"/>
      <c r="DW218" s="121"/>
      <c r="DX218" s="119"/>
      <c r="DY218" s="119"/>
      <c r="DZ218" s="120"/>
      <c r="EA218" s="121"/>
      <c r="EB218" s="119"/>
      <c r="EC218" s="119"/>
      <c r="ED218" s="120"/>
      <c r="EE218" s="121"/>
      <c r="EF218" s="119"/>
      <c r="EG218" s="119"/>
      <c r="EH218" s="120"/>
      <c r="EI218" s="121"/>
      <c r="EJ218" s="119"/>
      <c r="EK218" s="119"/>
      <c r="EL218" s="120"/>
      <c r="EM218" s="121"/>
      <c r="EN218" s="119"/>
      <c r="EO218" s="119"/>
      <c r="EP218" s="120"/>
      <c r="EQ218" s="121"/>
      <c r="ER218" s="119"/>
      <c r="ES218" s="119"/>
      <c r="ET218" s="120"/>
      <c r="EU218" s="121"/>
      <c r="EV218" s="119"/>
      <c r="EW218" s="119"/>
      <c r="EX218" s="120"/>
      <c r="EY218" s="121"/>
      <c r="EZ218" s="119"/>
      <c r="FA218" s="119"/>
      <c r="FB218" s="120"/>
    </row>
    <row r="219" spans="1:158" s="118" customFormat="1" ht="15" customHeight="1" x14ac:dyDescent="0.25">
      <c r="A219" s="85">
        <v>25021640</v>
      </c>
      <c r="B219" s="86">
        <v>-73.7</v>
      </c>
      <c r="C219" s="86">
        <v>8.7208888899999994</v>
      </c>
      <c r="D219" s="87">
        <v>40</v>
      </c>
      <c r="E219" s="122" t="s">
        <v>198</v>
      </c>
      <c r="F219" s="89" t="s">
        <v>45</v>
      </c>
      <c r="G219" s="89" t="s">
        <v>1515</v>
      </c>
      <c r="H219" s="89" t="s">
        <v>727</v>
      </c>
      <c r="I219" s="89" t="s">
        <v>1578</v>
      </c>
      <c r="J219" s="171" t="s">
        <v>852</v>
      </c>
      <c r="K219" s="339" t="s">
        <v>1301</v>
      </c>
      <c r="L219" s="339" t="s">
        <v>1301</v>
      </c>
      <c r="M219" s="91" t="s">
        <v>1301</v>
      </c>
      <c r="N219" s="91" t="s">
        <v>1301</v>
      </c>
      <c r="O219" s="91" t="s">
        <v>1301</v>
      </c>
      <c r="P219" s="91" t="s">
        <v>1301</v>
      </c>
      <c r="Q219" s="91" t="s">
        <v>1301</v>
      </c>
      <c r="R219" s="91" t="s">
        <v>1301</v>
      </c>
      <c r="S219" s="91" t="s">
        <v>1301</v>
      </c>
      <c r="T219" s="91" t="s">
        <v>1301</v>
      </c>
      <c r="U219" s="91" t="s">
        <v>1301</v>
      </c>
      <c r="V219" s="660" t="s">
        <v>1301</v>
      </c>
      <c r="W219" s="660" t="s">
        <v>1301</v>
      </c>
      <c r="X219" s="91" t="s">
        <v>1301</v>
      </c>
      <c r="Y219" s="91" t="s">
        <v>1301</v>
      </c>
      <c r="Z219" s="339" t="s">
        <v>1301</v>
      </c>
      <c r="AA219" s="339" t="s">
        <v>1301</v>
      </c>
      <c r="AB219" s="91" t="s">
        <v>1301</v>
      </c>
      <c r="AC219" s="339" t="s">
        <v>1301</v>
      </c>
      <c r="AD219" s="339" t="s">
        <v>1301</v>
      </c>
      <c r="AE219" s="339" t="s">
        <v>1301</v>
      </c>
      <c r="AF219" s="91" t="s">
        <v>1301</v>
      </c>
      <c r="AG219" s="91" t="s">
        <v>1301</v>
      </c>
      <c r="AH219" s="91" t="s">
        <v>1301</v>
      </c>
      <c r="AI219" s="91" t="s">
        <v>1301</v>
      </c>
      <c r="AJ219" s="91" t="s">
        <v>1301</v>
      </c>
      <c r="AK219" s="91" t="s">
        <v>1301</v>
      </c>
      <c r="AL219" s="91" t="s">
        <v>1301</v>
      </c>
      <c r="AM219" s="91" t="s">
        <v>1301</v>
      </c>
      <c r="AN219" s="91" t="s">
        <v>1301</v>
      </c>
      <c r="AO219" s="120"/>
      <c r="AP219" s="92" t="str">
        <f t="shared" si="90"/>
        <v/>
      </c>
      <c r="AQ219" s="93">
        <v>146.37241379310345</v>
      </c>
      <c r="AR219" s="94"/>
      <c r="AS219" s="95"/>
      <c r="AT219" s="96">
        <f t="shared" si="118"/>
        <v>0</v>
      </c>
      <c r="AU219" s="97">
        <f t="shared" si="108"/>
        <v>0</v>
      </c>
      <c r="AV219" s="98"/>
      <c r="AW219" s="58"/>
      <c r="AX219" s="99"/>
      <c r="AY219" s="100"/>
      <c r="AZ219" s="101">
        <v>110.2</v>
      </c>
      <c r="BA219" s="102" t="str">
        <f t="shared" si="91"/>
        <v/>
      </c>
      <c r="BB219" s="102" t="str">
        <f t="shared" si="92"/>
        <v/>
      </c>
      <c r="BC219" s="102" t="str">
        <f t="shared" si="93"/>
        <v/>
      </c>
      <c r="BD219" s="102">
        <v>6.3045977011494259</v>
      </c>
      <c r="BE219" s="103">
        <f t="shared" si="109"/>
        <v>-6.3045977011494259</v>
      </c>
      <c r="BF219" s="124" t="s">
        <v>198</v>
      </c>
      <c r="BG219" s="105">
        <v>15.556666666666665</v>
      </c>
      <c r="BH219" s="105">
        <v>22.319999999999997</v>
      </c>
      <c r="BI219" s="105">
        <v>77.486206896551721</v>
      </c>
      <c r="BJ219" s="105">
        <v>146.37241379310345</v>
      </c>
      <c r="BK219" s="105">
        <v>203.6448275862069</v>
      </c>
      <c r="BL219" s="105">
        <v>154.51666666666662</v>
      </c>
      <c r="BM219" s="105">
        <v>134.58999999999997</v>
      </c>
      <c r="BN219" s="105">
        <v>198.29000000000002</v>
      </c>
      <c r="BO219" s="105">
        <v>252.33214285714286</v>
      </c>
      <c r="BP219" s="105">
        <v>300.27142857142854</v>
      </c>
      <c r="BQ219" s="105">
        <v>223.89642857142857</v>
      </c>
      <c r="BR219" s="106">
        <v>57.037931034482753</v>
      </c>
      <c r="BS219" s="107"/>
      <c r="BT219" s="142">
        <v>1.0666666666666664</v>
      </c>
      <c r="BU219" s="143">
        <v>1.468165024630542</v>
      </c>
      <c r="BV219" s="143">
        <v>3.1999999999999993</v>
      </c>
      <c r="BW219" s="143">
        <v>6.3045977011494259</v>
      </c>
      <c r="BX219" s="143">
        <v>7.5055555555555511</v>
      </c>
      <c r="BY219" s="143">
        <v>6.2333333333333325</v>
      </c>
      <c r="BZ219" s="143">
        <v>6.2333333333333307</v>
      </c>
      <c r="CA219" s="143">
        <v>8.4999999999999982</v>
      </c>
      <c r="CB219" s="143">
        <v>9.885057471264366</v>
      </c>
      <c r="CC219" s="143">
        <v>10.616858237547891</v>
      </c>
      <c r="CD219" s="143">
        <v>8.2528735632183903</v>
      </c>
      <c r="CE219" s="144">
        <v>2.6206896551724133</v>
      </c>
      <c r="CF219" s="110"/>
      <c r="CG219" s="111">
        <v>70.2</v>
      </c>
      <c r="CH219" s="111">
        <v>85</v>
      </c>
      <c r="CI219" s="111">
        <v>132.69999999999999</v>
      </c>
      <c r="CJ219" s="111">
        <v>110.2</v>
      </c>
      <c r="CK219" s="111">
        <v>113.3</v>
      </c>
      <c r="CL219" s="111">
        <v>117</v>
      </c>
      <c r="CM219" s="111">
        <v>127.3</v>
      </c>
      <c r="CN219" s="111">
        <v>117</v>
      </c>
      <c r="CO219" s="111">
        <v>114.5</v>
      </c>
      <c r="CP219" s="111">
        <v>177.2</v>
      </c>
      <c r="CQ219" s="111">
        <v>124.7</v>
      </c>
      <c r="CR219" s="111">
        <v>70</v>
      </c>
      <c r="CS219" s="112"/>
      <c r="CT219" s="125" t="s">
        <v>198</v>
      </c>
      <c r="CU219" s="114">
        <f t="shared" si="110"/>
        <v>0</v>
      </c>
      <c r="CV219" s="114"/>
      <c r="CW219" s="114"/>
      <c r="CX219" s="114">
        <f t="shared" si="111"/>
        <v>0</v>
      </c>
      <c r="CY219" s="114"/>
      <c r="CZ219" s="114"/>
      <c r="DA219" s="114">
        <f t="shared" si="112"/>
        <v>0</v>
      </c>
      <c r="DB219" s="115">
        <f t="shared" si="113"/>
        <v>0</v>
      </c>
      <c r="DC219" s="116">
        <f t="shared" si="114"/>
        <v>0</v>
      </c>
      <c r="DD219" s="116">
        <f t="shared" si="115"/>
        <v>0</v>
      </c>
      <c r="DE219" s="116">
        <f t="shared" si="116"/>
        <v>0</v>
      </c>
      <c r="DF219" s="117">
        <f t="shared" si="117"/>
        <v>0</v>
      </c>
      <c r="DH219" s="119">
        <v>1.9024358974358975</v>
      </c>
      <c r="DI219" s="119">
        <v>3.7047435897435905</v>
      </c>
      <c r="DJ219" s="120">
        <v>9.4120512820512836</v>
      </c>
      <c r="DK219" s="121"/>
      <c r="DL219" s="119">
        <v>4.4981971153846159</v>
      </c>
      <c r="DM219" s="119">
        <v>9.2962740384615383</v>
      </c>
      <c r="DN219" s="120">
        <v>14.993990384615385</v>
      </c>
      <c r="DO219" s="121"/>
      <c r="DP219" s="119">
        <v>36.701643234530302</v>
      </c>
      <c r="DQ219" s="119">
        <v>24.701105937136195</v>
      </c>
      <c r="DR219" s="120">
        <v>24.501096982179625</v>
      </c>
      <c r="DS219" s="121"/>
      <c r="DT219" s="119">
        <v>42.873599999999989</v>
      </c>
      <c r="DU219" s="119">
        <v>34.978461538461538</v>
      </c>
      <c r="DV219" s="120">
        <v>59.563323076923069</v>
      </c>
      <c r="DW219" s="121"/>
      <c r="DX219" s="119">
        <v>55.86732180293501</v>
      </c>
      <c r="DY219" s="119">
        <v>43.274687550395093</v>
      </c>
      <c r="DZ219" s="120">
        <v>91.546452185131429</v>
      </c>
      <c r="EA219" s="121"/>
      <c r="EB219" s="119">
        <v>59.973838810354323</v>
      </c>
      <c r="EC219" s="119">
        <v>66.071179089407011</v>
      </c>
      <c r="ED219" s="120">
        <v>41.481905177161742</v>
      </c>
      <c r="EE219" s="121"/>
      <c r="EF219" s="119">
        <v>31.492042440318297</v>
      </c>
      <c r="EG219" s="119">
        <v>39.290071996968535</v>
      </c>
      <c r="EH219" s="120">
        <v>50.987116331943909</v>
      </c>
      <c r="EI219" s="121"/>
      <c r="EJ219" s="119">
        <v>60.795304294099481</v>
      </c>
      <c r="EK219" s="119">
        <v>48.096285140562252</v>
      </c>
      <c r="EL219" s="120">
        <v>90.293025949953659</v>
      </c>
      <c r="EM219" s="121"/>
      <c r="EN219" s="119">
        <v>69.728994349499089</v>
      </c>
      <c r="EO219" s="119">
        <v>85.53556695670261</v>
      </c>
      <c r="EP219" s="120">
        <v>66.727746386106006</v>
      </c>
      <c r="EQ219" s="121"/>
      <c r="ER219" s="119">
        <v>71.419528205128216</v>
      </c>
      <c r="ES219" s="119">
        <v>86.323603418803415</v>
      </c>
      <c r="ET219" s="120">
        <v>76.320868376068375</v>
      </c>
      <c r="EU219" s="121"/>
      <c r="EV219" s="119">
        <v>76.956273391228564</v>
      </c>
      <c r="EW219" s="119">
        <v>88.007964826859535</v>
      </c>
      <c r="EX219" s="120">
        <v>49.681915628065866</v>
      </c>
      <c r="EY219" s="121"/>
      <c r="EZ219" s="119">
        <v>38.98408413001912</v>
      </c>
      <c r="FA219" s="119">
        <v>10.402760994263863</v>
      </c>
      <c r="FB219" s="120">
        <v>5.5691548757170173</v>
      </c>
    </row>
    <row r="220" spans="1:158" s="118" customFormat="1" ht="15" customHeight="1" x14ac:dyDescent="0.25">
      <c r="A220" s="85">
        <v>25020250</v>
      </c>
      <c r="B220" s="86">
        <v>-73.545361110000002</v>
      </c>
      <c r="C220" s="86">
        <v>9.19972222</v>
      </c>
      <c r="D220" s="87">
        <v>100</v>
      </c>
      <c r="E220" s="122" t="s">
        <v>199</v>
      </c>
      <c r="F220" s="89" t="s">
        <v>45</v>
      </c>
      <c r="G220" s="89" t="s">
        <v>1515</v>
      </c>
      <c r="H220" s="89" t="s">
        <v>727</v>
      </c>
      <c r="I220" s="89" t="s">
        <v>1578</v>
      </c>
      <c r="J220" s="171" t="s">
        <v>853</v>
      </c>
      <c r="K220" s="339">
        <v>24</v>
      </c>
      <c r="L220" s="339">
        <v>0</v>
      </c>
      <c r="M220" s="91">
        <v>0</v>
      </c>
      <c r="N220" s="91">
        <v>0</v>
      </c>
      <c r="O220" s="91">
        <v>0</v>
      </c>
      <c r="P220" s="91">
        <v>0</v>
      </c>
      <c r="Q220" s="126">
        <v>4</v>
      </c>
      <c r="R220" s="126">
        <v>0</v>
      </c>
      <c r="S220" s="126">
        <v>0</v>
      </c>
      <c r="T220" s="126">
        <v>0</v>
      </c>
      <c r="U220" s="126">
        <v>0</v>
      </c>
      <c r="V220" s="661">
        <v>0</v>
      </c>
      <c r="W220" s="660">
        <v>4</v>
      </c>
      <c r="X220" s="91">
        <v>39</v>
      </c>
      <c r="Y220" s="91">
        <v>67</v>
      </c>
      <c r="Z220" s="339">
        <v>64</v>
      </c>
      <c r="AA220" s="339">
        <v>4</v>
      </c>
      <c r="AB220" s="91">
        <v>11</v>
      </c>
      <c r="AC220" s="339">
        <v>12</v>
      </c>
      <c r="AD220" s="339">
        <v>20</v>
      </c>
      <c r="AE220" s="339">
        <v>0</v>
      </c>
      <c r="AF220" s="91">
        <v>0</v>
      </c>
      <c r="AG220" s="91" t="s">
        <v>1301</v>
      </c>
      <c r="AH220" s="91">
        <v>0</v>
      </c>
      <c r="AI220" s="91">
        <v>0</v>
      </c>
      <c r="AJ220" s="126">
        <v>24</v>
      </c>
      <c r="AK220" s="126">
        <v>1</v>
      </c>
      <c r="AL220" s="126">
        <v>5</v>
      </c>
      <c r="AM220" s="126">
        <v>0</v>
      </c>
      <c r="AN220" s="126">
        <v>0</v>
      </c>
      <c r="AO220" s="120"/>
      <c r="AP220" s="92">
        <f t="shared" si="90"/>
        <v>279</v>
      </c>
      <c r="AQ220" s="93">
        <v>129.51034482758621</v>
      </c>
      <c r="AR220" s="94">
        <f t="shared" si="106"/>
        <v>215.42680653921934</v>
      </c>
      <c r="AS220" s="95">
        <f t="shared" si="107"/>
        <v>200</v>
      </c>
      <c r="AT220" s="96">
        <f t="shared" si="118"/>
        <v>29</v>
      </c>
      <c r="AU220" s="97">
        <f t="shared" si="108"/>
        <v>13</v>
      </c>
      <c r="AV220" s="98"/>
      <c r="AW220" s="58">
        <f t="shared" si="89"/>
        <v>0</v>
      </c>
      <c r="AX220" s="99"/>
      <c r="AY220" s="100">
        <f>MAX(K220:AO220)</f>
        <v>67</v>
      </c>
      <c r="AZ220" s="101">
        <v>140</v>
      </c>
      <c r="BA220" s="102">
        <f t="shared" si="91"/>
        <v>-73</v>
      </c>
      <c r="BB220" s="102" t="str">
        <f t="shared" si="92"/>
        <v/>
      </c>
      <c r="BC220" s="102" t="str">
        <f t="shared" si="93"/>
        <v/>
      </c>
      <c r="BD220" s="102">
        <v>7.9655172413793114</v>
      </c>
      <c r="BE220" s="103">
        <f t="shared" si="109"/>
        <v>5.0344827586206886</v>
      </c>
      <c r="BF220" s="124" t="s">
        <v>199</v>
      </c>
      <c r="BG220" s="105">
        <v>24.959999999999997</v>
      </c>
      <c r="BH220" s="105">
        <v>35.769999999999996</v>
      </c>
      <c r="BI220" s="105">
        <v>78.60689655172412</v>
      </c>
      <c r="BJ220" s="105">
        <v>129.51034482758621</v>
      </c>
      <c r="BK220" s="105">
        <v>223.51851851851848</v>
      </c>
      <c r="BL220" s="105">
        <v>131.78275862068966</v>
      </c>
      <c r="BM220" s="105">
        <v>114.26666666666665</v>
      </c>
      <c r="BN220" s="105">
        <v>148.44</v>
      </c>
      <c r="BO220" s="105">
        <v>204.92333333333335</v>
      </c>
      <c r="BP220" s="105">
        <v>287.45172413793114</v>
      </c>
      <c r="BQ220" s="105">
        <v>223.33448275862065</v>
      </c>
      <c r="BR220" s="106">
        <v>71.781481481481464</v>
      </c>
      <c r="BS220" s="107"/>
      <c r="BT220" s="108">
        <v>1.9666666666666659</v>
      </c>
      <c r="BU220" s="174">
        <v>2.063084975369458</v>
      </c>
      <c r="BV220" s="174">
        <v>5.2413793103448265</v>
      </c>
      <c r="BW220" s="174">
        <v>7.9655172413793114</v>
      </c>
      <c r="BX220" s="174">
        <v>10.999999999999996</v>
      </c>
      <c r="BY220" s="109">
        <v>9.1034482758620676</v>
      </c>
      <c r="BZ220" s="109">
        <v>10.299999999999997</v>
      </c>
      <c r="CA220" s="109">
        <v>11.866666666666665</v>
      </c>
      <c r="CB220" s="109">
        <v>12.633333333333336</v>
      </c>
      <c r="CC220" s="109">
        <v>14.621111111111111</v>
      </c>
      <c r="CD220" s="109">
        <v>11.582758620689656</v>
      </c>
      <c r="CE220" s="109">
        <v>4.2044444444444435</v>
      </c>
      <c r="CF220" s="110"/>
      <c r="CG220" s="111">
        <v>124</v>
      </c>
      <c r="CH220" s="111">
        <v>106</v>
      </c>
      <c r="CI220" s="111">
        <v>140</v>
      </c>
      <c r="CJ220" s="111">
        <v>140</v>
      </c>
      <c r="CK220" s="111">
        <v>150</v>
      </c>
      <c r="CL220" s="111">
        <v>122</v>
      </c>
      <c r="CM220" s="111">
        <v>90.5</v>
      </c>
      <c r="CN220" s="111">
        <v>125</v>
      </c>
      <c r="CO220" s="111">
        <v>125</v>
      </c>
      <c r="CP220" s="111">
        <v>167</v>
      </c>
      <c r="CQ220" s="111">
        <v>165</v>
      </c>
      <c r="CR220" s="111">
        <v>108</v>
      </c>
      <c r="CS220" s="112"/>
      <c r="CT220" s="125" t="s">
        <v>199</v>
      </c>
      <c r="CU220" s="114">
        <f t="shared" si="110"/>
        <v>28</v>
      </c>
      <c r="CV220" s="114"/>
      <c r="CW220" s="114"/>
      <c r="CX220" s="114">
        <f t="shared" si="111"/>
        <v>221</v>
      </c>
      <c r="CY220" s="114"/>
      <c r="CZ220" s="114"/>
      <c r="DA220" s="114">
        <f t="shared" si="112"/>
        <v>30</v>
      </c>
      <c r="DB220" s="115">
        <f t="shared" si="113"/>
        <v>279</v>
      </c>
      <c r="DC220" s="116">
        <f t="shared" si="114"/>
        <v>10</v>
      </c>
      <c r="DD220" s="116">
        <f t="shared" si="115"/>
        <v>10</v>
      </c>
      <c r="DE220" s="116">
        <f t="shared" si="116"/>
        <v>9</v>
      </c>
      <c r="DF220" s="117">
        <f t="shared" si="117"/>
        <v>29</v>
      </c>
      <c r="DH220" s="119">
        <v>6.7370165745856347</v>
      </c>
      <c r="DI220" s="119">
        <v>5.4298342541436462</v>
      </c>
      <c r="DJ220" s="120">
        <v>6.0331491712707175</v>
      </c>
      <c r="DK220" s="121"/>
      <c r="DL220" s="119">
        <v>7.758163548163548</v>
      </c>
      <c r="DM220" s="119">
        <v>24.282044352044352</v>
      </c>
      <c r="DN220" s="120">
        <v>16.423125433125431</v>
      </c>
      <c r="DO220" s="121"/>
      <c r="DP220" s="119">
        <v>29.592887596899228</v>
      </c>
      <c r="DQ220" s="119">
        <v>31.96823643410853</v>
      </c>
      <c r="DR220" s="120">
        <v>40.57887596899225</v>
      </c>
      <c r="DS220" s="121"/>
      <c r="DT220" s="119">
        <v>41.489119373776902</v>
      </c>
      <c r="DU220" s="119">
        <v>43.292994129158508</v>
      </c>
      <c r="DV220" s="120">
        <v>68.847886497064565</v>
      </c>
      <c r="DW220" s="121"/>
      <c r="DX220" s="119">
        <v>59.503766223792347</v>
      </c>
      <c r="DY220" s="119">
        <v>76.846572459872519</v>
      </c>
      <c r="DZ220" s="120">
        <v>87.4117302818524</v>
      </c>
      <c r="EA220" s="121"/>
      <c r="EB220" s="119">
        <v>55.308621368783847</v>
      </c>
      <c r="EC220" s="119">
        <v>43.128744460856723</v>
      </c>
      <c r="ED220" s="120">
        <v>36.7393008370261</v>
      </c>
      <c r="EE220" s="121"/>
      <c r="EF220" s="119">
        <v>38.890150855816643</v>
      </c>
      <c r="EG220" s="119">
        <v>28.446504206556423</v>
      </c>
      <c r="EH220" s="120">
        <v>46.946678270960248</v>
      </c>
      <c r="EI220" s="121"/>
      <c r="EJ220" s="119">
        <v>45.958880466472301</v>
      </c>
      <c r="EK220" s="119">
        <v>58.074402332361515</v>
      </c>
      <c r="EL220" s="120">
        <v>67.686717201166175</v>
      </c>
      <c r="EM220" s="121"/>
      <c r="EN220" s="119">
        <v>75.424705882352953</v>
      </c>
      <c r="EO220" s="119">
        <v>69.937458761282301</v>
      </c>
      <c r="EP220" s="120">
        <v>68.341168689698122</v>
      </c>
      <c r="EQ220" s="121"/>
      <c r="ER220" s="119">
        <v>87.327308908515974</v>
      </c>
      <c r="ES220" s="119">
        <v>91.319414458619562</v>
      </c>
      <c r="ET220" s="120">
        <v>126.44994329953113</v>
      </c>
      <c r="EU220" s="121"/>
      <c r="EV220" s="119">
        <v>82.565049159530602</v>
      </c>
      <c r="EW220" s="119">
        <v>65.856619092927374</v>
      </c>
      <c r="EX220" s="120">
        <v>56.964998414208694</v>
      </c>
      <c r="EY220" s="121"/>
      <c r="EZ220" s="119">
        <v>45.619331436699859</v>
      </c>
      <c r="FA220" s="119">
        <v>12.494466571834995</v>
      </c>
      <c r="FB220" s="120">
        <v>9.9762019914651514</v>
      </c>
    </row>
    <row r="221" spans="1:158" s="118" customFormat="1" ht="15" customHeight="1" x14ac:dyDescent="0.25">
      <c r="A221" s="85">
        <v>15030010</v>
      </c>
      <c r="B221" s="86">
        <v>-73.31</v>
      </c>
      <c r="C221" s="86">
        <v>11.28</v>
      </c>
      <c r="D221" s="87">
        <v>5</v>
      </c>
      <c r="E221" s="122" t="s">
        <v>1723</v>
      </c>
      <c r="F221" s="89" t="s">
        <v>43</v>
      </c>
      <c r="G221" s="89" t="s">
        <v>1515</v>
      </c>
      <c r="H221" s="89" t="s">
        <v>727</v>
      </c>
      <c r="I221" s="89" t="s">
        <v>1578</v>
      </c>
      <c r="J221" s="171" t="s">
        <v>1448</v>
      </c>
      <c r="K221" s="339">
        <v>0</v>
      </c>
      <c r="L221" s="339">
        <v>0</v>
      </c>
      <c r="M221" s="91">
        <v>0</v>
      </c>
      <c r="N221" s="91">
        <v>0</v>
      </c>
      <c r="O221" s="91">
        <v>0</v>
      </c>
      <c r="P221" s="91">
        <v>0</v>
      </c>
      <c r="Q221" s="91">
        <v>0</v>
      </c>
      <c r="R221" s="91">
        <v>0</v>
      </c>
      <c r="S221" s="91">
        <v>0</v>
      </c>
      <c r="T221" s="91">
        <v>0</v>
      </c>
      <c r="U221" s="91">
        <v>0</v>
      </c>
      <c r="V221" s="660">
        <v>0</v>
      </c>
      <c r="W221" s="660">
        <v>0</v>
      </c>
      <c r="X221" s="91">
        <v>0</v>
      </c>
      <c r="Y221" s="91">
        <v>32</v>
      </c>
      <c r="Z221" s="339">
        <v>0</v>
      </c>
      <c r="AA221" s="339">
        <v>11</v>
      </c>
      <c r="AB221" s="91">
        <v>8</v>
      </c>
      <c r="AC221" s="339">
        <v>29</v>
      </c>
      <c r="AD221" s="339">
        <v>0</v>
      </c>
      <c r="AE221" s="339">
        <v>10</v>
      </c>
      <c r="AF221" s="91">
        <v>12</v>
      </c>
      <c r="AG221" s="91">
        <v>0</v>
      </c>
      <c r="AH221" s="91">
        <v>15</v>
      </c>
      <c r="AI221" s="91">
        <v>0</v>
      </c>
      <c r="AJ221" s="91">
        <v>13</v>
      </c>
      <c r="AK221" s="91">
        <v>53</v>
      </c>
      <c r="AL221" s="91">
        <v>24</v>
      </c>
      <c r="AM221" s="91">
        <v>2</v>
      </c>
      <c r="AN221" s="91">
        <v>0</v>
      </c>
      <c r="AO221" s="120"/>
      <c r="AP221" s="92">
        <f t="shared" si="90"/>
        <v>209</v>
      </c>
      <c r="AQ221" s="93" t="s">
        <v>1301</v>
      </c>
      <c r="AR221" s="226"/>
      <c r="AS221" s="227"/>
      <c r="AT221" s="96">
        <f t="shared" si="118"/>
        <v>30</v>
      </c>
      <c r="AU221" s="97">
        <f t="shared" si="108"/>
        <v>11</v>
      </c>
      <c r="AV221" s="98"/>
      <c r="AW221" s="58">
        <f t="shared" si="89"/>
        <v>0</v>
      </c>
      <c r="AX221" s="99"/>
      <c r="AY221" s="100">
        <f>MAX(K221:AO221)</f>
        <v>53</v>
      </c>
      <c r="AZ221" s="101">
        <v>152.5</v>
      </c>
      <c r="BA221" s="102">
        <f t="shared" si="91"/>
        <v>-99.5</v>
      </c>
      <c r="BB221" s="102" t="str">
        <f t="shared" si="92"/>
        <v/>
      </c>
      <c r="BC221" s="102" t="str">
        <f t="shared" si="93"/>
        <v/>
      </c>
      <c r="BD221" s="102" t="s">
        <v>1301</v>
      </c>
      <c r="BE221" s="103"/>
      <c r="BF221" s="124" t="s">
        <v>1723</v>
      </c>
      <c r="BG221" s="105" t="s">
        <v>1301</v>
      </c>
      <c r="BH221" s="105" t="s">
        <v>1301</v>
      </c>
      <c r="BI221" s="105" t="s">
        <v>1301</v>
      </c>
      <c r="BJ221" s="105" t="s">
        <v>1301</v>
      </c>
      <c r="BK221" s="105" t="s">
        <v>1301</v>
      </c>
      <c r="BL221" s="105" t="s">
        <v>1301</v>
      </c>
      <c r="BM221" s="105" t="s">
        <v>1301</v>
      </c>
      <c r="BN221" s="105" t="s">
        <v>1301</v>
      </c>
      <c r="BO221" s="105" t="s">
        <v>1301</v>
      </c>
      <c r="BP221" s="105" t="s">
        <v>1301</v>
      </c>
      <c r="BQ221" s="105" t="s">
        <v>1301</v>
      </c>
      <c r="BR221" s="106" t="s">
        <v>1301</v>
      </c>
      <c r="BS221" s="107"/>
      <c r="BT221" s="142" t="s">
        <v>1301</v>
      </c>
      <c r="BU221" s="143" t="s">
        <v>1301</v>
      </c>
      <c r="BV221" s="143" t="s">
        <v>1301</v>
      </c>
      <c r="BW221" s="143" t="s">
        <v>1301</v>
      </c>
      <c r="BX221" s="143" t="s">
        <v>1301</v>
      </c>
      <c r="BY221" s="143" t="s">
        <v>1301</v>
      </c>
      <c r="BZ221" s="143" t="s">
        <v>1301</v>
      </c>
      <c r="CA221" s="143" t="s">
        <v>1301</v>
      </c>
      <c r="CB221" s="143" t="s">
        <v>1301</v>
      </c>
      <c r="CC221" s="143" t="s">
        <v>1301</v>
      </c>
      <c r="CD221" s="143" t="s">
        <v>1301</v>
      </c>
      <c r="CE221" s="144" t="s">
        <v>1301</v>
      </c>
      <c r="CF221" s="110"/>
      <c r="CG221" s="111">
        <v>100</v>
      </c>
      <c r="CH221" s="111">
        <v>120</v>
      </c>
      <c r="CI221" s="111">
        <v>170</v>
      </c>
      <c r="CJ221" s="111">
        <v>152.5</v>
      </c>
      <c r="CK221" s="111">
        <v>200</v>
      </c>
      <c r="CL221" s="111">
        <v>140</v>
      </c>
      <c r="CM221" s="111">
        <v>136.80000000000001</v>
      </c>
      <c r="CN221" s="111">
        <v>180</v>
      </c>
      <c r="CO221" s="111">
        <v>170</v>
      </c>
      <c r="CP221" s="111">
        <v>193</v>
      </c>
      <c r="CQ221" s="111">
        <v>179</v>
      </c>
      <c r="CR221" s="111">
        <v>263.5</v>
      </c>
      <c r="CS221" s="112"/>
      <c r="CT221" s="125" t="s">
        <v>1723</v>
      </c>
      <c r="CU221" s="114">
        <f t="shared" si="110"/>
        <v>0</v>
      </c>
      <c r="CV221" s="114"/>
      <c r="CW221" s="114"/>
      <c r="CX221" s="114">
        <f t="shared" si="111"/>
        <v>80</v>
      </c>
      <c r="CY221" s="114"/>
      <c r="CZ221" s="114"/>
      <c r="DA221" s="114">
        <f t="shared" si="112"/>
        <v>129</v>
      </c>
      <c r="DB221" s="115">
        <f t="shared" si="113"/>
        <v>209</v>
      </c>
      <c r="DC221" s="116">
        <f t="shared" si="114"/>
        <v>10</v>
      </c>
      <c r="DD221" s="116">
        <f t="shared" si="115"/>
        <v>10</v>
      </c>
      <c r="DE221" s="116">
        <f t="shared" si="116"/>
        <v>10</v>
      </c>
      <c r="DF221" s="117">
        <f t="shared" si="117"/>
        <v>30</v>
      </c>
      <c r="DH221" s="119"/>
      <c r="DI221" s="119"/>
      <c r="DJ221" s="120"/>
      <c r="DK221" s="121"/>
      <c r="DL221" s="119"/>
      <c r="DM221" s="119"/>
      <c r="DN221" s="120"/>
      <c r="DO221" s="121"/>
      <c r="DP221" s="119"/>
      <c r="DQ221" s="119"/>
      <c r="DR221" s="120"/>
      <c r="DS221" s="121"/>
      <c r="DT221" s="119"/>
      <c r="DU221" s="119"/>
      <c r="DV221" s="120"/>
      <c r="DW221" s="121"/>
      <c r="DX221" s="119"/>
      <c r="DY221" s="119"/>
      <c r="DZ221" s="120"/>
      <c r="EA221" s="121"/>
      <c r="EB221" s="119"/>
      <c r="EC221" s="119"/>
      <c r="ED221" s="120"/>
      <c r="EE221" s="121"/>
      <c r="EF221" s="119"/>
      <c r="EG221" s="119"/>
      <c r="EH221" s="120"/>
      <c r="EI221" s="121"/>
      <c r="EJ221" s="119"/>
      <c r="EK221" s="119"/>
      <c r="EL221" s="120"/>
      <c r="EM221" s="121"/>
      <c r="EN221" s="119"/>
      <c r="EO221" s="119"/>
      <c r="EP221" s="120"/>
      <c r="EQ221" s="121"/>
      <c r="ER221" s="119"/>
      <c r="ES221" s="119"/>
      <c r="ET221" s="120"/>
      <c r="EU221" s="121"/>
      <c r="EV221" s="119"/>
      <c r="EW221" s="119"/>
      <c r="EX221" s="120"/>
      <c r="EY221" s="121"/>
      <c r="EZ221" s="119"/>
      <c r="FA221" s="119"/>
      <c r="FB221" s="120"/>
    </row>
    <row r="222" spans="1:158" s="118" customFormat="1" ht="15" customHeight="1" x14ac:dyDescent="0.25">
      <c r="A222" s="85">
        <v>25025250</v>
      </c>
      <c r="B222" s="86">
        <v>-73.593333329999993</v>
      </c>
      <c r="C222" s="86">
        <v>9.3636666700000006</v>
      </c>
      <c r="D222" s="87">
        <v>40</v>
      </c>
      <c r="E222" s="122" t="s">
        <v>200</v>
      </c>
      <c r="F222" s="169" t="s">
        <v>45</v>
      </c>
      <c r="G222" s="169" t="s">
        <v>1515</v>
      </c>
      <c r="H222" s="169" t="s">
        <v>727</v>
      </c>
      <c r="I222" s="169" t="s">
        <v>1578</v>
      </c>
      <c r="J222" s="171" t="s">
        <v>854</v>
      </c>
      <c r="K222" s="339" t="s">
        <v>1301</v>
      </c>
      <c r="L222" s="339" t="s">
        <v>1301</v>
      </c>
      <c r="M222" s="91" t="s">
        <v>1301</v>
      </c>
      <c r="N222" s="91" t="s">
        <v>1301</v>
      </c>
      <c r="O222" s="91" t="s">
        <v>1301</v>
      </c>
      <c r="P222" s="91" t="s">
        <v>1301</v>
      </c>
      <c r="Q222" s="91" t="s">
        <v>1301</v>
      </c>
      <c r="R222" s="91" t="s">
        <v>1301</v>
      </c>
      <c r="S222" s="91" t="s">
        <v>1301</v>
      </c>
      <c r="T222" s="91" t="s">
        <v>1301</v>
      </c>
      <c r="U222" s="91" t="s">
        <v>1301</v>
      </c>
      <c r="V222" s="660" t="s">
        <v>1301</v>
      </c>
      <c r="W222" s="660" t="s">
        <v>1301</v>
      </c>
      <c r="X222" s="91" t="s">
        <v>1301</v>
      </c>
      <c r="Y222" s="91" t="s">
        <v>1301</v>
      </c>
      <c r="Z222" s="339" t="s">
        <v>1301</v>
      </c>
      <c r="AA222" s="339" t="s">
        <v>1301</v>
      </c>
      <c r="AB222" s="91" t="s">
        <v>1301</v>
      </c>
      <c r="AC222" s="339" t="s">
        <v>1301</v>
      </c>
      <c r="AD222" s="339" t="s">
        <v>1301</v>
      </c>
      <c r="AE222" s="339" t="s">
        <v>1301</v>
      </c>
      <c r="AF222" s="91" t="s">
        <v>1301</v>
      </c>
      <c r="AG222" s="91" t="s">
        <v>1301</v>
      </c>
      <c r="AH222" s="91" t="s">
        <v>1301</v>
      </c>
      <c r="AI222" s="91" t="s">
        <v>1301</v>
      </c>
      <c r="AJ222" s="91" t="s">
        <v>1301</v>
      </c>
      <c r="AK222" s="91" t="s">
        <v>1301</v>
      </c>
      <c r="AL222" s="91" t="s">
        <v>1301</v>
      </c>
      <c r="AM222" s="91" t="s">
        <v>1301</v>
      </c>
      <c r="AN222" s="91" t="s">
        <v>1301</v>
      </c>
      <c r="AO222" s="120"/>
      <c r="AP222" s="92" t="str">
        <f t="shared" si="90"/>
        <v/>
      </c>
      <c r="AQ222" s="93">
        <v>138.46807336339288</v>
      </c>
      <c r="AR222" s="226"/>
      <c r="AS222" s="227"/>
      <c r="AT222" s="96">
        <f t="shared" si="118"/>
        <v>0</v>
      </c>
      <c r="AU222" s="97">
        <f t="shared" si="108"/>
        <v>0</v>
      </c>
      <c r="AV222" s="98"/>
      <c r="AW222" s="58"/>
      <c r="AX222" s="99"/>
      <c r="AY222" s="100"/>
      <c r="AZ222" s="101">
        <v>101.5</v>
      </c>
      <c r="BA222" s="102" t="str">
        <f t="shared" si="91"/>
        <v/>
      </c>
      <c r="BB222" s="102" t="str">
        <f t="shared" si="92"/>
        <v/>
      </c>
      <c r="BC222" s="102" t="str">
        <f t="shared" si="93"/>
        <v/>
      </c>
      <c r="BD222" s="102">
        <v>8.2666312997347493</v>
      </c>
      <c r="BE222" s="103">
        <f>AU222-BD222</f>
        <v>-8.2666312997347493</v>
      </c>
      <c r="BF222" s="124" t="s">
        <v>200</v>
      </c>
      <c r="BG222" s="105">
        <v>21.332000000000004</v>
      </c>
      <c r="BH222" s="105">
        <v>20.345833333333335</v>
      </c>
      <c r="BI222" s="105">
        <v>88.882985717773408</v>
      </c>
      <c r="BJ222" s="105">
        <v>138.46807336339288</v>
      </c>
      <c r="BK222" s="105">
        <v>224.54587957064311</v>
      </c>
      <c r="BL222" s="105">
        <v>144.27312481689449</v>
      </c>
      <c r="BM222" s="105">
        <v>109.27523040749999</v>
      </c>
      <c r="BN222" s="105">
        <v>145.15922781848906</v>
      </c>
      <c r="BO222" s="105">
        <v>241.10879093989729</v>
      </c>
      <c r="BP222" s="105">
        <v>265.70562607842879</v>
      </c>
      <c r="BQ222" s="105">
        <v>217.19557857910789</v>
      </c>
      <c r="BR222" s="106">
        <v>84.99086976051332</v>
      </c>
      <c r="BS222" s="107"/>
      <c r="BT222" s="108">
        <v>1.2308641975308641</v>
      </c>
      <c r="BU222" s="174">
        <v>1.9286999319326912</v>
      </c>
      <c r="BV222" s="174">
        <v>5.2613333333333321</v>
      </c>
      <c r="BW222" s="174">
        <v>8.2666312997347493</v>
      </c>
      <c r="BX222" s="174">
        <v>11.284722222222221</v>
      </c>
      <c r="BY222" s="109">
        <v>8.7655172413793121</v>
      </c>
      <c r="BZ222" s="109">
        <v>8.5369028213166143</v>
      </c>
      <c r="CA222" s="109">
        <v>10.991564331794214</v>
      </c>
      <c r="CB222" s="109">
        <v>12.965334792921</v>
      </c>
      <c r="CC222" s="109">
        <v>11.98317901234568</v>
      </c>
      <c r="CD222" s="109">
        <v>10.125047366426676</v>
      </c>
      <c r="CE222" s="109">
        <v>3.8907799333725261</v>
      </c>
      <c r="CF222" s="110"/>
      <c r="CG222" s="111">
        <v>77</v>
      </c>
      <c r="CH222" s="111">
        <v>98.5</v>
      </c>
      <c r="CI222" s="111">
        <v>110.2</v>
      </c>
      <c r="CJ222" s="111">
        <v>101.5</v>
      </c>
      <c r="CK222" s="111">
        <v>143</v>
      </c>
      <c r="CL222" s="111">
        <v>128.5</v>
      </c>
      <c r="CM222" s="111">
        <v>111.6</v>
      </c>
      <c r="CN222" s="111">
        <v>190</v>
      </c>
      <c r="CO222" s="111">
        <v>202.4</v>
      </c>
      <c r="CP222" s="111">
        <v>209.2</v>
      </c>
      <c r="CQ222" s="111">
        <v>147.80000000000001</v>
      </c>
      <c r="CR222" s="111">
        <v>110.6</v>
      </c>
      <c r="CS222" s="112"/>
      <c r="CT222" s="125" t="s">
        <v>200</v>
      </c>
      <c r="CU222" s="114">
        <f t="shared" si="110"/>
        <v>0</v>
      </c>
      <c r="CV222" s="114"/>
      <c r="CW222" s="114"/>
      <c r="CX222" s="114">
        <f t="shared" si="111"/>
        <v>0</v>
      </c>
      <c r="CY222" s="114"/>
      <c r="CZ222" s="114"/>
      <c r="DA222" s="114">
        <f t="shared" si="112"/>
        <v>0</v>
      </c>
      <c r="DB222" s="115">
        <f t="shared" si="113"/>
        <v>0</v>
      </c>
      <c r="DC222" s="116">
        <f t="shared" si="114"/>
        <v>0</v>
      </c>
      <c r="DD222" s="116">
        <f t="shared" si="115"/>
        <v>0</v>
      </c>
      <c r="DE222" s="116">
        <f t="shared" si="116"/>
        <v>0</v>
      </c>
      <c r="DF222" s="117">
        <f t="shared" si="117"/>
        <v>0</v>
      </c>
      <c r="DH222" s="119">
        <v>4.9515923566878968</v>
      </c>
      <c r="DI222" s="119">
        <v>4.8439490445859876</v>
      </c>
      <c r="DJ222" s="120">
        <v>7.1044585987261133</v>
      </c>
      <c r="DK222" s="121"/>
      <c r="DL222" s="119">
        <v>5.5258250452079567</v>
      </c>
      <c r="DM222" s="119">
        <v>11.468693490054251</v>
      </c>
      <c r="DN222" s="120">
        <v>15.951910036166367</v>
      </c>
      <c r="DO222" s="121"/>
      <c r="DP222" s="119">
        <v>25.241036221916548</v>
      </c>
      <c r="DQ222" s="119">
        <v>14.216215803148401</v>
      </c>
      <c r="DR222" s="120">
        <v>30.850155382342443</v>
      </c>
      <c r="DS222" s="121"/>
      <c r="DT222" s="119">
        <v>33.05403951587877</v>
      </c>
      <c r="DU222" s="119">
        <v>56.450724112961623</v>
      </c>
      <c r="DV222" s="120">
        <v>47.988093514016761</v>
      </c>
      <c r="DW222" s="121"/>
      <c r="DX222" s="119">
        <v>66.719814768925772</v>
      </c>
      <c r="DY222" s="119">
        <v>71.492473051666465</v>
      </c>
      <c r="DZ222" s="120">
        <v>86.394855036550609</v>
      </c>
      <c r="EA222" s="121"/>
      <c r="EB222" s="119">
        <v>65.006239737274214</v>
      </c>
      <c r="EC222" s="119">
        <v>42.840503557744938</v>
      </c>
      <c r="ED222" s="120">
        <v>47.810399562123699</v>
      </c>
      <c r="EE222" s="121"/>
      <c r="EF222" s="119">
        <v>35.255906221821462</v>
      </c>
      <c r="EG222" s="119">
        <v>30.703632616256606</v>
      </c>
      <c r="EH222" s="120">
        <v>41.454746876207658</v>
      </c>
      <c r="EI222" s="121"/>
      <c r="EJ222" s="119">
        <v>40.843368022705775</v>
      </c>
      <c r="EK222" s="119">
        <v>53.214195837275312</v>
      </c>
      <c r="EL222" s="120">
        <v>54.196007568590353</v>
      </c>
      <c r="EM222" s="121"/>
      <c r="EN222" s="119">
        <v>69.712053571428555</v>
      </c>
      <c r="EO222" s="119">
        <v>81.233906870039675</v>
      </c>
      <c r="EP222" s="120">
        <v>72.132610987103163</v>
      </c>
      <c r="EQ222" s="121"/>
      <c r="ER222" s="119">
        <v>67.572471305595428</v>
      </c>
      <c r="ES222" s="119">
        <v>80.540925394548083</v>
      </c>
      <c r="ET222" s="120">
        <v>123.73660329985657</v>
      </c>
      <c r="EU222" s="121"/>
      <c r="EV222" s="119">
        <v>71.03685714856789</v>
      </c>
      <c r="EW222" s="119">
        <v>57.557564310127724</v>
      </c>
      <c r="EX222" s="120">
        <v>53.72039335611921</v>
      </c>
      <c r="EY222" s="121"/>
      <c r="EZ222" s="119">
        <v>31.920772200772205</v>
      </c>
      <c r="FA222" s="119">
        <v>17.03464285714286</v>
      </c>
      <c r="FB222" s="120">
        <v>7.8267277992277995</v>
      </c>
    </row>
    <row r="223" spans="1:158" s="118" customFormat="1" ht="15" customHeight="1" x14ac:dyDescent="0.25">
      <c r="A223" s="85">
        <v>25021600</v>
      </c>
      <c r="B223" s="86">
        <v>-74.580388889999995</v>
      </c>
      <c r="C223" s="86">
        <v>9.8725000000000005</v>
      </c>
      <c r="D223" s="87">
        <v>85</v>
      </c>
      <c r="E223" s="122" t="s">
        <v>1724</v>
      </c>
      <c r="F223" s="169" t="s">
        <v>37</v>
      </c>
      <c r="G223" s="169"/>
      <c r="H223" s="169"/>
      <c r="I223" s="169"/>
      <c r="J223" s="171" t="s">
        <v>864</v>
      </c>
      <c r="K223" s="339">
        <v>0</v>
      </c>
      <c r="L223" s="339">
        <v>30</v>
      </c>
      <c r="M223" s="91">
        <v>0</v>
      </c>
      <c r="N223" s="91">
        <v>0</v>
      </c>
      <c r="O223" s="91">
        <v>14</v>
      </c>
      <c r="P223" s="91">
        <v>0</v>
      </c>
      <c r="Q223" s="126">
        <v>0</v>
      </c>
      <c r="R223" s="126">
        <v>0</v>
      </c>
      <c r="S223" s="126">
        <v>27</v>
      </c>
      <c r="T223" s="126">
        <v>30</v>
      </c>
      <c r="U223" s="126">
        <v>0</v>
      </c>
      <c r="V223" s="661">
        <v>0</v>
      </c>
      <c r="W223" s="660">
        <v>0</v>
      </c>
      <c r="X223" s="91">
        <v>17</v>
      </c>
      <c r="Y223" s="91">
        <v>3</v>
      </c>
      <c r="Z223" s="339">
        <v>0</v>
      </c>
      <c r="AA223" s="339">
        <v>27</v>
      </c>
      <c r="AB223" s="91">
        <v>0</v>
      </c>
      <c r="AC223" s="339">
        <v>0</v>
      </c>
      <c r="AD223" s="339">
        <v>0</v>
      </c>
      <c r="AE223" s="339">
        <v>0</v>
      </c>
      <c r="AF223" s="91">
        <v>0</v>
      </c>
      <c r="AG223" s="91">
        <v>0</v>
      </c>
      <c r="AH223" s="91">
        <v>0</v>
      </c>
      <c r="AI223" s="91">
        <v>0</v>
      </c>
      <c r="AJ223" s="126">
        <v>0</v>
      </c>
      <c r="AK223" s="126">
        <v>0</v>
      </c>
      <c r="AL223" s="126">
        <v>0</v>
      </c>
      <c r="AM223" s="126">
        <v>0</v>
      </c>
      <c r="AN223" s="126">
        <v>0</v>
      </c>
      <c r="AO223" s="120"/>
      <c r="AP223" s="92">
        <f t="shared" si="90"/>
        <v>148</v>
      </c>
      <c r="AQ223" s="93">
        <v>137.13333333333333</v>
      </c>
      <c r="AR223" s="94">
        <f t="shared" ref="AR223" si="119">+AP223*100/AQ223</f>
        <v>107.92416140009723</v>
      </c>
      <c r="AS223" s="95">
        <f t="shared" ref="AS223" si="120">IF(AND((AP223*$AT$1*100/(AQ223*AT223))&gt;100+3.33*AP223-AQ223*AT223/$AT$1,AQ223&lt;30),IF(100+3.33*AP223-AQ223*AT223/$AT$1&gt;200,200,100+3.33*AP223-AQ223*AT223/$AT$1),IF((AP223*$AT$1*100/(AQ223*AT223))&lt;100+AP223-3.33*AQ223*AT223/$AT$1,100+AP223-3.33*AQ223*AT223/$AT$1,IF((AP223*$AT$1*100/(AQ223*AT223))&gt;200,200,(AP223*$AT$1*100/(AQ223*AT223)))))</f>
        <v>107.92416140009723</v>
      </c>
      <c r="AT223" s="96">
        <f t="shared" si="118"/>
        <v>30</v>
      </c>
      <c r="AU223" s="97">
        <f t="shared" si="108"/>
        <v>7</v>
      </c>
      <c r="AV223" s="98"/>
      <c r="AW223" s="58">
        <f t="shared" si="89"/>
        <v>0</v>
      </c>
      <c r="AX223" s="99"/>
      <c r="AY223" s="100">
        <f>MAX(K223:AO223)</f>
        <v>30</v>
      </c>
      <c r="AZ223" s="101">
        <v>122</v>
      </c>
      <c r="BA223" s="102">
        <f t="shared" si="91"/>
        <v>-92</v>
      </c>
      <c r="BB223" s="102" t="str">
        <f t="shared" si="92"/>
        <v/>
      </c>
      <c r="BC223" s="102" t="str">
        <f t="shared" si="93"/>
        <v/>
      </c>
      <c r="BD223" s="102">
        <v>5.8000000000000016</v>
      </c>
      <c r="BE223" s="103"/>
      <c r="BF223" s="124" t="s">
        <v>1724</v>
      </c>
      <c r="BG223" s="105">
        <v>32.766666666666666</v>
      </c>
      <c r="BH223" s="105">
        <v>40.299999999999997</v>
      </c>
      <c r="BI223" s="105">
        <v>84.9</v>
      </c>
      <c r="BJ223" s="105">
        <v>137.13333333333333</v>
      </c>
      <c r="BK223" s="105">
        <v>150.01000000000002</v>
      </c>
      <c r="BL223" s="105">
        <v>169.24137931034483</v>
      </c>
      <c r="BM223" s="105">
        <v>151</v>
      </c>
      <c r="BN223" s="105">
        <v>170.43333333333334</v>
      </c>
      <c r="BO223" s="105">
        <v>163.46666666666667</v>
      </c>
      <c r="BP223" s="105">
        <v>163.85714285714286</v>
      </c>
      <c r="BQ223" s="105">
        <v>111.33333333333333</v>
      </c>
      <c r="BR223" s="106">
        <v>67.933333333333337</v>
      </c>
      <c r="BS223" s="107"/>
      <c r="BT223" s="108">
        <v>1.6999999999999993</v>
      </c>
      <c r="BU223" s="174">
        <v>1.5957307060755337</v>
      </c>
      <c r="BV223" s="174">
        <v>3.4666666666666659</v>
      </c>
      <c r="BW223" s="174">
        <v>5.8000000000000016</v>
      </c>
      <c r="BX223" s="174">
        <v>5.8999999999999968</v>
      </c>
      <c r="BY223" s="109">
        <v>5.9999999999999982</v>
      </c>
      <c r="BZ223" s="109">
        <v>6.2999999999999963</v>
      </c>
      <c r="CA223" s="109">
        <v>6.4999999999999973</v>
      </c>
      <c r="CB223" s="109">
        <v>5.7333333333333361</v>
      </c>
      <c r="CC223" s="109">
        <v>5.9811111111111082</v>
      </c>
      <c r="CD223" s="109">
        <v>4.6666666666666679</v>
      </c>
      <c r="CE223" s="109">
        <v>2.4666666666666659</v>
      </c>
      <c r="CF223" s="110"/>
      <c r="CG223" s="111">
        <v>76</v>
      </c>
      <c r="CH223" s="111">
        <v>89</v>
      </c>
      <c r="CI223" s="111">
        <v>132.69999999999999</v>
      </c>
      <c r="CJ223" s="111">
        <v>122</v>
      </c>
      <c r="CK223" s="111">
        <v>169</v>
      </c>
      <c r="CL223" s="111">
        <v>100</v>
      </c>
      <c r="CM223" s="111">
        <v>115</v>
      </c>
      <c r="CN223" s="111">
        <v>100</v>
      </c>
      <c r="CO223" s="111">
        <v>120</v>
      </c>
      <c r="CP223" s="111">
        <v>90</v>
      </c>
      <c r="CQ223" s="111">
        <v>117</v>
      </c>
      <c r="CR223" s="111">
        <v>95</v>
      </c>
      <c r="CS223" s="112"/>
      <c r="CT223" s="125" t="s">
        <v>1724</v>
      </c>
      <c r="CU223" s="114">
        <f t="shared" si="110"/>
        <v>101</v>
      </c>
      <c r="CV223" s="114"/>
      <c r="CW223" s="114"/>
      <c r="CX223" s="114">
        <f t="shared" si="111"/>
        <v>47</v>
      </c>
      <c r="CY223" s="114"/>
      <c r="CZ223" s="114"/>
      <c r="DA223" s="114">
        <f t="shared" si="112"/>
        <v>0</v>
      </c>
      <c r="DB223" s="115">
        <f t="shared" si="113"/>
        <v>148</v>
      </c>
      <c r="DC223" s="116">
        <f t="shared" si="114"/>
        <v>10</v>
      </c>
      <c r="DD223" s="116">
        <f t="shared" si="115"/>
        <v>10</v>
      </c>
      <c r="DE223" s="116">
        <f t="shared" si="116"/>
        <v>10</v>
      </c>
      <c r="DF223" s="117">
        <f t="shared" si="117"/>
        <v>30</v>
      </c>
      <c r="DH223" s="119"/>
      <c r="DI223" s="119"/>
      <c r="DJ223" s="120"/>
      <c r="DK223" s="121"/>
      <c r="DL223" s="119"/>
      <c r="DM223" s="119"/>
      <c r="DN223" s="120"/>
      <c r="DO223" s="121"/>
      <c r="DP223" s="119"/>
      <c r="DQ223" s="119"/>
      <c r="DR223" s="120"/>
      <c r="DS223" s="121"/>
      <c r="DT223" s="119"/>
      <c r="DU223" s="119"/>
      <c r="DV223" s="120"/>
      <c r="DW223" s="121"/>
      <c r="DX223" s="119"/>
      <c r="DY223" s="119"/>
      <c r="DZ223" s="120"/>
      <c r="EA223" s="121"/>
      <c r="EB223" s="119"/>
      <c r="EC223" s="119"/>
      <c r="ED223" s="120"/>
      <c r="EE223" s="121"/>
      <c r="EF223" s="119"/>
      <c r="EG223" s="119"/>
      <c r="EH223" s="120"/>
      <c r="EI223" s="121"/>
      <c r="EJ223" s="119"/>
      <c r="EK223" s="119"/>
      <c r="EL223" s="120"/>
      <c r="EM223" s="121"/>
      <c r="EN223" s="119"/>
      <c r="EO223" s="119"/>
      <c r="EP223" s="120"/>
      <c r="EQ223" s="121"/>
      <c r="ER223" s="119"/>
      <c r="ES223" s="119"/>
      <c r="ET223" s="120"/>
      <c r="EU223" s="121"/>
      <c r="EV223" s="119"/>
      <c r="EW223" s="119"/>
      <c r="EX223" s="120"/>
      <c r="EY223" s="121"/>
      <c r="EZ223" s="119"/>
      <c r="FA223" s="119"/>
      <c r="FB223" s="120"/>
    </row>
    <row r="224" spans="1:158" s="118" customFormat="1" ht="15" customHeight="1" x14ac:dyDescent="0.25">
      <c r="A224" s="85">
        <v>1506500197</v>
      </c>
      <c r="B224" s="86">
        <v>-72.858674999999991</v>
      </c>
      <c r="C224" s="86">
        <v>10.885186109999999</v>
      </c>
      <c r="D224" s="87">
        <v>180</v>
      </c>
      <c r="E224" s="122" t="s">
        <v>1725</v>
      </c>
      <c r="F224" s="169" t="s">
        <v>43</v>
      </c>
      <c r="G224" s="169"/>
      <c r="H224" s="169"/>
      <c r="I224" s="169"/>
      <c r="J224" s="171" t="s">
        <v>866</v>
      </c>
      <c r="K224" s="339">
        <v>0</v>
      </c>
      <c r="L224" s="339">
        <v>0</v>
      </c>
      <c r="M224" s="91">
        <v>0</v>
      </c>
      <c r="N224" s="91">
        <v>0</v>
      </c>
      <c r="O224" s="91">
        <v>19.7</v>
      </c>
      <c r="P224" s="91">
        <v>0</v>
      </c>
      <c r="Q224" s="126">
        <v>0</v>
      </c>
      <c r="R224" s="126">
        <v>0</v>
      </c>
      <c r="S224" s="126">
        <v>0</v>
      </c>
      <c r="T224" s="126">
        <v>0</v>
      </c>
      <c r="U224" s="126">
        <v>0</v>
      </c>
      <c r="V224" s="661">
        <v>0</v>
      </c>
      <c r="W224" s="660">
        <v>0</v>
      </c>
      <c r="X224" s="91">
        <v>0</v>
      </c>
      <c r="Y224" s="91">
        <v>0</v>
      </c>
      <c r="Z224" s="339">
        <v>0</v>
      </c>
      <c r="AA224" s="339">
        <v>19.600000000000001</v>
      </c>
      <c r="AB224" s="91">
        <v>0</v>
      </c>
      <c r="AC224" s="339">
        <v>0</v>
      </c>
      <c r="AD224" s="339">
        <v>0</v>
      </c>
      <c r="AE224" s="339">
        <v>0</v>
      </c>
      <c r="AF224" s="91">
        <v>0</v>
      </c>
      <c r="AG224" s="91">
        <v>1.8</v>
      </c>
      <c r="AH224" s="91">
        <v>4.3</v>
      </c>
      <c r="AI224" s="91">
        <v>2.1</v>
      </c>
      <c r="AJ224" s="126">
        <v>0</v>
      </c>
      <c r="AK224" s="126">
        <v>3.3</v>
      </c>
      <c r="AL224" s="126">
        <v>0</v>
      </c>
      <c r="AM224" s="126">
        <v>0</v>
      </c>
      <c r="AN224" s="126">
        <v>0</v>
      </c>
      <c r="AO224" s="120"/>
      <c r="AP224" s="92">
        <f t="shared" si="90"/>
        <v>50.79999999999999</v>
      </c>
      <c r="AQ224" s="93" t="s">
        <v>1301</v>
      </c>
      <c r="AR224" s="226"/>
      <c r="AS224" s="227"/>
      <c r="AT224" s="96">
        <f t="shared" si="118"/>
        <v>30</v>
      </c>
      <c r="AU224" s="97">
        <f t="shared" si="108"/>
        <v>6</v>
      </c>
      <c r="AV224" s="98"/>
      <c r="AW224" s="58">
        <f t="shared" si="89"/>
        <v>0</v>
      </c>
      <c r="AX224" s="99"/>
      <c r="AY224" s="100">
        <f>MAX(K224:AO224)</f>
        <v>19.7</v>
      </c>
      <c r="AZ224" s="101">
        <v>44.2</v>
      </c>
      <c r="BA224" s="102">
        <f t="shared" si="91"/>
        <v>-24.500000000000004</v>
      </c>
      <c r="BB224" s="102" t="str">
        <f t="shared" si="92"/>
        <v/>
      </c>
      <c r="BC224" s="102" t="str">
        <f t="shared" si="93"/>
        <v/>
      </c>
      <c r="BD224" s="102" t="s">
        <v>1301</v>
      </c>
      <c r="BE224" s="103"/>
      <c r="BF224" s="124" t="s">
        <v>1725</v>
      </c>
      <c r="BG224" s="105" t="s">
        <v>1301</v>
      </c>
      <c r="BH224" s="105" t="s">
        <v>1301</v>
      </c>
      <c r="BI224" s="105" t="s">
        <v>1301</v>
      </c>
      <c r="BJ224" s="105" t="s">
        <v>1301</v>
      </c>
      <c r="BK224" s="105" t="s">
        <v>1301</v>
      </c>
      <c r="BL224" s="105" t="s">
        <v>1301</v>
      </c>
      <c r="BM224" s="105" t="s">
        <v>1301</v>
      </c>
      <c r="BN224" s="105" t="s">
        <v>1301</v>
      </c>
      <c r="BO224" s="105" t="s">
        <v>1301</v>
      </c>
      <c r="BP224" s="105" t="s">
        <v>1301</v>
      </c>
      <c r="BQ224" s="105" t="s">
        <v>1301</v>
      </c>
      <c r="BR224" s="106" t="s">
        <v>1301</v>
      </c>
      <c r="BS224" s="107"/>
      <c r="BT224" s="108" t="s">
        <v>1301</v>
      </c>
      <c r="BU224" s="174" t="s">
        <v>1301</v>
      </c>
      <c r="BV224" s="174" t="s">
        <v>1301</v>
      </c>
      <c r="BW224" s="174" t="s">
        <v>1301</v>
      </c>
      <c r="BX224" s="174" t="s">
        <v>1301</v>
      </c>
      <c r="BY224" s="109" t="s">
        <v>1301</v>
      </c>
      <c r="BZ224" s="109" t="s">
        <v>1301</v>
      </c>
      <c r="CA224" s="109" t="s">
        <v>1301</v>
      </c>
      <c r="CB224" s="109" t="s">
        <v>1301</v>
      </c>
      <c r="CC224" s="109" t="s">
        <v>1301</v>
      </c>
      <c r="CD224" s="109" t="s">
        <v>1301</v>
      </c>
      <c r="CE224" s="109" t="s">
        <v>1301</v>
      </c>
      <c r="CF224" s="110"/>
      <c r="CG224" s="111">
        <v>52.9</v>
      </c>
      <c r="CH224" s="111">
        <v>28.1</v>
      </c>
      <c r="CI224" s="111">
        <v>56</v>
      </c>
      <c r="CJ224" s="111">
        <v>44.2</v>
      </c>
      <c r="CK224" s="111">
        <v>124.5</v>
      </c>
      <c r="CL224" s="111">
        <v>199.3</v>
      </c>
      <c r="CM224" s="111">
        <v>114</v>
      </c>
      <c r="CN224" s="111">
        <v>70.8</v>
      </c>
      <c r="CO224" s="111">
        <v>79.8</v>
      </c>
      <c r="CP224" s="111">
        <v>122</v>
      </c>
      <c r="CQ224" s="111">
        <v>65.2</v>
      </c>
      <c r="CR224" s="111">
        <v>9.8000000000000007</v>
      </c>
      <c r="CS224" s="112"/>
      <c r="CT224" s="125" t="s">
        <v>1725</v>
      </c>
      <c r="CU224" s="114">
        <f t="shared" si="110"/>
        <v>19.7</v>
      </c>
      <c r="CV224" s="114"/>
      <c r="CW224" s="114"/>
      <c r="CX224" s="114">
        <f t="shared" si="111"/>
        <v>19.600000000000001</v>
      </c>
      <c r="CY224" s="114"/>
      <c r="CZ224" s="114"/>
      <c r="DA224" s="114">
        <f t="shared" si="112"/>
        <v>11.5</v>
      </c>
      <c r="DB224" s="115">
        <f t="shared" si="113"/>
        <v>50.8</v>
      </c>
      <c r="DC224" s="116">
        <f t="shared" si="114"/>
        <v>10</v>
      </c>
      <c r="DD224" s="116">
        <f t="shared" si="115"/>
        <v>10</v>
      </c>
      <c r="DE224" s="116">
        <f t="shared" si="116"/>
        <v>10</v>
      </c>
      <c r="DF224" s="117">
        <f t="shared" si="117"/>
        <v>30</v>
      </c>
      <c r="DH224" s="119"/>
      <c r="DI224" s="119"/>
      <c r="DJ224" s="120"/>
      <c r="DK224" s="121"/>
      <c r="DL224" s="119"/>
      <c r="DM224" s="119"/>
      <c r="DN224" s="120"/>
      <c r="DO224" s="121"/>
      <c r="DP224" s="119"/>
      <c r="DQ224" s="119"/>
      <c r="DR224" s="120"/>
      <c r="DS224" s="121"/>
      <c r="DT224" s="119"/>
      <c r="DU224" s="119"/>
      <c r="DV224" s="120"/>
      <c r="DW224" s="121"/>
      <c r="DX224" s="119"/>
      <c r="DY224" s="119"/>
      <c r="DZ224" s="120"/>
      <c r="EA224" s="121"/>
      <c r="EB224" s="119"/>
      <c r="EC224" s="119"/>
      <c r="ED224" s="120"/>
      <c r="EE224" s="121"/>
      <c r="EF224" s="119"/>
      <c r="EG224" s="119"/>
      <c r="EH224" s="120"/>
      <c r="EI224" s="121"/>
      <c r="EJ224" s="119"/>
      <c r="EK224" s="119"/>
      <c r="EL224" s="120"/>
      <c r="EM224" s="121"/>
      <c r="EN224" s="119"/>
      <c r="EO224" s="119"/>
      <c r="EP224" s="120"/>
      <c r="EQ224" s="121"/>
      <c r="ER224" s="119"/>
      <c r="ES224" s="119"/>
      <c r="ET224" s="120"/>
      <c r="EU224" s="121"/>
      <c r="EV224" s="119"/>
      <c r="EW224" s="119"/>
      <c r="EX224" s="120"/>
      <c r="EY224" s="121"/>
      <c r="EZ224" s="119"/>
      <c r="FA224" s="119"/>
      <c r="FB224" s="120"/>
    </row>
    <row r="225" spans="1:158" s="118" customFormat="1" ht="15" customHeight="1" x14ac:dyDescent="0.25">
      <c r="A225" s="85">
        <v>28010340</v>
      </c>
      <c r="B225" s="86">
        <v>-72.998611109999999</v>
      </c>
      <c r="C225" s="86">
        <v>10.615833329999999</v>
      </c>
      <c r="D225" s="87">
        <v>340</v>
      </c>
      <c r="E225" s="122" t="s">
        <v>202</v>
      </c>
      <c r="F225" s="169" t="s">
        <v>43</v>
      </c>
      <c r="G225" s="169" t="s">
        <v>1515</v>
      </c>
      <c r="H225" s="169" t="s">
        <v>727</v>
      </c>
      <c r="I225" s="169" t="s">
        <v>1577</v>
      </c>
      <c r="J225" s="171" t="s">
        <v>105</v>
      </c>
      <c r="K225" s="339">
        <v>0</v>
      </c>
      <c r="L225" s="339">
        <v>0</v>
      </c>
      <c r="M225" s="91">
        <v>0</v>
      </c>
      <c r="N225" s="91">
        <v>0</v>
      </c>
      <c r="O225" s="91">
        <v>7</v>
      </c>
      <c r="P225" s="91">
        <v>0</v>
      </c>
      <c r="Q225" s="126">
        <v>0</v>
      </c>
      <c r="R225" s="126">
        <v>7</v>
      </c>
      <c r="S225" s="126">
        <v>0</v>
      </c>
      <c r="T225" s="126">
        <v>32</v>
      </c>
      <c r="U225" s="126">
        <v>0</v>
      </c>
      <c r="V225" s="661">
        <v>0</v>
      </c>
      <c r="W225" s="660">
        <v>0</v>
      </c>
      <c r="X225" s="91">
        <v>0</v>
      </c>
      <c r="Y225" s="91">
        <v>0</v>
      </c>
      <c r="Z225" s="339">
        <v>0</v>
      </c>
      <c r="AA225" s="339">
        <v>34</v>
      </c>
      <c r="AB225" s="91" t="s">
        <v>1301</v>
      </c>
      <c r="AC225" s="339">
        <v>4</v>
      </c>
      <c r="AD225" s="339">
        <v>0</v>
      </c>
      <c r="AE225" s="339">
        <v>0</v>
      </c>
      <c r="AF225" s="91">
        <v>0</v>
      </c>
      <c r="AG225" s="91">
        <v>10</v>
      </c>
      <c r="AH225" s="91">
        <v>3</v>
      </c>
      <c r="AI225" s="91">
        <v>0</v>
      </c>
      <c r="AJ225" s="126">
        <v>9</v>
      </c>
      <c r="AK225" s="126">
        <v>2</v>
      </c>
      <c r="AL225" s="126">
        <v>35</v>
      </c>
      <c r="AM225" s="126">
        <v>2</v>
      </c>
      <c r="AN225" s="126">
        <v>0</v>
      </c>
      <c r="AO225" s="120"/>
      <c r="AP225" s="92">
        <f t="shared" si="90"/>
        <v>145</v>
      </c>
      <c r="AQ225" s="93">
        <v>98.751724137931035</v>
      </c>
      <c r="AR225" s="94">
        <f t="shared" ref="AR225:AR231" si="121">+AP225*100/AQ225</f>
        <v>146.83287939101893</v>
      </c>
      <c r="AS225" s="95">
        <f t="shared" ref="AS225:AS231" si="122">IF(AND((AP225*$AT$1*100/(AQ225*AT225))&gt;100+3.33*AP225-AQ225*AT225/$AT$1,AQ225&lt;30),IF(100+3.33*AP225-AQ225*AT225/$AT$1&gt;200,200,100+3.33*AP225-AQ225*AT225/$AT$1),IF((AP225*$AT$1*100/(AQ225*AT225))&lt;100+AP225-3.33*AQ225*AT225/$AT$1,100+AP225-3.33*AQ225*AT225/$AT$1,IF((AP225*$AT$1*100/(AQ225*AT225))&gt;200,200,(AP225*$AT$1*100/(AQ225*AT225)))))</f>
        <v>151.89608212864024</v>
      </c>
      <c r="AT225" s="96">
        <f t="shared" si="118"/>
        <v>29</v>
      </c>
      <c r="AU225" s="97">
        <f t="shared" si="108"/>
        <v>11</v>
      </c>
      <c r="AV225" s="98"/>
      <c r="AW225" s="58">
        <f t="shared" si="89"/>
        <v>0</v>
      </c>
      <c r="AX225" s="99"/>
      <c r="AY225" s="100">
        <f>MAX(K225:AO225)</f>
        <v>35</v>
      </c>
      <c r="AZ225" s="101">
        <v>104</v>
      </c>
      <c r="BA225" s="102">
        <f t="shared" si="91"/>
        <v>-69</v>
      </c>
      <c r="BB225" s="102" t="str">
        <f t="shared" si="92"/>
        <v/>
      </c>
      <c r="BC225" s="102" t="str">
        <f t="shared" si="93"/>
        <v/>
      </c>
      <c r="BD225" s="102">
        <v>6.2413793103448283</v>
      </c>
      <c r="BE225" s="103">
        <f t="shared" ref="BE225:BE231" si="123">AU225-BD225</f>
        <v>4.7586206896551717</v>
      </c>
      <c r="BF225" s="124" t="s">
        <v>202</v>
      </c>
      <c r="BG225" s="105">
        <v>16.379310344827587</v>
      </c>
      <c r="BH225" s="105">
        <v>5.8275862068965516</v>
      </c>
      <c r="BI225" s="105">
        <v>30.941379310344825</v>
      </c>
      <c r="BJ225" s="105">
        <v>98.751724137931035</v>
      </c>
      <c r="BK225" s="105">
        <v>200.74137931034483</v>
      </c>
      <c r="BL225" s="105">
        <v>110.51379310344828</v>
      </c>
      <c r="BM225" s="105">
        <v>90.189285714285717</v>
      </c>
      <c r="BN225" s="105">
        <v>127.23333333333333</v>
      </c>
      <c r="BO225" s="105">
        <v>169.46428571428572</v>
      </c>
      <c r="BP225" s="105">
        <v>226.35714285714286</v>
      </c>
      <c r="BQ225" s="105">
        <v>145.48965517241379</v>
      </c>
      <c r="BR225" s="106">
        <v>49.724137931034484</v>
      </c>
      <c r="BS225" s="107"/>
      <c r="BT225" s="237">
        <v>0.65517241379310331</v>
      </c>
      <c r="BU225" s="333">
        <v>0.52065992865636146</v>
      </c>
      <c r="BV225" s="333">
        <v>2.3103448275862064</v>
      </c>
      <c r="BW225" s="333">
        <v>6.2413793103448283</v>
      </c>
      <c r="BX225" s="333">
        <v>11.586206896551721</v>
      </c>
      <c r="BY225" s="109">
        <v>8.9655172413793096</v>
      </c>
      <c r="BZ225" s="109">
        <v>7.1091954022988491</v>
      </c>
      <c r="CA225" s="109">
        <v>10.11785714285714</v>
      </c>
      <c r="CB225" s="109">
        <v>10.637336504161713</v>
      </c>
      <c r="CC225" s="109">
        <v>12.604597701149427</v>
      </c>
      <c r="CD225" s="109">
        <v>8.3448275862068968</v>
      </c>
      <c r="CE225" s="109">
        <v>2.7586206896551722</v>
      </c>
      <c r="CF225" s="110"/>
      <c r="CG225" s="111">
        <v>95</v>
      </c>
      <c r="CH225" s="111">
        <v>115</v>
      </c>
      <c r="CI225" s="111">
        <v>112</v>
      </c>
      <c r="CJ225" s="111">
        <v>104</v>
      </c>
      <c r="CK225" s="111">
        <v>120</v>
      </c>
      <c r="CL225" s="111">
        <v>122</v>
      </c>
      <c r="CM225" s="111">
        <v>100</v>
      </c>
      <c r="CN225" s="111">
        <v>118</v>
      </c>
      <c r="CO225" s="111">
        <v>110</v>
      </c>
      <c r="CP225" s="111">
        <v>125</v>
      </c>
      <c r="CQ225" s="111">
        <v>135</v>
      </c>
      <c r="CR225" s="111">
        <v>107</v>
      </c>
      <c r="CS225" s="112"/>
      <c r="CT225" s="125" t="s">
        <v>202</v>
      </c>
      <c r="CU225" s="114">
        <f t="shared" si="110"/>
        <v>46</v>
      </c>
      <c r="CV225" s="114"/>
      <c r="CW225" s="114"/>
      <c r="CX225" s="114">
        <f t="shared" si="111"/>
        <v>38</v>
      </c>
      <c r="CY225" s="114"/>
      <c r="CZ225" s="114"/>
      <c r="DA225" s="114">
        <f t="shared" si="112"/>
        <v>61</v>
      </c>
      <c r="DB225" s="115">
        <f t="shared" si="113"/>
        <v>145</v>
      </c>
      <c r="DC225" s="116">
        <f t="shared" si="114"/>
        <v>10</v>
      </c>
      <c r="DD225" s="116">
        <f t="shared" si="115"/>
        <v>9</v>
      </c>
      <c r="DE225" s="116">
        <f t="shared" si="116"/>
        <v>10</v>
      </c>
      <c r="DF225" s="117">
        <f t="shared" si="117"/>
        <v>29</v>
      </c>
      <c r="DH225" s="119">
        <v>4.4818828680897642</v>
      </c>
      <c r="DI225" s="119">
        <v>0.30558292282430205</v>
      </c>
      <c r="DJ225" s="120">
        <v>1.6297755883962781</v>
      </c>
      <c r="DK225" s="121"/>
      <c r="DL225" s="119">
        <v>0.68877305533279876</v>
      </c>
      <c r="DM225" s="119">
        <v>1.0823576583801124</v>
      </c>
      <c r="DN225" s="120">
        <v>2.45990376904571</v>
      </c>
      <c r="DO225" s="121"/>
      <c r="DP225" s="119">
        <v>8.5031516499814614</v>
      </c>
      <c r="DQ225" s="119">
        <v>9.703596588802375</v>
      </c>
      <c r="DR225" s="120">
        <v>9.703596588802375</v>
      </c>
      <c r="DS225" s="121"/>
      <c r="DT225" s="119">
        <v>17.801918103448276</v>
      </c>
      <c r="DU225" s="119">
        <v>33.503609913793106</v>
      </c>
      <c r="DV225" s="120">
        <v>44.70481681034483</v>
      </c>
      <c r="DW225" s="121"/>
      <c r="DX225" s="119">
        <v>49.811217134900474</v>
      </c>
      <c r="DY225" s="119">
        <v>50.611397329838645</v>
      </c>
      <c r="DZ225" s="120">
        <v>68.015316569743632</v>
      </c>
      <c r="EA225" s="121"/>
      <c r="EB225" s="119">
        <v>44.216657245147921</v>
      </c>
      <c r="EC225" s="119">
        <v>36.213642359148295</v>
      </c>
      <c r="ED225" s="120">
        <v>29.411079706048614</v>
      </c>
      <c r="EE225" s="121"/>
      <c r="EF225" s="119">
        <v>28.686804597701151</v>
      </c>
      <c r="EG225" s="119">
        <v>26.587770114942533</v>
      </c>
      <c r="EH225" s="120">
        <v>19.690942528735633</v>
      </c>
      <c r="EI225" s="121"/>
      <c r="EJ225" s="119">
        <v>30.089486886391065</v>
      </c>
      <c r="EK225" s="119">
        <v>40.585819521178635</v>
      </c>
      <c r="EL225" s="120">
        <v>37.886762557947549</v>
      </c>
      <c r="EM225" s="121"/>
      <c r="EN225" s="119">
        <v>40.679388610100823</v>
      </c>
      <c r="EO225" s="119">
        <v>55.871690990285892</v>
      </c>
      <c r="EP225" s="120">
        <v>53.173058330647756</v>
      </c>
      <c r="EQ225" s="121"/>
      <c r="ER225" s="119">
        <v>66.292958294979826</v>
      </c>
      <c r="ES225" s="119">
        <v>63.893213198328972</v>
      </c>
      <c r="ET225" s="120">
        <v>64.593138851518802</v>
      </c>
      <c r="EU225" s="121"/>
      <c r="EV225" s="119">
        <v>38.681410190427179</v>
      </c>
      <c r="EW225" s="119">
        <v>36.182611082518449</v>
      </c>
      <c r="EX225" s="120">
        <v>25.587702864985417</v>
      </c>
      <c r="EY225" s="121"/>
      <c r="EZ225" s="119">
        <v>27.849055411194616</v>
      </c>
      <c r="FA225" s="119">
        <v>12.477175363438446</v>
      </c>
      <c r="FB225" s="120">
        <v>8.6841140529531593</v>
      </c>
    </row>
    <row r="226" spans="1:158" s="118" customFormat="1" ht="15" customHeight="1" x14ac:dyDescent="0.25">
      <c r="A226" s="85">
        <v>15065200</v>
      </c>
      <c r="B226" s="86">
        <v>-73.003194440000001</v>
      </c>
      <c r="C226" s="86">
        <v>10.752333330000001</v>
      </c>
      <c r="D226" s="87">
        <v>300</v>
      </c>
      <c r="E226" s="122" t="s">
        <v>1722</v>
      </c>
      <c r="F226" s="169" t="s">
        <v>43</v>
      </c>
      <c r="G226" s="169" t="s">
        <v>1515</v>
      </c>
      <c r="H226" s="169" t="s">
        <v>727</v>
      </c>
      <c r="I226" s="169" t="s">
        <v>1577</v>
      </c>
      <c r="J226" s="171" t="s">
        <v>851</v>
      </c>
      <c r="K226" s="339" t="s">
        <v>1301</v>
      </c>
      <c r="L226" s="339" t="s">
        <v>1301</v>
      </c>
      <c r="M226" s="91" t="s">
        <v>1301</v>
      </c>
      <c r="N226" s="91" t="s">
        <v>1301</v>
      </c>
      <c r="O226" s="91" t="s">
        <v>1301</v>
      </c>
      <c r="P226" s="91" t="s">
        <v>1301</v>
      </c>
      <c r="Q226" s="126" t="s">
        <v>1301</v>
      </c>
      <c r="R226" s="126" t="s">
        <v>1301</v>
      </c>
      <c r="S226" s="126" t="s">
        <v>1301</v>
      </c>
      <c r="T226" s="126" t="s">
        <v>1301</v>
      </c>
      <c r="U226" s="126" t="s">
        <v>1301</v>
      </c>
      <c r="V226" s="661" t="s">
        <v>1301</v>
      </c>
      <c r="W226" s="660" t="s">
        <v>1301</v>
      </c>
      <c r="X226" s="91" t="s">
        <v>1301</v>
      </c>
      <c r="Y226" s="91" t="s">
        <v>1301</v>
      </c>
      <c r="Z226" s="339" t="s">
        <v>1301</v>
      </c>
      <c r="AA226" s="339" t="s">
        <v>1301</v>
      </c>
      <c r="AB226" s="91" t="s">
        <v>1301</v>
      </c>
      <c r="AC226" s="339" t="s">
        <v>1301</v>
      </c>
      <c r="AD226" s="339" t="s">
        <v>1301</v>
      </c>
      <c r="AE226" s="339" t="s">
        <v>1301</v>
      </c>
      <c r="AF226" s="91" t="s">
        <v>1301</v>
      </c>
      <c r="AG226" s="91" t="s">
        <v>1301</v>
      </c>
      <c r="AH226" s="91" t="s">
        <v>1301</v>
      </c>
      <c r="AI226" s="91" t="s">
        <v>1301</v>
      </c>
      <c r="AJ226" s="126" t="s">
        <v>1301</v>
      </c>
      <c r="AK226" s="126" t="s">
        <v>1301</v>
      </c>
      <c r="AL226" s="126" t="s">
        <v>1301</v>
      </c>
      <c r="AM226" s="126" t="s">
        <v>1301</v>
      </c>
      <c r="AN226" s="126" t="s">
        <v>1301</v>
      </c>
      <c r="AO226" s="120"/>
      <c r="AP226" s="92" t="str">
        <f t="shared" si="90"/>
        <v/>
      </c>
      <c r="AQ226" s="93">
        <v>59.653571428571432</v>
      </c>
      <c r="AR226" s="226"/>
      <c r="AS226" s="227"/>
      <c r="AT226" s="96">
        <f t="shared" si="118"/>
        <v>0</v>
      </c>
      <c r="AU226" s="97">
        <f t="shared" si="108"/>
        <v>0</v>
      </c>
      <c r="AV226" s="98"/>
      <c r="AW226" s="58"/>
      <c r="AX226" s="99"/>
      <c r="AY226" s="100"/>
      <c r="AZ226" s="101"/>
      <c r="BA226" s="102" t="str">
        <f t="shared" si="91"/>
        <v/>
      </c>
      <c r="BB226" s="102" t="str">
        <f t="shared" si="92"/>
        <v/>
      </c>
      <c r="BC226" s="102" t="str">
        <f t="shared" si="93"/>
        <v/>
      </c>
      <c r="BD226" s="102">
        <v>4.1428571428571432</v>
      </c>
      <c r="BE226" s="103">
        <f t="shared" si="123"/>
        <v>-4.1428571428571432</v>
      </c>
      <c r="BF226" s="124" t="s">
        <v>1722</v>
      </c>
      <c r="BG226" s="105">
        <v>3.8607142857142853</v>
      </c>
      <c r="BH226" s="105">
        <v>0.28275862068965513</v>
      </c>
      <c r="BI226" s="105">
        <v>14.317857142857145</v>
      </c>
      <c r="BJ226" s="105">
        <v>59.653571428571432</v>
      </c>
      <c r="BK226" s="105">
        <v>149.4</v>
      </c>
      <c r="BL226" s="105">
        <v>76.97777777777776</v>
      </c>
      <c r="BM226" s="105">
        <v>55.234482758620693</v>
      </c>
      <c r="BN226" s="105">
        <v>87.755172413793105</v>
      </c>
      <c r="BO226" s="105">
        <v>130.21071428571426</v>
      </c>
      <c r="BP226" s="105">
        <v>152.52592592592592</v>
      </c>
      <c r="BQ226" s="105">
        <v>85.196153846153862</v>
      </c>
      <c r="BR226" s="106">
        <v>21.710714285714285</v>
      </c>
      <c r="BS226" s="107"/>
      <c r="BT226" s="237">
        <v>0.25</v>
      </c>
      <c r="BU226" s="333">
        <v>0.104371921182266</v>
      </c>
      <c r="BV226" s="333">
        <v>1.3928571428571428</v>
      </c>
      <c r="BW226" s="333">
        <v>4.1428571428571432</v>
      </c>
      <c r="BX226" s="333">
        <v>8.6219211822660071</v>
      </c>
      <c r="BY226" s="109">
        <v>5.3977832512315267</v>
      </c>
      <c r="BZ226" s="109">
        <v>5.068965517241379</v>
      </c>
      <c r="CA226" s="109">
        <v>6.3448275862068932</v>
      </c>
      <c r="CB226" s="109">
        <v>8.0714285714285712</v>
      </c>
      <c r="CC226" s="109">
        <v>9.5452380952380906</v>
      </c>
      <c r="CD226" s="109">
        <v>5.9482758620689662</v>
      </c>
      <c r="CE226" s="109">
        <v>1.6428571428571426</v>
      </c>
      <c r="CF226" s="110"/>
      <c r="CG226" s="111"/>
      <c r="CH226" s="111"/>
      <c r="CI226" s="111"/>
      <c r="CJ226" s="111"/>
      <c r="CK226" s="111"/>
      <c r="CL226" s="111"/>
      <c r="CM226" s="111"/>
      <c r="CN226" s="111"/>
      <c r="CO226" s="111"/>
      <c r="CP226" s="111"/>
      <c r="CQ226" s="111"/>
      <c r="CR226" s="111"/>
      <c r="CS226" s="112"/>
      <c r="CT226" s="125" t="s">
        <v>1722</v>
      </c>
      <c r="CU226" s="114">
        <f t="shared" si="110"/>
        <v>0</v>
      </c>
      <c r="CV226" s="114"/>
      <c r="CW226" s="114"/>
      <c r="CX226" s="114">
        <f t="shared" si="111"/>
        <v>0</v>
      </c>
      <c r="CY226" s="114"/>
      <c r="CZ226" s="114"/>
      <c r="DA226" s="114">
        <f t="shared" si="112"/>
        <v>0</v>
      </c>
      <c r="DB226" s="115">
        <f t="shared" si="113"/>
        <v>0</v>
      </c>
      <c r="DC226" s="116">
        <f t="shared" si="114"/>
        <v>0</v>
      </c>
      <c r="DD226" s="116">
        <f t="shared" si="115"/>
        <v>0</v>
      </c>
      <c r="DE226" s="116">
        <f t="shared" si="116"/>
        <v>0</v>
      </c>
      <c r="DF226" s="117">
        <f t="shared" si="117"/>
        <v>0</v>
      </c>
      <c r="DH226" s="119">
        <v>0</v>
      </c>
      <c r="DI226" s="119">
        <v>2.0074999999999998</v>
      </c>
      <c r="DJ226" s="120">
        <v>0.86035714285714293</v>
      </c>
      <c r="DK226" s="121"/>
      <c r="DL226" s="119">
        <v>0.10785714285714287</v>
      </c>
      <c r="DM226" s="119">
        <v>0.21571428571428575</v>
      </c>
      <c r="DN226" s="120">
        <v>1.2942857142857145</v>
      </c>
      <c r="DO226" s="121"/>
      <c r="DP226" s="119">
        <v>6.1646238377007609</v>
      </c>
      <c r="DQ226" s="119">
        <v>5.6674767540152162</v>
      </c>
      <c r="DR226" s="120">
        <v>4.9714708368554525</v>
      </c>
      <c r="DS226" s="121"/>
      <c r="DT226" s="119">
        <v>8.9066776710684294</v>
      </c>
      <c r="DU226" s="119">
        <v>26.619957983193281</v>
      </c>
      <c r="DV226" s="120">
        <v>35.926935774309719</v>
      </c>
      <c r="DW226" s="121"/>
      <c r="DX226" s="119">
        <v>34.875918435328828</v>
      </c>
      <c r="DY226" s="119">
        <v>59.758737032454547</v>
      </c>
      <c r="DZ226" s="120">
        <v>55.361773103645191</v>
      </c>
      <c r="EA226" s="121"/>
      <c r="EB226" s="119">
        <v>26.786271195123195</v>
      </c>
      <c r="EC226" s="119">
        <v>26.786271195123195</v>
      </c>
      <c r="ED226" s="120">
        <v>18.690420572716558</v>
      </c>
      <c r="EE226" s="121"/>
      <c r="EF226" s="119">
        <v>19.889535092443008</v>
      </c>
      <c r="EG226" s="119">
        <v>17.415712319751091</v>
      </c>
      <c r="EH226" s="120">
        <v>23.946604439657747</v>
      </c>
      <c r="EI226" s="121"/>
      <c r="EJ226" s="119">
        <v>27.274876345650274</v>
      </c>
      <c r="EK226" s="119">
        <v>29.491562409077677</v>
      </c>
      <c r="EL226" s="120">
        <v>37.876418388129174</v>
      </c>
      <c r="EM226" s="121"/>
      <c r="EN226" s="119">
        <v>40.599707120109194</v>
      </c>
      <c r="EO226" s="119">
        <v>41.2133047088262</v>
      </c>
      <c r="EP226" s="120">
        <v>46.633416742493175</v>
      </c>
      <c r="EQ226" s="121"/>
      <c r="ER226" s="119">
        <v>49.742493946731237</v>
      </c>
      <c r="ES226" s="119">
        <v>52.063137680554405</v>
      </c>
      <c r="ET226" s="120">
        <v>70.830082658428665</v>
      </c>
      <c r="EU226" s="121"/>
      <c r="EV226" s="119">
        <v>42.058225777934936</v>
      </c>
      <c r="EW226" s="119">
        <v>21.184118635077791</v>
      </c>
      <c r="EX226" s="120">
        <v>20.254084158415843</v>
      </c>
      <c r="EY226" s="121"/>
      <c r="EZ226" s="119">
        <v>19.373492301112062</v>
      </c>
      <c r="FA226" s="119">
        <v>11.801112061591105</v>
      </c>
      <c r="FB226" s="120">
        <v>1.6718242087254065</v>
      </c>
    </row>
    <row r="227" spans="1:158" s="118" customFormat="1" ht="15" customHeight="1" x14ac:dyDescent="0.25">
      <c r="A227" s="85">
        <v>15035020</v>
      </c>
      <c r="B227" s="86">
        <v>-73.411388889999998</v>
      </c>
      <c r="C227" s="86">
        <v>11.2525</v>
      </c>
      <c r="D227" s="87">
        <v>5</v>
      </c>
      <c r="E227" s="122" t="s">
        <v>1447</v>
      </c>
      <c r="F227" s="169" t="s">
        <v>43</v>
      </c>
      <c r="G227" s="169" t="s">
        <v>1511</v>
      </c>
      <c r="H227" s="169" t="s">
        <v>1513</v>
      </c>
      <c r="I227" s="169" t="s">
        <v>1579</v>
      </c>
      <c r="J227" s="171" t="s">
        <v>1448</v>
      </c>
      <c r="K227" s="339" t="s">
        <v>1301</v>
      </c>
      <c r="L227" s="339" t="s">
        <v>1301</v>
      </c>
      <c r="M227" s="91" t="s">
        <v>1301</v>
      </c>
      <c r="N227" s="91" t="s">
        <v>1301</v>
      </c>
      <c r="O227" s="91" t="s">
        <v>1301</v>
      </c>
      <c r="P227" s="91" t="s">
        <v>1301</v>
      </c>
      <c r="Q227" s="91" t="s">
        <v>1301</v>
      </c>
      <c r="R227" s="91" t="s">
        <v>1301</v>
      </c>
      <c r="S227" s="91" t="s">
        <v>1301</v>
      </c>
      <c r="T227" s="91" t="s">
        <v>1301</v>
      </c>
      <c r="U227" s="91" t="s">
        <v>1301</v>
      </c>
      <c r="V227" s="660" t="s">
        <v>1301</v>
      </c>
      <c r="W227" s="660" t="s">
        <v>1301</v>
      </c>
      <c r="X227" s="91" t="s">
        <v>1301</v>
      </c>
      <c r="Y227" s="91" t="s">
        <v>1301</v>
      </c>
      <c r="Z227" s="339" t="s">
        <v>1301</v>
      </c>
      <c r="AA227" s="339" t="s">
        <v>1301</v>
      </c>
      <c r="AB227" s="91" t="s">
        <v>1301</v>
      </c>
      <c r="AC227" s="339" t="s">
        <v>1301</v>
      </c>
      <c r="AD227" s="339" t="s">
        <v>1301</v>
      </c>
      <c r="AE227" s="339" t="s">
        <v>1301</v>
      </c>
      <c r="AF227" s="91" t="s">
        <v>1301</v>
      </c>
      <c r="AG227" s="91" t="s">
        <v>1301</v>
      </c>
      <c r="AH227" s="91" t="s">
        <v>1301</v>
      </c>
      <c r="AI227" s="91" t="s">
        <v>1301</v>
      </c>
      <c r="AJ227" s="91" t="s">
        <v>1301</v>
      </c>
      <c r="AK227" s="91" t="s">
        <v>1301</v>
      </c>
      <c r="AL227" s="91" t="s">
        <v>1301</v>
      </c>
      <c r="AM227" s="91" t="s">
        <v>1301</v>
      </c>
      <c r="AN227" s="91" t="s">
        <v>1301</v>
      </c>
      <c r="AO227" s="120"/>
      <c r="AP227" s="92" t="str">
        <f t="shared" si="90"/>
        <v/>
      </c>
      <c r="AQ227" s="93" t="s">
        <v>1301</v>
      </c>
      <c r="AR227" s="226"/>
      <c r="AS227" s="227"/>
      <c r="AT227" s="96">
        <f t="shared" si="118"/>
        <v>0</v>
      </c>
      <c r="AU227" s="97">
        <f t="shared" si="108"/>
        <v>0</v>
      </c>
      <c r="AV227" s="98"/>
      <c r="AW227" s="58"/>
      <c r="AX227" s="99"/>
      <c r="AY227" s="100"/>
      <c r="AZ227" s="101">
        <v>112</v>
      </c>
      <c r="BA227" s="102" t="str">
        <f t="shared" si="91"/>
        <v/>
      </c>
      <c r="BB227" s="102" t="str">
        <f t="shared" si="92"/>
        <v/>
      </c>
      <c r="BC227" s="102" t="str">
        <f t="shared" si="93"/>
        <v/>
      </c>
      <c r="BD227" s="102" t="s">
        <v>1301</v>
      </c>
      <c r="BE227" s="103" t="e">
        <f t="shared" si="123"/>
        <v>#VALUE!</v>
      </c>
      <c r="BF227" s="124" t="s">
        <v>1447</v>
      </c>
      <c r="BG227" s="105" t="s">
        <v>1301</v>
      </c>
      <c r="BH227" s="105" t="s">
        <v>1301</v>
      </c>
      <c r="BI227" s="105" t="s">
        <v>1301</v>
      </c>
      <c r="BJ227" s="105" t="s">
        <v>1301</v>
      </c>
      <c r="BK227" s="105" t="s">
        <v>1301</v>
      </c>
      <c r="BL227" s="105" t="s">
        <v>1301</v>
      </c>
      <c r="BM227" s="105" t="s">
        <v>1301</v>
      </c>
      <c r="BN227" s="105" t="s">
        <v>1301</v>
      </c>
      <c r="BO227" s="105" t="s">
        <v>1301</v>
      </c>
      <c r="BP227" s="105" t="s">
        <v>1301</v>
      </c>
      <c r="BQ227" s="105" t="s">
        <v>1301</v>
      </c>
      <c r="BR227" s="106" t="s">
        <v>1301</v>
      </c>
      <c r="BS227" s="107"/>
      <c r="BT227" s="237" t="s">
        <v>1301</v>
      </c>
      <c r="BU227" s="333" t="s">
        <v>1301</v>
      </c>
      <c r="BV227" s="333" t="s">
        <v>1301</v>
      </c>
      <c r="BW227" s="333" t="s">
        <v>1301</v>
      </c>
      <c r="BX227" s="333" t="s">
        <v>1301</v>
      </c>
      <c r="BY227" s="109" t="s">
        <v>1301</v>
      </c>
      <c r="BZ227" s="109" t="s">
        <v>1301</v>
      </c>
      <c r="CA227" s="109" t="s">
        <v>1301</v>
      </c>
      <c r="CB227" s="109" t="s">
        <v>1301</v>
      </c>
      <c r="CC227" s="109" t="s">
        <v>1301</v>
      </c>
      <c r="CD227" s="109" t="s">
        <v>1301</v>
      </c>
      <c r="CE227" s="109" t="s">
        <v>1301</v>
      </c>
      <c r="CF227" s="110"/>
      <c r="CG227" s="111">
        <v>125.2</v>
      </c>
      <c r="CH227" s="111">
        <v>43.3</v>
      </c>
      <c r="CI227" s="111">
        <v>100.4</v>
      </c>
      <c r="CJ227" s="111">
        <v>112</v>
      </c>
      <c r="CK227" s="111">
        <v>125</v>
      </c>
      <c r="CL227" s="111">
        <v>132</v>
      </c>
      <c r="CM227" s="111">
        <v>100</v>
      </c>
      <c r="CN227" s="111">
        <v>250</v>
      </c>
      <c r="CO227" s="111">
        <v>110.5</v>
      </c>
      <c r="CP227" s="111">
        <v>135</v>
      </c>
      <c r="CQ227" s="111">
        <v>152</v>
      </c>
      <c r="CR227" s="111">
        <v>140.19999999999999</v>
      </c>
      <c r="CS227" s="112"/>
      <c r="CT227" s="125" t="s">
        <v>1447</v>
      </c>
      <c r="CU227" s="114">
        <f t="shared" si="110"/>
        <v>0</v>
      </c>
      <c r="CV227" s="114"/>
      <c r="CW227" s="114"/>
      <c r="CX227" s="114">
        <f t="shared" si="111"/>
        <v>0</v>
      </c>
      <c r="CY227" s="114"/>
      <c r="CZ227" s="114"/>
      <c r="DA227" s="114">
        <f t="shared" si="112"/>
        <v>0</v>
      </c>
      <c r="DB227" s="115">
        <f t="shared" si="113"/>
        <v>0</v>
      </c>
      <c r="DC227" s="116">
        <f t="shared" si="114"/>
        <v>0</v>
      </c>
      <c r="DD227" s="116">
        <f t="shared" si="115"/>
        <v>0</v>
      </c>
      <c r="DE227" s="116">
        <f t="shared" si="116"/>
        <v>0</v>
      </c>
      <c r="DF227" s="117">
        <f t="shared" si="117"/>
        <v>0</v>
      </c>
      <c r="DH227" s="119"/>
      <c r="DI227" s="119"/>
      <c r="DJ227" s="120"/>
      <c r="DK227" s="121"/>
      <c r="DL227" s="119"/>
      <c r="DM227" s="119"/>
      <c r="DN227" s="120"/>
      <c r="DO227" s="121"/>
      <c r="DP227" s="119"/>
      <c r="DQ227" s="119"/>
      <c r="DR227" s="120"/>
      <c r="DS227" s="121"/>
      <c r="DT227" s="119"/>
      <c r="DU227" s="119"/>
      <c r="DV227" s="120"/>
      <c r="DW227" s="121"/>
      <c r="DX227" s="119"/>
      <c r="DY227" s="119"/>
      <c r="DZ227" s="120"/>
      <c r="EA227" s="121"/>
      <c r="EB227" s="119"/>
      <c r="EC227" s="119"/>
      <c r="ED227" s="120"/>
      <c r="EE227" s="121"/>
      <c r="EF227" s="119"/>
      <c r="EG227" s="119"/>
      <c r="EH227" s="120"/>
      <c r="EI227" s="121"/>
      <c r="EJ227" s="119"/>
      <c r="EK227" s="119"/>
      <c r="EL227" s="120"/>
      <c r="EM227" s="121"/>
      <c r="EN227" s="119"/>
      <c r="EO227" s="119"/>
      <c r="EP227" s="120"/>
      <c r="EQ227" s="121"/>
      <c r="ER227" s="119"/>
      <c r="ES227" s="119"/>
      <c r="ET227" s="120"/>
      <c r="EU227" s="121"/>
      <c r="EV227" s="119"/>
      <c r="EW227" s="119"/>
      <c r="EX227" s="120"/>
      <c r="EY227" s="121"/>
      <c r="EZ227" s="119"/>
      <c r="FA227" s="119"/>
      <c r="FB227" s="120"/>
    </row>
    <row r="228" spans="1:158" s="118" customFormat="1" ht="15" customHeight="1" x14ac:dyDescent="0.25">
      <c r="A228" s="85">
        <v>29060200</v>
      </c>
      <c r="B228" s="86">
        <v>-74.186972220000001</v>
      </c>
      <c r="C228" s="86">
        <v>10.54066667</v>
      </c>
      <c r="D228" s="87">
        <v>30</v>
      </c>
      <c r="E228" s="122" t="s">
        <v>203</v>
      </c>
      <c r="F228" s="169" t="s">
        <v>37</v>
      </c>
      <c r="G228" s="169" t="s">
        <v>1515</v>
      </c>
      <c r="H228" s="169" t="s">
        <v>1516</v>
      </c>
      <c r="I228" s="169" t="s">
        <v>1571</v>
      </c>
      <c r="J228" s="171" t="s">
        <v>850</v>
      </c>
      <c r="K228" s="339">
        <v>0</v>
      </c>
      <c r="L228" s="339">
        <v>0</v>
      </c>
      <c r="M228" s="91">
        <v>0</v>
      </c>
      <c r="N228" s="91">
        <v>0</v>
      </c>
      <c r="O228" s="91">
        <v>0</v>
      </c>
      <c r="P228" s="91">
        <v>0</v>
      </c>
      <c r="Q228" s="126">
        <v>0</v>
      </c>
      <c r="R228" s="126">
        <v>0</v>
      </c>
      <c r="S228" s="126">
        <v>0</v>
      </c>
      <c r="T228" s="126">
        <v>0</v>
      </c>
      <c r="U228" s="126">
        <v>0</v>
      </c>
      <c r="V228" s="661">
        <v>0</v>
      </c>
      <c r="W228" s="660">
        <v>0</v>
      </c>
      <c r="X228" s="91">
        <v>0</v>
      </c>
      <c r="Y228" s="91">
        <v>0</v>
      </c>
      <c r="Z228" s="339">
        <v>3</v>
      </c>
      <c r="AA228" s="339">
        <v>0</v>
      </c>
      <c r="AB228" s="91" t="s">
        <v>1301</v>
      </c>
      <c r="AC228" s="339">
        <v>6</v>
      </c>
      <c r="AD228" s="339">
        <v>0</v>
      </c>
      <c r="AE228" s="339">
        <v>20</v>
      </c>
      <c r="AF228" s="91">
        <v>0</v>
      </c>
      <c r="AG228" s="91">
        <v>0</v>
      </c>
      <c r="AH228" s="91">
        <v>11</v>
      </c>
      <c r="AI228" s="91">
        <v>0</v>
      </c>
      <c r="AJ228" s="126">
        <v>0</v>
      </c>
      <c r="AK228" s="126">
        <v>0</v>
      </c>
      <c r="AL228" s="126">
        <v>0</v>
      </c>
      <c r="AM228" s="126">
        <v>0</v>
      </c>
      <c r="AN228" s="126">
        <v>0</v>
      </c>
      <c r="AO228" s="120"/>
      <c r="AP228" s="92">
        <f t="shared" si="90"/>
        <v>40</v>
      </c>
      <c r="AQ228" s="93">
        <v>111.32142857142857</v>
      </c>
      <c r="AR228" s="94">
        <f t="shared" ref="AR228" si="124">+AP228*100/AQ228</f>
        <v>35.931985883862687</v>
      </c>
      <c r="AS228" s="95">
        <f t="shared" ref="AS228" si="125">IF(AND((AP228*$AT$1*100/(AQ228*AT228))&gt;100+3.33*AP228-AQ228*AT228/$AT$1,AQ228&lt;30),IF(100+3.33*AP228-AQ228*AT228/$AT$1&gt;200,200,100+3.33*AP228-AQ228*AT228/$AT$1),IF((AP228*$AT$1*100/(AQ228*AT228))&lt;100+AP228-3.33*AQ228*AT228/$AT$1,100+AP228-3.33*AQ228*AT228/$AT$1,IF((AP228*$AT$1*100/(AQ228*AT228))&gt;200,200,(AP228*$AT$1*100/(AQ228*AT228)))))</f>
        <v>37.171019879857958</v>
      </c>
      <c r="AT228" s="96">
        <f t="shared" si="118"/>
        <v>29</v>
      </c>
      <c r="AU228" s="97">
        <f t="shared" si="108"/>
        <v>4</v>
      </c>
      <c r="AV228" s="98"/>
      <c r="AW228" s="58">
        <f t="shared" ref="AW228" si="126">+LOOKUP(1000,K228:AO228)</f>
        <v>0</v>
      </c>
      <c r="AX228" s="99"/>
      <c r="AY228" s="100">
        <f t="shared" ref="AY228:AY232" si="127">MAX(K228:AO228)</f>
        <v>20</v>
      </c>
      <c r="AZ228" s="101">
        <v>93</v>
      </c>
      <c r="BA228" s="102">
        <f t="shared" si="91"/>
        <v>-73</v>
      </c>
      <c r="BB228" s="102" t="str">
        <f t="shared" si="92"/>
        <v/>
      </c>
      <c r="BC228" s="102" t="str">
        <f t="shared" si="93"/>
        <v/>
      </c>
      <c r="BD228" s="102">
        <v>6.2857142857142856</v>
      </c>
      <c r="BE228" s="103">
        <f t="shared" si="123"/>
        <v>-2.2857142857142856</v>
      </c>
      <c r="BF228" s="124" t="s">
        <v>203</v>
      </c>
      <c r="BG228" s="105">
        <v>8.0769230769230766</v>
      </c>
      <c r="BH228" s="105">
        <v>4.5384615384615383</v>
      </c>
      <c r="BI228" s="105">
        <v>39.481481481481481</v>
      </c>
      <c r="BJ228" s="105">
        <v>111.32142857142857</v>
      </c>
      <c r="BK228" s="105">
        <v>193.87037037037038</v>
      </c>
      <c r="BL228" s="105">
        <v>140.4814814814815</v>
      </c>
      <c r="BM228" s="105">
        <v>120.71428571428571</v>
      </c>
      <c r="BN228" s="105">
        <v>162.13793103448276</v>
      </c>
      <c r="BO228" s="105">
        <v>221.17241379310346</v>
      </c>
      <c r="BP228" s="105">
        <v>277.96428571428572</v>
      </c>
      <c r="BQ228" s="105">
        <v>148.93103448275863</v>
      </c>
      <c r="BR228" s="106">
        <v>38.448275862068968</v>
      </c>
      <c r="BS228" s="107"/>
      <c r="BT228" s="237">
        <v>0.78928571428571415</v>
      </c>
      <c r="BU228" s="333">
        <v>0.55793878854223677</v>
      </c>
      <c r="BV228" s="333">
        <v>1.9666666666666668</v>
      </c>
      <c r="BW228" s="333">
        <v>6.2857142857142856</v>
      </c>
      <c r="BX228" s="333">
        <v>9.3309523809523789</v>
      </c>
      <c r="BY228" s="109">
        <v>6.8518518518518521</v>
      </c>
      <c r="BZ228" s="109">
        <v>5.7499999999999973</v>
      </c>
      <c r="CA228" s="109">
        <v>8.2068965517241352</v>
      </c>
      <c r="CB228" s="109">
        <v>10</v>
      </c>
      <c r="CC228" s="109">
        <v>11.147126436781612</v>
      </c>
      <c r="CD228" s="109">
        <v>6.4482758620689653</v>
      </c>
      <c r="CE228" s="109">
        <v>2.241379310344827</v>
      </c>
      <c r="CF228" s="110"/>
      <c r="CG228" s="111">
        <v>45</v>
      </c>
      <c r="CH228" s="111">
        <v>54</v>
      </c>
      <c r="CI228" s="111">
        <v>99</v>
      </c>
      <c r="CJ228" s="111">
        <v>93</v>
      </c>
      <c r="CK228" s="111">
        <v>151</v>
      </c>
      <c r="CL228" s="111">
        <v>105</v>
      </c>
      <c r="CM228" s="111">
        <v>110</v>
      </c>
      <c r="CN228" s="111">
        <v>161</v>
      </c>
      <c r="CO228" s="111">
        <v>136</v>
      </c>
      <c r="CP228" s="111">
        <v>174</v>
      </c>
      <c r="CQ228" s="111">
        <v>115</v>
      </c>
      <c r="CR228" s="111">
        <v>75</v>
      </c>
      <c r="CS228" s="112"/>
      <c r="CT228" s="125" t="s">
        <v>203</v>
      </c>
      <c r="CU228" s="114">
        <f t="shared" si="110"/>
        <v>0</v>
      </c>
      <c r="CV228" s="114"/>
      <c r="CW228" s="114"/>
      <c r="CX228" s="114">
        <f t="shared" si="111"/>
        <v>9</v>
      </c>
      <c r="CY228" s="114"/>
      <c r="CZ228" s="114"/>
      <c r="DA228" s="114">
        <f t="shared" si="112"/>
        <v>31</v>
      </c>
      <c r="DB228" s="115">
        <f t="shared" si="113"/>
        <v>40</v>
      </c>
      <c r="DC228" s="116">
        <f t="shared" si="114"/>
        <v>10</v>
      </c>
      <c r="DD228" s="116">
        <f t="shared" si="115"/>
        <v>9</v>
      </c>
      <c r="DE228" s="116">
        <f t="shared" si="116"/>
        <v>10</v>
      </c>
      <c r="DF228" s="117">
        <f t="shared" si="117"/>
        <v>29</v>
      </c>
      <c r="DH228" s="119">
        <v>2.7465517241379311</v>
      </c>
      <c r="DI228" s="119">
        <v>2.7465517241379311</v>
      </c>
      <c r="DJ228" s="120">
        <v>0.40689655172413791</v>
      </c>
      <c r="DK228" s="121"/>
      <c r="DL228" s="119">
        <v>0.49394221808014915</v>
      </c>
      <c r="DM228" s="119">
        <v>1.2842497670083879</v>
      </c>
      <c r="DN228" s="120">
        <v>5.5321528424976707</v>
      </c>
      <c r="DO228" s="121"/>
      <c r="DP228" s="119">
        <v>7.4063738156761403</v>
      </c>
      <c r="DQ228" s="119">
        <v>12.510766580534021</v>
      </c>
      <c r="DR228" s="120">
        <v>18.816192937123169</v>
      </c>
      <c r="DS228" s="121"/>
      <c r="DT228" s="119">
        <v>29.517528223410579</v>
      </c>
      <c r="DU228" s="119">
        <v>32.419251336898398</v>
      </c>
      <c r="DV228" s="120">
        <v>50.329887106357702</v>
      </c>
      <c r="DW228" s="121"/>
      <c r="DX228" s="119">
        <v>56.604683879510098</v>
      </c>
      <c r="DY228" s="119">
        <v>70.105801059251903</v>
      </c>
      <c r="DZ228" s="120">
        <v>74.706181727904678</v>
      </c>
      <c r="EA228" s="121"/>
      <c r="EB228" s="119">
        <v>48.197639106583075</v>
      </c>
      <c r="EC228" s="119">
        <v>52.797413793103445</v>
      </c>
      <c r="ED228" s="120">
        <v>39.798050548589337</v>
      </c>
      <c r="EE228" s="121"/>
      <c r="EF228" s="119">
        <v>29.898275862068964</v>
      </c>
      <c r="EG228" s="119">
        <v>36.797877984084877</v>
      </c>
      <c r="EH228" s="120">
        <v>52.896949602122014</v>
      </c>
      <c r="EI228" s="121"/>
      <c r="EJ228" s="119">
        <v>51.006971294669007</v>
      </c>
      <c r="EK228" s="119">
        <v>48.906684241359109</v>
      </c>
      <c r="EL228" s="120">
        <v>70.809677797305213</v>
      </c>
      <c r="EM228" s="121"/>
      <c r="EN228" s="119">
        <v>73.7</v>
      </c>
      <c r="EO228" s="119">
        <v>71.900000000000006</v>
      </c>
      <c r="EP228" s="120">
        <v>75.599999999999994</v>
      </c>
      <c r="EQ228" s="121"/>
      <c r="ER228" s="119">
        <v>80.407100681302055</v>
      </c>
      <c r="ES228" s="119">
        <v>93.108222306333573</v>
      </c>
      <c r="ET228" s="120">
        <v>90.708010345697701</v>
      </c>
      <c r="EU228" s="121"/>
      <c r="EV228" s="119">
        <v>52.381028240405513</v>
      </c>
      <c r="EW228" s="119">
        <v>50.681643736422892</v>
      </c>
      <c r="EX228" s="120">
        <v>34.987328023171614</v>
      </c>
      <c r="EY228" s="121"/>
      <c r="EZ228" s="119">
        <v>24.476555023923442</v>
      </c>
      <c r="FA228" s="119">
        <v>11.588899521531097</v>
      </c>
      <c r="FB228" s="120">
        <v>5.6945454545454535</v>
      </c>
    </row>
    <row r="229" spans="1:158" s="118" customFormat="1" ht="15" customHeight="1" x14ac:dyDescent="0.25">
      <c r="A229" s="85">
        <v>15045010</v>
      </c>
      <c r="B229" s="86">
        <v>-73.030277780000006</v>
      </c>
      <c r="C229" s="86">
        <v>11.26388889</v>
      </c>
      <c r="D229" s="87">
        <v>20</v>
      </c>
      <c r="E229" s="122" t="s">
        <v>1726</v>
      </c>
      <c r="F229" s="169" t="s">
        <v>43</v>
      </c>
      <c r="G229" s="169" t="s">
        <v>1511</v>
      </c>
      <c r="H229" s="169" t="s">
        <v>1513</v>
      </c>
      <c r="I229" s="169" t="s">
        <v>1580</v>
      </c>
      <c r="J229" s="171" t="s">
        <v>1449</v>
      </c>
      <c r="K229" s="339">
        <v>0</v>
      </c>
      <c r="L229" s="339">
        <v>0</v>
      </c>
      <c r="M229" s="91">
        <v>0</v>
      </c>
      <c r="N229" s="91">
        <v>0</v>
      </c>
      <c r="O229" s="91">
        <v>0</v>
      </c>
      <c r="P229" s="91">
        <v>0</v>
      </c>
      <c r="Q229" s="91">
        <v>0</v>
      </c>
      <c r="R229" s="91">
        <v>0</v>
      </c>
      <c r="S229" s="91">
        <v>0</v>
      </c>
      <c r="T229" s="91">
        <v>0</v>
      </c>
      <c r="U229" s="91">
        <v>0</v>
      </c>
      <c r="V229" s="660">
        <v>0</v>
      </c>
      <c r="W229" s="660">
        <v>0</v>
      </c>
      <c r="X229" s="91">
        <v>0</v>
      </c>
      <c r="Y229" s="91">
        <v>8.6</v>
      </c>
      <c r="Z229" s="339">
        <v>0.5</v>
      </c>
      <c r="AA229" s="339">
        <v>0</v>
      </c>
      <c r="AB229" s="91">
        <v>0</v>
      </c>
      <c r="AC229" s="339">
        <v>32.6</v>
      </c>
      <c r="AD229" s="339">
        <v>0</v>
      </c>
      <c r="AE229" s="339">
        <v>3.4</v>
      </c>
      <c r="AF229" s="91">
        <v>0</v>
      </c>
      <c r="AG229" s="91">
        <v>8.4</v>
      </c>
      <c r="AH229" s="91">
        <v>32.799999999999997</v>
      </c>
      <c r="AI229" s="91">
        <v>0</v>
      </c>
      <c r="AJ229" s="91">
        <v>26.4</v>
      </c>
      <c r="AK229" s="91">
        <v>14.4</v>
      </c>
      <c r="AL229" s="91">
        <v>7</v>
      </c>
      <c r="AM229" s="91">
        <v>0</v>
      </c>
      <c r="AN229" s="91">
        <v>0</v>
      </c>
      <c r="AO229" s="120"/>
      <c r="AP229" s="92">
        <f t="shared" si="90"/>
        <v>134.1</v>
      </c>
      <c r="AQ229" s="93" t="s">
        <v>1301</v>
      </c>
      <c r="AR229" s="226"/>
      <c r="AS229" s="227"/>
      <c r="AT229" s="96">
        <f t="shared" si="118"/>
        <v>30</v>
      </c>
      <c r="AU229" s="97">
        <f t="shared" si="108"/>
        <v>9</v>
      </c>
      <c r="AV229" s="98"/>
      <c r="AW229" s="58">
        <f t="shared" si="89"/>
        <v>0</v>
      </c>
      <c r="AX229" s="99"/>
      <c r="AY229" s="100">
        <f t="shared" si="127"/>
        <v>32.799999999999997</v>
      </c>
      <c r="AZ229" s="101">
        <v>154.69999999999999</v>
      </c>
      <c r="BA229" s="102">
        <f t="shared" si="91"/>
        <v>-121.89999999999999</v>
      </c>
      <c r="BB229" s="102" t="str">
        <f t="shared" si="92"/>
        <v/>
      </c>
      <c r="BC229" s="102" t="str">
        <f t="shared" si="93"/>
        <v/>
      </c>
      <c r="BD229" s="102" t="s">
        <v>1301</v>
      </c>
      <c r="BE229" s="103" t="e">
        <f t="shared" si="123"/>
        <v>#VALUE!</v>
      </c>
      <c r="BF229" s="124" t="s">
        <v>1726</v>
      </c>
      <c r="BG229" s="105" t="s">
        <v>1301</v>
      </c>
      <c r="BH229" s="105" t="s">
        <v>1301</v>
      </c>
      <c r="BI229" s="105" t="s">
        <v>1301</v>
      </c>
      <c r="BJ229" s="105" t="s">
        <v>1301</v>
      </c>
      <c r="BK229" s="105" t="s">
        <v>1301</v>
      </c>
      <c r="BL229" s="105" t="s">
        <v>1301</v>
      </c>
      <c r="BM229" s="105" t="s">
        <v>1301</v>
      </c>
      <c r="BN229" s="105" t="s">
        <v>1301</v>
      </c>
      <c r="BO229" s="105" t="s">
        <v>1301</v>
      </c>
      <c r="BP229" s="105" t="s">
        <v>1301</v>
      </c>
      <c r="BQ229" s="105" t="s">
        <v>1301</v>
      </c>
      <c r="BR229" s="106" t="s">
        <v>1301</v>
      </c>
      <c r="BS229" s="107"/>
      <c r="BT229" s="237" t="s">
        <v>1301</v>
      </c>
      <c r="BU229" s="333" t="s">
        <v>1301</v>
      </c>
      <c r="BV229" s="333" t="s">
        <v>1301</v>
      </c>
      <c r="BW229" s="333" t="s">
        <v>1301</v>
      </c>
      <c r="BX229" s="333" t="s">
        <v>1301</v>
      </c>
      <c r="BY229" s="109" t="s">
        <v>1301</v>
      </c>
      <c r="BZ229" s="109" t="s">
        <v>1301</v>
      </c>
      <c r="CA229" s="109" t="s">
        <v>1301</v>
      </c>
      <c r="CB229" s="109" t="s">
        <v>1301</v>
      </c>
      <c r="CC229" s="109" t="s">
        <v>1301</v>
      </c>
      <c r="CD229" s="109" t="s">
        <v>1301</v>
      </c>
      <c r="CE229" s="109" t="s">
        <v>1301</v>
      </c>
      <c r="CF229" s="110"/>
      <c r="CG229" s="111">
        <v>97.2</v>
      </c>
      <c r="CH229" s="111">
        <v>104</v>
      </c>
      <c r="CI229" s="111">
        <v>135</v>
      </c>
      <c r="CJ229" s="111">
        <v>154.69999999999999</v>
      </c>
      <c r="CK229" s="111">
        <v>140.80000000000001</v>
      </c>
      <c r="CL229" s="111">
        <v>131.4</v>
      </c>
      <c r="CM229" s="111">
        <v>72</v>
      </c>
      <c r="CN229" s="111">
        <v>121.9</v>
      </c>
      <c r="CO229" s="111">
        <v>169.3</v>
      </c>
      <c r="CP229" s="111">
        <v>126</v>
      </c>
      <c r="CQ229" s="111">
        <v>134</v>
      </c>
      <c r="CR229" s="111">
        <v>105.1</v>
      </c>
      <c r="CS229" s="112"/>
      <c r="CT229" s="125" t="s">
        <v>1726</v>
      </c>
      <c r="CU229" s="114">
        <f t="shared" si="110"/>
        <v>0</v>
      </c>
      <c r="CV229" s="114"/>
      <c r="CW229" s="114"/>
      <c r="CX229" s="114">
        <f t="shared" si="111"/>
        <v>41.7</v>
      </c>
      <c r="CY229" s="114"/>
      <c r="CZ229" s="114"/>
      <c r="DA229" s="114">
        <f t="shared" si="112"/>
        <v>92.4</v>
      </c>
      <c r="DB229" s="115">
        <f t="shared" si="113"/>
        <v>134.10000000000002</v>
      </c>
      <c r="DC229" s="116">
        <f t="shared" si="114"/>
        <v>10</v>
      </c>
      <c r="DD229" s="116">
        <f t="shared" si="115"/>
        <v>10</v>
      </c>
      <c r="DE229" s="116">
        <f t="shared" si="116"/>
        <v>10</v>
      </c>
      <c r="DF229" s="117">
        <f t="shared" si="117"/>
        <v>30</v>
      </c>
      <c r="DH229" s="119">
        <v>2.6960228474719692</v>
      </c>
      <c r="DI229" s="119">
        <v>6.2617304844510251</v>
      </c>
      <c r="DJ229" s="120">
        <v>5.2181087370425212</v>
      </c>
      <c r="DK229" s="121"/>
      <c r="DL229" s="119">
        <v>1.2071618037135281</v>
      </c>
      <c r="DM229" s="119">
        <v>0.40238726790450935</v>
      </c>
      <c r="DN229" s="120">
        <v>3.6214854111405845</v>
      </c>
      <c r="DO229" s="121"/>
      <c r="DP229" s="119">
        <v>8.3619534730242524</v>
      </c>
      <c r="DQ229" s="119">
        <v>5.7954132981356201</v>
      </c>
      <c r="DR229" s="120">
        <v>3.1460815047021935</v>
      </c>
      <c r="DS229" s="121"/>
      <c r="DT229" s="119">
        <v>5.7429694947569114</v>
      </c>
      <c r="DU229" s="119">
        <v>46.217230695900852</v>
      </c>
      <c r="DV229" s="120">
        <v>43.664799809342227</v>
      </c>
      <c r="DW229" s="121"/>
      <c r="DX229" s="119">
        <v>50.187690964644254</v>
      </c>
      <c r="DY229" s="119">
        <v>35.532885202968131</v>
      </c>
      <c r="DZ229" s="120">
        <v>72.872527280663448</v>
      </c>
      <c r="EA229" s="121"/>
      <c r="EB229" s="119">
        <v>33.196905825815705</v>
      </c>
      <c r="EC229" s="119">
        <v>20.880372649860888</v>
      </c>
      <c r="ED229" s="120">
        <v>24.633066351909623</v>
      </c>
      <c r="EE229" s="121"/>
      <c r="EF229" s="119">
        <v>16.112428466617754</v>
      </c>
      <c r="EG229" s="119">
        <v>14.540484225972119</v>
      </c>
      <c r="EH229" s="120">
        <v>15.522949376375642</v>
      </c>
      <c r="EI229" s="121"/>
      <c r="EJ229" s="119">
        <v>39.885413903625107</v>
      </c>
      <c r="EK229" s="119">
        <v>33.050828912466834</v>
      </c>
      <c r="EL229" s="120">
        <v>54.370653735632175</v>
      </c>
      <c r="EM229" s="121"/>
      <c r="EN229" s="119">
        <v>56.935417582417585</v>
      </c>
      <c r="EO229" s="119">
        <v>65.71041025641027</v>
      </c>
      <c r="EP229" s="120">
        <v>76.3220293040293</v>
      </c>
      <c r="EQ229" s="121"/>
      <c r="ER229" s="119">
        <v>69.668477225080991</v>
      </c>
      <c r="ES229" s="119">
        <v>79.765357982339111</v>
      </c>
      <c r="ET229" s="120">
        <v>86.025424051839153</v>
      </c>
      <c r="EU229" s="121"/>
      <c r="EV229" s="119">
        <v>70.264191831762503</v>
      </c>
      <c r="EW229" s="119">
        <v>54.094607937423859</v>
      </c>
      <c r="EX229" s="120">
        <v>45.470829860443239</v>
      </c>
      <c r="EY229" s="121"/>
      <c r="EZ229" s="119">
        <v>32.047627793082341</v>
      </c>
      <c r="FA229" s="119">
        <v>8.3719926538108371</v>
      </c>
      <c r="FB229" s="120">
        <v>3.1507499234771963</v>
      </c>
    </row>
    <row r="230" spans="1:158" s="118" customFormat="1" ht="15" customHeight="1" x14ac:dyDescent="0.25">
      <c r="A230" s="85">
        <v>15075030</v>
      </c>
      <c r="B230" s="86">
        <v>-72.480166670000003</v>
      </c>
      <c r="C230" s="86">
        <v>11.78105556</v>
      </c>
      <c r="D230" s="87">
        <v>1</v>
      </c>
      <c r="E230" s="344" t="s">
        <v>204</v>
      </c>
      <c r="F230" s="169" t="s">
        <v>43</v>
      </c>
      <c r="G230" s="169" t="s">
        <v>1511</v>
      </c>
      <c r="H230" s="169" t="s">
        <v>1513</v>
      </c>
      <c r="I230" s="169" t="s">
        <v>1581</v>
      </c>
      <c r="J230" s="171" t="s">
        <v>856</v>
      </c>
      <c r="K230" s="339">
        <v>0</v>
      </c>
      <c r="L230" s="339">
        <v>0</v>
      </c>
      <c r="M230" s="91">
        <v>0</v>
      </c>
      <c r="N230" s="91" t="s">
        <v>1301</v>
      </c>
      <c r="O230" s="91">
        <v>0</v>
      </c>
      <c r="P230" s="91">
        <v>0</v>
      </c>
      <c r="Q230" s="126">
        <v>0</v>
      </c>
      <c r="R230" s="126">
        <v>0</v>
      </c>
      <c r="S230" s="126">
        <v>0</v>
      </c>
      <c r="T230" s="126">
        <v>0</v>
      </c>
      <c r="U230" s="126">
        <v>0</v>
      </c>
      <c r="V230" s="661">
        <v>0</v>
      </c>
      <c r="W230" s="660">
        <v>0</v>
      </c>
      <c r="X230" s="91">
        <v>0</v>
      </c>
      <c r="Y230" s="91">
        <v>0</v>
      </c>
      <c r="Z230" s="339">
        <v>0</v>
      </c>
      <c r="AA230" s="339">
        <v>0</v>
      </c>
      <c r="AB230" s="91">
        <v>0</v>
      </c>
      <c r="AC230" s="339">
        <v>0</v>
      </c>
      <c r="AD230" s="339" t="s">
        <v>1301</v>
      </c>
      <c r="AE230" s="339" t="s">
        <v>1301</v>
      </c>
      <c r="AF230" s="91">
        <v>0</v>
      </c>
      <c r="AG230" s="91">
        <v>0</v>
      </c>
      <c r="AH230" s="91">
        <v>0</v>
      </c>
      <c r="AI230" s="91" t="s">
        <v>1301</v>
      </c>
      <c r="AJ230" s="126">
        <v>0</v>
      </c>
      <c r="AK230" s="126">
        <v>4.0999999999999996</v>
      </c>
      <c r="AL230" s="126">
        <v>0</v>
      </c>
      <c r="AM230" s="126">
        <v>0</v>
      </c>
      <c r="AN230" s="126" t="s">
        <v>1301</v>
      </c>
      <c r="AO230" s="120"/>
      <c r="AP230" s="92">
        <f t="shared" si="90"/>
        <v>4.0999999999999996</v>
      </c>
      <c r="AQ230" s="93" t="s">
        <v>1301</v>
      </c>
      <c r="AR230" s="226"/>
      <c r="AS230" s="227"/>
      <c r="AT230" s="96">
        <f t="shared" si="118"/>
        <v>25</v>
      </c>
      <c r="AU230" s="97">
        <f t="shared" si="108"/>
        <v>1</v>
      </c>
      <c r="AV230" s="98"/>
      <c r="AW230" s="58">
        <f t="shared" si="89"/>
        <v>0</v>
      </c>
      <c r="AX230" s="99"/>
      <c r="AY230" s="100">
        <f t="shared" si="127"/>
        <v>4.0999999999999996</v>
      </c>
      <c r="AZ230" s="101">
        <v>72.7</v>
      </c>
      <c r="BA230" s="102">
        <f t="shared" si="91"/>
        <v>-68.600000000000009</v>
      </c>
      <c r="BB230" s="102" t="str">
        <f t="shared" si="92"/>
        <v/>
      </c>
      <c r="BC230" s="102" t="str">
        <f t="shared" si="93"/>
        <v/>
      </c>
      <c r="BD230" s="102" t="s">
        <v>1301</v>
      </c>
      <c r="BE230" s="103" t="e">
        <f t="shared" si="123"/>
        <v>#VALUE!</v>
      </c>
      <c r="BF230" s="124" t="s">
        <v>204</v>
      </c>
      <c r="BG230" s="105" t="s">
        <v>1301</v>
      </c>
      <c r="BH230" s="105" t="s">
        <v>1301</v>
      </c>
      <c r="BI230" s="105" t="s">
        <v>1301</v>
      </c>
      <c r="BJ230" s="105" t="s">
        <v>1301</v>
      </c>
      <c r="BK230" s="105" t="s">
        <v>1301</v>
      </c>
      <c r="BL230" s="105" t="s">
        <v>1301</v>
      </c>
      <c r="BM230" s="105" t="s">
        <v>1301</v>
      </c>
      <c r="BN230" s="105" t="s">
        <v>1301</v>
      </c>
      <c r="BO230" s="105" t="s">
        <v>1301</v>
      </c>
      <c r="BP230" s="105" t="s">
        <v>1301</v>
      </c>
      <c r="BQ230" s="105" t="s">
        <v>1301</v>
      </c>
      <c r="BR230" s="106" t="s">
        <v>1301</v>
      </c>
      <c r="BS230" s="107"/>
      <c r="BT230" s="237" t="s">
        <v>1301</v>
      </c>
      <c r="BU230" s="333" t="s">
        <v>1301</v>
      </c>
      <c r="BV230" s="333" t="s">
        <v>1301</v>
      </c>
      <c r="BW230" s="333" t="s">
        <v>1301</v>
      </c>
      <c r="BX230" s="333" t="s">
        <v>1301</v>
      </c>
      <c r="BY230" s="109" t="s">
        <v>1301</v>
      </c>
      <c r="BZ230" s="109" t="s">
        <v>1301</v>
      </c>
      <c r="CA230" s="109" t="s">
        <v>1301</v>
      </c>
      <c r="CB230" s="109" t="s">
        <v>1301</v>
      </c>
      <c r="CC230" s="109" t="s">
        <v>1301</v>
      </c>
      <c r="CD230" s="109" t="s">
        <v>1301</v>
      </c>
      <c r="CE230" s="109" t="s">
        <v>1301</v>
      </c>
      <c r="CF230" s="110"/>
      <c r="CG230" s="111">
        <v>26.8</v>
      </c>
      <c r="CH230" s="111">
        <v>38.799999999999997</v>
      </c>
      <c r="CI230" s="111">
        <v>90.2</v>
      </c>
      <c r="CJ230" s="111">
        <v>72.7</v>
      </c>
      <c r="CK230" s="111">
        <v>92.8</v>
      </c>
      <c r="CL230" s="111">
        <v>80.3</v>
      </c>
      <c r="CM230" s="111">
        <v>55.7</v>
      </c>
      <c r="CN230" s="111">
        <v>98</v>
      </c>
      <c r="CO230" s="111">
        <v>118.8</v>
      </c>
      <c r="CP230" s="111">
        <v>183.7</v>
      </c>
      <c r="CQ230" s="111">
        <v>198.3</v>
      </c>
      <c r="CR230" s="111">
        <v>133</v>
      </c>
      <c r="CS230" s="112"/>
      <c r="CT230" s="125" t="s">
        <v>204</v>
      </c>
      <c r="CU230" s="114">
        <f t="shared" si="110"/>
        <v>0</v>
      </c>
      <c r="CV230" s="114"/>
      <c r="CW230" s="114"/>
      <c r="CX230" s="114">
        <f t="shared" si="111"/>
        <v>0</v>
      </c>
      <c r="CY230" s="114"/>
      <c r="CZ230" s="114"/>
      <c r="DA230" s="114">
        <f t="shared" si="112"/>
        <v>4.0999999999999996</v>
      </c>
      <c r="DB230" s="115">
        <f t="shared" si="113"/>
        <v>4.0999999999999996</v>
      </c>
      <c r="DC230" s="116">
        <f t="shared" si="114"/>
        <v>9</v>
      </c>
      <c r="DD230" s="116">
        <f t="shared" si="115"/>
        <v>9</v>
      </c>
      <c r="DE230" s="116">
        <f t="shared" si="116"/>
        <v>7</v>
      </c>
      <c r="DF230" s="117">
        <f t="shared" si="117"/>
        <v>25</v>
      </c>
      <c r="DH230" s="119">
        <v>2.3433333333333333</v>
      </c>
      <c r="DI230" s="119">
        <v>0.12333333333333335</v>
      </c>
      <c r="DJ230" s="120">
        <v>1.2333333333333334</v>
      </c>
      <c r="DK230" s="121"/>
      <c r="DL230" s="119">
        <v>0.36749999999999999</v>
      </c>
      <c r="DM230" s="119">
        <v>1.5925</v>
      </c>
      <c r="DN230" s="120">
        <v>0.98</v>
      </c>
      <c r="DO230" s="121"/>
      <c r="DP230" s="119">
        <v>0.60037348272642388</v>
      </c>
      <c r="DQ230" s="119">
        <v>0</v>
      </c>
      <c r="DR230" s="120">
        <v>5.5234360410830998</v>
      </c>
      <c r="DS230" s="121"/>
      <c r="DT230" s="119">
        <v>2.3592246745897003</v>
      </c>
      <c r="DU230" s="119">
        <v>8.3085738539898131</v>
      </c>
      <c r="DV230" s="120">
        <v>8.4111488398415393</v>
      </c>
      <c r="DW230" s="121"/>
      <c r="DX230" s="119">
        <v>16.48447638603696</v>
      </c>
      <c r="DY230" s="119">
        <v>8.6933059548254619</v>
      </c>
      <c r="DZ230" s="120">
        <v>14.762217659137574</v>
      </c>
      <c r="EA230" s="121"/>
      <c r="EB230" s="119">
        <v>5.6018589743589748</v>
      </c>
      <c r="EC230" s="119">
        <v>4.9693910256410261</v>
      </c>
      <c r="ED230" s="120">
        <v>3.5237500000000002</v>
      </c>
      <c r="EE230" s="121"/>
      <c r="EF230" s="119">
        <v>1.8991228070175441</v>
      </c>
      <c r="EG230" s="119">
        <v>1.3715886939571149</v>
      </c>
      <c r="EH230" s="120">
        <v>8.1240253411306043</v>
      </c>
      <c r="EI230" s="121"/>
      <c r="EJ230" s="119">
        <v>10.537831325301203</v>
      </c>
      <c r="EK230" s="119">
        <v>11.855060240963853</v>
      </c>
      <c r="EL230" s="120">
        <v>11.247108433734939</v>
      </c>
      <c r="EM230" s="121"/>
      <c r="EN230" s="119">
        <v>13.761354211354211</v>
      </c>
      <c r="EO230" s="119">
        <v>17.793343343343345</v>
      </c>
      <c r="EP230" s="120">
        <v>26.821492921492922</v>
      </c>
      <c r="EQ230" s="121"/>
      <c r="ER230" s="119">
        <v>30.341974140649636</v>
      </c>
      <c r="ES230" s="119">
        <v>35.093030589719326</v>
      </c>
      <c r="ET230" s="120">
        <v>48.698328602964359</v>
      </c>
      <c r="EU230" s="121"/>
      <c r="EV230" s="119">
        <v>34.5091456582633</v>
      </c>
      <c r="EW230" s="119">
        <v>16.110623249299717</v>
      </c>
      <c r="EX230" s="120">
        <v>17.445231092436973</v>
      </c>
      <c r="EY230" s="121"/>
      <c r="EZ230" s="119">
        <v>11.173687943262413</v>
      </c>
      <c r="FA230" s="119">
        <v>4.7999645390070933</v>
      </c>
      <c r="FB230" s="120">
        <v>6.2163475177304983</v>
      </c>
    </row>
    <row r="231" spans="1:158" s="118" customFormat="1" ht="15" customHeight="1" x14ac:dyDescent="0.25">
      <c r="A231" s="85">
        <v>15085030</v>
      </c>
      <c r="B231" s="86">
        <v>-72.366944439999997</v>
      </c>
      <c r="C231" s="86">
        <v>11.216388889999999</v>
      </c>
      <c r="D231" s="87">
        <v>118</v>
      </c>
      <c r="E231" s="122" t="s">
        <v>205</v>
      </c>
      <c r="F231" s="169" t="s">
        <v>43</v>
      </c>
      <c r="G231" s="169" t="s">
        <v>1511</v>
      </c>
      <c r="H231" s="169" t="s">
        <v>1513</v>
      </c>
      <c r="I231" s="169" t="s">
        <v>1582</v>
      </c>
      <c r="J231" s="171" t="s">
        <v>1727</v>
      </c>
      <c r="K231" s="339">
        <v>0</v>
      </c>
      <c r="L231" s="339">
        <v>0</v>
      </c>
      <c r="M231" s="91">
        <v>0</v>
      </c>
      <c r="N231" s="91">
        <v>0</v>
      </c>
      <c r="O231" s="91">
        <v>0.4</v>
      </c>
      <c r="P231" s="91">
        <v>0.3</v>
      </c>
      <c r="Q231" s="91">
        <v>0.1</v>
      </c>
      <c r="R231" s="91">
        <v>0</v>
      </c>
      <c r="S231" s="91">
        <v>0</v>
      </c>
      <c r="T231" s="91">
        <v>0</v>
      </c>
      <c r="U231" s="91">
        <v>0</v>
      </c>
      <c r="V231" s="660">
        <v>0</v>
      </c>
      <c r="W231" s="660">
        <v>0</v>
      </c>
      <c r="X231" s="91">
        <v>0</v>
      </c>
      <c r="Y231" s="91" t="s">
        <v>1301</v>
      </c>
      <c r="Z231" s="339">
        <v>0</v>
      </c>
      <c r="AA231" s="339">
        <v>46</v>
      </c>
      <c r="AB231" s="91">
        <v>32</v>
      </c>
      <c r="AC231" s="339">
        <v>0</v>
      </c>
      <c r="AD231" s="339">
        <v>0</v>
      </c>
      <c r="AE231" s="339">
        <v>4</v>
      </c>
      <c r="AF231" s="91">
        <v>0</v>
      </c>
      <c r="AG231" s="91">
        <v>0</v>
      </c>
      <c r="AH231" s="91">
        <v>1.6</v>
      </c>
      <c r="AI231" s="91">
        <v>2.2000000000000002</v>
      </c>
      <c r="AJ231" s="91">
        <v>12.5</v>
      </c>
      <c r="AK231" s="91">
        <v>18</v>
      </c>
      <c r="AL231" s="91">
        <v>1.5</v>
      </c>
      <c r="AM231" s="91">
        <v>0</v>
      </c>
      <c r="AN231" s="91">
        <v>0</v>
      </c>
      <c r="AO231" s="120"/>
      <c r="AP231" s="92">
        <f t="shared" si="90"/>
        <v>118.6</v>
      </c>
      <c r="AQ231" s="93">
        <v>50.116000000000007</v>
      </c>
      <c r="AR231" s="94">
        <f t="shared" si="121"/>
        <v>236.65096975017954</v>
      </c>
      <c r="AS231" s="95">
        <f t="shared" si="122"/>
        <v>200</v>
      </c>
      <c r="AT231" s="96">
        <f t="shared" si="118"/>
        <v>29</v>
      </c>
      <c r="AU231" s="97">
        <f t="shared" si="108"/>
        <v>11</v>
      </c>
      <c r="AV231" s="98"/>
      <c r="AW231" s="58">
        <f t="shared" si="89"/>
        <v>0</v>
      </c>
      <c r="AX231" s="99"/>
      <c r="AY231" s="100">
        <f t="shared" si="127"/>
        <v>46</v>
      </c>
      <c r="AZ231" s="101">
        <v>170</v>
      </c>
      <c r="BA231" s="102">
        <f t="shared" si="91"/>
        <v>-124</v>
      </c>
      <c r="BB231" s="102" t="str">
        <f t="shared" si="92"/>
        <v/>
      </c>
      <c r="BC231" s="102" t="str">
        <f t="shared" si="93"/>
        <v/>
      </c>
      <c r="BD231" s="102">
        <v>4.2984542211652794</v>
      </c>
      <c r="BE231" s="103">
        <f t="shared" si="123"/>
        <v>6.7015457788347206</v>
      </c>
      <c r="BF231" s="124" t="s">
        <v>205</v>
      </c>
      <c r="BG231" s="105">
        <v>25.752711105346673</v>
      </c>
      <c r="BH231" s="105">
        <v>6.2560000000000002</v>
      </c>
      <c r="BI231" s="105">
        <v>25.491666666666664</v>
      </c>
      <c r="BJ231" s="105">
        <v>50.116000000000007</v>
      </c>
      <c r="BK231" s="105">
        <v>148.07916666666668</v>
      </c>
      <c r="BL231" s="105">
        <v>47.583333333333343</v>
      </c>
      <c r="BM231" s="105">
        <v>46.766666666666673</v>
      </c>
      <c r="BN231" s="105">
        <v>101.66250000000001</v>
      </c>
      <c r="BO231" s="105">
        <v>157.08750000000003</v>
      </c>
      <c r="BP231" s="105">
        <v>209.72054003079722</v>
      </c>
      <c r="BQ231" s="105">
        <v>232.65579738194739</v>
      </c>
      <c r="BR231" s="106">
        <v>91.175000000000011</v>
      </c>
      <c r="BS231" s="107"/>
      <c r="BT231" s="237">
        <v>2.382222222222222</v>
      </c>
      <c r="BU231" s="333">
        <v>1.621860501863581</v>
      </c>
      <c r="BV231" s="333">
        <v>2.3186869575416367</v>
      </c>
      <c r="BW231" s="333">
        <v>4.2984542211652794</v>
      </c>
      <c r="BX231" s="333">
        <v>7.7760206103844611</v>
      </c>
      <c r="BY231" s="109">
        <v>4.2110463769946529</v>
      </c>
      <c r="BZ231" s="109">
        <v>3.3156053348361034</v>
      </c>
      <c r="CA231" s="109">
        <v>6.5281822051936977</v>
      </c>
      <c r="CB231" s="109">
        <v>10.371666383556994</v>
      </c>
      <c r="CC231" s="109">
        <v>13.239408866995074</v>
      </c>
      <c r="CD231" s="109">
        <v>13.106439127375086</v>
      </c>
      <c r="CE231" s="109">
        <v>6.3361600681140882</v>
      </c>
      <c r="CF231" s="110"/>
      <c r="CG231" s="111">
        <v>45.3</v>
      </c>
      <c r="CH231" s="111">
        <v>135.5</v>
      </c>
      <c r="CI231" s="111">
        <v>76</v>
      </c>
      <c r="CJ231" s="111">
        <v>170</v>
      </c>
      <c r="CK231" s="111">
        <v>222.5</v>
      </c>
      <c r="CL231" s="111">
        <v>142</v>
      </c>
      <c r="CM231" s="111">
        <v>137</v>
      </c>
      <c r="CN231" s="111">
        <v>198.5</v>
      </c>
      <c r="CO231" s="111">
        <v>121.5</v>
      </c>
      <c r="CP231" s="111">
        <v>247.6</v>
      </c>
      <c r="CQ231" s="111">
        <v>142</v>
      </c>
      <c r="CR231" s="111">
        <v>185</v>
      </c>
      <c r="CS231" s="112"/>
      <c r="CT231" s="125" t="s">
        <v>205</v>
      </c>
      <c r="CU231" s="114">
        <f t="shared" si="110"/>
        <v>0.79999999999999993</v>
      </c>
      <c r="CV231" s="114"/>
      <c r="CW231" s="114"/>
      <c r="CX231" s="114">
        <f t="shared" si="111"/>
        <v>78</v>
      </c>
      <c r="CY231" s="114"/>
      <c r="CZ231" s="114"/>
      <c r="DA231" s="114">
        <f t="shared" si="112"/>
        <v>39.799999999999997</v>
      </c>
      <c r="DB231" s="115">
        <f t="shared" si="113"/>
        <v>118.6</v>
      </c>
      <c r="DC231" s="116">
        <f t="shared" si="114"/>
        <v>10</v>
      </c>
      <c r="DD231" s="116">
        <f t="shared" si="115"/>
        <v>9</v>
      </c>
      <c r="DE231" s="116">
        <f t="shared" si="116"/>
        <v>10</v>
      </c>
      <c r="DF231" s="117">
        <f t="shared" si="117"/>
        <v>29</v>
      </c>
      <c r="DH231" s="119">
        <v>6.5751866334873803</v>
      </c>
      <c r="DI231" s="119">
        <v>8.9381443298969074</v>
      </c>
      <c r="DJ231" s="120">
        <v>4.4177035193743333</v>
      </c>
      <c r="DK231" s="121"/>
      <c r="DL231" s="119">
        <v>2.7608492569002121</v>
      </c>
      <c r="DM231" s="119">
        <v>2.4752441613588112</v>
      </c>
      <c r="DN231" s="120">
        <v>9.710573248407643</v>
      </c>
      <c r="DO231" s="121"/>
      <c r="DP231" s="119">
        <v>8.3892307692307693</v>
      </c>
      <c r="DQ231" s="119">
        <v>6.0921794871794868</v>
      </c>
      <c r="DR231" s="120">
        <v>6.2919230769230756</v>
      </c>
      <c r="DS231" s="121"/>
      <c r="DT231" s="119">
        <v>12.983532846715324</v>
      </c>
      <c r="DU231" s="119">
        <v>33.250510948905102</v>
      </c>
      <c r="DV231" s="120">
        <v>26.072622871046221</v>
      </c>
      <c r="DW231" s="121"/>
      <c r="DX231" s="119">
        <v>52.874338010982299</v>
      </c>
      <c r="DY231" s="119">
        <v>40.491128737034785</v>
      </c>
      <c r="DZ231" s="120">
        <v>67.714533251982928</v>
      </c>
      <c r="EA231" s="121"/>
      <c r="EB231" s="119">
        <v>37.971332335329336</v>
      </c>
      <c r="EC231" s="119">
        <v>15.712275449101792</v>
      </c>
      <c r="ED231" s="120">
        <v>13.597161446338088</v>
      </c>
      <c r="EE231" s="121"/>
      <c r="EF231" s="119">
        <v>13.854434573106463</v>
      </c>
      <c r="EG231" s="119">
        <v>16.399126637554591</v>
      </c>
      <c r="EH231" s="120">
        <v>12.911956030718269</v>
      </c>
      <c r="EI231" s="121"/>
      <c r="EJ231" s="119">
        <v>19.573979189092213</v>
      </c>
      <c r="EK231" s="119">
        <v>33.555392895586657</v>
      </c>
      <c r="EL231" s="120">
        <v>39.647294581987801</v>
      </c>
      <c r="EM231" s="121"/>
      <c r="EN231" s="119">
        <v>48.210997718315717</v>
      </c>
      <c r="EO231" s="119">
        <v>51.811819124662946</v>
      </c>
      <c r="EP231" s="120">
        <v>60.713849823688051</v>
      </c>
      <c r="EQ231" s="121"/>
      <c r="ER231" s="119">
        <v>72.851254125412538</v>
      </c>
      <c r="ES231" s="119">
        <v>68.809575671852897</v>
      </c>
      <c r="ET231" s="120">
        <v>72.649170202734567</v>
      </c>
      <c r="EU231" s="121"/>
      <c r="EV231" s="119">
        <v>66.835571297989034</v>
      </c>
      <c r="EW231" s="119">
        <v>76.875671846435097</v>
      </c>
      <c r="EX231" s="120">
        <v>71.658756855575859</v>
      </c>
      <c r="EY231" s="121"/>
      <c r="EZ231" s="119">
        <v>59.021325051759831</v>
      </c>
      <c r="FA231" s="119">
        <v>21.881076604554863</v>
      </c>
      <c r="FB231" s="120">
        <v>11.804265010351967</v>
      </c>
    </row>
    <row r="232" spans="1:158" s="118" customFormat="1" ht="15" customHeight="1" x14ac:dyDescent="0.25">
      <c r="A232" s="85">
        <v>2804500195</v>
      </c>
      <c r="B232" s="86">
        <v>-73.972422219999999</v>
      </c>
      <c r="C232" s="86">
        <v>10.203213890000001</v>
      </c>
      <c r="D232" s="87">
        <v>125</v>
      </c>
      <c r="E232" s="122" t="s">
        <v>1728</v>
      </c>
      <c r="F232" s="169" t="s">
        <v>45</v>
      </c>
      <c r="G232" s="169"/>
      <c r="H232" s="169"/>
      <c r="I232" s="169"/>
      <c r="J232" s="171" t="s">
        <v>1729</v>
      </c>
      <c r="K232" s="339">
        <v>0</v>
      </c>
      <c r="L232" s="339">
        <v>0</v>
      </c>
      <c r="M232" s="91">
        <v>0</v>
      </c>
      <c r="N232" s="91">
        <v>0</v>
      </c>
      <c r="O232" s="91">
        <v>0.4</v>
      </c>
      <c r="P232" s="91">
        <v>0</v>
      </c>
      <c r="Q232" s="126">
        <v>1.2</v>
      </c>
      <c r="R232" s="126">
        <v>0</v>
      </c>
      <c r="S232" s="126">
        <v>28.2</v>
      </c>
      <c r="T232" s="126">
        <v>0</v>
      </c>
      <c r="U232" s="126">
        <v>0</v>
      </c>
      <c r="V232" s="661">
        <v>0</v>
      </c>
      <c r="W232" s="660">
        <v>16.7</v>
      </c>
      <c r="X232" s="91">
        <v>1.3</v>
      </c>
      <c r="Y232" s="91">
        <v>0</v>
      </c>
      <c r="Z232" s="339">
        <v>0.6</v>
      </c>
      <c r="AA232" s="339">
        <v>11.4</v>
      </c>
      <c r="AB232" s="91">
        <v>53</v>
      </c>
      <c r="AC232" s="339">
        <v>0</v>
      </c>
      <c r="AD232" s="339">
        <v>0</v>
      </c>
      <c r="AE232" s="339">
        <v>0.2</v>
      </c>
      <c r="AF232" s="91">
        <v>0</v>
      </c>
      <c r="AG232" s="91">
        <v>0.2</v>
      </c>
      <c r="AH232" s="91">
        <v>0</v>
      </c>
      <c r="AI232" s="91">
        <v>0</v>
      </c>
      <c r="AJ232" s="126">
        <v>0</v>
      </c>
      <c r="AK232" s="126">
        <v>0</v>
      </c>
      <c r="AL232" s="126">
        <v>5.7</v>
      </c>
      <c r="AM232" s="126">
        <v>0</v>
      </c>
      <c r="AN232" s="126">
        <v>0</v>
      </c>
      <c r="AO232" s="120"/>
      <c r="AP232" s="92">
        <f t="shared" si="90"/>
        <v>118.9</v>
      </c>
      <c r="AQ232" s="93" t="s">
        <v>1301</v>
      </c>
      <c r="AR232" s="226"/>
      <c r="AS232" s="227"/>
      <c r="AT232" s="96">
        <f t="shared" si="118"/>
        <v>30</v>
      </c>
      <c r="AU232" s="97">
        <f t="shared" si="108"/>
        <v>11</v>
      </c>
      <c r="AV232" s="98"/>
      <c r="AW232" s="58">
        <f>+LOOKUP(1000,K232:AO232)</f>
        <v>0</v>
      </c>
      <c r="AX232" s="99"/>
      <c r="AY232" s="100">
        <f t="shared" si="127"/>
        <v>53</v>
      </c>
      <c r="AZ232" s="101">
        <v>73.2</v>
      </c>
      <c r="BA232" s="102">
        <f t="shared" si="91"/>
        <v>-20.200000000000003</v>
      </c>
      <c r="BB232" s="102" t="str">
        <f t="shared" si="92"/>
        <v/>
      </c>
      <c r="BC232" s="102" t="str">
        <f t="shared" si="93"/>
        <v/>
      </c>
      <c r="BD232" s="102" t="s">
        <v>1301</v>
      </c>
      <c r="BE232" s="103"/>
      <c r="BF232" s="124" t="s">
        <v>1728</v>
      </c>
      <c r="BG232" s="105" t="s">
        <v>1301</v>
      </c>
      <c r="BH232" s="105" t="s">
        <v>1301</v>
      </c>
      <c r="BI232" s="105" t="s">
        <v>1301</v>
      </c>
      <c r="BJ232" s="105" t="s">
        <v>1301</v>
      </c>
      <c r="BK232" s="105" t="s">
        <v>1301</v>
      </c>
      <c r="BL232" s="105" t="s">
        <v>1301</v>
      </c>
      <c r="BM232" s="105" t="s">
        <v>1301</v>
      </c>
      <c r="BN232" s="105" t="s">
        <v>1301</v>
      </c>
      <c r="BO232" s="105" t="s">
        <v>1301</v>
      </c>
      <c r="BP232" s="105" t="s">
        <v>1301</v>
      </c>
      <c r="BQ232" s="105" t="s">
        <v>1301</v>
      </c>
      <c r="BR232" s="106" t="s">
        <v>1301</v>
      </c>
      <c r="BS232" s="107"/>
      <c r="BT232" s="237" t="s">
        <v>1301</v>
      </c>
      <c r="BU232" s="333" t="s">
        <v>1301</v>
      </c>
      <c r="BV232" s="333" t="s">
        <v>1301</v>
      </c>
      <c r="BW232" s="333" t="s">
        <v>1301</v>
      </c>
      <c r="BX232" s="333" t="s">
        <v>1301</v>
      </c>
      <c r="BY232" s="109" t="s">
        <v>1301</v>
      </c>
      <c r="BZ232" s="109" t="s">
        <v>1301</v>
      </c>
      <c r="CA232" s="109" t="s">
        <v>1301</v>
      </c>
      <c r="CB232" s="109" t="s">
        <v>1301</v>
      </c>
      <c r="CC232" s="109" t="s">
        <v>1301</v>
      </c>
      <c r="CD232" s="109" t="s">
        <v>1301</v>
      </c>
      <c r="CE232" s="109" t="s">
        <v>1301</v>
      </c>
      <c r="CF232" s="110"/>
      <c r="CG232" s="111">
        <v>35.6</v>
      </c>
      <c r="CH232" s="111">
        <v>28.5</v>
      </c>
      <c r="CI232" s="111">
        <v>82.3</v>
      </c>
      <c r="CJ232" s="111">
        <v>73.2</v>
      </c>
      <c r="CK232" s="111">
        <v>94.5</v>
      </c>
      <c r="CL232" s="111">
        <v>44</v>
      </c>
      <c r="CM232" s="111">
        <v>42.8</v>
      </c>
      <c r="CN232" s="111">
        <v>68.8</v>
      </c>
      <c r="CO232" s="111">
        <v>124.5</v>
      </c>
      <c r="CP232" s="111">
        <v>59</v>
      </c>
      <c r="CQ232" s="111">
        <v>112</v>
      </c>
      <c r="CR232" s="111">
        <v>77.8</v>
      </c>
      <c r="CS232" s="112"/>
      <c r="CT232" s="125" t="s">
        <v>1728</v>
      </c>
      <c r="CU232" s="114">
        <f t="shared" si="110"/>
        <v>29.8</v>
      </c>
      <c r="CV232" s="114"/>
      <c r="CW232" s="114"/>
      <c r="CX232" s="114">
        <f t="shared" si="111"/>
        <v>83</v>
      </c>
      <c r="CY232" s="114"/>
      <c r="CZ232" s="114"/>
      <c r="DA232" s="114">
        <f t="shared" si="112"/>
        <v>6.1000000000000005</v>
      </c>
      <c r="DB232" s="115">
        <f t="shared" si="113"/>
        <v>118.89999999999999</v>
      </c>
      <c r="DC232" s="116">
        <f t="shared" si="114"/>
        <v>10</v>
      </c>
      <c r="DD232" s="116">
        <f t="shared" si="115"/>
        <v>10</v>
      </c>
      <c r="DE232" s="116">
        <f t="shared" si="116"/>
        <v>10</v>
      </c>
      <c r="DF232" s="117">
        <f t="shared" si="117"/>
        <v>30</v>
      </c>
      <c r="DH232" s="119"/>
      <c r="DI232" s="119"/>
      <c r="DJ232" s="120"/>
      <c r="DK232" s="121"/>
      <c r="DL232" s="119"/>
      <c r="DM232" s="119"/>
      <c r="DN232" s="120"/>
      <c r="DO232" s="121"/>
      <c r="DP232" s="119"/>
      <c r="DQ232" s="119"/>
      <c r="DR232" s="120"/>
      <c r="DS232" s="121"/>
      <c r="DT232" s="119"/>
      <c r="DU232" s="119"/>
      <c r="DV232" s="120"/>
      <c r="DW232" s="121"/>
      <c r="DX232" s="119"/>
      <c r="DY232" s="119"/>
      <c r="DZ232" s="120"/>
      <c r="EA232" s="121"/>
      <c r="EB232" s="119"/>
      <c r="EC232" s="119"/>
      <c r="ED232" s="120"/>
      <c r="EE232" s="121"/>
      <c r="EF232" s="119"/>
      <c r="EG232" s="119"/>
      <c r="EH232" s="120"/>
      <c r="EI232" s="121"/>
      <c r="EJ232" s="119"/>
      <c r="EK232" s="119"/>
      <c r="EL232" s="120"/>
      <c r="EM232" s="121"/>
      <c r="EN232" s="119"/>
      <c r="EO232" s="119"/>
      <c r="EP232" s="120"/>
      <c r="EQ232" s="121"/>
      <c r="ER232" s="119"/>
      <c r="ES232" s="119"/>
      <c r="ET232" s="120"/>
      <c r="EU232" s="121"/>
      <c r="EV232" s="119"/>
      <c r="EW232" s="119"/>
      <c r="EX232" s="120"/>
      <c r="EY232" s="121"/>
      <c r="EZ232" s="119"/>
      <c r="FA232" s="119"/>
      <c r="FB232" s="120"/>
    </row>
    <row r="233" spans="1:158" s="118" customFormat="1" ht="15" customHeight="1" x14ac:dyDescent="0.25">
      <c r="A233" s="85">
        <v>29060040</v>
      </c>
      <c r="B233" s="86">
        <v>-74.18222222</v>
      </c>
      <c r="C233" s="86">
        <v>10.524361109999999</v>
      </c>
      <c r="D233" s="87">
        <v>40</v>
      </c>
      <c r="E233" s="122" t="s">
        <v>193</v>
      </c>
      <c r="F233" s="169" t="s">
        <v>37</v>
      </c>
      <c r="G233" s="169" t="s">
        <v>1515</v>
      </c>
      <c r="H233" s="169" t="s">
        <v>1516</v>
      </c>
      <c r="I233" s="169" t="s">
        <v>1571</v>
      </c>
      <c r="J233" s="171" t="s">
        <v>716</v>
      </c>
      <c r="K233" s="339">
        <v>0</v>
      </c>
      <c r="L233" s="339">
        <v>0</v>
      </c>
      <c r="M233" s="91">
        <v>0.5</v>
      </c>
      <c r="N233" s="91">
        <v>0</v>
      </c>
      <c r="O233" s="91">
        <v>0</v>
      </c>
      <c r="P233" s="91">
        <v>0</v>
      </c>
      <c r="Q233" s="126">
        <v>0</v>
      </c>
      <c r="R233" s="126">
        <v>0</v>
      </c>
      <c r="S233" s="126">
        <v>0</v>
      </c>
      <c r="T233" s="126">
        <v>7.5</v>
      </c>
      <c r="U233" s="126">
        <v>0</v>
      </c>
      <c r="V233" s="661">
        <v>0.5</v>
      </c>
      <c r="W233" s="660">
        <v>0</v>
      </c>
      <c r="X233" s="91">
        <v>0</v>
      </c>
      <c r="Y233" s="91">
        <v>0</v>
      </c>
      <c r="Z233" s="339">
        <v>2</v>
      </c>
      <c r="AA233" s="339">
        <v>0</v>
      </c>
      <c r="AB233" s="91">
        <v>9.5</v>
      </c>
      <c r="AC233" s="339">
        <v>7</v>
      </c>
      <c r="AD233" s="339">
        <v>2</v>
      </c>
      <c r="AE233" s="339">
        <v>24.5</v>
      </c>
      <c r="AF233" s="91">
        <v>0</v>
      </c>
      <c r="AG233" s="91">
        <v>2</v>
      </c>
      <c r="AH233" s="91">
        <v>13</v>
      </c>
      <c r="AI233" s="91">
        <v>0</v>
      </c>
      <c r="AJ233" s="126">
        <v>0</v>
      </c>
      <c r="AK233" s="126">
        <v>0</v>
      </c>
      <c r="AL233" s="126">
        <v>0</v>
      </c>
      <c r="AM233" s="126">
        <v>0</v>
      </c>
      <c r="AN233" s="126">
        <v>0</v>
      </c>
      <c r="AO233" s="120"/>
      <c r="AP233" s="92">
        <f t="shared" si="90"/>
        <v>68.5</v>
      </c>
      <c r="AQ233" s="93">
        <v>103.61333333333333</v>
      </c>
      <c r="AR233" s="94">
        <f>+AP233*100/AQ233</f>
        <v>66.111182601981724</v>
      </c>
      <c r="AS233" s="95">
        <f>IF(AND((AP233*$AT$1*100/(AQ233*AT233))&gt;100+3.33*AP233-AQ233*AT233/$AT$1,AQ233&lt;30),IF(100+3.33*AP233-AQ233*AT233/$AT$1&gt;200,200,100+3.33*AP233-AQ233*AT233/$AT$1),IF((AP233*$AT$1*100/(AQ233*AT233))&lt;100+AP233-3.33*AQ233*AT233/$AT$1,100+AP233-3.33*AQ233*AT233/$AT$1,IF((AP233*$AT$1*100/(AQ233*AT233))&gt;200,200,(AP233*$AT$1*100/(AQ233*AT233)))))</f>
        <v>66.111182601981724</v>
      </c>
      <c r="AT233" s="96">
        <f t="shared" si="118"/>
        <v>30</v>
      </c>
      <c r="AU233" s="97">
        <f t="shared" si="108"/>
        <v>10</v>
      </c>
      <c r="AV233" s="98"/>
      <c r="AW233" s="58">
        <f t="shared" si="89"/>
        <v>0</v>
      </c>
      <c r="AX233" s="99"/>
      <c r="AY233" s="100">
        <f>MAX(K233:AO233)</f>
        <v>24.5</v>
      </c>
      <c r="AZ233" s="101">
        <v>100</v>
      </c>
      <c r="BA233" s="102">
        <f t="shared" si="91"/>
        <v>-75.5</v>
      </c>
      <c r="BB233" s="102" t="str">
        <f t="shared" si="92"/>
        <v/>
      </c>
      <c r="BC233" s="102" t="str">
        <f t="shared" si="93"/>
        <v/>
      </c>
      <c r="BD233" s="102">
        <v>6.1</v>
      </c>
      <c r="BE233" s="103">
        <f>AU233-BD233</f>
        <v>3.9000000000000004</v>
      </c>
      <c r="BF233" s="124" t="s">
        <v>193</v>
      </c>
      <c r="BG233" s="105">
        <v>10.017241379310345</v>
      </c>
      <c r="BH233" s="105">
        <v>6.6678571428571427</v>
      </c>
      <c r="BI233" s="105">
        <v>35.196666666666673</v>
      </c>
      <c r="BJ233" s="105">
        <v>103.61333333333333</v>
      </c>
      <c r="BK233" s="105">
        <v>190.58333333333334</v>
      </c>
      <c r="BL233" s="105">
        <v>142.65000000000003</v>
      </c>
      <c r="BM233" s="105">
        <v>142.29655172413791</v>
      </c>
      <c r="BN233" s="105">
        <v>153.93333333333334</v>
      </c>
      <c r="BO233" s="105">
        <v>212.94000000000003</v>
      </c>
      <c r="BP233" s="105">
        <v>264.71428571428572</v>
      </c>
      <c r="BQ233" s="105">
        <v>158.17931034482757</v>
      </c>
      <c r="BR233" s="106">
        <v>37.217241379310352</v>
      </c>
      <c r="BS233" s="107"/>
      <c r="BT233" s="237">
        <v>0.68965517241379304</v>
      </c>
      <c r="BU233" s="333">
        <v>0.55305121454051298</v>
      </c>
      <c r="BV233" s="333">
        <v>2.1999999999999997</v>
      </c>
      <c r="BW233" s="333">
        <v>6.1</v>
      </c>
      <c r="BX233" s="333">
        <v>8.93333333333333</v>
      </c>
      <c r="BY233" s="109">
        <v>7.4666666666666677</v>
      </c>
      <c r="BZ233" s="109">
        <v>6.6433333333333318</v>
      </c>
      <c r="CA233" s="109">
        <v>8.1999999999999975</v>
      </c>
      <c r="CB233" s="109">
        <v>9.9666666666666668</v>
      </c>
      <c r="CC233" s="109">
        <v>11.564367816091954</v>
      </c>
      <c r="CD233" s="109">
        <v>7.5172413793103443</v>
      </c>
      <c r="CE233" s="109">
        <v>2.1379310344827576</v>
      </c>
      <c r="CF233" s="110"/>
      <c r="CG233" s="111">
        <v>65</v>
      </c>
      <c r="CH233" s="111">
        <v>60</v>
      </c>
      <c r="CI233" s="111">
        <v>78</v>
      </c>
      <c r="CJ233" s="111">
        <v>100</v>
      </c>
      <c r="CK233" s="111">
        <v>140</v>
      </c>
      <c r="CL233" s="111">
        <v>124</v>
      </c>
      <c r="CM233" s="111">
        <v>135</v>
      </c>
      <c r="CN233" s="111">
        <v>220</v>
      </c>
      <c r="CO233" s="111">
        <v>160</v>
      </c>
      <c r="CP233" s="111">
        <v>142</v>
      </c>
      <c r="CQ233" s="111">
        <v>140</v>
      </c>
      <c r="CR233" s="111">
        <v>64.5</v>
      </c>
      <c r="CS233" s="112"/>
      <c r="CT233" s="125" t="s">
        <v>193</v>
      </c>
      <c r="CU233" s="114">
        <f t="shared" si="110"/>
        <v>8</v>
      </c>
      <c r="CV233" s="114"/>
      <c r="CW233" s="114"/>
      <c r="CX233" s="114">
        <f t="shared" si="111"/>
        <v>21</v>
      </c>
      <c r="CY233" s="114"/>
      <c r="CZ233" s="114"/>
      <c r="DA233" s="114">
        <f t="shared" si="112"/>
        <v>39.5</v>
      </c>
      <c r="DB233" s="115">
        <f t="shared" si="113"/>
        <v>68.5</v>
      </c>
      <c r="DC233" s="116">
        <f t="shared" si="114"/>
        <v>10</v>
      </c>
      <c r="DD233" s="116">
        <f t="shared" si="115"/>
        <v>10</v>
      </c>
      <c r="DE233" s="116">
        <f t="shared" si="116"/>
        <v>10</v>
      </c>
      <c r="DF233" s="117">
        <f t="shared" si="117"/>
        <v>30</v>
      </c>
      <c r="DH233" s="119">
        <v>3.8760366652116978</v>
      </c>
      <c r="DI233" s="119">
        <v>2.4225229157573112</v>
      </c>
      <c r="DJ233" s="120">
        <v>1.3566128328240943</v>
      </c>
      <c r="DK233" s="121"/>
      <c r="DL233" s="119">
        <v>3.2360227653163713</v>
      </c>
      <c r="DM233" s="119">
        <v>2.4809507867425507</v>
      </c>
      <c r="DN233" s="120">
        <v>5.3933712755272847</v>
      </c>
      <c r="DO233" s="121"/>
      <c r="DP233" s="119">
        <v>5.9911111111111124</v>
      </c>
      <c r="DQ233" s="119">
        <v>11.392932604735886</v>
      </c>
      <c r="DR233" s="120">
        <v>18.562622950819677</v>
      </c>
      <c r="DS233" s="121"/>
      <c r="DT233" s="119">
        <v>29.499558693733448</v>
      </c>
      <c r="DU233" s="119">
        <v>38.841085613415707</v>
      </c>
      <c r="DV233" s="120">
        <v>43.069355692850841</v>
      </c>
      <c r="DW233" s="121"/>
      <c r="DX233" s="119">
        <v>52.14003923666845</v>
      </c>
      <c r="DY233" s="119">
        <v>60.959265204209025</v>
      </c>
      <c r="DZ233" s="120">
        <v>68.034028892455865</v>
      </c>
      <c r="EA233" s="121"/>
      <c r="EB233" s="119">
        <v>50.116869712351964</v>
      </c>
      <c r="EC233" s="119">
        <v>54.352098138747898</v>
      </c>
      <c r="ED233" s="120">
        <v>34.587698815566846</v>
      </c>
      <c r="EE233" s="121"/>
      <c r="EF233" s="119">
        <v>38.462314745972741</v>
      </c>
      <c r="EG233" s="119">
        <v>36.385942998760839</v>
      </c>
      <c r="EH233" s="120">
        <v>58.138408921933085</v>
      </c>
      <c r="EI233" s="121"/>
      <c r="EJ233" s="119">
        <v>46.159280184138929</v>
      </c>
      <c r="EK233" s="119">
        <v>57.183929692404263</v>
      </c>
      <c r="EL233" s="120">
        <v>60.79012345679012</v>
      </c>
      <c r="EM233" s="121"/>
      <c r="EN233" s="119">
        <v>77.749266304347827</v>
      </c>
      <c r="EO233" s="119">
        <v>69.243876811594205</v>
      </c>
      <c r="EP233" s="120">
        <v>73.946856884057965</v>
      </c>
      <c r="EQ233" s="121"/>
      <c r="ER233" s="119">
        <v>70.270112497983234</v>
      </c>
      <c r="ES233" s="119">
        <v>91.984482025257023</v>
      </c>
      <c r="ET233" s="120">
        <v>74.09023306296659</v>
      </c>
      <c r="EU233" s="121"/>
      <c r="EV233" s="119">
        <v>58.552858603236331</v>
      </c>
      <c r="EW233" s="119">
        <v>47.897997855735902</v>
      </c>
      <c r="EX233" s="120">
        <v>28.738798713441536</v>
      </c>
      <c r="EY233" s="121"/>
      <c r="EZ233" s="119">
        <v>27.923517920842531</v>
      </c>
      <c r="FA233" s="119">
        <v>11.169407168337012</v>
      </c>
      <c r="FB233" s="120">
        <v>5.3656956004756244</v>
      </c>
    </row>
    <row r="234" spans="1:158" s="118" customFormat="1" ht="15" customHeight="1" x14ac:dyDescent="0.25">
      <c r="A234" s="85">
        <v>25025002</v>
      </c>
      <c r="B234" s="86">
        <v>-74.273638890000001</v>
      </c>
      <c r="C234" s="86">
        <v>9.3040555600000001</v>
      </c>
      <c r="D234" s="87">
        <v>25</v>
      </c>
      <c r="E234" s="197" t="s">
        <v>1730</v>
      </c>
      <c r="F234" s="89" t="s">
        <v>37</v>
      </c>
      <c r="G234" s="89"/>
      <c r="H234" s="89"/>
      <c r="I234" s="89"/>
      <c r="J234" s="171" t="s">
        <v>1731</v>
      </c>
      <c r="K234" s="339">
        <v>0</v>
      </c>
      <c r="L234" s="339">
        <v>0</v>
      </c>
      <c r="M234" s="91">
        <v>0</v>
      </c>
      <c r="N234" s="91">
        <v>0</v>
      </c>
      <c r="O234" s="91" t="s">
        <v>1301</v>
      </c>
      <c r="P234" s="91">
        <v>0</v>
      </c>
      <c r="Q234" s="126">
        <v>64</v>
      </c>
      <c r="R234" s="126">
        <v>0</v>
      </c>
      <c r="S234" s="126">
        <v>6</v>
      </c>
      <c r="T234" s="126">
        <v>0</v>
      </c>
      <c r="U234" s="126">
        <v>0</v>
      </c>
      <c r="V234" s="661">
        <v>0</v>
      </c>
      <c r="W234" s="660" t="s">
        <v>1301</v>
      </c>
      <c r="X234" s="91">
        <v>0</v>
      </c>
      <c r="Y234" s="91">
        <v>4</v>
      </c>
      <c r="Z234" s="339">
        <v>0</v>
      </c>
      <c r="AA234" s="339">
        <v>0</v>
      </c>
      <c r="AB234" s="91">
        <v>2</v>
      </c>
      <c r="AC234" s="339">
        <v>0</v>
      </c>
      <c r="AD234" s="246">
        <v>0</v>
      </c>
      <c r="AE234" s="339">
        <v>0</v>
      </c>
      <c r="AF234" s="91">
        <v>0</v>
      </c>
      <c r="AG234" s="91">
        <v>0</v>
      </c>
      <c r="AH234" s="91">
        <v>0</v>
      </c>
      <c r="AI234" s="91">
        <v>0</v>
      </c>
      <c r="AJ234" s="126" t="s">
        <v>1301</v>
      </c>
      <c r="AK234" s="126">
        <v>9</v>
      </c>
      <c r="AL234" s="126">
        <v>5</v>
      </c>
      <c r="AM234" s="126">
        <v>0</v>
      </c>
      <c r="AN234" s="126">
        <v>0</v>
      </c>
      <c r="AO234" s="120"/>
      <c r="AP234" s="92">
        <f t="shared" si="90"/>
        <v>90</v>
      </c>
      <c r="AQ234" s="93" t="s">
        <v>1301</v>
      </c>
      <c r="AR234" s="94" t="e">
        <f>+AP234*100/AQ234</f>
        <v>#VALUE!</v>
      </c>
      <c r="AS234" s="95" t="e">
        <f>IF(AND((AP234*$AT$1*100/(AQ234*AT234))&gt;100+3.33*AP234-AQ234*AT234/$AT$1,AQ234&lt;30),IF(100+3.33*AP234-AQ234*AT234/$AT$1&gt;200,200,100+3.33*AP234-AQ234*AT234/$AT$1),IF((AP234*$AT$1*100/(AQ234*AT234))&lt;100+AP234-3.33*AQ234*AT234/$AT$1,100+AP234-3.33*AQ234*AT234/$AT$1,IF((AP234*$AT$1*100/(AQ234*AT234))&gt;200,200,(AP234*$AT$1*100/(AQ234*AT234)))))</f>
        <v>#VALUE!</v>
      </c>
      <c r="AT234" s="96">
        <f t="shared" si="118"/>
        <v>27</v>
      </c>
      <c r="AU234" s="97">
        <f t="shared" si="108"/>
        <v>6</v>
      </c>
      <c r="AV234" s="98"/>
      <c r="AW234" s="58">
        <f t="shared" si="89"/>
        <v>0</v>
      </c>
      <c r="AX234" s="99"/>
      <c r="AY234" s="100">
        <f>MAX(K234:AO234)</f>
        <v>64</v>
      </c>
      <c r="AZ234" s="101">
        <v>97</v>
      </c>
      <c r="BA234" s="102">
        <f t="shared" si="91"/>
        <v>-33</v>
      </c>
      <c r="BB234" s="102" t="str">
        <f t="shared" si="92"/>
        <v/>
      </c>
      <c r="BC234" s="102" t="str">
        <f t="shared" si="93"/>
        <v/>
      </c>
      <c r="BD234" s="102" t="s">
        <v>1301</v>
      </c>
      <c r="BE234" s="103"/>
      <c r="BF234" s="124" t="s">
        <v>1730</v>
      </c>
      <c r="BG234" s="105" t="s">
        <v>1301</v>
      </c>
      <c r="BH234" s="105" t="s">
        <v>1301</v>
      </c>
      <c r="BI234" s="105" t="s">
        <v>1301</v>
      </c>
      <c r="BJ234" s="105" t="s">
        <v>1301</v>
      </c>
      <c r="BK234" s="105" t="s">
        <v>1301</v>
      </c>
      <c r="BL234" s="105" t="s">
        <v>1301</v>
      </c>
      <c r="BM234" s="105" t="s">
        <v>1301</v>
      </c>
      <c r="BN234" s="105" t="s">
        <v>1301</v>
      </c>
      <c r="BO234" s="105" t="s">
        <v>1301</v>
      </c>
      <c r="BP234" s="105" t="s">
        <v>1301</v>
      </c>
      <c r="BQ234" s="105" t="s">
        <v>1301</v>
      </c>
      <c r="BR234" s="106" t="s">
        <v>1301</v>
      </c>
      <c r="BS234" s="107"/>
      <c r="BT234" s="108" t="s">
        <v>1301</v>
      </c>
      <c r="BU234" s="174" t="s">
        <v>1301</v>
      </c>
      <c r="BV234" s="174" t="s">
        <v>1301</v>
      </c>
      <c r="BW234" s="174" t="s">
        <v>1301</v>
      </c>
      <c r="BX234" s="174" t="s">
        <v>1301</v>
      </c>
      <c r="BY234" s="109" t="s">
        <v>1301</v>
      </c>
      <c r="BZ234" s="109" t="s">
        <v>1301</v>
      </c>
      <c r="CA234" s="109" t="s">
        <v>1301</v>
      </c>
      <c r="CB234" s="109" t="s">
        <v>1301</v>
      </c>
      <c r="CC234" s="109" t="s">
        <v>1301</v>
      </c>
      <c r="CD234" s="109" t="s">
        <v>1301</v>
      </c>
      <c r="CE234" s="109" t="s">
        <v>1301</v>
      </c>
      <c r="CF234" s="110"/>
      <c r="CG234" s="111">
        <v>81.8</v>
      </c>
      <c r="CH234" s="111">
        <v>78</v>
      </c>
      <c r="CI234" s="111">
        <v>103</v>
      </c>
      <c r="CJ234" s="111">
        <v>97</v>
      </c>
      <c r="CK234" s="111">
        <v>131</v>
      </c>
      <c r="CL234" s="111">
        <v>156.80000000000001</v>
      </c>
      <c r="CM234" s="111">
        <v>125.7</v>
      </c>
      <c r="CN234" s="111">
        <v>160</v>
      </c>
      <c r="CO234" s="111">
        <v>115.6</v>
      </c>
      <c r="CP234" s="111">
        <v>119</v>
      </c>
      <c r="CQ234" s="111">
        <v>130</v>
      </c>
      <c r="CR234" s="111">
        <v>100.1</v>
      </c>
      <c r="CS234" s="112"/>
      <c r="CT234" s="200" t="s">
        <v>1730</v>
      </c>
      <c r="CU234" s="114">
        <f t="shared" si="110"/>
        <v>70</v>
      </c>
      <c r="CV234" s="114"/>
      <c r="CW234" s="114"/>
      <c r="CX234" s="114">
        <f t="shared" si="111"/>
        <v>6</v>
      </c>
      <c r="CY234" s="114"/>
      <c r="CZ234" s="114"/>
      <c r="DA234" s="114">
        <f t="shared" si="112"/>
        <v>14</v>
      </c>
      <c r="DB234" s="115">
        <f t="shared" si="113"/>
        <v>90</v>
      </c>
      <c r="DC234" s="116">
        <f t="shared" si="114"/>
        <v>9</v>
      </c>
      <c r="DD234" s="116">
        <f t="shared" si="115"/>
        <v>9</v>
      </c>
      <c r="DE234" s="116">
        <f t="shared" si="116"/>
        <v>9</v>
      </c>
      <c r="DF234" s="117">
        <f t="shared" si="117"/>
        <v>27</v>
      </c>
      <c r="DH234" s="119">
        <v>6.4608663729809095</v>
      </c>
      <c r="DI234" s="119">
        <v>8.250029368575623</v>
      </c>
      <c r="DJ234" s="120">
        <v>7.8524375917767983</v>
      </c>
      <c r="DK234" s="121"/>
      <c r="DL234" s="119">
        <v>14.310585585585585</v>
      </c>
      <c r="DM234" s="119">
        <v>12.336711711711711</v>
      </c>
      <c r="DN234" s="120">
        <v>9.8693693693693678</v>
      </c>
      <c r="DO234" s="121"/>
      <c r="DP234" s="119">
        <v>27.46927518427518</v>
      </c>
      <c r="DQ234" s="119">
        <v>20.577342342342337</v>
      </c>
      <c r="DR234" s="120">
        <v>32.096715806715807</v>
      </c>
      <c r="DS234" s="121"/>
      <c r="DT234" s="119">
        <v>36.365991902834011</v>
      </c>
      <c r="DU234" s="119">
        <v>65.256752136752127</v>
      </c>
      <c r="DV234" s="120">
        <v>48.083922627080518</v>
      </c>
      <c r="DW234" s="121"/>
      <c r="DX234" s="119">
        <v>65.944787644787638</v>
      </c>
      <c r="DY234" s="119">
        <v>51.656750321750316</v>
      </c>
      <c r="DZ234" s="120">
        <v>89.425128700128695</v>
      </c>
      <c r="EA234" s="121"/>
      <c r="EB234" s="119">
        <v>65.974949765572674</v>
      </c>
      <c r="EC234" s="119">
        <v>44.683034159410582</v>
      </c>
      <c r="ED234" s="120">
        <v>38.585349408350076</v>
      </c>
      <c r="EE234" s="121"/>
      <c r="EF234" s="119">
        <v>38.689606087735008</v>
      </c>
      <c r="EG234" s="119">
        <v>26.192963294538941</v>
      </c>
      <c r="EH234" s="120">
        <v>46.787430617726052</v>
      </c>
      <c r="EI234" s="121"/>
      <c r="EJ234" s="119">
        <v>49.51931079323797</v>
      </c>
      <c r="EK234" s="119">
        <v>39.215292587776332</v>
      </c>
      <c r="EL234" s="120">
        <v>65.12539661898569</v>
      </c>
      <c r="EM234" s="121"/>
      <c r="EN234" s="119">
        <v>73.551770994999131</v>
      </c>
      <c r="EO234" s="119">
        <v>52.265728573892048</v>
      </c>
      <c r="EP234" s="120">
        <v>67.355833764442153</v>
      </c>
      <c r="EQ234" s="121"/>
      <c r="ER234" s="119">
        <v>65.993202008497477</v>
      </c>
      <c r="ES234" s="119">
        <v>89.190812411484487</v>
      </c>
      <c r="ET234" s="120">
        <v>103.68931891335134</v>
      </c>
      <c r="EU234" s="121"/>
      <c r="EV234" s="119">
        <v>59.440974477958243</v>
      </c>
      <c r="EW234" s="119">
        <v>63.829234338747106</v>
      </c>
      <c r="EX234" s="120">
        <v>48.669791183294663</v>
      </c>
      <c r="EY234" s="121"/>
      <c r="EZ234" s="119">
        <v>33.264708333333338</v>
      </c>
      <c r="FA234" s="119">
        <v>22.801625000000001</v>
      </c>
      <c r="FB234" s="120">
        <v>7.1070000000000002</v>
      </c>
    </row>
    <row r="235" spans="1:158" s="118" customFormat="1" ht="15" customHeight="1" x14ac:dyDescent="0.25">
      <c r="A235" s="85">
        <v>15075501</v>
      </c>
      <c r="B235" s="86">
        <v>-71.999555560000005</v>
      </c>
      <c r="C235" s="86">
        <v>12.224305559999999</v>
      </c>
      <c r="D235" s="87">
        <v>10</v>
      </c>
      <c r="E235" s="345" t="s">
        <v>206</v>
      </c>
      <c r="F235" s="89" t="s">
        <v>43</v>
      </c>
      <c r="G235" s="89" t="s">
        <v>1511</v>
      </c>
      <c r="H235" s="89" t="s">
        <v>1513</v>
      </c>
      <c r="I235" s="89" t="s">
        <v>1581</v>
      </c>
      <c r="J235" s="171" t="s">
        <v>858</v>
      </c>
      <c r="K235" s="339">
        <v>0</v>
      </c>
      <c r="L235" s="339">
        <v>0</v>
      </c>
      <c r="M235" s="91">
        <v>0</v>
      </c>
      <c r="N235" s="91">
        <v>0</v>
      </c>
      <c r="O235" s="91">
        <v>0</v>
      </c>
      <c r="P235" s="91">
        <v>0</v>
      </c>
      <c r="Q235" s="126">
        <v>0</v>
      </c>
      <c r="R235" s="126">
        <v>0</v>
      </c>
      <c r="S235" s="126">
        <v>0</v>
      </c>
      <c r="T235" s="126">
        <v>0</v>
      </c>
      <c r="U235" s="126">
        <v>0</v>
      </c>
      <c r="V235" s="661">
        <v>0</v>
      </c>
      <c r="W235" s="660">
        <v>0</v>
      </c>
      <c r="X235" s="91">
        <v>0</v>
      </c>
      <c r="Y235" s="91">
        <v>0</v>
      </c>
      <c r="Z235" s="339">
        <v>0</v>
      </c>
      <c r="AA235" s="339">
        <v>0</v>
      </c>
      <c r="AB235" s="91">
        <v>0</v>
      </c>
      <c r="AC235" s="339">
        <v>0</v>
      </c>
      <c r="AD235" s="246">
        <v>0</v>
      </c>
      <c r="AE235" s="339" t="s">
        <v>1301</v>
      </c>
      <c r="AF235" s="91" t="s">
        <v>1301</v>
      </c>
      <c r="AG235" s="91" t="s">
        <v>1301</v>
      </c>
      <c r="AH235" s="91" t="s">
        <v>1301</v>
      </c>
      <c r="AI235" s="91" t="s">
        <v>1301</v>
      </c>
      <c r="AJ235" s="126" t="s">
        <v>1301</v>
      </c>
      <c r="AK235" s="126" t="s">
        <v>1301</v>
      </c>
      <c r="AL235" s="126" t="s">
        <v>1301</v>
      </c>
      <c r="AM235" s="126" t="s">
        <v>1301</v>
      </c>
      <c r="AN235" s="126" t="s">
        <v>1301</v>
      </c>
      <c r="AO235" s="120"/>
      <c r="AP235" s="92">
        <f t="shared" si="90"/>
        <v>0</v>
      </c>
      <c r="AQ235" s="93">
        <v>4.8214285714285712</v>
      </c>
      <c r="AR235" s="94">
        <f>+AP235*100/AQ235</f>
        <v>0</v>
      </c>
      <c r="AS235" s="95">
        <f>IF(AND((AP235*$AT$1*100/(AQ235*AT235))&gt;100+3.33*AP235-AQ235*AT235/$AT$1,AQ235&lt;30),IF(100+3.33*AP235-AQ235*AT235/$AT$1&gt;200,200,100+3.33*AP235-AQ235*AT235/$AT$1),IF((AP235*$AT$1*100/(AQ235*AT235))&lt;100+AP235-3.33*AQ235*AT235/$AT$1,100+AP235-3.33*AQ235*AT235/$AT$1,IF((AP235*$AT$1*100/(AQ235*AT235))&gt;200,200,(AP235*$AT$1*100/(AQ235*AT235)))))</f>
        <v>89.296428571428578</v>
      </c>
      <c r="AT235" s="96">
        <f t="shared" si="118"/>
        <v>20</v>
      </c>
      <c r="AU235" s="97">
        <f t="shared" si="108"/>
        <v>0</v>
      </c>
      <c r="AV235" s="98"/>
      <c r="AW235" s="58">
        <f t="shared" si="89"/>
        <v>0</v>
      </c>
      <c r="AX235" s="99"/>
      <c r="AY235" s="100">
        <f>MAX(K235:AO235)</f>
        <v>0</v>
      </c>
      <c r="AZ235" s="101">
        <v>63.2</v>
      </c>
      <c r="BA235" s="102" t="str">
        <f t="shared" si="91"/>
        <v/>
      </c>
      <c r="BB235" s="102" t="str">
        <f t="shared" si="92"/>
        <v/>
      </c>
      <c r="BC235" s="102" t="str">
        <f t="shared" si="93"/>
        <v/>
      </c>
      <c r="BD235" s="102">
        <v>0.68965517241379315</v>
      </c>
      <c r="BE235" s="103">
        <f>AU235-BD235</f>
        <v>-0.68965517241379315</v>
      </c>
      <c r="BF235" s="124" t="s">
        <v>206</v>
      </c>
      <c r="BG235" s="105">
        <v>5.2679999999999998</v>
      </c>
      <c r="BH235" s="105">
        <v>0.77857142857142847</v>
      </c>
      <c r="BI235" s="105">
        <v>2.7280000000000002</v>
      </c>
      <c r="BJ235" s="105">
        <v>4.8214285714285712</v>
      </c>
      <c r="BK235" s="105">
        <v>28.318518518518516</v>
      </c>
      <c r="BL235" s="105">
        <v>8.930769230769231</v>
      </c>
      <c r="BM235" s="105">
        <v>9.632142857142858</v>
      </c>
      <c r="BN235" s="105">
        <v>20.758333333333329</v>
      </c>
      <c r="BO235" s="105">
        <v>56.937499999999993</v>
      </c>
      <c r="BP235" s="105">
        <v>98.334250000000011</v>
      </c>
      <c r="BQ235" s="105">
        <v>61.97307692307691</v>
      </c>
      <c r="BR235" s="106">
        <v>26.125925925925927</v>
      </c>
      <c r="BS235" s="107"/>
      <c r="BT235" s="142">
        <v>1.0379310344827586</v>
      </c>
      <c r="BU235" s="143">
        <v>0.17395320197044334</v>
      </c>
      <c r="BV235" s="143">
        <v>0.29629629629629628</v>
      </c>
      <c r="BW235" s="143">
        <v>0.68965517241379315</v>
      </c>
      <c r="BX235" s="143">
        <v>1.9905491698595144</v>
      </c>
      <c r="BY235" s="143">
        <v>0.86896551724137927</v>
      </c>
      <c r="BZ235" s="143">
        <v>0.8703448275862069</v>
      </c>
      <c r="CA235" s="143">
        <v>2.2909631391200951</v>
      </c>
      <c r="CB235" s="143">
        <v>4.6819923371647514</v>
      </c>
      <c r="CC235" s="143">
        <v>6.8896325236396549</v>
      </c>
      <c r="CD235" s="143">
        <v>5.089197748064743</v>
      </c>
      <c r="CE235" s="144">
        <v>2.214285714285714</v>
      </c>
      <c r="CF235" s="110"/>
      <c r="CG235" s="111">
        <v>23.1</v>
      </c>
      <c r="CH235" s="111">
        <v>6.2</v>
      </c>
      <c r="CI235" s="111">
        <v>53</v>
      </c>
      <c r="CJ235" s="111">
        <v>63.2</v>
      </c>
      <c r="CK235" s="111">
        <v>77.400000000000006</v>
      </c>
      <c r="CL235" s="111">
        <v>36.700000000000003</v>
      </c>
      <c r="CM235" s="111">
        <v>48.4</v>
      </c>
      <c r="CN235" s="111">
        <v>120.2</v>
      </c>
      <c r="CO235" s="111">
        <v>82</v>
      </c>
      <c r="CP235" s="111">
        <v>127</v>
      </c>
      <c r="CQ235" s="111">
        <v>70.8</v>
      </c>
      <c r="CR235" s="111">
        <v>122.2</v>
      </c>
      <c r="CS235" s="112"/>
      <c r="CT235" s="200" t="s">
        <v>206</v>
      </c>
      <c r="CU235" s="114">
        <f t="shared" si="110"/>
        <v>0</v>
      </c>
      <c r="CV235" s="114"/>
      <c r="CW235" s="114"/>
      <c r="CX235" s="114">
        <f t="shared" si="111"/>
        <v>0</v>
      </c>
      <c r="CY235" s="114"/>
      <c r="CZ235" s="114"/>
      <c r="DA235" s="114">
        <f t="shared" si="112"/>
        <v>0</v>
      </c>
      <c r="DB235" s="115">
        <f t="shared" si="113"/>
        <v>0</v>
      </c>
      <c r="DC235" s="116">
        <f t="shared" si="114"/>
        <v>10</v>
      </c>
      <c r="DD235" s="116">
        <f t="shared" si="115"/>
        <v>10</v>
      </c>
      <c r="DE235" s="116">
        <f t="shared" si="116"/>
        <v>0</v>
      </c>
      <c r="DF235" s="117">
        <f t="shared" si="117"/>
        <v>20</v>
      </c>
      <c r="DH235" s="119">
        <v>1.5019607843137253</v>
      </c>
      <c r="DI235" s="119">
        <v>1.6897058823529409</v>
      </c>
      <c r="DJ235" s="120">
        <v>1.5958333333333332</v>
      </c>
      <c r="DK235" s="121"/>
      <c r="DL235" s="119">
        <v>0.47307692307692312</v>
      </c>
      <c r="DM235" s="119">
        <v>0.59134615384615385</v>
      </c>
      <c r="DN235" s="120">
        <v>0.47307692307692312</v>
      </c>
      <c r="DO235" s="121"/>
      <c r="DP235" s="119">
        <v>0.45258620689655171</v>
      </c>
      <c r="DQ235" s="119">
        <v>9.0517241379310345E-2</v>
      </c>
      <c r="DR235" s="120">
        <v>2.0818965517241379</v>
      </c>
      <c r="DS235" s="121"/>
      <c r="DT235" s="119">
        <v>3.7274774774774775</v>
      </c>
      <c r="DU235" s="119">
        <v>0.5591216216216216</v>
      </c>
      <c r="DV235" s="120">
        <v>2.6092342342342341</v>
      </c>
      <c r="DW235" s="121"/>
      <c r="DX235" s="119">
        <v>7.0285714285714276</v>
      </c>
      <c r="DY235" s="119">
        <v>9.1761904761904756</v>
      </c>
      <c r="DZ235" s="120">
        <v>11.12857142857143</v>
      </c>
      <c r="EA235" s="121"/>
      <c r="EB235" s="119">
        <v>4.3277777777777775</v>
      </c>
      <c r="EC235" s="119">
        <v>1.3666666666666665</v>
      </c>
      <c r="ED235" s="120">
        <v>2.5055555555555555</v>
      </c>
      <c r="EE235" s="121"/>
      <c r="EF235" s="119">
        <v>3.5549516908212557</v>
      </c>
      <c r="EG235" s="119">
        <v>2.2345410628019322</v>
      </c>
      <c r="EH235" s="120">
        <v>5.1800724637681155</v>
      </c>
      <c r="EI235" s="121"/>
      <c r="EJ235" s="119">
        <v>6.9604933110367879</v>
      </c>
      <c r="EK235" s="119">
        <v>9.8035117056856187</v>
      </c>
      <c r="EL235" s="120">
        <v>12.548494983277592</v>
      </c>
      <c r="EM235" s="121"/>
      <c r="EN235" s="119">
        <v>15.156955380577427</v>
      </c>
      <c r="EO235" s="119">
        <v>19.135656167979</v>
      </c>
      <c r="EP235" s="120">
        <v>25.861555118110235</v>
      </c>
      <c r="EQ235" s="121"/>
      <c r="ER235" s="119">
        <v>30.298194815183475</v>
      </c>
      <c r="ES235" s="119">
        <v>28.119893227163743</v>
      </c>
      <c r="ET235" s="120">
        <v>36.734085870696305</v>
      </c>
      <c r="EU235" s="121"/>
      <c r="EV235" s="119">
        <v>28.643018234165062</v>
      </c>
      <c r="EW235" s="119">
        <v>16.528766794625721</v>
      </c>
      <c r="EX235" s="120">
        <v>8.3157149712092124</v>
      </c>
      <c r="EY235" s="121"/>
      <c r="EZ235" s="119">
        <v>19.814534883720928</v>
      </c>
      <c r="FA235" s="119">
        <v>8.8511627906976749</v>
      </c>
      <c r="FB235" s="120">
        <v>1.6093023255813952</v>
      </c>
    </row>
    <row r="236" spans="1:158" s="118" customFormat="1" ht="15" customHeight="1" x14ac:dyDescent="0.25">
      <c r="A236" s="85">
        <v>15010010</v>
      </c>
      <c r="B236" s="86">
        <v>-74.12</v>
      </c>
      <c r="C236" s="86">
        <v>11.14083333</v>
      </c>
      <c r="D236" s="87">
        <v>640</v>
      </c>
      <c r="E236" s="346" t="s">
        <v>1732</v>
      </c>
      <c r="F236" s="89" t="s">
        <v>37</v>
      </c>
      <c r="G236" s="89" t="s">
        <v>1511</v>
      </c>
      <c r="H236" s="89" t="s">
        <v>1513</v>
      </c>
      <c r="I236" s="89" t="s">
        <v>1536</v>
      </c>
      <c r="J236" s="171" t="s">
        <v>1733</v>
      </c>
      <c r="K236" s="339">
        <v>2.7</v>
      </c>
      <c r="L236" s="339">
        <v>0</v>
      </c>
      <c r="M236" s="91">
        <v>0</v>
      </c>
      <c r="N236" s="91">
        <v>0</v>
      </c>
      <c r="O236" s="91">
        <v>0</v>
      </c>
      <c r="P236" s="91">
        <v>0</v>
      </c>
      <c r="Q236" s="126">
        <v>0</v>
      </c>
      <c r="R236" s="126">
        <v>7.8</v>
      </c>
      <c r="S236" s="126">
        <v>4.5</v>
      </c>
      <c r="T236" s="126">
        <v>0</v>
      </c>
      <c r="U236" s="126">
        <v>0</v>
      </c>
      <c r="V236" s="661">
        <v>0</v>
      </c>
      <c r="W236" s="660">
        <v>7</v>
      </c>
      <c r="X236" s="91">
        <v>0</v>
      </c>
      <c r="Y236" s="91">
        <v>0</v>
      </c>
      <c r="Z236" s="339">
        <v>0</v>
      </c>
      <c r="AA236" s="339">
        <v>0</v>
      </c>
      <c r="AB236" s="91">
        <v>0</v>
      </c>
      <c r="AC236" s="339">
        <v>0</v>
      </c>
      <c r="AD236" s="246">
        <v>0</v>
      </c>
      <c r="AE236" s="339" t="s">
        <v>1301</v>
      </c>
      <c r="AF236" s="91">
        <v>9.3000000000000007</v>
      </c>
      <c r="AG236" s="91">
        <v>19</v>
      </c>
      <c r="AH236" s="91">
        <v>0</v>
      </c>
      <c r="AI236" s="91">
        <v>0</v>
      </c>
      <c r="AJ236" s="126">
        <v>0</v>
      </c>
      <c r="AK236" s="126">
        <v>29.3</v>
      </c>
      <c r="AL236" s="126">
        <v>2.4</v>
      </c>
      <c r="AM236" s="126">
        <v>1.5</v>
      </c>
      <c r="AN236" s="126">
        <v>0</v>
      </c>
      <c r="AO236" s="120"/>
      <c r="AP236" s="92">
        <f t="shared" si="90"/>
        <v>83.5</v>
      </c>
      <c r="AQ236" s="93">
        <v>86.566666666666677</v>
      </c>
      <c r="AR236" s="94">
        <f>+AP236*100/AQ236</f>
        <v>96.457450904890251</v>
      </c>
      <c r="AS236" s="95">
        <f>IF(AND((AP236*$AT$1*100/(AQ236*AT236))&gt;100+3.33*AP236-AQ236*AT236/$AT$1,AQ236&lt;30),IF(100+3.33*AP236-AQ236*AT236/$AT$1&gt;200,200,100+3.33*AP236-AQ236*AT236/$AT$1),IF((AP236*$AT$1*100/(AQ236*AT236))&lt;100+AP236-3.33*AQ236*AT236/$AT$1,100+AP236-3.33*AQ236*AT236/$AT$1,IF((AP236*$AT$1*100/(AQ236*AT236))&gt;200,200,(AP236*$AT$1*100/(AQ236*AT236)))))</f>
        <v>99.783569901610591</v>
      </c>
      <c r="AT236" s="96">
        <f t="shared" si="118"/>
        <v>29</v>
      </c>
      <c r="AU236" s="97">
        <f t="shared" si="108"/>
        <v>9</v>
      </c>
      <c r="AV236" s="98"/>
      <c r="AW236" s="58">
        <f t="shared" si="89"/>
        <v>0</v>
      </c>
      <c r="AX236" s="99"/>
      <c r="AY236" s="100">
        <f>MAX(K236:AO236)</f>
        <v>29.3</v>
      </c>
      <c r="AZ236" s="101">
        <v>83</v>
      </c>
      <c r="BA236" s="102">
        <f t="shared" si="91"/>
        <v>-53.7</v>
      </c>
      <c r="BB236" s="102" t="str">
        <f t="shared" si="92"/>
        <v/>
      </c>
      <c r="BC236" s="102" t="str">
        <f t="shared" si="93"/>
        <v/>
      </c>
      <c r="BD236" s="102">
        <v>6.666666666666667</v>
      </c>
      <c r="BE236" s="103">
        <f>AU236-BD236</f>
        <v>2.333333333333333</v>
      </c>
      <c r="BF236" s="124" t="s">
        <v>1732</v>
      </c>
      <c r="BG236" s="105">
        <v>3.0310344827586202</v>
      </c>
      <c r="BH236" s="105">
        <v>4.9965517241379303</v>
      </c>
      <c r="BI236" s="105">
        <v>19.010344827586209</v>
      </c>
      <c r="BJ236" s="105">
        <v>86.566666666666677</v>
      </c>
      <c r="BK236" s="105">
        <v>267.47999999999996</v>
      </c>
      <c r="BL236" s="105">
        <v>223.75666666666666</v>
      </c>
      <c r="BM236" s="105">
        <v>227.34137931034479</v>
      </c>
      <c r="BN236" s="105">
        <v>291.42333333333335</v>
      </c>
      <c r="BO236" s="105">
        <v>353.27931034482754</v>
      </c>
      <c r="BP236" s="105">
        <v>365.07241379310352</v>
      </c>
      <c r="BQ236" s="105">
        <v>233.09642857142856</v>
      </c>
      <c r="BR236" s="106">
        <v>56.865517241379315</v>
      </c>
      <c r="BS236" s="107"/>
      <c r="BT236" s="142">
        <v>0.58620689655172409</v>
      </c>
      <c r="BU236" s="143">
        <v>0.4834699337523356</v>
      </c>
      <c r="BV236" s="143">
        <v>1.4827586206896548</v>
      </c>
      <c r="BW236" s="143">
        <v>6.666666666666667</v>
      </c>
      <c r="BX236" s="143">
        <v>14.1</v>
      </c>
      <c r="BY236" s="143">
        <v>14.333333333333332</v>
      </c>
      <c r="BZ236" s="143">
        <v>13.53888888888889</v>
      </c>
      <c r="CA236" s="143">
        <v>18.3</v>
      </c>
      <c r="CB236" s="143">
        <v>19.689655172413794</v>
      </c>
      <c r="CC236" s="143">
        <v>20.827586206896552</v>
      </c>
      <c r="CD236" s="143">
        <v>14.532699167657549</v>
      </c>
      <c r="CE236" s="144">
        <v>4.4137931034482749</v>
      </c>
      <c r="CF236" s="110"/>
      <c r="CG236" s="111">
        <v>105</v>
      </c>
      <c r="CH236" s="111">
        <v>42</v>
      </c>
      <c r="CI236" s="111">
        <v>137</v>
      </c>
      <c r="CJ236" s="111">
        <v>83</v>
      </c>
      <c r="CK236" s="111">
        <v>140</v>
      </c>
      <c r="CL236" s="111">
        <v>118</v>
      </c>
      <c r="CM236" s="111">
        <v>104</v>
      </c>
      <c r="CN236" s="111">
        <v>135</v>
      </c>
      <c r="CO236" s="111">
        <v>103</v>
      </c>
      <c r="CP236" s="111">
        <v>180</v>
      </c>
      <c r="CQ236" s="111">
        <v>180</v>
      </c>
      <c r="CR236" s="111">
        <v>100</v>
      </c>
      <c r="CS236" s="112"/>
      <c r="CT236" s="200" t="s">
        <v>1732</v>
      </c>
      <c r="CU236" s="114">
        <f t="shared" si="110"/>
        <v>15</v>
      </c>
      <c r="CV236" s="114"/>
      <c r="CW236" s="114"/>
      <c r="CX236" s="114">
        <f t="shared" si="111"/>
        <v>7</v>
      </c>
      <c r="CY236" s="114"/>
      <c r="CZ236" s="114"/>
      <c r="DA236" s="114">
        <f t="shared" si="112"/>
        <v>61.5</v>
      </c>
      <c r="DB236" s="115">
        <f t="shared" si="113"/>
        <v>83.5</v>
      </c>
      <c r="DC236" s="116">
        <f t="shared" si="114"/>
        <v>10</v>
      </c>
      <c r="DD236" s="116">
        <f t="shared" si="115"/>
        <v>10</v>
      </c>
      <c r="DE236" s="116">
        <f t="shared" si="116"/>
        <v>9</v>
      </c>
      <c r="DF236" s="117">
        <f t="shared" si="117"/>
        <v>29</v>
      </c>
      <c r="DH236" s="119"/>
      <c r="DI236" s="119"/>
      <c r="DJ236" s="120"/>
      <c r="DK236" s="121"/>
      <c r="DL236" s="119"/>
      <c r="DM236" s="119"/>
      <c r="DN236" s="120"/>
      <c r="DO236" s="121"/>
      <c r="DP236" s="119"/>
      <c r="DQ236" s="119"/>
      <c r="DR236" s="120"/>
      <c r="DS236" s="121"/>
      <c r="DT236" s="119"/>
      <c r="DU236" s="119"/>
      <c r="DV236" s="120"/>
      <c r="DW236" s="121"/>
      <c r="DX236" s="119"/>
      <c r="DY236" s="119"/>
      <c r="DZ236" s="120"/>
      <c r="EA236" s="121"/>
      <c r="EB236" s="119"/>
      <c r="EC236" s="119"/>
      <c r="ED236" s="120"/>
      <c r="EE236" s="121"/>
      <c r="EF236" s="119"/>
      <c r="EG236" s="119"/>
      <c r="EH236" s="120"/>
      <c r="EI236" s="121"/>
      <c r="EJ236" s="119"/>
      <c r="EK236" s="119"/>
      <c r="EL236" s="120"/>
      <c r="EM236" s="121"/>
      <c r="EN236" s="119"/>
      <c r="EO236" s="119"/>
      <c r="EP236" s="120"/>
      <c r="EQ236" s="121"/>
      <c r="ER236" s="119"/>
      <c r="ES236" s="119"/>
      <c r="ET236" s="120"/>
      <c r="EU236" s="121"/>
      <c r="EV236" s="119"/>
      <c r="EW236" s="119"/>
      <c r="EX236" s="120"/>
      <c r="EY236" s="121"/>
      <c r="EZ236" s="119"/>
      <c r="FA236" s="119"/>
      <c r="FB236" s="120"/>
    </row>
    <row r="237" spans="1:158" s="118" customFormat="1" ht="15" customHeight="1" x14ac:dyDescent="0.25">
      <c r="A237" s="85">
        <v>15065501</v>
      </c>
      <c r="B237" s="86">
        <v>-72.615944440000007</v>
      </c>
      <c r="C237" s="86">
        <v>11.13758333</v>
      </c>
      <c r="D237" s="87">
        <v>80</v>
      </c>
      <c r="E237" s="197" t="s">
        <v>207</v>
      </c>
      <c r="F237" s="89" t="s">
        <v>43</v>
      </c>
      <c r="G237" s="89" t="s">
        <v>1511</v>
      </c>
      <c r="H237" s="89" t="s">
        <v>1513</v>
      </c>
      <c r="I237" s="89" t="s">
        <v>1539</v>
      </c>
      <c r="J237" s="171" t="s">
        <v>1734</v>
      </c>
      <c r="K237" s="339">
        <v>0</v>
      </c>
      <c r="L237" s="339">
        <v>0</v>
      </c>
      <c r="M237" s="91">
        <v>0</v>
      </c>
      <c r="N237" s="91">
        <v>0</v>
      </c>
      <c r="O237" s="91">
        <v>0</v>
      </c>
      <c r="P237" s="91">
        <v>0</v>
      </c>
      <c r="Q237" s="126">
        <v>12</v>
      </c>
      <c r="R237" s="126">
        <v>0</v>
      </c>
      <c r="S237" s="126">
        <v>0</v>
      </c>
      <c r="T237" s="126">
        <v>0</v>
      </c>
      <c r="U237" s="126">
        <v>0</v>
      </c>
      <c r="V237" s="661">
        <v>0</v>
      </c>
      <c r="W237" s="660">
        <v>0</v>
      </c>
      <c r="X237" s="91">
        <v>0</v>
      </c>
      <c r="Y237" s="91">
        <v>0</v>
      </c>
      <c r="Z237" s="339" t="s">
        <v>1301</v>
      </c>
      <c r="AA237" s="339" t="s">
        <v>1301</v>
      </c>
      <c r="AB237" s="91" t="s">
        <v>1301</v>
      </c>
      <c r="AC237" s="339">
        <v>0</v>
      </c>
      <c r="AD237" s="246" t="s">
        <v>1301</v>
      </c>
      <c r="AE237" s="339" t="s">
        <v>1301</v>
      </c>
      <c r="AF237" s="91" t="s">
        <v>1301</v>
      </c>
      <c r="AG237" s="91" t="s">
        <v>1301</v>
      </c>
      <c r="AH237" s="91" t="s">
        <v>1301</v>
      </c>
      <c r="AI237" s="91" t="s">
        <v>1301</v>
      </c>
      <c r="AJ237" s="126" t="s">
        <v>1301</v>
      </c>
      <c r="AK237" s="126" t="s">
        <v>1301</v>
      </c>
      <c r="AL237" s="126" t="s">
        <v>1301</v>
      </c>
      <c r="AM237" s="126" t="s">
        <v>1301</v>
      </c>
      <c r="AN237" s="126" t="s">
        <v>1301</v>
      </c>
      <c r="AO237" s="120"/>
      <c r="AP237" s="92">
        <f t="shared" si="90"/>
        <v>12</v>
      </c>
      <c r="AQ237" s="93">
        <v>60.833333333333321</v>
      </c>
      <c r="AR237" s="94">
        <f>+AP237*100/AQ237</f>
        <v>19.726027397260278</v>
      </c>
      <c r="AS237" s="95">
        <f>IF(AND((AP237*$AT$1*100/(AQ237*AT237))&gt;100+3.33*AP237-AQ237*AT237/$AT$1,AQ237&lt;30),IF(100+3.33*AP237-AQ237*AT237/$AT$1&gt;200,200,100+3.33*AP237-AQ237*AT237/$AT$1),IF((AP237*$AT$1*100/(AQ237*AT237))&lt;100+AP237-3.33*AQ237*AT237/$AT$1,100+AP237-3.33*AQ237*AT237/$AT$1,IF((AP237*$AT$1*100/(AQ237*AT237))&gt;200,200,(AP237*$AT$1*100/(AQ237*AT237)))))</f>
        <v>36.986301369863021</v>
      </c>
      <c r="AT237" s="96">
        <f t="shared" si="118"/>
        <v>16</v>
      </c>
      <c r="AU237" s="97">
        <f t="shared" si="108"/>
        <v>1</v>
      </c>
      <c r="AV237" s="98"/>
      <c r="AW237" s="58">
        <f t="shared" si="89"/>
        <v>0</v>
      </c>
      <c r="AX237" s="99"/>
      <c r="AY237" s="100">
        <f>MAX(K237:AO237)</f>
        <v>12</v>
      </c>
      <c r="AZ237" s="101">
        <v>83.1</v>
      </c>
      <c r="BA237" s="102">
        <f t="shared" si="91"/>
        <v>-71.099999999999994</v>
      </c>
      <c r="BB237" s="102" t="str">
        <f t="shared" si="92"/>
        <v/>
      </c>
      <c r="BC237" s="102" t="str">
        <f t="shared" si="93"/>
        <v/>
      </c>
      <c r="BD237" s="102">
        <v>3.7312722948870389</v>
      </c>
      <c r="BE237" s="103">
        <f>AU237-BD237</f>
        <v>-2.7312722948870389</v>
      </c>
      <c r="BF237" s="124" t="s">
        <v>207</v>
      </c>
      <c r="BG237" s="105">
        <v>13.865384615384615</v>
      </c>
      <c r="BH237" s="105">
        <v>4.382142857142858</v>
      </c>
      <c r="BI237" s="105">
        <v>15.63846153846154</v>
      </c>
      <c r="BJ237" s="105">
        <v>60.833333333333321</v>
      </c>
      <c r="BK237" s="105">
        <v>117.10714285714288</v>
      </c>
      <c r="BL237" s="105">
        <v>49.667857142857152</v>
      </c>
      <c r="BM237" s="105">
        <v>48.614285714285707</v>
      </c>
      <c r="BN237" s="105">
        <v>99.085185185185196</v>
      </c>
      <c r="BO237" s="105">
        <v>146.12500000000003</v>
      </c>
      <c r="BP237" s="105">
        <v>157.54399999999998</v>
      </c>
      <c r="BQ237" s="105">
        <v>173.22962962962967</v>
      </c>
      <c r="BR237" s="106">
        <v>59.324166666666677</v>
      </c>
      <c r="BS237" s="107"/>
      <c r="BT237" s="142">
        <v>1.2677777777777774</v>
      </c>
      <c r="BU237" s="143">
        <v>0.82906584816513473</v>
      </c>
      <c r="BV237" s="143">
        <v>1.6333333333333331</v>
      </c>
      <c r="BW237" s="143">
        <v>3.7312722948870389</v>
      </c>
      <c r="BX237" s="143">
        <v>7.4514176245210697</v>
      </c>
      <c r="BY237" s="143">
        <v>4.845977011494254</v>
      </c>
      <c r="BZ237" s="143">
        <v>3.5399999999999996</v>
      </c>
      <c r="CA237" s="143">
        <v>6.8413793103448253</v>
      </c>
      <c r="CB237" s="143">
        <v>10.006077421059583</v>
      </c>
      <c r="CC237" s="143">
        <v>11.48525564803805</v>
      </c>
      <c r="CD237" s="143">
        <v>9.8889926957703427</v>
      </c>
      <c r="CE237" s="144">
        <v>4.1049940546967889</v>
      </c>
      <c r="CF237" s="110"/>
      <c r="CG237" s="111">
        <v>130</v>
      </c>
      <c r="CH237" s="111">
        <v>27</v>
      </c>
      <c r="CI237" s="111">
        <v>89.2</v>
      </c>
      <c r="CJ237" s="111">
        <v>83.1</v>
      </c>
      <c r="CK237" s="111">
        <v>157.4</v>
      </c>
      <c r="CL237" s="111">
        <v>131.69999999999999</v>
      </c>
      <c r="CM237" s="111">
        <v>133</v>
      </c>
      <c r="CN237" s="111">
        <v>108.1</v>
      </c>
      <c r="CO237" s="111">
        <v>98</v>
      </c>
      <c r="CP237" s="111">
        <v>155.30000000000001</v>
      </c>
      <c r="CQ237" s="111">
        <v>150.4</v>
      </c>
      <c r="CR237" s="111">
        <v>83.5</v>
      </c>
      <c r="CS237" s="112"/>
      <c r="CT237" s="200" t="s">
        <v>207</v>
      </c>
      <c r="CU237" s="114">
        <f t="shared" si="110"/>
        <v>12</v>
      </c>
      <c r="CV237" s="114"/>
      <c r="CW237" s="114"/>
      <c r="CX237" s="114">
        <f t="shared" si="111"/>
        <v>0</v>
      </c>
      <c r="CY237" s="114"/>
      <c r="CZ237" s="114"/>
      <c r="DA237" s="114">
        <f t="shared" si="112"/>
        <v>0</v>
      </c>
      <c r="DB237" s="115">
        <f t="shared" si="113"/>
        <v>12</v>
      </c>
      <c r="DC237" s="116">
        <f t="shared" si="114"/>
        <v>10</v>
      </c>
      <c r="DD237" s="116">
        <f t="shared" si="115"/>
        <v>6</v>
      </c>
      <c r="DE237" s="116">
        <f t="shared" si="116"/>
        <v>0</v>
      </c>
      <c r="DF237" s="117">
        <f t="shared" si="117"/>
        <v>16</v>
      </c>
      <c r="DH237" s="119">
        <v>3.48916083916084</v>
      </c>
      <c r="DI237" s="119">
        <v>3.7970279720279727</v>
      </c>
      <c r="DJ237" s="120">
        <v>3.3865384615384619</v>
      </c>
      <c r="DK237" s="121"/>
      <c r="DL237" s="119">
        <v>1.9058823529411768</v>
      </c>
      <c r="DM237" s="119">
        <v>1.0588235294117649</v>
      </c>
      <c r="DN237" s="120">
        <v>2.4352941176470591</v>
      </c>
      <c r="DO237" s="121"/>
      <c r="DP237" s="119">
        <v>3.5096727272727275</v>
      </c>
      <c r="DQ237" s="119">
        <v>4.4845818181818178</v>
      </c>
      <c r="DR237" s="120">
        <v>4.1921090909090912</v>
      </c>
      <c r="DS237" s="121"/>
      <c r="DT237" s="119">
        <v>9.9137265001287691</v>
      </c>
      <c r="DU237" s="119">
        <v>27.956708730363125</v>
      </c>
      <c r="DV237" s="120">
        <v>32.120473860417206</v>
      </c>
      <c r="DW237" s="121"/>
      <c r="DX237" s="119">
        <v>24.904895407360797</v>
      </c>
      <c r="DY237" s="119">
        <v>31.406173324944941</v>
      </c>
      <c r="DZ237" s="120">
        <v>59.311658540421497</v>
      </c>
      <c r="EA237" s="121"/>
      <c r="EB237" s="119">
        <v>18.667054263565888</v>
      </c>
      <c r="EC237" s="119">
        <v>14.973572938689214</v>
      </c>
      <c r="ED237" s="120">
        <v>17.868463706835794</v>
      </c>
      <c r="EE237" s="121"/>
      <c r="EF237" s="119">
        <v>13.456984478935697</v>
      </c>
      <c r="EG237" s="119">
        <v>15.716186252771617</v>
      </c>
      <c r="EH237" s="120">
        <v>31.235920177383591</v>
      </c>
      <c r="EI237" s="121"/>
      <c r="EJ237" s="119">
        <v>14.08876129718235</v>
      </c>
      <c r="EK237" s="119">
        <v>19.372046783625727</v>
      </c>
      <c r="EL237" s="120">
        <v>55.111919191919192</v>
      </c>
      <c r="EM237" s="121"/>
      <c r="EN237" s="119">
        <v>50.128044984731041</v>
      </c>
      <c r="EO237" s="119">
        <v>44.643786704251823</v>
      </c>
      <c r="EP237" s="120">
        <v>54.169077401926238</v>
      </c>
      <c r="EQ237" s="121"/>
      <c r="ER237" s="119">
        <v>47.832882825449438</v>
      </c>
      <c r="ES237" s="119">
        <v>44.856158357771257</v>
      </c>
      <c r="ET237" s="120">
        <v>53.683686089506558</v>
      </c>
      <c r="EU237" s="121"/>
      <c r="EV237" s="119">
        <v>47.133677559427717</v>
      </c>
      <c r="EW237" s="119">
        <v>54.068056560708129</v>
      </c>
      <c r="EX237" s="120">
        <v>62.911902243500542</v>
      </c>
      <c r="EY237" s="121"/>
      <c r="EZ237" s="119">
        <v>42.963790446841287</v>
      </c>
      <c r="FA237" s="119">
        <v>12.839753466872109</v>
      </c>
      <c r="FB237" s="120">
        <v>8.296456086286593</v>
      </c>
    </row>
    <row r="238" spans="1:158" s="118" customFormat="1" ht="15" customHeight="1" x14ac:dyDescent="0.25">
      <c r="A238" s="85">
        <v>15015060</v>
      </c>
      <c r="B238" s="86">
        <v>-74.033611109999995</v>
      </c>
      <c r="C238" s="86">
        <v>11.08</v>
      </c>
      <c r="D238" s="87">
        <v>2200</v>
      </c>
      <c r="E238" s="347" t="s">
        <v>1735</v>
      </c>
      <c r="F238" s="337" t="s">
        <v>37</v>
      </c>
      <c r="G238" s="337" t="s">
        <v>1511</v>
      </c>
      <c r="H238" s="337" t="s">
        <v>1513</v>
      </c>
      <c r="I238" s="337" t="s">
        <v>1536</v>
      </c>
      <c r="J238" s="348" t="s">
        <v>1736</v>
      </c>
      <c r="K238" s="339" t="s">
        <v>1301</v>
      </c>
      <c r="L238" s="339" t="s">
        <v>1301</v>
      </c>
      <c r="M238" s="91" t="s">
        <v>1301</v>
      </c>
      <c r="N238" s="91" t="s">
        <v>1301</v>
      </c>
      <c r="O238" s="91" t="s">
        <v>1301</v>
      </c>
      <c r="P238" s="91" t="s">
        <v>1301</v>
      </c>
      <c r="Q238" s="126" t="s">
        <v>1301</v>
      </c>
      <c r="R238" s="126" t="s">
        <v>1301</v>
      </c>
      <c r="S238" s="126" t="s">
        <v>1301</v>
      </c>
      <c r="T238" s="126" t="s">
        <v>1301</v>
      </c>
      <c r="U238" s="126" t="s">
        <v>1301</v>
      </c>
      <c r="V238" s="661" t="s">
        <v>1301</v>
      </c>
      <c r="W238" s="660" t="s">
        <v>1301</v>
      </c>
      <c r="X238" s="91" t="s">
        <v>1301</v>
      </c>
      <c r="Y238" s="91" t="s">
        <v>1301</v>
      </c>
      <c r="Z238" s="339" t="s">
        <v>1301</v>
      </c>
      <c r="AA238" s="339" t="s">
        <v>1301</v>
      </c>
      <c r="AB238" s="91" t="s">
        <v>1301</v>
      </c>
      <c r="AC238" s="339" t="s">
        <v>1301</v>
      </c>
      <c r="AD238" s="339" t="s">
        <v>1301</v>
      </c>
      <c r="AE238" s="339" t="s">
        <v>1301</v>
      </c>
      <c r="AF238" s="91" t="s">
        <v>1301</v>
      </c>
      <c r="AG238" s="91" t="s">
        <v>1301</v>
      </c>
      <c r="AH238" s="91" t="s">
        <v>1301</v>
      </c>
      <c r="AI238" s="91" t="s">
        <v>1301</v>
      </c>
      <c r="AJ238" s="126" t="s">
        <v>1301</v>
      </c>
      <c r="AK238" s="126" t="s">
        <v>1301</v>
      </c>
      <c r="AL238" s="126" t="s">
        <v>1301</v>
      </c>
      <c r="AM238" s="126" t="s">
        <v>1301</v>
      </c>
      <c r="AN238" s="126" t="s">
        <v>1301</v>
      </c>
      <c r="AO238" s="120"/>
      <c r="AP238" s="92" t="str">
        <f t="shared" si="90"/>
        <v/>
      </c>
      <c r="AQ238" s="93">
        <v>154.56744215710958</v>
      </c>
      <c r="AR238" s="226"/>
      <c r="AS238" s="227"/>
      <c r="AT238" s="96">
        <f t="shared" si="118"/>
        <v>0</v>
      </c>
      <c r="AU238" s="97">
        <f t="shared" si="108"/>
        <v>0</v>
      </c>
      <c r="AV238" s="98"/>
      <c r="AW238" s="58"/>
      <c r="AX238" s="99"/>
      <c r="AY238" s="100"/>
      <c r="AZ238" s="101"/>
      <c r="BA238" s="102" t="str">
        <f t="shared" si="91"/>
        <v/>
      </c>
      <c r="BB238" s="102" t="str">
        <f t="shared" si="92"/>
        <v/>
      </c>
      <c r="BC238" s="102" t="str">
        <f t="shared" si="93"/>
        <v/>
      </c>
      <c r="BD238" s="102">
        <v>11.97894970665482</v>
      </c>
      <c r="BE238" s="103">
        <f>AU238-BD238</f>
        <v>-11.97894970665482</v>
      </c>
      <c r="BF238" s="124" t="s">
        <v>1735</v>
      </c>
      <c r="BG238" s="105">
        <v>15.704166666666664</v>
      </c>
      <c r="BH238" s="105">
        <v>23.533333333333335</v>
      </c>
      <c r="BI238" s="105">
        <v>39.695833333333333</v>
      </c>
      <c r="BJ238" s="105">
        <v>154.56744215710958</v>
      </c>
      <c r="BK238" s="105">
        <v>312.99166666666673</v>
      </c>
      <c r="BL238" s="105">
        <v>312.28275862068972</v>
      </c>
      <c r="BM238" s="105">
        <v>297.39583333333331</v>
      </c>
      <c r="BN238" s="105">
        <v>385.95609190066665</v>
      </c>
      <c r="BO238" s="105">
        <v>413.48520181576413</v>
      </c>
      <c r="BP238" s="105">
        <v>374.27832605743407</v>
      </c>
      <c r="BQ238" s="105">
        <v>282.11795867284138</v>
      </c>
      <c r="BR238" s="106">
        <v>125.46666666666668</v>
      </c>
      <c r="BS238" s="107"/>
      <c r="BT238" s="108">
        <v>2.246978021978022</v>
      </c>
      <c r="BU238" s="174">
        <v>1.8649024069681794</v>
      </c>
      <c r="BV238" s="174">
        <v>4.6938808373590986</v>
      </c>
      <c r="BW238" s="174">
        <v>11.97894970665482</v>
      </c>
      <c r="BX238" s="174">
        <v>19.808530409124941</v>
      </c>
      <c r="BY238" s="109">
        <v>18.931034482758623</v>
      </c>
      <c r="BZ238" s="109">
        <v>17.789612705962291</v>
      </c>
      <c r="CA238" s="109">
        <v>22.310525321239602</v>
      </c>
      <c r="CB238" s="109">
        <v>24.350246305418715</v>
      </c>
      <c r="CC238" s="109">
        <v>23.86396013815752</v>
      </c>
      <c r="CD238" s="109">
        <v>17.904071552704131</v>
      </c>
      <c r="CE238" s="109">
        <v>7.9453049930061406</v>
      </c>
      <c r="CF238" s="110"/>
      <c r="CG238" s="111"/>
      <c r="CH238" s="111"/>
      <c r="CI238" s="111"/>
      <c r="CJ238" s="111"/>
      <c r="CK238" s="111"/>
      <c r="CL238" s="111"/>
      <c r="CM238" s="111"/>
      <c r="CN238" s="111"/>
      <c r="CO238" s="111"/>
      <c r="CP238" s="111"/>
      <c r="CQ238" s="111"/>
      <c r="CR238" s="111"/>
      <c r="CS238" s="112"/>
      <c r="CT238" s="200" t="s">
        <v>1735</v>
      </c>
      <c r="CU238" s="114">
        <f t="shared" si="110"/>
        <v>0</v>
      </c>
      <c r="CV238" s="114"/>
      <c r="CW238" s="114"/>
      <c r="CX238" s="114">
        <f t="shared" si="111"/>
        <v>0</v>
      </c>
      <c r="CY238" s="114"/>
      <c r="CZ238" s="114"/>
      <c r="DA238" s="114">
        <f t="shared" si="112"/>
        <v>0</v>
      </c>
      <c r="DB238" s="115">
        <f t="shared" si="113"/>
        <v>0</v>
      </c>
      <c r="DC238" s="116">
        <f t="shared" si="114"/>
        <v>0</v>
      </c>
      <c r="DD238" s="116">
        <f t="shared" si="115"/>
        <v>0</v>
      </c>
      <c r="DE238" s="116">
        <f t="shared" si="116"/>
        <v>0</v>
      </c>
      <c r="DF238" s="117">
        <f t="shared" si="117"/>
        <v>0</v>
      </c>
      <c r="DH238" s="119">
        <v>6.2158817733990146</v>
      </c>
      <c r="DI238" s="119">
        <v>5.8148571428571421</v>
      </c>
      <c r="DJ238" s="120">
        <v>5.5140886699507385</v>
      </c>
      <c r="DK238" s="121"/>
      <c r="DL238" s="119">
        <v>7.9810780530312462</v>
      </c>
      <c r="DM238" s="119">
        <v>8.4798954313456978</v>
      </c>
      <c r="DN238" s="120">
        <v>11.173509274243743</v>
      </c>
      <c r="DO238" s="121"/>
      <c r="DP238" s="119">
        <v>7.6440716578647621</v>
      </c>
      <c r="DQ238" s="119">
        <v>10.057989023506266</v>
      </c>
      <c r="DR238" s="120">
        <v>15.791042766904839</v>
      </c>
      <c r="DS238" s="121"/>
      <c r="DT238" s="119">
        <v>41.492347879532879</v>
      </c>
      <c r="DU238" s="119">
        <v>58.989121081745537</v>
      </c>
      <c r="DV238" s="120">
        <v>62.188531038721578</v>
      </c>
      <c r="DW238" s="121"/>
      <c r="DX238" s="119">
        <v>94.304397808091409</v>
      </c>
      <c r="DY238" s="119">
        <v>86.204020053631808</v>
      </c>
      <c r="DZ238" s="120">
        <v>105.40491547161012</v>
      </c>
      <c r="EA238" s="121"/>
      <c r="EB238" s="119">
        <v>97.46140625000001</v>
      </c>
      <c r="EC238" s="119">
        <v>104.05879374999999</v>
      </c>
      <c r="ED238" s="120">
        <v>118.35313333333333</v>
      </c>
      <c r="EE238" s="121"/>
      <c r="EF238" s="119">
        <v>102.904420824722</v>
      </c>
      <c r="EG238" s="119">
        <v>98.525509300265739</v>
      </c>
      <c r="EH238" s="120">
        <v>135.64673654167902</v>
      </c>
      <c r="EI238" s="121"/>
      <c r="EJ238" s="119">
        <v>114.58294195250663</v>
      </c>
      <c r="EK238" s="119">
        <v>131.76027892951382</v>
      </c>
      <c r="EL238" s="120">
        <v>136.6103505465511</v>
      </c>
      <c r="EM238" s="121"/>
      <c r="EN238" s="119">
        <v>140.89428072739076</v>
      </c>
      <c r="EO238" s="119">
        <v>135.69449180061693</v>
      </c>
      <c r="EP238" s="120">
        <v>133.99456080532548</v>
      </c>
      <c r="EQ238" s="121"/>
      <c r="ER238" s="119">
        <v>135.10703111569541</v>
      </c>
      <c r="ES238" s="119">
        <v>127.71211964930379</v>
      </c>
      <c r="ET238" s="120">
        <v>124.71418256833422</v>
      </c>
      <c r="EU238" s="121"/>
      <c r="EV238" s="119">
        <v>95.787491839665762</v>
      </c>
      <c r="EW238" s="119">
        <v>95.787491839665762</v>
      </c>
      <c r="EX238" s="120">
        <v>63.69168298733517</v>
      </c>
      <c r="EY238" s="121"/>
      <c r="EZ238" s="119">
        <v>57.866572470373754</v>
      </c>
      <c r="FA238" s="119">
        <v>37.378407778790638</v>
      </c>
      <c r="FB238" s="120">
        <v>14.391686417502282</v>
      </c>
    </row>
    <row r="239" spans="1:158" s="118" customFormat="1" ht="15" customHeight="1" x14ac:dyDescent="0.25">
      <c r="A239" s="85">
        <v>1501500196</v>
      </c>
      <c r="B239" s="86">
        <v>-74.04061111</v>
      </c>
      <c r="C239" s="86">
        <v>11.07868889</v>
      </c>
      <c r="D239" s="87">
        <v>1550</v>
      </c>
      <c r="E239" s="346" t="s">
        <v>1892</v>
      </c>
      <c r="F239" s="89" t="s">
        <v>37</v>
      </c>
      <c r="G239" s="89"/>
      <c r="H239" s="89"/>
      <c r="I239" s="89"/>
      <c r="J239" s="171" t="s">
        <v>210</v>
      </c>
      <c r="K239" s="339">
        <v>10</v>
      </c>
      <c r="L239" s="339">
        <v>0</v>
      </c>
      <c r="M239" s="126" t="s">
        <v>1301</v>
      </c>
      <c r="N239" s="126" t="s">
        <v>1301</v>
      </c>
      <c r="O239" s="126">
        <v>0</v>
      </c>
      <c r="P239" s="126">
        <v>0</v>
      </c>
      <c r="Q239" s="126">
        <v>0</v>
      </c>
      <c r="R239" s="126">
        <v>6</v>
      </c>
      <c r="S239" s="126">
        <v>37</v>
      </c>
      <c r="T239" s="126">
        <v>5</v>
      </c>
      <c r="U239" s="126">
        <v>0</v>
      </c>
      <c r="V239" s="661">
        <v>0</v>
      </c>
      <c r="W239" s="661">
        <v>4</v>
      </c>
      <c r="X239" s="126">
        <v>5</v>
      </c>
      <c r="Y239" s="126">
        <v>0</v>
      </c>
      <c r="Z239" s="339">
        <v>0</v>
      </c>
      <c r="AA239" s="339">
        <v>0</v>
      </c>
      <c r="AB239" s="126" t="s">
        <v>1301</v>
      </c>
      <c r="AC239" s="339">
        <v>0</v>
      </c>
      <c r="AD239" s="339">
        <v>0</v>
      </c>
      <c r="AE239" s="339">
        <v>15</v>
      </c>
      <c r="AF239" s="126">
        <v>5</v>
      </c>
      <c r="AG239" s="126">
        <v>9</v>
      </c>
      <c r="AH239" s="126">
        <v>0</v>
      </c>
      <c r="AI239" s="126">
        <v>0</v>
      </c>
      <c r="AJ239" s="126">
        <v>0</v>
      </c>
      <c r="AK239" s="126">
        <v>34.4</v>
      </c>
      <c r="AL239" s="126">
        <v>20</v>
      </c>
      <c r="AM239" s="126">
        <v>18</v>
      </c>
      <c r="AN239" s="126" t="s">
        <v>1301</v>
      </c>
      <c r="AO239" s="120"/>
      <c r="AP239" s="92">
        <f t="shared" si="90"/>
        <v>168.4</v>
      </c>
      <c r="AQ239" s="93" t="s">
        <v>1301</v>
      </c>
      <c r="AR239" s="226"/>
      <c r="AS239" s="227"/>
      <c r="AT239" s="96">
        <f t="shared" si="118"/>
        <v>26</v>
      </c>
      <c r="AU239" s="97">
        <f t="shared" si="108"/>
        <v>12</v>
      </c>
      <c r="AV239" s="98"/>
      <c r="AW239" s="58">
        <f>+LOOKUP(1000,K239:AO239)</f>
        <v>18</v>
      </c>
      <c r="AX239" s="99"/>
      <c r="AY239" s="100">
        <f t="shared" ref="AY239:AY247" si="128">MAX(K239:AO239)</f>
        <v>37</v>
      </c>
      <c r="AZ239" s="101">
        <v>125.4</v>
      </c>
      <c r="BA239" s="102">
        <f t="shared" si="91"/>
        <v>-88.4</v>
      </c>
      <c r="BB239" s="102" t="str">
        <f t="shared" si="92"/>
        <v/>
      </c>
      <c r="BC239" s="102" t="str">
        <f t="shared" si="93"/>
        <v/>
      </c>
      <c r="BD239" s="102" t="s">
        <v>1301</v>
      </c>
      <c r="BE239" s="103"/>
      <c r="BF239" s="124" t="s">
        <v>1797</v>
      </c>
      <c r="BG239" s="105" t="s">
        <v>1301</v>
      </c>
      <c r="BH239" s="105" t="s">
        <v>1301</v>
      </c>
      <c r="BI239" s="105" t="s">
        <v>1301</v>
      </c>
      <c r="BJ239" s="105" t="s">
        <v>1301</v>
      </c>
      <c r="BK239" s="105" t="s">
        <v>1301</v>
      </c>
      <c r="BL239" s="105" t="s">
        <v>1301</v>
      </c>
      <c r="BM239" s="105" t="s">
        <v>1301</v>
      </c>
      <c r="BN239" s="105" t="s">
        <v>1301</v>
      </c>
      <c r="BO239" s="105" t="s">
        <v>1301</v>
      </c>
      <c r="BP239" s="105" t="s">
        <v>1301</v>
      </c>
      <c r="BQ239" s="105" t="s">
        <v>1301</v>
      </c>
      <c r="BR239" s="106" t="s">
        <v>1301</v>
      </c>
      <c r="BS239" s="107"/>
      <c r="BT239" s="142" t="s">
        <v>1301</v>
      </c>
      <c r="BU239" s="143" t="s">
        <v>1301</v>
      </c>
      <c r="BV239" s="143" t="s">
        <v>1301</v>
      </c>
      <c r="BW239" s="143" t="s">
        <v>1301</v>
      </c>
      <c r="BX239" s="143" t="s">
        <v>1301</v>
      </c>
      <c r="BY239" s="143" t="s">
        <v>1301</v>
      </c>
      <c r="BZ239" s="143" t="s">
        <v>1301</v>
      </c>
      <c r="CA239" s="143" t="s">
        <v>1301</v>
      </c>
      <c r="CB239" s="143" t="s">
        <v>1301</v>
      </c>
      <c r="CC239" s="143" t="s">
        <v>1301</v>
      </c>
      <c r="CD239" s="143" t="s">
        <v>1301</v>
      </c>
      <c r="CE239" s="144" t="s">
        <v>1301</v>
      </c>
      <c r="CF239" s="110"/>
      <c r="CG239" s="111">
        <v>73.5</v>
      </c>
      <c r="CH239" s="111">
        <v>29.5</v>
      </c>
      <c r="CI239" s="111">
        <v>33.4</v>
      </c>
      <c r="CJ239" s="111">
        <v>125.4</v>
      </c>
      <c r="CK239" s="111">
        <v>94.8</v>
      </c>
      <c r="CL239" s="111">
        <v>99.2</v>
      </c>
      <c r="CM239" s="111">
        <v>90.5</v>
      </c>
      <c r="CN239" s="111">
        <v>81.5</v>
      </c>
      <c r="CO239" s="111">
        <v>72.8</v>
      </c>
      <c r="CP239" s="111">
        <v>78.099999999999994</v>
      </c>
      <c r="CQ239" s="111">
        <v>100.2</v>
      </c>
      <c r="CR239" s="111">
        <v>36.299999999999997</v>
      </c>
      <c r="CS239" s="112"/>
      <c r="CT239" s="200" t="s">
        <v>1797</v>
      </c>
      <c r="CU239" s="114">
        <f t="shared" si="110"/>
        <v>58</v>
      </c>
      <c r="CV239" s="114"/>
      <c r="CW239" s="114"/>
      <c r="CX239" s="114">
        <f t="shared" si="111"/>
        <v>9</v>
      </c>
      <c r="CY239" s="114"/>
      <c r="CZ239" s="114"/>
      <c r="DA239" s="114">
        <f t="shared" si="112"/>
        <v>101.4</v>
      </c>
      <c r="DB239" s="115">
        <f t="shared" si="113"/>
        <v>168.4</v>
      </c>
      <c r="DC239" s="116">
        <f t="shared" si="114"/>
        <v>8</v>
      </c>
      <c r="DD239" s="116">
        <f t="shared" si="115"/>
        <v>9</v>
      </c>
      <c r="DE239" s="116">
        <f t="shared" si="116"/>
        <v>9</v>
      </c>
      <c r="DF239" s="117">
        <f t="shared" si="117"/>
        <v>26</v>
      </c>
      <c r="DH239" s="119"/>
      <c r="DI239" s="119"/>
      <c r="DJ239" s="120"/>
      <c r="DK239" s="121"/>
      <c r="DL239" s="119"/>
      <c r="DM239" s="119"/>
      <c r="DN239" s="120"/>
      <c r="DO239" s="121"/>
      <c r="DP239" s="119"/>
      <c r="DQ239" s="119"/>
      <c r="DR239" s="120"/>
      <c r="DS239" s="121"/>
      <c r="DT239" s="119"/>
      <c r="DU239" s="119"/>
      <c r="DV239" s="120"/>
      <c r="DW239" s="121"/>
      <c r="DX239" s="119"/>
      <c r="DY239" s="119"/>
      <c r="DZ239" s="120"/>
      <c r="EA239" s="121"/>
      <c r="EB239" s="119"/>
      <c r="EC239" s="119"/>
      <c r="ED239" s="120"/>
      <c r="EE239" s="121"/>
      <c r="EF239" s="119"/>
      <c r="EG239" s="119"/>
      <c r="EH239" s="120"/>
      <c r="EI239" s="121"/>
      <c r="EJ239" s="119"/>
      <c r="EK239" s="119"/>
      <c r="EL239" s="120"/>
      <c r="EM239" s="121"/>
      <c r="EN239" s="119"/>
      <c r="EO239" s="119"/>
      <c r="EP239" s="120"/>
      <c r="EQ239" s="121"/>
      <c r="ER239" s="119"/>
      <c r="ES239" s="119"/>
      <c r="ET239" s="120"/>
      <c r="EU239" s="121"/>
      <c r="EV239" s="119"/>
      <c r="EW239" s="119"/>
      <c r="EX239" s="120"/>
      <c r="EY239" s="121"/>
      <c r="EZ239" s="119"/>
      <c r="FA239" s="119"/>
      <c r="FB239" s="120"/>
    </row>
    <row r="240" spans="1:158" s="118" customFormat="1" ht="15" customHeight="1" x14ac:dyDescent="0.25">
      <c r="A240" s="250">
        <v>28040100</v>
      </c>
      <c r="B240" s="315">
        <v>-74.273250000000004</v>
      </c>
      <c r="C240" s="315">
        <v>10.233694440000001</v>
      </c>
      <c r="D240" s="87">
        <v>100</v>
      </c>
      <c r="E240" s="197" t="s">
        <v>208</v>
      </c>
      <c r="F240" s="89" t="s">
        <v>37</v>
      </c>
      <c r="G240" s="89" t="s">
        <v>1515</v>
      </c>
      <c r="H240" s="89" t="s">
        <v>727</v>
      </c>
      <c r="I240" s="89" t="s">
        <v>1576</v>
      </c>
      <c r="J240" s="171" t="s">
        <v>859</v>
      </c>
      <c r="K240" s="339">
        <v>0</v>
      </c>
      <c r="L240" s="339">
        <v>0</v>
      </c>
      <c r="M240" s="126">
        <v>0</v>
      </c>
      <c r="N240" s="126">
        <v>0</v>
      </c>
      <c r="O240" s="126">
        <v>0</v>
      </c>
      <c r="P240" s="126">
        <v>0</v>
      </c>
      <c r="Q240" s="126">
        <v>0</v>
      </c>
      <c r="R240" s="126">
        <v>0</v>
      </c>
      <c r="S240" s="126">
        <v>0</v>
      </c>
      <c r="T240" s="126">
        <v>0</v>
      </c>
      <c r="U240" s="126">
        <v>0</v>
      </c>
      <c r="V240" s="661">
        <v>3</v>
      </c>
      <c r="W240" s="661">
        <v>20</v>
      </c>
      <c r="X240" s="126">
        <v>0</v>
      </c>
      <c r="Y240" s="126">
        <v>0</v>
      </c>
      <c r="Z240" s="339">
        <v>0</v>
      </c>
      <c r="AA240" s="339">
        <v>0</v>
      </c>
      <c r="AB240" s="126">
        <v>5</v>
      </c>
      <c r="AC240" s="339">
        <v>0</v>
      </c>
      <c r="AD240" s="339">
        <v>0</v>
      </c>
      <c r="AE240" s="339">
        <v>0</v>
      </c>
      <c r="AF240" s="126">
        <v>18</v>
      </c>
      <c r="AG240" s="126">
        <v>0</v>
      </c>
      <c r="AH240" s="126">
        <v>0</v>
      </c>
      <c r="AI240" s="126">
        <v>0</v>
      </c>
      <c r="AJ240" s="126">
        <v>0</v>
      </c>
      <c r="AK240" s="126">
        <v>0</v>
      </c>
      <c r="AL240" s="126">
        <v>0</v>
      </c>
      <c r="AM240" s="126">
        <v>0</v>
      </c>
      <c r="AN240" s="126">
        <v>0</v>
      </c>
      <c r="AO240" s="120"/>
      <c r="AP240" s="92">
        <f t="shared" si="90"/>
        <v>46</v>
      </c>
      <c r="AQ240" s="93">
        <v>171</v>
      </c>
      <c r="AR240" s="94">
        <f>+AP240*100/AQ240</f>
        <v>26.900584795321638</v>
      </c>
      <c r="AS240" s="95">
        <f>IF(AND((AP240*$AT$1*100/(AQ240*AT240))&gt;100+3.33*AP240-AQ240*AT240/$AT$1,AQ240&lt;30),IF(100+3.33*AP240-AQ240*AT240/$AT$1&gt;200,200,100+3.33*AP240-AQ240*AT240/$AT$1),IF((AP240*$AT$1*100/(AQ240*AT240))&lt;100+AP240-3.33*AQ240*AT240/$AT$1,100+AP240-3.33*AQ240*AT240/$AT$1,IF((AP240*$AT$1*100/(AQ240*AT240))&gt;200,200,(AP240*$AT$1*100/(AQ240*AT240)))))</f>
        <v>26.900584795321638</v>
      </c>
      <c r="AT240" s="96">
        <f t="shared" si="118"/>
        <v>30</v>
      </c>
      <c r="AU240" s="97">
        <f t="shared" si="108"/>
        <v>4</v>
      </c>
      <c r="AV240" s="98"/>
      <c r="AW240" s="58">
        <f t="shared" si="89"/>
        <v>0</v>
      </c>
      <c r="AX240" s="99"/>
      <c r="AY240" s="100">
        <f t="shared" si="128"/>
        <v>20</v>
      </c>
      <c r="AZ240" s="101">
        <v>95</v>
      </c>
      <c r="BA240" s="102">
        <f t="shared" si="91"/>
        <v>-75</v>
      </c>
      <c r="BB240" s="102" t="str">
        <f t="shared" si="92"/>
        <v/>
      </c>
      <c r="BC240" s="102" t="str">
        <f t="shared" si="93"/>
        <v/>
      </c>
      <c r="BD240" s="102">
        <v>7.7333333333333334</v>
      </c>
      <c r="BE240" s="103">
        <f>AU240-BD240</f>
        <v>-3.7333333333333334</v>
      </c>
      <c r="BF240" s="124" t="s">
        <v>208</v>
      </c>
      <c r="BG240" s="105">
        <v>24.3</v>
      </c>
      <c r="BH240" s="105">
        <v>36.233333333333334</v>
      </c>
      <c r="BI240" s="105">
        <v>104.93333333333334</v>
      </c>
      <c r="BJ240" s="105">
        <v>171</v>
      </c>
      <c r="BK240" s="105">
        <v>182.10333333333335</v>
      </c>
      <c r="BL240" s="105">
        <v>148.21034482758623</v>
      </c>
      <c r="BM240" s="105">
        <v>168.93333333333334</v>
      </c>
      <c r="BN240" s="105">
        <v>205.85714285714286</v>
      </c>
      <c r="BO240" s="105">
        <v>216.28571428571428</v>
      </c>
      <c r="BP240" s="105">
        <v>230.98999999999998</v>
      </c>
      <c r="BQ240" s="105">
        <v>169.23333333333332</v>
      </c>
      <c r="BR240" s="106">
        <v>57.163333333333334</v>
      </c>
      <c r="BS240" s="107"/>
      <c r="BT240" s="108">
        <v>1.1999999999999997</v>
      </c>
      <c r="BU240" s="174">
        <v>1.8984092775041053</v>
      </c>
      <c r="BV240" s="174">
        <v>4.5333333333333314</v>
      </c>
      <c r="BW240" s="174">
        <v>7.7333333333333334</v>
      </c>
      <c r="BX240" s="174">
        <v>8.9999999999999947</v>
      </c>
      <c r="BY240" s="109">
        <v>7.8448275862068959</v>
      </c>
      <c r="BZ240" s="109">
        <v>7.1999999999999966</v>
      </c>
      <c r="CA240" s="109">
        <v>9.3218390804597693</v>
      </c>
      <c r="CB240" s="109">
        <v>9.873959571938169</v>
      </c>
      <c r="CC240" s="109">
        <v>9.7666666666666622</v>
      </c>
      <c r="CD240" s="109">
        <v>7.6333333333333355</v>
      </c>
      <c r="CE240" s="109">
        <v>2.6333333333333329</v>
      </c>
      <c r="CF240" s="110"/>
      <c r="CG240" s="111">
        <v>76</v>
      </c>
      <c r="CH240" s="111">
        <v>95</v>
      </c>
      <c r="CI240" s="111">
        <v>87</v>
      </c>
      <c r="CJ240" s="111">
        <v>95</v>
      </c>
      <c r="CK240" s="111">
        <v>127</v>
      </c>
      <c r="CL240" s="111">
        <v>110</v>
      </c>
      <c r="CM240" s="111">
        <v>114</v>
      </c>
      <c r="CN240" s="111">
        <v>103</v>
      </c>
      <c r="CO240" s="111">
        <v>124</v>
      </c>
      <c r="CP240" s="111">
        <v>143</v>
      </c>
      <c r="CQ240" s="111">
        <v>143</v>
      </c>
      <c r="CR240" s="111">
        <v>85</v>
      </c>
      <c r="CS240" s="112"/>
      <c r="CT240" s="200" t="s">
        <v>208</v>
      </c>
      <c r="CU240" s="114">
        <f t="shared" si="110"/>
        <v>0</v>
      </c>
      <c r="CV240" s="114"/>
      <c r="CW240" s="114"/>
      <c r="CX240" s="114">
        <f t="shared" si="111"/>
        <v>28</v>
      </c>
      <c r="CY240" s="114"/>
      <c r="CZ240" s="114"/>
      <c r="DA240" s="114">
        <f t="shared" si="112"/>
        <v>18</v>
      </c>
      <c r="DB240" s="115">
        <f t="shared" ref="DB240:DB252" si="129">+SUM(CU240:DA240)</f>
        <v>46</v>
      </c>
      <c r="DC240" s="116">
        <f t="shared" si="114"/>
        <v>10</v>
      </c>
      <c r="DD240" s="116">
        <f t="shared" si="115"/>
        <v>10</v>
      </c>
      <c r="DE240" s="116">
        <f t="shared" si="116"/>
        <v>10</v>
      </c>
      <c r="DF240" s="117">
        <f t="shared" si="117"/>
        <v>30</v>
      </c>
      <c r="DH240" s="119">
        <v>4.8435833629576965</v>
      </c>
      <c r="DI240" s="119">
        <v>2.2280483469605401</v>
      </c>
      <c r="DJ240" s="120">
        <v>11.721471738357625</v>
      </c>
      <c r="DK240" s="121"/>
      <c r="DL240" s="119">
        <v>17.032136105860115</v>
      </c>
      <c r="DM240" s="119">
        <v>24.045368620037809</v>
      </c>
      <c r="DN240" s="120">
        <v>11.922495274102081</v>
      </c>
      <c r="DO240" s="121"/>
      <c r="DP240" s="119">
        <v>31.503831417624518</v>
      </c>
      <c r="DQ240" s="119">
        <v>30.703734111780083</v>
      </c>
      <c r="DR240" s="120">
        <v>51.206227574043659</v>
      </c>
      <c r="DS240" s="121"/>
      <c r="DT240" s="119">
        <v>48.895620241827139</v>
      </c>
      <c r="DU240" s="119">
        <v>72.493506493506487</v>
      </c>
      <c r="DV240" s="120">
        <v>71.093631885356018</v>
      </c>
      <c r="DW240" s="121"/>
      <c r="DX240" s="119">
        <v>54.086862554638174</v>
      </c>
      <c r="DY240" s="119">
        <v>61.685016998542984</v>
      </c>
      <c r="DZ240" s="120">
        <v>68.783292860611937</v>
      </c>
      <c r="EA240" s="121"/>
      <c r="EB240" s="119">
        <v>54.193303227686108</v>
      </c>
      <c r="EC240" s="119">
        <v>59.830197906478276</v>
      </c>
      <c r="ED240" s="120">
        <v>49.842016107214967</v>
      </c>
      <c r="EE240" s="121"/>
      <c r="EF240" s="119">
        <v>52.089482666862416</v>
      </c>
      <c r="EG240" s="119">
        <v>58.188251270852071</v>
      </c>
      <c r="EH240" s="120">
        <v>77.584335027802751</v>
      </c>
      <c r="EI240" s="121"/>
      <c r="EJ240" s="119">
        <v>74.356460107939398</v>
      </c>
      <c r="EK240" s="119">
        <v>60.364653098380906</v>
      </c>
      <c r="EL240" s="120">
        <v>84.850315365108273</v>
      </c>
      <c r="EM240" s="121"/>
      <c r="EN240" s="119">
        <v>71.284587116299178</v>
      </c>
      <c r="EO240" s="119">
        <v>72.584306095979258</v>
      </c>
      <c r="EP240" s="120">
        <v>87.381106787721578</v>
      </c>
      <c r="EQ240" s="121"/>
      <c r="ER240" s="119">
        <v>63.805660041855312</v>
      </c>
      <c r="ES240" s="119">
        <v>92.717599748320993</v>
      </c>
      <c r="ET240" s="120">
        <v>94.811222968444369</v>
      </c>
      <c r="EU240" s="121"/>
      <c r="EV240" s="119">
        <v>75.264102971555687</v>
      </c>
      <c r="EW240" s="119">
        <v>52.97473383124106</v>
      </c>
      <c r="EX240" s="120">
        <v>45.27840457651358</v>
      </c>
      <c r="EY240" s="121"/>
      <c r="EZ240" s="119">
        <v>38.425628930817616</v>
      </c>
      <c r="FA240" s="119">
        <v>13.148292127521145</v>
      </c>
      <c r="FB240" s="120">
        <v>13.250216872695727</v>
      </c>
    </row>
    <row r="241" spans="1:158" s="118" customFormat="1" ht="15" customHeight="1" x14ac:dyDescent="0.25">
      <c r="A241" s="250">
        <v>29050020</v>
      </c>
      <c r="B241" s="315">
        <v>-74.790000000000006</v>
      </c>
      <c r="C241" s="315">
        <v>10.487527780000001</v>
      </c>
      <c r="D241" s="87">
        <v>15</v>
      </c>
      <c r="E241" s="197" t="s">
        <v>209</v>
      </c>
      <c r="F241" s="89" t="s">
        <v>37</v>
      </c>
      <c r="G241" s="89" t="s">
        <v>1515</v>
      </c>
      <c r="H241" s="89" t="s">
        <v>1516</v>
      </c>
      <c r="I241" s="89" t="s">
        <v>1571</v>
      </c>
      <c r="J241" s="171" t="s">
        <v>860</v>
      </c>
      <c r="K241" s="339">
        <v>15.9</v>
      </c>
      <c r="L241" s="339">
        <v>0</v>
      </c>
      <c r="M241" s="126">
        <v>0</v>
      </c>
      <c r="N241" s="126">
        <v>0</v>
      </c>
      <c r="O241" s="126">
        <v>7.5</v>
      </c>
      <c r="P241" s="126">
        <v>0</v>
      </c>
      <c r="Q241" s="126">
        <v>0</v>
      </c>
      <c r="R241" s="126">
        <v>0</v>
      </c>
      <c r="S241" s="126">
        <v>0</v>
      </c>
      <c r="T241" s="126">
        <v>9.4</v>
      </c>
      <c r="U241" s="126">
        <v>0</v>
      </c>
      <c r="V241" s="661">
        <v>0</v>
      </c>
      <c r="W241" s="661" t="s">
        <v>1301</v>
      </c>
      <c r="X241" s="126">
        <v>0</v>
      </c>
      <c r="Y241" s="126">
        <v>0</v>
      </c>
      <c r="Z241" s="339">
        <v>0</v>
      </c>
      <c r="AA241" s="339">
        <v>7.9</v>
      </c>
      <c r="AB241" s="126">
        <v>0</v>
      </c>
      <c r="AC241" s="339">
        <v>0</v>
      </c>
      <c r="AD241" s="339">
        <v>13.7</v>
      </c>
      <c r="AE241" s="339">
        <v>65.5</v>
      </c>
      <c r="AF241" s="126">
        <v>0</v>
      </c>
      <c r="AG241" s="126">
        <v>0</v>
      </c>
      <c r="AH241" s="126">
        <v>0</v>
      </c>
      <c r="AI241" s="126">
        <v>0</v>
      </c>
      <c r="AJ241" s="126">
        <v>0</v>
      </c>
      <c r="AK241" s="126">
        <v>0</v>
      </c>
      <c r="AL241" s="126">
        <v>0</v>
      </c>
      <c r="AM241" s="126">
        <v>0</v>
      </c>
      <c r="AN241" s="126">
        <v>0</v>
      </c>
      <c r="AO241" s="120"/>
      <c r="AP241" s="92">
        <f t="shared" si="90"/>
        <v>119.89999999999999</v>
      </c>
      <c r="AQ241" s="93">
        <v>78.989285714285714</v>
      </c>
      <c r="AR241" s="94">
        <f>+AP241*100/AQ241</f>
        <v>151.79273861735317</v>
      </c>
      <c r="AS241" s="95">
        <f>IF(AND((AP241*$AT$1*100/(AQ241*AT241))&gt;100+3.33*AP241-AQ241*AT241/$AT$1,AQ241&lt;30),IF(100+3.33*AP241-AQ241*AT241/$AT$1&gt;200,200,100+3.33*AP241-AQ241*AT241/$AT$1),IF((AP241*$AT$1*100/(AQ241*AT241))&lt;100+AP241-3.33*AQ241*AT241/$AT$1,100+AP241-3.33*AQ241*AT241/$AT$1,IF((AP241*$AT$1*100/(AQ241*AT241))&gt;200,200,(AP241*$AT$1*100/(AQ241*AT241)))))</f>
        <v>157.02697098346877</v>
      </c>
      <c r="AT241" s="96">
        <f t="shared" si="118"/>
        <v>29</v>
      </c>
      <c r="AU241" s="97">
        <f t="shared" si="108"/>
        <v>6</v>
      </c>
      <c r="AV241" s="98"/>
      <c r="AW241" s="58">
        <f t="shared" si="89"/>
        <v>0</v>
      </c>
      <c r="AX241" s="99"/>
      <c r="AY241" s="100">
        <f t="shared" si="128"/>
        <v>65.5</v>
      </c>
      <c r="AZ241" s="101">
        <v>141.4</v>
      </c>
      <c r="BA241" s="102">
        <f t="shared" si="91"/>
        <v>-75.900000000000006</v>
      </c>
      <c r="BB241" s="102" t="str">
        <f t="shared" si="92"/>
        <v/>
      </c>
      <c r="BC241" s="102" t="str">
        <f t="shared" si="93"/>
        <v/>
      </c>
      <c r="BD241" s="102">
        <v>3.5830049261083752</v>
      </c>
      <c r="BE241" s="103">
        <f>AU241-BD241</f>
        <v>2.4169950738916248</v>
      </c>
      <c r="BF241" s="124" t="s">
        <v>209</v>
      </c>
      <c r="BG241" s="105">
        <v>4.6066666666666665</v>
      </c>
      <c r="BH241" s="105">
        <v>1.6233333333333335</v>
      </c>
      <c r="BI241" s="105">
        <v>20.762068965517237</v>
      </c>
      <c r="BJ241" s="105">
        <v>78.989285714285714</v>
      </c>
      <c r="BK241" s="105">
        <v>125.23793103448274</v>
      </c>
      <c r="BL241" s="105">
        <v>125.34666666666665</v>
      </c>
      <c r="BM241" s="105">
        <v>98.665517241379334</v>
      </c>
      <c r="BN241" s="105">
        <v>146.94482758620688</v>
      </c>
      <c r="BO241" s="105">
        <v>123.90714285714287</v>
      </c>
      <c r="BP241" s="105">
        <v>141.78000000000003</v>
      </c>
      <c r="BQ241" s="105">
        <v>108.61333333333336</v>
      </c>
      <c r="BR241" s="106">
        <v>23.526666666666664</v>
      </c>
      <c r="BS241" s="107"/>
      <c r="BT241" s="142">
        <v>0.33333333333333326</v>
      </c>
      <c r="BU241" s="143">
        <v>0.23541666666666661</v>
      </c>
      <c r="BV241" s="143">
        <v>1.1666666666666665</v>
      </c>
      <c r="BW241" s="143">
        <v>3.5830049261083752</v>
      </c>
      <c r="BX241" s="143">
        <v>5.413793103448274</v>
      </c>
      <c r="BY241" s="143">
        <v>5.4999999999999991</v>
      </c>
      <c r="BZ241" s="143">
        <v>4.8055555555555554</v>
      </c>
      <c r="CA241" s="143">
        <v>6.1377777777777762</v>
      </c>
      <c r="CB241" s="143">
        <v>5.8333333333333339</v>
      </c>
      <c r="CC241" s="143">
        <v>6.2333333333333316</v>
      </c>
      <c r="CD241" s="143">
        <v>4.4666666666666659</v>
      </c>
      <c r="CE241" s="144">
        <v>1.2999999999999996</v>
      </c>
      <c r="CF241" s="110"/>
      <c r="CG241" s="111">
        <v>45.4</v>
      </c>
      <c r="CH241" s="111">
        <v>27.9</v>
      </c>
      <c r="CI241" s="111">
        <v>74.900000000000006</v>
      </c>
      <c r="CJ241" s="111">
        <v>141.4</v>
      </c>
      <c r="CK241" s="111">
        <v>137.5</v>
      </c>
      <c r="CL241" s="111">
        <v>95.2</v>
      </c>
      <c r="CM241" s="111">
        <v>137.4</v>
      </c>
      <c r="CN241" s="111">
        <v>113.9</v>
      </c>
      <c r="CO241" s="111">
        <v>113</v>
      </c>
      <c r="CP241" s="111">
        <v>125.7</v>
      </c>
      <c r="CQ241" s="111">
        <v>128.69999999999999</v>
      </c>
      <c r="CR241" s="111">
        <v>79.2</v>
      </c>
      <c r="CS241" s="112"/>
      <c r="CT241" s="200" t="s">
        <v>209</v>
      </c>
      <c r="CU241" s="114">
        <f t="shared" si="110"/>
        <v>32.799999999999997</v>
      </c>
      <c r="CV241" s="114"/>
      <c r="CW241" s="114"/>
      <c r="CX241" s="114">
        <f t="shared" si="111"/>
        <v>21.6</v>
      </c>
      <c r="CY241" s="114"/>
      <c r="CZ241" s="114"/>
      <c r="DA241" s="114">
        <f t="shared" si="112"/>
        <v>65.5</v>
      </c>
      <c r="DB241" s="115">
        <f t="shared" si="129"/>
        <v>119.9</v>
      </c>
      <c r="DC241" s="116">
        <f t="shared" si="114"/>
        <v>10</v>
      </c>
      <c r="DD241" s="116">
        <f t="shared" si="115"/>
        <v>9</v>
      </c>
      <c r="DE241" s="116">
        <f t="shared" si="116"/>
        <v>10</v>
      </c>
      <c r="DF241" s="117">
        <f t="shared" si="117"/>
        <v>29</v>
      </c>
      <c r="DH241" s="119">
        <v>0.18820512820512822</v>
      </c>
      <c r="DI241" s="119">
        <v>0.9410256410256409</v>
      </c>
      <c r="DJ241" s="120">
        <v>0.28230769230769226</v>
      </c>
      <c r="DK241" s="121"/>
      <c r="DL241" s="119">
        <v>0.48816568047337272</v>
      </c>
      <c r="DM241" s="119">
        <v>0</v>
      </c>
      <c r="DN241" s="120">
        <v>0.78106508875739633</v>
      </c>
      <c r="DO241" s="121"/>
      <c r="DP241" s="119">
        <v>3.3954907161803716</v>
      </c>
      <c r="DQ241" s="119">
        <v>6.9907161803713533</v>
      </c>
      <c r="DR241" s="120">
        <v>9.8868700265251999</v>
      </c>
      <c r="DS241" s="121"/>
      <c r="DT241" s="119">
        <v>13.105134737873593</v>
      </c>
      <c r="DU241" s="119">
        <v>23.009015188633025</v>
      </c>
      <c r="DV241" s="120">
        <v>42.416619304262618</v>
      </c>
      <c r="DW241" s="121"/>
      <c r="DX241" s="119">
        <v>47.793457432247479</v>
      </c>
      <c r="DY241" s="119">
        <v>37.894812482890778</v>
      </c>
      <c r="DZ241" s="120">
        <v>54.792499315630998</v>
      </c>
      <c r="EA241" s="121"/>
      <c r="EB241" s="119">
        <v>34.107263266796494</v>
      </c>
      <c r="EC241" s="119">
        <v>50.810820350535536</v>
      </c>
      <c r="ED241" s="120">
        <v>41.508839459591037</v>
      </c>
      <c r="EE241" s="121"/>
      <c r="EF241" s="119">
        <v>27.980287535200826</v>
      </c>
      <c r="EG241" s="119">
        <v>32.477119460500958</v>
      </c>
      <c r="EH241" s="120">
        <v>43.269516081221276</v>
      </c>
      <c r="EI241" s="121"/>
      <c r="EJ241" s="119">
        <v>40.4</v>
      </c>
      <c r="EK241" s="119">
        <v>54.4</v>
      </c>
      <c r="EL241" s="120">
        <v>45.6</v>
      </c>
      <c r="EM241" s="121"/>
      <c r="EN241" s="119">
        <v>41.169290399522964</v>
      </c>
      <c r="EO241" s="119">
        <v>42.967948717948723</v>
      </c>
      <c r="EP241" s="120">
        <v>44.766607036374474</v>
      </c>
      <c r="EQ241" s="121"/>
      <c r="ER241" s="119">
        <v>37.59352951299261</v>
      </c>
      <c r="ES241" s="119">
        <v>57.49010497332646</v>
      </c>
      <c r="ET241" s="120">
        <v>38.993288590604038</v>
      </c>
      <c r="EU241" s="121"/>
      <c r="EV241" s="119">
        <v>48.361538461538466</v>
      </c>
      <c r="EW241" s="119">
        <v>28.093839770188318</v>
      </c>
      <c r="EX241" s="120">
        <v>20.267698691350141</v>
      </c>
      <c r="EY241" s="121"/>
      <c r="EZ241" s="119">
        <v>21.285541310541308</v>
      </c>
      <c r="FA241" s="119">
        <v>2.4919658119658115</v>
      </c>
      <c r="FB241" s="120">
        <v>4.257108262108261</v>
      </c>
    </row>
    <row r="242" spans="1:158" s="118" customFormat="1" ht="15" customHeight="1" x14ac:dyDescent="0.25">
      <c r="A242" s="250">
        <v>15010501</v>
      </c>
      <c r="B242" s="315">
        <v>-74.17</v>
      </c>
      <c r="C242" s="315">
        <v>11.22</v>
      </c>
      <c r="D242" s="87">
        <v>7</v>
      </c>
      <c r="E242" s="187" t="s">
        <v>1737</v>
      </c>
      <c r="F242" s="188" t="s">
        <v>37</v>
      </c>
      <c r="G242" s="89" t="s">
        <v>1511</v>
      </c>
      <c r="H242" s="89" t="s">
        <v>1513</v>
      </c>
      <c r="I242" s="89" t="s">
        <v>1536</v>
      </c>
      <c r="J242" s="188" t="s">
        <v>1738</v>
      </c>
      <c r="K242" s="339">
        <v>0</v>
      </c>
      <c r="L242" s="339">
        <v>0</v>
      </c>
      <c r="M242" s="126">
        <v>0</v>
      </c>
      <c r="N242" s="126">
        <v>0</v>
      </c>
      <c r="O242" s="126">
        <v>0</v>
      </c>
      <c r="P242" s="126">
        <v>0</v>
      </c>
      <c r="Q242" s="126">
        <v>0</v>
      </c>
      <c r="R242" s="126">
        <v>0</v>
      </c>
      <c r="S242" s="126">
        <v>0</v>
      </c>
      <c r="T242" s="126">
        <v>0</v>
      </c>
      <c r="U242" s="126">
        <v>0</v>
      </c>
      <c r="V242" s="661">
        <v>0</v>
      </c>
      <c r="W242" s="661">
        <v>0</v>
      </c>
      <c r="X242" s="126">
        <v>0</v>
      </c>
      <c r="Y242" s="126">
        <v>0</v>
      </c>
      <c r="Z242" s="339">
        <v>0</v>
      </c>
      <c r="AA242" s="339">
        <v>0</v>
      </c>
      <c r="AB242" s="126">
        <v>0</v>
      </c>
      <c r="AC242" s="339">
        <v>0</v>
      </c>
      <c r="AD242" s="339">
        <v>0</v>
      </c>
      <c r="AE242" s="339">
        <v>0</v>
      </c>
      <c r="AF242" s="126">
        <v>0</v>
      </c>
      <c r="AG242" s="126">
        <v>0</v>
      </c>
      <c r="AH242" s="126">
        <v>0</v>
      </c>
      <c r="AI242" s="126">
        <v>0</v>
      </c>
      <c r="AJ242" s="126">
        <v>0</v>
      </c>
      <c r="AK242" s="126">
        <v>0</v>
      </c>
      <c r="AL242" s="126">
        <v>0</v>
      </c>
      <c r="AM242" s="126">
        <v>0</v>
      </c>
      <c r="AN242" s="126">
        <v>0</v>
      </c>
      <c r="AO242" s="120"/>
      <c r="AP242" s="92">
        <f t="shared" si="90"/>
        <v>0</v>
      </c>
      <c r="AQ242" s="93" t="s">
        <v>1301</v>
      </c>
      <c r="AR242" s="226"/>
      <c r="AS242" s="227"/>
      <c r="AT242" s="96">
        <f t="shared" si="118"/>
        <v>30</v>
      </c>
      <c r="AU242" s="97">
        <f t="shared" si="108"/>
        <v>0</v>
      </c>
      <c r="AV242" s="98"/>
      <c r="AW242" s="58">
        <f t="shared" si="89"/>
        <v>0</v>
      </c>
      <c r="AX242" s="99"/>
      <c r="AY242" s="100">
        <f t="shared" si="128"/>
        <v>0</v>
      </c>
      <c r="AZ242" s="101">
        <v>88.3</v>
      </c>
      <c r="BA242" s="102" t="str">
        <f t="shared" si="91"/>
        <v/>
      </c>
      <c r="BB242" s="102" t="str">
        <f t="shared" si="92"/>
        <v/>
      </c>
      <c r="BC242" s="102" t="str">
        <f t="shared" si="93"/>
        <v/>
      </c>
      <c r="BD242" s="102" t="s">
        <v>1301</v>
      </c>
      <c r="BE242" s="103"/>
      <c r="BF242" s="124" t="s">
        <v>1737</v>
      </c>
      <c r="BG242" s="105" t="s">
        <v>1301</v>
      </c>
      <c r="BH242" s="105" t="s">
        <v>1301</v>
      </c>
      <c r="BI242" s="105" t="s">
        <v>1301</v>
      </c>
      <c r="BJ242" s="105" t="s">
        <v>1301</v>
      </c>
      <c r="BK242" s="105" t="s">
        <v>1301</v>
      </c>
      <c r="BL242" s="105" t="s">
        <v>1301</v>
      </c>
      <c r="BM242" s="105" t="s">
        <v>1301</v>
      </c>
      <c r="BN242" s="105" t="s">
        <v>1301</v>
      </c>
      <c r="BO242" s="105" t="s">
        <v>1301</v>
      </c>
      <c r="BP242" s="105" t="s">
        <v>1301</v>
      </c>
      <c r="BQ242" s="105" t="s">
        <v>1301</v>
      </c>
      <c r="BR242" s="106" t="s">
        <v>1301</v>
      </c>
      <c r="BS242" s="107"/>
      <c r="BT242" s="142" t="s">
        <v>1301</v>
      </c>
      <c r="BU242" s="143" t="s">
        <v>1301</v>
      </c>
      <c r="BV242" s="143" t="s">
        <v>1301</v>
      </c>
      <c r="BW242" s="143" t="s">
        <v>1301</v>
      </c>
      <c r="BX242" s="143" t="s">
        <v>1301</v>
      </c>
      <c r="BY242" s="144" t="s">
        <v>1301</v>
      </c>
      <c r="BZ242" s="143" t="s">
        <v>1301</v>
      </c>
      <c r="CA242" s="143" t="s">
        <v>1301</v>
      </c>
      <c r="CB242" s="144" t="s">
        <v>1301</v>
      </c>
      <c r="CC242" s="144" t="s">
        <v>1301</v>
      </c>
      <c r="CD242" s="144" t="s">
        <v>1301</v>
      </c>
      <c r="CE242" s="144" t="s">
        <v>1301</v>
      </c>
      <c r="CF242" s="110"/>
      <c r="CG242" s="111">
        <v>53</v>
      </c>
      <c r="CH242" s="111">
        <v>6.2</v>
      </c>
      <c r="CI242" s="111">
        <v>7.5</v>
      </c>
      <c r="CJ242" s="111">
        <v>88.3</v>
      </c>
      <c r="CK242" s="111">
        <v>106.5</v>
      </c>
      <c r="CL242" s="111">
        <v>111.3</v>
      </c>
      <c r="CM242" s="111">
        <v>61.5</v>
      </c>
      <c r="CN242" s="111">
        <v>155</v>
      </c>
      <c r="CO242" s="111">
        <v>58.1</v>
      </c>
      <c r="CP242" s="111">
        <v>164</v>
      </c>
      <c r="CQ242" s="111">
        <v>131.9</v>
      </c>
      <c r="CR242" s="111">
        <v>33.700000000000003</v>
      </c>
      <c r="CS242" s="112"/>
      <c r="CT242" s="200" t="s">
        <v>1737</v>
      </c>
      <c r="CU242" s="114">
        <f t="shared" ref="CU242:CU278" si="130">SUM(K242:T242)</f>
        <v>0</v>
      </c>
      <c r="CV242" s="114"/>
      <c r="CW242" s="114"/>
      <c r="CX242" s="114">
        <f t="shared" si="111"/>
        <v>0</v>
      </c>
      <c r="CY242" s="114"/>
      <c r="CZ242" s="114"/>
      <c r="DA242" s="114">
        <f t="shared" si="112"/>
        <v>0</v>
      </c>
      <c r="DB242" s="115">
        <f t="shared" si="129"/>
        <v>0</v>
      </c>
      <c r="DC242" s="116">
        <f t="shared" si="114"/>
        <v>10</v>
      </c>
      <c r="DD242" s="116">
        <f t="shared" si="115"/>
        <v>10</v>
      </c>
      <c r="DE242" s="116">
        <f t="shared" si="116"/>
        <v>10</v>
      </c>
      <c r="DF242" s="117">
        <f t="shared" si="117"/>
        <v>30</v>
      </c>
      <c r="DH242" s="119"/>
      <c r="DI242" s="119"/>
      <c r="DJ242" s="120"/>
      <c r="DK242" s="121"/>
      <c r="DL242" s="119"/>
      <c r="DM242" s="119"/>
      <c r="DN242" s="120"/>
      <c r="DO242" s="121"/>
      <c r="DP242" s="119"/>
      <c r="DQ242" s="119"/>
      <c r="DR242" s="120"/>
      <c r="DS242" s="121"/>
      <c r="DT242" s="119"/>
      <c r="DU242" s="119"/>
      <c r="DV242" s="120"/>
      <c r="DW242" s="121"/>
      <c r="DX242" s="119"/>
      <c r="DY242" s="119"/>
      <c r="DZ242" s="120"/>
      <c r="EA242" s="121"/>
      <c r="EB242" s="119"/>
      <c r="EC242" s="119"/>
      <c r="ED242" s="120"/>
      <c r="EE242" s="121"/>
      <c r="EF242" s="119"/>
      <c r="EG242" s="119"/>
      <c r="EH242" s="120"/>
      <c r="EI242" s="121"/>
      <c r="EJ242" s="119"/>
      <c r="EK242" s="119"/>
      <c r="EL242" s="120"/>
      <c r="EM242" s="121"/>
      <c r="EN242" s="119"/>
      <c r="EO242" s="119"/>
      <c r="EP242" s="120"/>
      <c r="EQ242" s="121"/>
      <c r="ER242" s="119"/>
      <c r="ES242" s="119"/>
      <c r="ET242" s="120"/>
      <c r="EU242" s="121"/>
      <c r="EV242" s="119"/>
      <c r="EW242" s="119"/>
      <c r="EX242" s="120"/>
      <c r="EY242" s="121"/>
      <c r="EZ242" s="119"/>
      <c r="FA242" s="119"/>
      <c r="FB242" s="120"/>
    </row>
    <row r="243" spans="1:158" s="118" customFormat="1" ht="15" customHeight="1" x14ac:dyDescent="0.25">
      <c r="A243" s="250">
        <v>15010300</v>
      </c>
      <c r="B243" s="86">
        <v>-73.839166669999997</v>
      </c>
      <c r="C243" s="86">
        <v>11.2475</v>
      </c>
      <c r="D243" s="87">
        <v>45</v>
      </c>
      <c r="E243" s="197" t="s">
        <v>1739</v>
      </c>
      <c r="F243" s="89" t="s">
        <v>37</v>
      </c>
      <c r="G243" s="89" t="s">
        <v>1511</v>
      </c>
      <c r="H243" s="89" t="s">
        <v>1513</v>
      </c>
      <c r="I243" s="89" t="s">
        <v>1583</v>
      </c>
      <c r="J243" s="171" t="s">
        <v>1740</v>
      </c>
      <c r="K243" s="339">
        <v>5</v>
      </c>
      <c r="L243" s="339">
        <v>0</v>
      </c>
      <c r="M243" s="126">
        <v>0</v>
      </c>
      <c r="N243" s="126">
        <v>0</v>
      </c>
      <c r="O243" s="126">
        <v>0</v>
      </c>
      <c r="P243" s="126">
        <v>0</v>
      </c>
      <c r="Q243" s="126">
        <v>0</v>
      </c>
      <c r="R243" s="126">
        <v>0</v>
      </c>
      <c r="S243" s="126">
        <v>0</v>
      </c>
      <c r="T243" s="126">
        <v>0</v>
      </c>
      <c r="U243" s="126">
        <v>0</v>
      </c>
      <c r="V243" s="661">
        <v>5.3</v>
      </c>
      <c r="W243" s="661">
        <v>61</v>
      </c>
      <c r="X243" s="126">
        <v>0</v>
      </c>
      <c r="Y243" s="126">
        <v>14</v>
      </c>
      <c r="Z243" s="339">
        <v>0</v>
      </c>
      <c r="AA243" s="339">
        <v>5</v>
      </c>
      <c r="AB243" s="126" t="s">
        <v>1301</v>
      </c>
      <c r="AC243" s="339">
        <v>12.5</v>
      </c>
      <c r="AD243" s="339">
        <v>0</v>
      </c>
      <c r="AE243" s="339">
        <v>0</v>
      </c>
      <c r="AF243" s="126">
        <v>0</v>
      </c>
      <c r="AG243" s="126">
        <v>0</v>
      </c>
      <c r="AH243" s="126">
        <v>0</v>
      </c>
      <c r="AI243" s="126">
        <v>0</v>
      </c>
      <c r="AJ243" s="126">
        <v>0</v>
      </c>
      <c r="AK243" s="126">
        <v>7.5</v>
      </c>
      <c r="AL243" s="126">
        <v>0</v>
      </c>
      <c r="AM243" s="126">
        <v>0</v>
      </c>
      <c r="AN243" s="126">
        <v>5.4</v>
      </c>
      <c r="AO243" s="120"/>
      <c r="AP243" s="92">
        <f t="shared" si="90"/>
        <v>115.7</v>
      </c>
      <c r="AQ243" s="93">
        <v>104.29615384615384</v>
      </c>
      <c r="AR243" s="94">
        <f t="shared" ref="AR243:AR253" si="131">+AP243*100/AQ243</f>
        <v>110.93410037983553</v>
      </c>
      <c r="AS243" s="95">
        <f t="shared" ref="AS243:AS253" si="132">IF(AND((AP243*$AT$1*100/(AQ243*AT243))&gt;100+3.33*AP243-AQ243*AT243/$AT$1,AQ243&lt;30),IF(100+3.33*AP243-AQ243*AT243/$AT$1&gt;200,200,100+3.33*AP243-AQ243*AT243/$AT$1),IF((AP243*$AT$1*100/(AQ243*AT243))&lt;100+AP243-3.33*AQ243*AT243/$AT$1,100+AP243-3.33*AQ243*AT243/$AT$1,IF((AP243*$AT$1*100/(AQ243*AT243))&gt;200,200,(AP243*$AT$1*100/(AQ243*AT243)))))</f>
        <v>114.75941418603675</v>
      </c>
      <c r="AT243" s="96">
        <f t="shared" si="118"/>
        <v>29</v>
      </c>
      <c r="AU243" s="97">
        <f t="shared" si="108"/>
        <v>8</v>
      </c>
      <c r="AV243" s="98"/>
      <c r="AW243" s="58">
        <f t="shared" si="89"/>
        <v>5.4</v>
      </c>
      <c r="AX243" s="99"/>
      <c r="AY243" s="100">
        <f t="shared" si="128"/>
        <v>61</v>
      </c>
      <c r="AZ243" s="101">
        <v>139</v>
      </c>
      <c r="BA243" s="102">
        <f t="shared" si="91"/>
        <v>-78</v>
      </c>
      <c r="BB243" s="102" t="str">
        <f t="shared" si="92"/>
        <v/>
      </c>
      <c r="BC243" s="102" t="str">
        <f t="shared" si="93"/>
        <v/>
      </c>
      <c r="BD243" s="102">
        <v>8.272294887039239</v>
      </c>
      <c r="BE243" s="103">
        <f t="shared" ref="BE243:BE252" si="133">AU243-BD243</f>
        <v>-0.27229488703923899</v>
      </c>
      <c r="BF243" s="124" t="s">
        <v>1739</v>
      </c>
      <c r="BG243" s="105">
        <v>41.253571428571426</v>
      </c>
      <c r="BH243" s="105">
        <v>38.068965517241374</v>
      </c>
      <c r="BI243" s="105">
        <v>78.031034482758628</v>
      </c>
      <c r="BJ243" s="105">
        <v>104.29615384615384</v>
      </c>
      <c r="BK243" s="105">
        <v>153.38275862068966</v>
      </c>
      <c r="BL243" s="105">
        <v>115</v>
      </c>
      <c r="BM243" s="105">
        <v>90.024137931034488</v>
      </c>
      <c r="BN243" s="105">
        <v>167.35714285714286</v>
      </c>
      <c r="BO243" s="105">
        <v>217.63928571428571</v>
      </c>
      <c r="BP243" s="105">
        <v>361.44814814814816</v>
      </c>
      <c r="BQ243" s="105">
        <v>377.32758620689657</v>
      </c>
      <c r="BR243" s="106">
        <v>186.63461538461539</v>
      </c>
      <c r="BS243" s="107"/>
      <c r="BT243" s="142">
        <v>4.2755555555555542</v>
      </c>
      <c r="BU243" s="143">
        <v>3.168347630372006</v>
      </c>
      <c r="BV243" s="143">
        <v>5.702222222222221</v>
      </c>
      <c r="BW243" s="143">
        <v>8.272294887039239</v>
      </c>
      <c r="BX243" s="143">
        <v>10.517241379310347</v>
      </c>
      <c r="BY243" s="144">
        <v>7.8002378121284197</v>
      </c>
      <c r="BZ243" s="143">
        <v>6.578888888888887</v>
      </c>
      <c r="CA243" s="143">
        <v>10.418888888888887</v>
      </c>
      <c r="CB243" s="144">
        <v>14.473563218390805</v>
      </c>
      <c r="CC243" s="144">
        <v>17.834444444444451</v>
      </c>
      <c r="CD243" s="144">
        <v>17.262068965517244</v>
      </c>
      <c r="CE243" s="144">
        <v>9.1742200328407222</v>
      </c>
      <c r="CF243" s="110"/>
      <c r="CG243" s="111">
        <v>146</v>
      </c>
      <c r="CH243" s="111">
        <v>117</v>
      </c>
      <c r="CI243" s="111">
        <v>197</v>
      </c>
      <c r="CJ243" s="111">
        <v>139</v>
      </c>
      <c r="CK243" s="111">
        <v>130</v>
      </c>
      <c r="CL243" s="111">
        <v>183</v>
      </c>
      <c r="CM243" s="111">
        <v>143</v>
      </c>
      <c r="CN243" s="111">
        <v>150</v>
      </c>
      <c r="CO243" s="111">
        <v>216</v>
      </c>
      <c r="CP243" s="111">
        <v>213.7</v>
      </c>
      <c r="CQ243" s="111">
        <v>175</v>
      </c>
      <c r="CR243" s="111">
        <v>170</v>
      </c>
      <c r="CS243" s="112"/>
      <c r="CT243" s="200" t="s">
        <v>1739</v>
      </c>
      <c r="CU243" s="114">
        <f t="shared" si="130"/>
        <v>5</v>
      </c>
      <c r="CV243" s="114"/>
      <c r="CW243" s="114"/>
      <c r="CX243" s="114">
        <f t="shared" si="111"/>
        <v>97.8</v>
      </c>
      <c r="CY243" s="114"/>
      <c r="CZ243" s="114"/>
      <c r="DA243" s="114">
        <f t="shared" si="112"/>
        <v>12.9</v>
      </c>
      <c r="DB243" s="115">
        <f t="shared" si="129"/>
        <v>115.7</v>
      </c>
      <c r="DC243" s="116">
        <f t="shared" si="114"/>
        <v>10</v>
      </c>
      <c r="DD243" s="116">
        <f t="shared" si="115"/>
        <v>9</v>
      </c>
      <c r="DE243" s="116">
        <f t="shared" si="116"/>
        <v>10</v>
      </c>
      <c r="DF243" s="117">
        <f t="shared" si="117"/>
        <v>29</v>
      </c>
      <c r="DH243" s="119">
        <v>17.374710280373829</v>
      </c>
      <c r="DI243" s="119">
        <v>16.112859813084114</v>
      </c>
      <c r="DJ243" s="120">
        <v>18.442429906542056</v>
      </c>
      <c r="DK243" s="121"/>
      <c r="DL243" s="119">
        <v>16.998148906544355</v>
      </c>
      <c r="DM243" s="119">
        <v>16.289892702105007</v>
      </c>
      <c r="DN243" s="120">
        <v>9.3085101154885734</v>
      </c>
      <c r="DO243" s="121"/>
      <c r="DP243" s="119">
        <v>26.909312561819974</v>
      </c>
      <c r="DQ243" s="119">
        <v>27.509520276953509</v>
      </c>
      <c r="DR243" s="120">
        <v>13.00450049455984</v>
      </c>
      <c r="DS243" s="121"/>
      <c r="DT243" s="119">
        <v>35.89436862745098</v>
      </c>
      <c r="DU243" s="119">
        <v>48.192439215686285</v>
      </c>
      <c r="DV243" s="120">
        <v>43.393192156862739</v>
      </c>
      <c r="DW243" s="121"/>
      <c r="DX243" s="119">
        <v>62.088606741573038</v>
      </c>
      <c r="DY243" s="119">
        <v>35.730235955056187</v>
      </c>
      <c r="DZ243" s="120">
        <v>75.951157303370792</v>
      </c>
      <c r="EA243" s="121"/>
      <c r="EB243" s="119">
        <v>35.490991839296925</v>
      </c>
      <c r="EC243" s="119">
        <v>28.154865034526054</v>
      </c>
      <c r="ED243" s="120">
        <v>41.63747645951036</v>
      </c>
      <c r="EE243" s="121"/>
      <c r="EF243" s="119">
        <v>46.064062499999999</v>
      </c>
      <c r="EG243" s="119">
        <v>25.558125</v>
      </c>
      <c r="EH243" s="120">
        <v>39.3278125</v>
      </c>
      <c r="EI243" s="121"/>
      <c r="EJ243" s="119">
        <v>54.122172936552509</v>
      </c>
      <c r="EK243" s="119">
        <v>55.896670409882098</v>
      </c>
      <c r="EL243" s="120">
        <v>65.557823320232089</v>
      </c>
      <c r="EM243" s="121"/>
      <c r="EN243" s="119">
        <v>68.944479258605483</v>
      </c>
      <c r="EO243" s="119">
        <v>61.162034421888798</v>
      </c>
      <c r="EP243" s="120">
        <v>95.983486319505758</v>
      </c>
      <c r="EQ243" s="121"/>
      <c r="ER243" s="119">
        <v>101.36051933315876</v>
      </c>
      <c r="ES243" s="119">
        <v>108.34072968490882</v>
      </c>
      <c r="ET243" s="120">
        <v>165.75541764859915</v>
      </c>
      <c r="EU243" s="121"/>
      <c r="EV243" s="119">
        <v>126.95935603061491</v>
      </c>
      <c r="EW243" s="119">
        <v>143.48896630597341</v>
      </c>
      <c r="EX243" s="120">
        <v>106.84501099674493</v>
      </c>
      <c r="EY243" s="121"/>
      <c r="EZ243" s="119">
        <v>79.21767980023256</v>
      </c>
      <c r="FA243" s="119">
        <v>54.431171727569051</v>
      </c>
      <c r="FB243" s="120">
        <v>45.706320885991502</v>
      </c>
    </row>
    <row r="244" spans="1:158" s="118" customFormat="1" ht="15" customHeight="1" x14ac:dyDescent="0.25">
      <c r="A244" s="349">
        <v>25021240</v>
      </c>
      <c r="B244" s="86">
        <v>-73.80986111</v>
      </c>
      <c r="C244" s="86">
        <v>9.2600833300000005</v>
      </c>
      <c r="D244" s="87">
        <v>138</v>
      </c>
      <c r="E244" s="197" t="s">
        <v>211</v>
      </c>
      <c r="F244" s="89" t="s">
        <v>45</v>
      </c>
      <c r="G244" s="89" t="s">
        <v>1515</v>
      </c>
      <c r="H244" s="89" t="s">
        <v>727</v>
      </c>
      <c r="I244" s="89" t="s">
        <v>1578</v>
      </c>
      <c r="J244" s="171" t="s">
        <v>1262</v>
      </c>
      <c r="K244" s="339" t="s">
        <v>1301</v>
      </c>
      <c r="L244" s="339" t="s">
        <v>1301</v>
      </c>
      <c r="M244" s="126" t="s">
        <v>1301</v>
      </c>
      <c r="N244" s="126" t="s">
        <v>1301</v>
      </c>
      <c r="O244" s="126">
        <v>0</v>
      </c>
      <c r="P244" s="126">
        <v>25</v>
      </c>
      <c r="Q244" s="126">
        <v>5</v>
      </c>
      <c r="R244" s="126">
        <v>10</v>
      </c>
      <c r="S244" s="126">
        <v>0</v>
      </c>
      <c r="T244" s="126">
        <v>0</v>
      </c>
      <c r="U244" s="126">
        <v>0</v>
      </c>
      <c r="V244" s="661">
        <v>0</v>
      </c>
      <c r="W244" s="661">
        <v>30</v>
      </c>
      <c r="X244" s="126">
        <v>70</v>
      </c>
      <c r="Y244" s="126">
        <v>0</v>
      </c>
      <c r="Z244" s="339">
        <v>40</v>
      </c>
      <c r="AA244" s="339" t="s">
        <v>1301</v>
      </c>
      <c r="AB244" s="126">
        <v>0</v>
      </c>
      <c r="AC244" s="339">
        <v>0</v>
      </c>
      <c r="AD244" s="339">
        <v>0</v>
      </c>
      <c r="AE244" s="339">
        <v>0</v>
      </c>
      <c r="AF244" s="126">
        <v>50</v>
      </c>
      <c r="AG244" s="126">
        <v>0</v>
      </c>
      <c r="AH244" s="126">
        <v>5</v>
      </c>
      <c r="AI244" s="126" t="s">
        <v>1301</v>
      </c>
      <c r="AJ244" s="126">
        <v>0</v>
      </c>
      <c r="AK244" s="126">
        <v>0</v>
      </c>
      <c r="AL244" s="126" t="s">
        <v>1301</v>
      </c>
      <c r="AM244" s="126">
        <v>0</v>
      </c>
      <c r="AN244" s="126">
        <v>0</v>
      </c>
      <c r="AO244" s="120"/>
      <c r="AP244" s="92">
        <f t="shared" si="90"/>
        <v>235</v>
      </c>
      <c r="AQ244" s="93">
        <v>183.2896551724138</v>
      </c>
      <c r="AR244" s="94">
        <f>+AP244*100/AQ244</f>
        <v>128.21236407419948</v>
      </c>
      <c r="AS244" s="95">
        <f>IF(AND((AP244*$AT$1*100/(AQ244*AT244))&gt;100+3.33*AP244-AQ244*AT244/$AT$1,AQ244&lt;30),IF(100+3.33*AP244-AQ244*AT244/$AT$1&gt;200,200,100+3.33*AP244-AQ244*AT244/$AT$1),IF((AP244*$AT$1*100/(AQ244*AT244))&lt;100+AP244-3.33*AQ244*AT244/$AT$1,100+AP244-3.33*AQ244*AT244/$AT$1,IF((AP244*$AT$1*100/(AQ244*AT244))&gt;200,200,(AP244*$AT$1*100/(AQ244*AT244)))))</f>
        <v>167.23351835765152</v>
      </c>
      <c r="AT244" s="96">
        <f>COUNT(K244:AO244)</f>
        <v>23</v>
      </c>
      <c r="AU244" s="97">
        <f t="shared" si="108"/>
        <v>8</v>
      </c>
      <c r="AV244" s="98"/>
      <c r="AW244" s="58">
        <f t="shared" si="89"/>
        <v>0</v>
      </c>
      <c r="AX244" s="99"/>
      <c r="AY244" s="100">
        <f t="shared" si="128"/>
        <v>70</v>
      </c>
      <c r="AZ244" s="101">
        <v>130</v>
      </c>
      <c r="BA244" s="102">
        <f t="shared" si="91"/>
        <v>-60</v>
      </c>
      <c r="BB244" s="102" t="str">
        <f t="shared" si="92"/>
        <v/>
      </c>
      <c r="BC244" s="102" t="str">
        <f t="shared" si="93"/>
        <v/>
      </c>
      <c r="BD244" s="102">
        <v>7.1452380952380947</v>
      </c>
      <c r="BE244" s="103">
        <f t="shared" si="133"/>
        <v>0.85476190476190528</v>
      </c>
      <c r="BF244" s="124" t="s">
        <v>211</v>
      </c>
      <c r="BG244" s="105">
        <v>19.293333333333333</v>
      </c>
      <c r="BH244" s="105">
        <v>28.439999999999998</v>
      </c>
      <c r="BI244" s="105">
        <v>76.363333333333316</v>
      </c>
      <c r="BJ244" s="105">
        <v>183.2896551724138</v>
      </c>
      <c r="BK244" s="105">
        <v>245.4689655172414</v>
      </c>
      <c r="BL244" s="105">
        <v>170.37333333333333</v>
      </c>
      <c r="BM244" s="105">
        <v>162.10333333333335</v>
      </c>
      <c r="BN244" s="105">
        <v>222.21333333333334</v>
      </c>
      <c r="BO244" s="105">
        <v>287.91666666666669</v>
      </c>
      <c r="BP244" s="105">
        <v>307.57499999999993</v>
      </c>
      <c r="BQ244" s="105">
        <v>221.21</v>
      </c>
      <c r="BR244" s="106">
        <v>61.296666666666653</v>
      </c>
      <c r="BS244" s="107"/>
      <c r="BT244" s="237">
        <v>0.7666666666666665</v>
      </c>
      <c r="BU244" s="333">
        <v>1.3266830870279147</v>
      </c>
      <c r="BV244" s="333">
        <v>3.8999999999999995</v>
      </c>
      <c r="BW244" s="333">
        <v>7.1452380952380947</v>
      </c>
      <c r="BX244" s="333">
        <v>9.4433333333333334</v>
      </c>
      <c r="BY244" s="109">
        <v>6.6666666666666661</v>
      </c>
      <c r="BZ244" s="109">
        <v>6.3999999999999977</v>
      </c>
      <c r="CA244" s="109">
        <v>8.733333333333329</v>
      </c>
      <c r="CB244" s="109">
        <v>10.733333333333336</v>
      </c>
      <c r="CC244" s="109">
        <v>10.587777777777776</v>
      </c>
      <c r="CD244" s="109">
        <v>8.2666666666666675</v>
      </c>
      <c r="CE244" s="109">
        <v>2.8999999999999986</v>
      </c>
      <c r="CF244" s="110"/>
      <c r="CG244" s="111">
        <v>88</v>
      </c>
      <c r="CH244" s="111">
        <v>100</v>
      </c>
      <c r="CI244" s="111">
        <v>130</v>
      </c>
      <c r="CJ244" s="111">
        <v>130</v>
      </c>
      <c r="CK244" s="111">
        <v>130</v>
      </c>
      <c r="CL244" s="111">
        <v>130</v>
      </c>
      <c r="CM244" s="111">
        <v>130.30000000000001</v>
      </c>
      <c r="CN244" s="111">
        <v>142</v>
      </c>
      <c r="CO244" s="111">
        <v>140</v>
      </c>
      <c r="CP244" s="111">
        <v>153</v>
      </c>
      <c r="CQ244" s="111">
        <v>130</v>
      </c>
      <c r="CR244" s="111">
        <v>90.9</v>
      </c>
      <c r="CS244" s="112"/>
      <c r="CT244" s="200" t="s">
        <v>211</v>
      </c>
      <c r="CU244" s="114">
        <f t="shared" si="130"/>
        <v>40</v>
      </c>
      <c r="CV244" s="114"/>
      <c r="CW244" s="114"/>
      <c r="CX244" s="114">
        <f t="shared" si="111"/>
        <v>140</v>
      </c>
      <c r="CY244" s="114"/>
      <c r="CZ244" s="114"/>
      <c r="DA244" s="114">
        <f t="shared" si="112"/>
        <v>55</v>
      </c>
      <c r="DB244" s="115">
        <f t="shared" si="129"/>
        <v>235</v>
      </c>
      <c r="DC244" s="116">
        <f t="shared" si="114"/>
        <v>6</v>
      </c>
      <c r="DD244" s="116">
        <f t="shared" si="115"/>
        <v>9</v>
      </c>
      <c r="DE244" s="116">
        <f t="shared" si="116"/>
        <v>8</v>
      </c>
      <c r="DF244" s="117">
        <f t="shared" si="117"/>
        <v>23</v>
      </c>
      <c r="DH244" s="119">
        <v>10.191656441717795</v>
      </c>
      <c r="DI244" s="119">
        <v>3.6969734151329257</v>
      </c>
      <c r="DJ244" s="120">
        <v>2.3980368098159515</v>
      </c>
      <c r="DK244" s="121"/>
      <c r="DL244" s="119">
        <v>4.050752688172043</v>
      </c>
      <c r="DM244" s="119">
        <v>11.645913978494624</v>
      </c>
      <c r="DN244" s="120">
        <v>15.696666666666667</v>
      </c>
      <c r="DO244" s="121"/>
      <c r="DP244" s="119">
        <v>18.400840182648398</v>
      </c>
      <c r="DQ244" s="119">
        <v>22.201013698630138</v>
      </c>
      <c r="DR244" s="120">
        <v>32.401479452054794</v>
      </c>
      <c r="DS244" s="121"/>
      <c r="DT244" s="119">
        <v>55.3</v>
      </c>
      <c r="DU244" s="119">
        <v>68.400000000000006</v>
      </c>
      <c r="DV244" s="120">
        <v>68.099999999999994</v>
      </c>
      <c r="DW244" s="121"/>
      <c r="DX244" s="119">
        <v>70.692847749114833</v>
      </c>
      <c r="DY244" s="119">
        <v>89.390955993930206</v>
      </c>
      <c r="DZ244" s="120">
        <v>103.48952959028833</v>
      </c>
      <c r="EA244" s="121"/>
      <c r="EB244" s="119">
        <v>70.589423220973757</v>
      </c>
      <c r="EC244" s="119">
        <v>62.690606741573021</v>
      </c>
      <c r="ED244" s="120">
        <v>44.693303370786516</v>
      </c>
      <c r="EE244" s="121"/>
      <c r="EF244" s="119">
        <v>61.422007168458791</v>
      </c>
      <c r="EG244" s="119">
        <v>42.815340501792114</v>
      </c>
      <c r="EH244" s="120">
        <v>63.222652329749124</v>
      </c>
      <c r="EI244" s="121"/>
      <c r="EJ244" s="119">
        <v>60.578926974664675</v>
      </c>
      <c r="EK244" s="119">
        <v>63.577883755588665</v>
      </c>
      <c r="EL244" s="120">
        <v>77.073189269746635</v>
      </c>
      <c r="EM244" s="121"/>
      <c r="EN244" s="119">
        <v>98.202115923292382</v>
      </c>
      <c r="EO244" s="119">
        <v>113.60244774833008</v>
      </c>
      <c r="EP244" s="120">
        <v>97.602102995044149</v>
      </c>
      <c r="EQ244" s="121"/>
      <c r="ER244" s="119">
        <v>101.78712019464717</v>
      </c>
      <c r="ES244" s="119">
        <v>97.887613625304127</v>
      </c>
      <c r="ET244" s="120">
        <v>142.78193284671531</v>
      </c>
      <c r="EU244" s="121"/>
      <c r="EV244" s="119">
        <v>90.47142534957149</v>
      </c>
      <c r="EW244" s="119">
        <v>65.679255751014892</v>
      </c>
      <c r="EX244" s="120">
        <v>65.479318899413627</v>
      </c>
      <c r="EY244" s="121"/>
      <c r="EZ244" s="119">
        <v>30.22801159420289</v>
      </c>
      <c r="FA244" s="119">
        <v>17.115860869565214</v>
      </c>
      <c r="FB244" s="120">
        <v>10.209460869565214</v>
      </c>
    </row>
    <row r="245" spans="1:158" s="118" customFormat="1" ht="15" customHeight="1" x14ac:dyDescent="0.25">
      <c r="A245" s="85">
        <v>29060170</v>
      </c>
      <c r="B245" s="86">
        <v>-74.29288889</v>
      </c>
      <c r="C245" s="86">
        <v>10.630694439999999</v>
      </c>
      <c r="D245" s="87">
        <v>20</v>
      </c>
      <c r="E245" s="197" t="s">
        <v>212</v>
      </c>
      <c r="F245" s="89" t="s">
        <v>37</v>
      </c>
      <c r="G245" s="89" t="s">
        <v>1515</v>
      </c>
      <c r="H245" s="89" t="s">
        <v>1516</v>
      </c>
      <c r="I245" s="89" t="s">
        <v>1571</v>
      </c>
      <c r="J245" s="171" t="s">
        <v>857</v>
      </c>
      <c r="K245" s="339">
        <v>0</v>
      </c>
      <c r="L245" s="339">
        <v>0</v>
      </c>
      <c r="M245" s="126">
        <v>0</v>
      </c>
      <c r="N245" s="126">
        <v>0</v>
      </c>
      <c r="O245" s="126">
        <v>0</v>
      </c>
      <c r="P245" s="126">
        <v>0</v>
      </c>
      <c r="Q245" s="126">
        <v>0</v>
      </c>
      <c r="R245" s="126">
        <v>0</v>
      </c>
      <c r="S245" s="126">
        <v>0</v>
      </c>
      <c r="T245" s="126">
        <v>0</v>
      </c>
      <c r="U245" s="126">
        <v>0</v>
      </c>
      <c r="V245" s="661">
        <v>0</v>
      </c>
      <c r="W245" s="661">
        <v>0</v>
      </c>
      <c r="X245" s="126">
        <v>0</v>
      </c>
      <c r="Y245" s="126">
        <v>0</v>
      </c>
      <c r="Z245" s="339">
        <v>0</v>
      </c>
      <c r="AA245" s="339">
        <v>0</v>
      </c>
      <c r="AB245" s="126">
        <v>0</v>
      </c>
      <c r="AC245" s="339">
        <v>0</v>
      </c>
      <c r="AD245" s="339">
        <v>0</v>
      </c>
      <c r="AE245" s="339">
        <v>0</v>
      </c>
      <c r="AF245" s="126">
        <v>0</v>
      </c>
      <c r="AG245" s="126">
        <v>15</v>
      </c>
      <c r="AH245" s="126">
        <v>0</v>
      </c>
      <c r="AI245" s="126">
        <v>0</v>
      </c>
      <c r="AJ245" s="126">
        <v>0</v>
      </c>
      <c r="AK245" s="126">
        <v>0</v>
      </c>
      <c r="AL245" s="126">
        <v>0</v>
      </c>
      <c r="AM245" s="126">
        <v>0</v>
      </c>
      <c r="AN245" s="126">
        <v>0</v>
      </c>
      <c r="AO245" s="120"/>
      <c r="AP245" s="92">
        <f t="shared" si="90"/>
        <v>15</v>
      </c>
      <c r="AQ245" s="93">
        <v>42.131034482758629</v>
      </c>
      <c r="AR245" s="94">
        <f t="shared" si="131"/>
        <v>35.603208381077096</v>
      </c>
      <c r="AS245" s="95">
        <f t="shared" si="132"/>
        <v>35.603208381077096</v>
      </c>
      <c r="AT245" s="96">
        <f t="shared" si="118"/>
        <v>30</v>
      </c>
      <c r="AU245" s="97">
        <f t="shared" si="108"/>
        <v>1</v>
      </c>
      <c r="AV245" s="98"/>
      <c r="AW245" s="58">
        <f t="shared" si="89"/>
        <v>0</v>
      </c>
      <c r="AX245" s="99"/>
      <c r="AY245" s="100">
        <f t="shared" si="128"/>
        <v>15</v>
      </c>
      <c r="AZ245" s="101">
        <v>130</v>
      </c>
      <c r="BA245" s="102">
        <f t="shared" si="91"/>
        <v>-115</v>
      </c>
      <c r="BB245" s="102" t="str">
        <f t="shared" si="92"/>
        <v/>
      </c>
      <c r="BC245" s="102" t="str">
        <f t="shared" si="93"/>
        <v/>
      </c>
      <c r="BD245" s="102">
        <v>1.8678160919540236</v>
      </c>
      <c r="BE245" s="103">
        <f t="shared" si="133"/>
        <v>-0.86781609195402365</v>
      </c>
      <c r="BF245" s="124" t="s">
        <v>212</v>
      </c>
      <c r="BG245" s="105">
        <v>2.5133333333333336</v>
      </c>
      <c r="BH245" s="105">
        <v>0.35</v>
      </c>
      <c r="BI245" s="105">
        <v>7.169999999999999</v>
      </c>
      <c r="BJ245" s="105">
        <v>42.131034482758629</v>
      </c>
      <c r="BK245" s="105">
        <v>113.14999999999999</v>
      </c>
      <c r="BL245" s="105">
        <v>98.103571428571414</v>
      </c>
      <c r="BM245" s="105">
        <v>89.135714285714272</v>
      </c>
      <c r="BN245" s="105">
        <v>104.68333333333332</v>
      </c>
      <c r="BO245" s="105">
        <v>141.4</v>
      </c>
      <c r="BP245" s="105">
        <v>196.29629629629628</v>
      </c>
      <c r="BQ245" s="105">
        <v>104.29655172413793</v>
      </c>
      <c r="BR245" s="106">
        <v>18.493103448275861</v>
      </c>
      <c r="BS245" s="107"/>
      <c r="BT245" s="237">
        <v>0.16666666666666666</v>
      </c>
      <c r="BU245" s="333">
        <v>3.3630952380952379E-2</v>
      </c>
      <c r="BV245" s="333">
        <v>0.4</v>
      </c>
      <c r="BW245" s="333">
        <v>1.8678160919540236</v>
      </c>
      <c r="BX245" s="333">
        <v>4.6666666666666652</v>
      </c>
      <c r="BY245" s="109">
        <v>4.3472057074910815</v>
      </c>
      <c r="BZ245" s="109">
        <v>3.6377777777777771</v>
      </c>
      <c r="CA245" s="109">
        <v>4.6999999999999984</v>
      </c>
      <c r="CB245" s="109">
        <v>5.9057471264367827</v>
      </c>
      <c r="CC245" s="109">
        <v>7.1474962518740606</v>
      </c>
      <c r="CD245" s="109">
        <v>3.3793103448275872</v>
      </c>
      <c r="CE245" s="109">
        <v>0.75862068965517249</v>
      </c>
      <c r="CF245" s="110"/>
      <c r="CG245" s="111">
        <v>40</v>
      </c>
      <c r="CH245" s="111">
        <v>30.7</v>
      </c>
      <c r="CI245" s="111">
        <v>50</v>
      </c>
      <c r="CJ245" s="111">
        <v>130</v>
      </c>
      <c r="CK245" s="111">
        <v>116</v>
      </c>
      <c r="CL245" s="111">
        <v>110</v>
      </c>
      <c r="CM245" s="111">
        <v>135</v>
      </c>
      <c r="CN245" s="111">
        <v>94</v>
      </c>
      <c r="CO245" s="111">
        <v>225</v>
      </c>
      <c r="CP245" s="111">
        <v>150.5</v>
      </c>
      <c r="CQ245" s="111">
        <v>150</v>
      </c>
      <c r="CR245" s="111">
        <v>99.9</v>
      </c>
      <c r="CS245" s="112"/>
      <c r="CT245" s="200" t="s">
        <v>212</v>
      </c>
      <c r="CU245" s="114">
        <f t="shared" si="130"/>
        <v>0</v>
      </c>
      <c r="CV245" s="114"/>
      <c r="CW245" s="114"/>
      <c r="CX245" s="114">
        <f t="shared" si="111"/>
        <v>0</v>
      </c>
      <c r="CY245" s="114"/>
      <c r="CZ245" s="114"/>
      <c r="DA245" s="114">
        <f t="shared" si="112"/>
        <v>15</v>
      </c>
      <c r="DB245" s="115">
        <f t="shared" si="129"/>
        <v>15</v>
      </c>
      <c r="DC245" s="116">
        <f t="shared" si="114"/>
        <v>10</v>
      </c>
      <c r="DD245" s="116">
        <f t="shared" si="115"/>
        <v>10</v>
      </c>
      <c r="DE245" s="116">
        <f t="shared" si="116"/>
        <v>10</v>
      </c>
      <c r="DF245" s="117">
        <f t="shared" si="117"/>
        <v>30</v>
      </c>
      <c r="DH245" s="119">
        <v>0.94263157894736838</v>
      </c>
      <c r="DI245" s="119">
        <v>1.0473684210526317</v>
      </c>
      <c r="DJ245" s="120">
        <v>0</v>
      </c>
      <c r="DK245" s="121"/>
      <c r="DL245" s="119">
        <v>1.2133333333333334</v>
      </c>
      <c r="DM245" s="119">
        <v>0.10111111111111112</v>
      </c>
      <c r="DN245" s="120">
        <v>0.80888888888888899</v>
      </c>
      <c r="DO245" s="121"/>
      <c r="DP245" s="119">
        <v>3.0795379537953793</v>
      </c>
      <c r="DQ245" s="119">
        <v>2.1854785478547853</v>
      </c>
      <c r="DR245" s="120">
        <v>4.7683168316831672</v>
      </c>
      <c r="DS245" s="121"/>
      <c r="DT245" s="119">
        <v>0.89216110019646366</v>
      </c>
      <c r="DU245" s="119">
        <v>21.510995415848068</v>
      </c>
      <c r="DV245" s="120">
        <v>28.053510150622138</v>
      </c>
      <c r="DW245" s="121"/>
      <c r="DX245" s="119">
        <v>22.236080521018355</v>
      </c>
      <c r="DY245" s="119">
        <v>47.89309650680876</v>
      </c>
      <c r="DZ245" s="120">
        <v>43.164156305506218</v>
      </c>
      <c r="EA245" s="121"/>
      <c r="EB245" s="119">
        <v>57.403464566929138</v>
      </c>
      <c r="EC245" s="119">
        <v>34.382283464566932</v>
      </c>
      <c r="ED245" s="120">
        <v>34.780918635170607</v>
      </c>
      <c r="EE245" s="121"/>
      <c r="EF245" s="119">
        <v>34.315935135135142</v>
      </c>
      <c r="EG245" s="119">
        <v>23.271726126126133</v>
      </c>
      <c r="EH245" s="120">
        <v>33.625672072072078</v>
      </c>
      <c r="EI245" s="121"/>
      <c r="EJ245" s="119">
        <v>37.607766295707464</v>
      </c>
      <c r="EK245" s="119">
        <v>31.058656597774242</v>
      </c>
      <c r="EL245" s="120">
        <v>56.163577106518275</v>
      </c>
      <c r="EM245" s="121"/>
      <c r="EN245" s="119">
        <v>45.536649180327871</v>
      </c>
      <c r="EO245" s="119">
        <v>50.361724590163945</v>
      </c>
      <c r="EP245" s="120">
        <v>57.398292896174873</v>
      </c>
      <c r="EQ245" s="121"/>
      <c r="ER245" s="119">
        <v>70.703590005099429</v>
      </c>
      <c r="ES245" s="119">
        <v>52.207292197858237</v>
      </c>
      <c r="ET245" s="120">
        <v>72.095784463708995</v>
      </c>
      <c r="EU245" s="121"/>
      <c r="EV245" s="119">
        <v>49.372714889956271</v>
      </c>
      <c r="EW245" s="119">
        <v>36.930790737687296</v>
      </c>
      <c r="EX245" s="120">
        <v>8.6895978206323043</v>
      </c>
      <c r="EY245" s="121"/>
      <c r="EZ245" s="119">
        <v>11.373756613756612</v>
      </c>
      <c r="FA245" s="119">
        <v>8.1107936507936493</v>
      </c>
      <c r="FB245" s="120">
        <v>4.0087830687830692</v>
      </c>
    </row>
    <row r="246" spans="1:158" s="118" customFormat="1" ht="15" customHeight="1" x14ac:dyDescent="0.25">
      <c r="A246" s="85">
        <v>29060210</v>
      </c>
      <c r="B246" s="86">
        <v>-74.203444439999998</v>
      </c>
      <c r="C246" s="86">
        <v>10.96505556</v>
      </c>
      <c r="D246" s="87">
        <v>23</v>
      </c>
      <c r="E246" s="197" t="s">
        <v>213</v>
      </c>
      <c r="F246" s="89" t="s">
        <v>37</v>
      </c>
      <c r="G246" s="89" t="s">
        <v>1515</v>
      </c>
      <c r="H246" s="89" t="s">
        <v>1516</v>
      </c>
      <c r="I246" s="89" t="s">
        <v>1571</v>
      </c>
      <c r="J246" s="171" t="s">
        <v>855</v>
      </c>
      <c r="K246" s="339">
        <v>0</v>
      </c>
      <c r="L246" s="339">
        <v>0</v>
      </c>
      <c r="M246" s="126">
        <v>0</v>
      </c>
      <c r="N246" s="126">
        <v>0</v>
      </c>
      <c r="O246" s="126">
        <v>0</v>
      </c>
      <c r="P246" s="126">
        <v>0</v>
      </c>
      <c r="Q246" s="126">
        <v>0</v>
      </c>
      <c r="R246" s="126">
        <v>0</v>
      </c>
      <c r="S246" s="126">
        <v>0</v>
      </c>
      <c r="T246" s="126">
        <v>0</v>
      </c>
      <c r="U246" s="126">
        <v>0</v>
      </c>
      <c r="V246" s="661">
        <v>0</v>
      </c>
      <c r="W246" s="661">
        <v>0</v>
      </c>
      <c r="X246" s="126">
        <v>0</v>
      </c>
      <c r="Y246" s="126">
        <v>0</v>
      </c>
      <c r="Z246" s="339">
        <v>0</v>
      </c>
      <c r="AA246" s="339">
        <v>0</v>
      </c>
      <c r="AB246" s="126">
        <v>0</v>
      </c>
      <c r="AC246" s="339">
        <v>0</v>
      </c>
      <c r="AD246" s="339">
        <v>0</v>
      </c>
      <c r="AE246" s="339">
        <v>0</v>
      </c>
      <c r="AF246" s="126">
        <v>0</v>
      </c>
      <c r="AG246" s="126">
        <v>0</v>
      </c>
      <c r="AH246" s="126">
        <v>0</v>
      </c>
      <c r="AI246" s="126">
        <v>0</v>
      </c>
      <c r="AJ246" s="126">
        <v>0</v>
      </c>
      <c r="AK246" s="126">
        <v>0</v>
      </c>
      <c r="AL246" s="126">
        <v>0</v>
      </c>
      <c r="AM246" s="126">
        <v>0</v>
      </c>
      <c r="AN246" s="126">
        <v>0</v>
      </c>
      <c r="AO246" s="120"/>
      <c r="AP246" s="92">
        <f t="shared" si="90"/>
        <v>0</v>
      </c>
      <c r="AQ246" s="93">
        <v>29.06666666666667</v>
      </c>
      <c r="AR246" s="94">
        <f t="shared" si="131"/>
        <v>0</v>
      </c>
      <c r="AS246" s="95">
        <f t="shared" si="132"/>
        <v>3.2079999999999842</v>
      </c>
      <c r="AT246" s="96">
        <f t="shared" si="118"/>
        <v>30</v>
      </c>
      <c r="AU246" s="97">
        <f t="shared" si="108"/>
        <v>0</v>
      </c>
      <c r="AV246" s="98"/>
      <c r="AW246" s="58">
        <f t="shared" si="89"/>
        <v>0</v>
      </c>
      <c r="AX246" s="99"/>
      <c r="AY246" s="100">
        <f t="shared" si="128"/>
        <v>0</v>
      </c>
      <c r="AZ246" s="101">
        <v>84</v>
      </c>
      <c r="BA246" s="102" t="str">
        <f t="shared" si="91"/>
        <v/>
      </c>
      <c r="BB246" s="102" t="str">
        <f t="shared" si="92"/>
        <v/>
      </c>
      <c r="BC246" s="102" t="str">
        <f t="shared" si="93"/>
        <v/>
      </c>
      <c r="BD246" s="102">
        <v>2.3666666666666671</v>
      </c>
      <c r="BE246" s="103">
        <f t="shared" si="133"/>
        <v>-2.3666666666666671</v>
      </c>
      <c r="BF246" s="124" t="s">
        <v>213</v>
      </c>
      <c r="BG246" s="105">
        <v>0.36785714285714288</v>
      </c>
      <c r="BH246" s="105">
        <v>0.64137931034482765</v>
      </c>
      <c r="BI246" s="105">
        <v>5.6379310344827589</v>
      </c>
      <c r="BJ246" s="105">
        <v>29.06666666666667</v>
      </c>
      <c r="BK246" s="105">
        <v>92.643333333333331</v>
      </c>
      <c r="BL246" s="105">
        <v>80.099999999999994</v>
      </c>
      <c r="BM246" s="105">
        <v>65.933333333333323</v>
      </c>
      <c r="BN246" s="105">
        <v>102.76666666666668</v>
      </c>
      <c r="BO246" s="105">
        <v>140.80333333333334</v>
      </c>
      <c r="BP246" s="105">
        <v>176.30357142857147</v>
      </c>
      <c r="BQ246" s="105">
        <v>104.02666666666666</v>
      </c>
      <c r="BR246" s="106">
        <v>15.326666666666666</v>
      </c>
      <c r="BS246" s="107"/>
      <c r="BT246" s="237">
        <v>0.16777777777777775</v>
      </c>
      <c r="BU246" s="333">
        <v>6.7261904761904759E-2</v>
      </c>
      <c r="BV246" s="333">
        <v>0.44827586206896547</v>
      </c>
      <c r="BW246" s="333">
        <v>2.3666666666666671</v>
      </c>
      <c r="BX246" s="333">
        <v>6.8999999999999977</v>
      </c>
      <c r="BY246" s="109">
        <v>7.044827586206897</v>
      </c>
      <c r="BZ246" s="109">
        <v>6.2666666666666639</v>
      </c>
      <c r="CA246" s="109">
        <v>8.9999999999999964</v>
      </c>
      <c r="CB246" s="109">
        <v>10.033333333333333</v>
      </c>
      <c r="CC246" s="109">
        <v>10.046666666666667</v>
      </c>
      <c r="CD246" s="109">
        <v>5.833333333333333</v>
      </c>
      <c r="CE246" s="109">
        <v>1.3999999999999997</v>
      </c>
      <c r="CF246" s="110"/>
      <c r="CG246" s="111">
        <v>63.6</v>
      </c>
      <c r="CH246" s="111">
        <v>47</v>
      </c>
      <c r="CI246" s="111">
        <v>66</v>
      </c>
      <c r="CJ246" s="111">
        <v>84</v>
      </c>
      <c r="CK246" s="111">
        <v>130</v>
      </c>
      <c r="CL246" s="111">
        <v>166</v>
      </c>
      <c r="CM246" s="111">
        <v>96.4</v>
      </c>
      <c r="CN246" s="111">
        <v>123</v>
      </c>
      <c r="CO246" s="111">
        <v>120</v>
      </c>
      <c r="CP246" s="111">
        <v>238</v>
      </c>
      <c r="CQ246" s="111">
        <v>140.9</v>
      </c>
      <c r="CR246" s="111">
        <v>94</v>
      </c>
      <c r="CS246" s="112"/>
      <c r="CT246" s="200" t="s">
        <v>213</v>
      </c>
      <c r="CU246" s="114">
        <f t="shared" si="130"/>
        <v>0</v>
      </c>
      <c r="CV246" s="114"/>
      <c r="CW246" s="114"/>
      <c r="CX246" s="114">
        <f t="shared" si="111"/>
        <v>0</v>
      </c>
      <c r="CY246" s="114"/>
      <c r="CZ246" s="114"/>
      <c r="DA246" s="114">
        <f t="shared" si="112"/>
        <v>0</v>
      </c>
      <c r="DB246" s="115">
        <f t="shared" si="129"/>
        <v>0</v>
      </c>
      <c r="DC246" s="116">
        <f t="shared" si="114"/>
        <v>10</v>
      </c>
      <c r="DD246" s="116">
        <f t="shared" si="115"/>
        <v>10</v>
      </c>
      <c r="DE246" s="116">
        <f t="shared" si="116"/>
        <v>10</v>
      </c>
      <c r="DF246" s="117">
        <f t="shared" si="117"/>
        <v>30</v>
      </c>
      <c r="DH246" s="119">
        <v>9.7044334975369476E-2</v>
      </c>
      <c r="DI246" s="119">
        <v>9.7044334975369476E-2</v>
      </c>
      <c r="DJ246" s="120">
        <v>0.48522167487684736</v>
      </c>
      <c r="DK246" s="121"/>
      <c r="DL246" s="119">
        <v>0.25777777777777777</v>
      </c>
      <c r="DM246" s="119">
        <v>0.77333333333333321</v>
      </c>
      <c r="DN246" s="120">
        <v>0.12888888888888889</v>
      </c>
      <c r="DO246" s="121"/>
      <c r="DP246" s="119">
        <v>2.5959399332591762</v>
      </c>
      <c r="DQ246" s="119">
        <v>2.9074527252502773</v>
      </c>
      <c r="DR246" s="120">
        <v>0.93453837597330358</v>
      </c>
      <c r="DS246" s="121"/>
      <c r="DT246" s="119">
        <v>6.3906705539358608</v>
      </c>
      <c r="DU246" s="119">
        <v>10.384839650145773</v>
      </c>
      <c r="DV246" s="120">
        <v>17.47448979591837</v>
      </c>
      <c r="DW246" s="121"/>
      <c r="DX246" s="119">
        <v>21.978575656677766</v>
      </c>
      <c r="DY246" s="119">
        <v>28.46073621901591</v>
      </c>
      <c r="DZ246" s="120">
        <v>40.817354790972992</v>
      </c>
      <c r="EA246" s="121"/>
      <c r="EB246" s="119">
        <v>36.675101239415881</v>
      </c>
      <c r="EC246" s="119">
        <v>22.462257127663928</v>
      </c>
      <c r="ED246" s="120">
        <v>24.648848529471916</v>
      </c>
      <c r="EE246" s="121"/>
      <c r="EF246" s="119">
        <v>23.015555555555554</v>
      </c>
      <c r="EG246" s="119">
        <v>19.112917874396135</v>
      </c>
      <c r="EH246" s="120">
        <v>26.918193236714973</v>
      </c>
      <c r="EI246" s="121"/>
      <c r="EJ246" s="119">
        <v>24.498355152735822</v>
      </c>
      <c r="EK246" s="119">
        <v>33.897724068479356</v>
      </c>
      <c r="EL246" s="120">
        <v>40.897254112118162</v>
      </c>
      <c r="EM246" s="121"/>
      <c r="EN246" s="119">
        <v>38.214267040149409</v>
      </c>
      <c r="EO246" s="119">
        <v>45.116844070961733</v>
      </c>
      <c r="EP246" s="120">
        <v>59.52222222222224</v>
      </c>
      <c r="EQ246" s="121"/>
      <c r="ER246" s="119">
        <v>50.793265151515158</v>
      </c>
      <c r="ES246" s="119">
        <v>50.093357954545468</v>
      </c>
      <c r="ET246" s="120">
        <v>75.090043560606077</v>
      </c>
      <c r="EU246" s="121"/>
      <c r="EV246" s="119">
        <v>43.106620583717358</v>
      </c>
      <c r="EW246" s="119">
        <v>25.003840245775731</v>
      </c>
      <c r="EX246" s="120">
        <v>18.702872503840247</v>
      </c>
      <c r="EY246" s="121"/>
      <c r="EZ246" s="119">
        <v>22.91200668896321</v>
      </c>
      <c r="FA246" s="119">
        <v>3.1739576365663327</v>
      </c>
      <c r="FB246" s="120">
        <v>3.5707023411371237</v>
      </c>
    </row>
    <row r="247" spans="1:158" s="118" customFormat="1" ht="15" customHeight="1" x14ac:dyDescent="0.25">
      <c r="A247" s="85">
        <v>25020220</v>
      </c>
      <c r="B247" s="86">
        <v>-73.972888889999993</v>
      </c>
      <c r="C247" s="86">
        <v>9.4929444400000005</v>
      </c>
      <c r="D247" s="87">
        <v>50</v>
      </c>
      <c r="E247" s="197" t="s">
        <v>214</v>
      </c>
      <c r="F247" s="89" t="s">
        <v>45</v>
      </c>
      <c r="G247" s="89" t="s">
        <v>1515</v>
      </c>
      <c r="H247" s="89" t="s">
        <v>727</v>
      </c>
      <c r="I247" s="89" t="s">
        <v>1578</v>
      </c>
      <c r="J247" s="171" t="s">
        <v>861</v>
      </c>
      <c r="K247" s="339">
        <v>0</v>
      </c>
      <c r="L247" s="339">
        <v>0</v>
      </c>
      <c r="M247" s="126">
        <v>0</v>
      </c>
      <c r="N247" s="126">
        <v>0</v>
      </c>
      <c r="O247" s="126">
        <v>0</v>
      </c>
      <c r="P247" s="126">
        <v>0</v>
      </c>
      <c r="Q247" s="126">
        <v>53</v>
      </c>
      <c r="R247" s="126">
        <v>0</v>
      </c>
      <c r="S247" s="126">
        <v>31</v>
      </c>
      <c r="T247" s="126">
        <v>0</v>
      </c>
      <c r="U247" s="126">
        <v>0</v>
      </c>
      <c r="V247" s="661">
        <v>0</v>
      </c>
      <c r="W247" s="661">
        <v>0</v>
      </c>
      <c r="X247" s="126">
        <v>0</v>
      </c>
      <c r="Y247" s="126">
        <v>0</v>
      </c>
      <c r="Z247" s="339">
        <v>30</v>
      </c>
      <c r="AA247" s="339">
        <v>0</v>
      </c>
      <c r="AB247" s="126">
        <v>0</v>
      </c>
      <c r="AC247" s="339">
        <v>0</v>
      </c>
      <c r="AD247" s="339">
        <v>0</v>
      </c>
      <c r="AE247" s="339">
        <v>0</v>
      </c>
      <c r="AF247" s="126">
        <v>0</v>
      </c>
      <c r="AG247" s="126">
        <v>0</v>
      </c>
      <c r="AH247" s="126">
        <v>20</v>
      </c>
      <c r="AI247" s="126">
        <v>0</v>
      </c>
      <c r="AJ247" s="126">
        <v>0</v>
      </c>
      <c r="AK247" s="126">
        <v>0</v>
      </c>
      <c r="AL247" s="126">
        <v>34</v>
      </c>
      <c r="AM247" s="126">
        <v>0</v>
      </c>
      <c r="AN247" s="126">
        <v>0</v>
      </c>
      <c r="AO247" s="120"/>
      <c r="AP247" s="92">
        <f t="shared" si="90"/>
        <v>168</v>
      </c>
      <c r="AQ247" s="93">
        <v>142.37931034482759</v>
      </c>
      <c r="AR247" s="94">
        <f t="shared" si="131"/>
        <v>117.9946718333737</v>
      </c>
      <c r="AS247" s="95">
        <f t="shared" si="132"/>
        <v>117.99467183337369</v>
      </c>
      <c r="AT247" s="96">
        <f t="shared" si="118"/>
        <v>30</v>
      </c>
      <c r="AU247" s="97">
        <f t="shared" si="108"/>
        <v>5</v>
      </c>
      <c r="AV247" s="98"/>
      <c r="AW247" s="58">
        <f t="shared" si="89"/>
        <v>0</v>
      </c>
      <c r="AX247" s="99"/>
      <c r="AY247" s="100">
        <f t="shared" si="128"/>
        <v>53</v>
      </c>
      <c r="AZ247" s="101">
        <v>134</v>
      </c>
      <c r="BA247" s="102">
        <f t="shared" si="91"/>
        <v>-81</v>
      </c>
      <c r="BB247" s="102" t="str">
        <f t="shared" si="92"/>
        <v/>
      </c>
      <c r="BC247" s="102" t="str">
        <f t="shared" si="93"/>
        <v/>
      </c>
      <c r="BD247" s="102">
        <v>5.7586206896551753</v>
      </c>
      <c r="BE247" s="103">
        <f t="shared" si="133"/>
        <v>-0.75862068965517526</v>
      </c>
      <c r="BF247" s="124" t="s">
        <v>214</v>
      </c>
      <c r="BG247" s="105">
        <v>13.33</v>
      </c>
      <c r="BH247" s="105">
        <v>20.617241379310343</v>
      </c>
      <c r="BI247" s="105">
        <v>89.18</v>
      </c>
      <c r="BJ247" s="105">
        <v>142.37931034482759</v>
      </c>
      <c r="BK247" s="105">
        <v>175.60666666666663</v>
      </c>
      <c r="BL247" s="105">
        <v>131.01333333333335</v>
      </c>
      <c r="BM247" s="105">
        <v>99.348275862068959</v>
      </c>
      <c r="BN247" s="105">
        <v>178.26333333333332</v>
      </c>
      <c r="BO247" s="105">
        <v>186.27586206896552</v>
      </c>
      <c r="BP247" s="105">
        <v>214.76206896551722</v>
      </c>
      <c r="BQ247" s="105">
        <v>179.36333333333332</v>
      </c>
      <c r="BR247" s="106">
        <v>52.609999999999992</v>
      </c>
      <c r="BS247" s="107"/>
      <c r="BT247" s="237">
        <v>0.7666666666666665</v>
      </c>
      <c r="BU247" s="333">
        <v>1.3686895639481849</v>
      </c>
      <c r="BV247" s="333">
        <v>4.0333333333333323</v>
      </c>
      <c r="BW247" s="333">
        <v>5.7586206896551753</v>
      </c>
      <c r="BX247" s="333">
        <v>6.8333333333333295</v>
      </c>
      <c r="BY247" s="109">
        <v>4.8666666666666654</v>
      </c>
      <c r="BZ247" s="109">
        <v>5.078888888888887</v>
      </c>
      <c r="CA247" s="109">
        <v>6.5333333333333297</v>
      </c>
      <c r="CB247" s="109">
        <v>7.4436781609195419</v>
      </c>
      <c r="CC247" s="109">
        <v>7.9942528735632159</v>
      </c>
      <c r="CD247" s="109">
        <v>6.6000000000000005</v>
      </c>
      <c r="CE247" s="109">
        <v>1.9333333333333329</v>
      </c>
      <c r="CF247" s="110"/>
      <c r="CG247" s="111">
        <v>64</v>
      </c>
      <c r="CH247" s="111">
        <v>82</v>
      </c>
      <c r="CI247" s="111">
        <v>110</v>
      </c>
      <c r="CJ247" s="111">
        <v>134</v>
      </c>
      <c r="CK247" s="111">
        <v>166</v>
      </c>
      <c r="CL247" s="111">
        <v>137</v>
      </c>
      <c r="CM247" s="111">
        <v>110</v>
      </c>
      <c r="CN247" s="111">
        <v>125</v>
      </c>
      <c r="CO247" s="111">
        <v>116</v>
      </c>
      <c r="CP247" s="111">
        <v>205</v>
      </c>
      <c r="CQ247" s="111">
        <v>135</v>
      </c>
      <c r="CR247" s="111">
        <v>101</v>
      </c>
      <c r="CS247" s="112"/>
      <c r="CT247" s="200" t="s">
        <v>214</v>
      </c>
      <c r="CU247" s="114">
        <f t="shared" si="130"/>
        <v>84</v>
      </c>
      <c r="CV247" s="114"/>
      <c r="CW247" s="114"/>
      <c r="CX247" s="114">
        <f t="shared" si="111"/>
        <v>30</v>
      </c>
      <c r="CY247" s="114"/>
      <c r="CZ247" s="114"/>
      <c r="DA247" s="114">
        <f t="shared" si="112"/>
        <v>54</v>
      </c>
      <c r="DB247" s="115">
        <f t="shared" si="129"/>
        <v>168</v>
      </c>
      <c r="DC247" s="116">
        <f t="shared" si="114"/>
        <v>10</v>
      </c>
      <c r="DD247" s="116">
        <f t="shared" si="115"/>
        <v>10</v>
      </c>
      <c r="DE247" s="116">
        <f t="shared" si="116"/>
        <v>10</v>
      </c>
      <c r="DF247" s="117">
        <f t="shared" si="117"/>
        <v>30</v>
      </c>
      <c r="DH247" s="119">
        <v>5.4119008264462805</v>
      </c>
      <c r="DI247" s="119">
        <v>3.106831955922865</v>
      </c>
      <c r="DJ247" s="120">
        <v>3.6079338842975206</v>
      </c>
      <c r="DK247" s="121"/>
      <c r="DL247" s="119">
        <v>6.3967567567567567</v>
      </c>
      <c r="DM247" s="119">
        <v>7.6551351351351355</v>
      </c>
      <c r="DN247" s="120">
        <v>13.108108108108109</v>
      </c>
      <c r="DO247" s="121"/>
      <c r="DP247" s="119">
        <v>17.008143712574849</v>
      </c>
      <c r="DQ247" s="119">
        <v>28.013413173652697</v>
      </c>
      <c r="DR247" s="120">
        <v>38.518443113772463</v>
      </c>
      <c r="DS247" s="121"/>
      <c r="DT247" s="119">
        <v>46.507558342041108</v>
      </c>
      <c r="DU247" s="119">
        <v>37.506095437129922</v>
      </c>
      <c r="DV247" s="120">
        <v>64.510484151863466</v>
      </c>
      <c r="DW247" s="121"/>
      <c r="DX247" s="119">
        <v>42.5083916711542</v>
      </c>
      <c r="DY247" s="119">
        <v>64.412715849937186</v>
      </c>
      <c r="DZ247" s="120">
        <v>78.815559145575307</v>
      </c>
      <c r="EA247" s="121"/>
      <c r="EB247" s="119">
        <v>52.588622927180964</v>
      </c>
      <c r="EC247" s="119">
        <v>46.889855803893298</v>
      </c>
      <c r="ED247" s="120">
        <v>39.19152126892574</v>
      </c>
      <c r="EE247" s="121"/>
      <c r="EF247" s="119">
        <v>33.587076923076921</v>
      </c>
      <c r="EG247" s="119">
        <v>28.189153846153843</v>
      </c>
      <c r="EH247" s="120">
        <v>42.183769230769229</v>
      </c>
      <c r="EI247" s="121"/>
      <c r="EJ247" s="119">
        <v>46.496120150187728</v>
      </c>
      <c r="EK247" s="119">
        <v>49.595861493533576</v>
      </c>
      <c r="EL247" s="120">
        <v>63.694685022945343</v>
      </c>
      <c r="EM247" s="121"/>
      <c r="EN247" s="119">
        <v>69.670380758116607</v>
      </c>
      <c r="EO247" s="119">
        <v>71.869445860955295</v>
      </c>
      <c r="EP247" s="120">
        <v>54.476840047594763</v>
      </c>
      <c r="EQ247" s="121"/>
      <c r="ER247" s="119">
        <v>76.516673477727849</v>
      </c>
      <c r="ES247" s="119">
        <v>76.216608091540692</v>
      </c>
      <c r="ET247" s="120">
        <v>92.02005176406486</v>
      </c>
      <c r="EU247" s="121"/>
      <c r="EV247" s="119">
        <v>62.768635143506089</v>
      </c>
      <c r="EW247" s="119">
        <v>45.933016725170347</v>
      </c>
      <c r="EX247" s="120">
        <v>37.563865372702871</v>
      </c>
      <c r="EY247" s="121"/>
      <c r="EZ247" s="119">
        <v>20.500339545763222</v>
      </c>
      <c r="FA247" s="119">
        <v>11.3978721798838</v>
      </c>
      <c r="FB247" s="120">
        <v>4.2742020674564252</v>
      </c>
    </row>
    <row r="248" spans="1:158" s="118" customFormat="1" ht="15" customHeight="1" x14ac:dyDescent="0.25">
      <c r="A248" s="85">
        <v>28040350</v>
      </c>
      <c r="B248" s="86">
        <v>-73.749250000000004</v>
      </c>
      <c r="C248" s="86">
        <v>9.6570833300000007</v>
      </c>
      <c r="D248" s="87">
        <v>36</v>
      </c>
      <c r="E248" s="197" t="s">
        <v>215</v>
      </c>
      <c r="F248" s="89" t="s">
        <v>45</v>
      </c>
      <c r="G248" s="89" t="s">
        <v>1515</v>
      </c>
      <c r="H248" s="89" t="s">
        <v>1516</v>
      </c>
      <c r="I248" s="89" t="s">
        <v>1584</v>
      </c>
      <c r="J248" s="171" t="s">
        <v>862</v>
      </c>
      <c r="K248" s="339" t="s">
        <v>1301</v>
      </c>
      <c r="L248" s="339" t="s">
        <v>1301</v>
      </c>
      <c r="M248" s="126" t="s">
        <v>1301</v>
      </c>
      <c r="N248" s="126" t="s">
        <v>1301</v>
      </c>
      <c r="O248" s="126" t="s">
        <v>1301</v>
      </c>
      <c r="P248" s="126" t="s">
        <v>1301</v>
      </c>
      <c r="Q248" s="126" t="s">
        <v>1301</v>
      </c>
      <c r="R248" s="126" t="s">
        <v>1301</v>
      </c>
      <c r="S248" s="126" t="s">
        <v>1301</v>
      </c>
      <c r="T248" s="126" t="s">
        <v>1301</v>
      </c>
      <c r="U248" s="126" t="s">
        <v>1301</v>
      </c>
      <c r="V248" s="661" t="s">
        <v>1301</v>
      </c>
      <c r="W248" s="661" t="s">
        <v>1301</v>
      </c>
      <c r="X248" s="126" t="s">
        <v>1301</v>
      </c>
      <c r="Y248" s="126" t="s">
        <v>1301</v>
      </c>
      <c r="Z248" s="339" t="s">
        <v>1301</v>
      </c>
      <c r="AA248" s="339" t="s">
        <v>1301</v>
      </c>
      <c r="AB248" s="126" t="s">
        <v>1301</v>
      </c>
      <c r="AC248" s="339" t="s">
        <v>1301</v>
      </c>
      <c r="AD248" s="339" t="s">
        <v>1301</v>
      </c>
      <c r="AE248" s="339" t="s">
        <v>1301</v>
      </c>
      <c r="AF248" s="126" t="s">
        <v>1301</v>
      </c>
      <c r="AG248" s="126" t="s">
        <v>1301</v>
      </c>
      <c r="AH248" s="126" t="s">
        <v>1301</v>
      </c>
      <c r="AI248" s="126" t="s">
        <v>1301</v>
      </c>
      <c r="AJ248" s="126" t="s">
        <v>1301</v>
      </c>
      <c r="AK248" s="126" t="s">
        <v>1301</v>
      </c>
      <c r="AL248" s="126" t="s">
        <v>1301</v>
      </c>
      <c r="AM248" s="126" t="s">
        <v>1301</v>
      </c>
      <c r="AN248" s="126" t="s">
        <v>1301</v>
      </c>
      <c r="AO248" s="120"/>
      <c r="AP248" s="92" t="str">
        <f t="shared" si="90"/>
        <v/>
      </c>
      <c r="AQ248" s="93">
        <v>127.03999999999999</v>
      </c>
      <c r="AR248" s="51"/>
      <c r="AS248" s="51"/>
      <c r="AT248" s="96">
        <f t="shared" si="118"/>
        <v>0</v>
      </c>
      <c r="AU248" s="97">
        <f t="shared" si="108"/>
        <v>0</v>
      </c>
      <c r="AV248" s="98"/>
      <c r="AW248" s="58"/>
      <c r="AX248" s="99"/>
      <c r="AY248" s="100"/>
      <c r="AZ248" s="101">
        <v>122.6</v>
      </c>
      <c r="BA248" s="102" t="str">
        <f t="shared" si="91"/>
        <v/>
      </c>
      <c r="BB248" s="102" t="str">
        <f t="shared" si="92"/>
        <v/>
      </c>
      <c r="BC248" s="102" t="str">
        <f t="shared" si="93"/>
        <v/>
      </c>
      <c r="BD248" s="102">
        <v>6.2333333333333334</v>
      </c>
      <c r="BE248" s="103">
        <f t="shared" si="133"/>
        <v>-6.2333333333333334</v>
      </c>
      <c r="BF248" s="124" t="s">
        <v>215</v>
      </c>
      <c r="BG248" s="105">
        <v>9.1142857142857139</v>
      </c>
      <c r="BH248" s="105">
        <v>23.266666666666666</v>
      </c>
      <c r="BI248" s="105">
        <v>67.166666666666671</v>
      </c>
      <c r="BJ248" s="105">
        <v>127.03999999999999</v>
      </c>
      <c r="BK248" s="105">
        <v>173.71333333333331</v>
      </c>
      <c r="BL248" s="105">
        <v>129.93666666666664</v>
      </c>
      <c r="BM248" s="105">
        <v>96.785714285714292</v>
      </c>
      <c r="BN248" s="105">
        <v>133.44333333333333</v>
      </c>
      <c r="BO248" s="105">
        <v>163.64827586206897</v>
      </c>
      <c r="BP248" s="105">
        <v>199.64814814814815</v>
      </c>
      <c r="BQ248" s="105">
        <v>185.82999999999998</v>
      </c>
      <c r="BR248" s="106">
        <v>34.603448275862071</v>
      </c>
      <c r="BS248" s="107"/>
      <c r="BT248" s="237">
        <v>0.90563218390804567</v>
      </c>
      <c r="BU248" s="333">
        <v>1.7662048440065681</v>
      </c>
      <c r="BV248" s="333">
        <v>4.3999999999999986</v>
      </c>
      <c r="BW248" s="333">
        <v>6.2333333333333334</v>
      </c>
      <c r="BX248" s="333">
        <v>8.1666666666666625</v>
      </c>
      <c r="BY248" s="109">
        <v>6.2333333333333361</v>
      </c>
      <c r="BZ248" s="109">
        <v>5.7077777777777756</v>
      </c>
      <c r="CA248" s="109">
        <v>7.4333333333333318</v>
      </c>
      <c r="CB248" s="109">
        <v>7.6425287356321849</v>
      </c>
      <c r="CC248" s="109">
        <v>9.1933333333333298</v>
      </c>
      <c r="CD248" s="109">
        <v>6.5666666666666664</v>
      </c>
      <c r="CE248" s="109">
        <v>1.6689655172413791</v>
      </c>
      <c r="CF248" s="110"/>
      <c r="CG248" s="111">
        <v>44</v>
      </c>
      <c r="CH248" s="111">
        <v>51.6</v>
      </c>
      <c r="CI248" s="111">
        <v>110</v>
      </c>
      <c r="CJ248" s="111">
        <v>122.6</v>
      </c>
      <c r="CK248" s="111">
        <v>146.5</v>
      </c>
      <c r="CL248" s="111">
        <v>126</v>
      </c>
      <c r="CM248" s="111">
        <v>115</v>
      </c>
      <c r="CN248" s="111">
        <v>109</v>
      </c>
      <c r="CO248" s="111">
        <v>117.3</v>
      </c>
      <c r="CP248" s="111">
        <v>130</v>
      </c>
      <c r="CQ248" s="111">
        <v>240</v>
      </c>
      <c r="CR248" s="111">
        <v>115.5</v>
      </c>
      <c r="CS248" s="112"/>
      <c r="CT248" s="200" t="s">
        <v>215</v>
      </c>
      <c r="CU248" s="114">
        <f t="shared" si="130"/>
        <v>0</v>
      </c>
      <c r="CV248" s="114"/>
      <c r="CW248" s="114"/>
      <c r="CX248" s="114">
        <f t="shared" si="111"/>
        <v>0</v>
      </c>
      <c r="CY248" s="114"/>
      <c r="CZ248" s="114"/>
      <c r="DA248" s="114">
        <f t="shared" si="112"/>
        <v>0</v>
      </c>
      <c r="DB248" s="115">
        <f t="shared" si="129"/>
        <v>0</v>
      </c>
      <c r="DC248" s="116">
        <f t="shared" si="114"/>
        <v>0</v>
      </c>
      <c r="DD248" s="116">
        <f t="shared" si="115"/>
        <v>0</v>
      </c>
      <c r="DE248" s="116">
        <f t="shared" si="116"/>
        <v>0</v>
      </c>
      <c r="DF248" s="117">
        <f t="shared" si="117"/>
        <v>0</v>
      </c>
      <c r="DH248" s="119">
        <v>4.6956074766355149</v>
      </c>
      <c r="DI248" s="119">
        <v>3.9962616822429906</v>
      </c>
      <c r="DJ248" s="120">
        <v>1.9981308411214953</v>
      </c>
      <c r="DK248" s="121"/>
      <c r="DL248" s="119">
        <v>5.0062421972534326</v>
      </c>
      <c r="DM248" s="119">
        <v>16.019975031210986</v>
      </c>
      <c r="DN248" s="120">
        <v>5.7071161048689136</v>
      </c>
      <c r="DO248" s="121"/>
      <c r="DP248" s="119">
        <v>10.305863309352519</v>
      </c>
      <c r="DQ248" s="119">
        <v>20.716888489208632</v>
      </c>
      <c r="DR248" s="120">
        <v>27.44724820143885</v>
      </c>
      <c r="DS248" s="121"/>
      <c r="DT248" s="119">
        <v>26.157246376811585</v>
      </c>
      <c r="DU248" s="119">
        <v>40.173582171178552</v>
      </c>
      <c r="DV248" s="120">
        <v>53.992504785343158</v>
      </c>
      <c r="DW248" s="121"/>
      <c r="DX248" s="119">
        <v>49.989606953892661</v>
      </c>
      <c r="DY248" s="119">
        <v>64.186655328798182</v>
      </c>
      <c r="DZ248" s="120">
        <v>62.187071050642473</v>
      </c>
      <c r="EA248" s="121"/>
      <c r="EB248" s="119">
        <v>46.492911010558068</v>
      </c>
      <c r="EC248" s="119">
        <v>41.843619909502259</v>
      </c>
      <c r="ED248" s="120">
        <v>40.100135746606327</v>
      </c>
      <c r="EE248" s="121"/>
      <c r="EF248" s="119">
        <v>32.334171301446048</v>
      </c>
      <c r="EG248" s="119">
        <v>20.123381535038931</v>
      </c>
      <c r="EH248" s="120">
        <v>35.362447163515014</v>
      </c>
      <c r="EI248" s="121"/>
      <c r="EJ248" s="119">
        <v>41.019415943172845</v>
      </c>
      <c r="EK248" s="119">
        <v>41.219510655090772</v>
      </c>
      <c r="EL248" s="120">
        <v>44.521073401736388</v>
      </c>
      <c r="EM248" s="121"/>
      <c r="EN248" s="119">
        <v>46.980131050517869</v>
      </c>
      <c r="EO248" s="119">
        <v>53.277467765800047</v>
      </c>
      <c r="EP248" s="120">
        <v>57.375734517015438</v>
      </c>
      <c r="EQ248" s="121"/>
      <c r="ER248" s="119">
        <v>55.209181636726548</v>
      </c>
      <c r="ES248" s="119">
        <v>58.20968063872256</v>
      </c>
      <c r="ET248" s="120">
        <v>87.014471057884236</v>
      </c>
      <c r="EU248" s="121"/>
      <c r="EV248" s="119">
        <v>63.782546296296289</v>
      </c>
      <c r="EW248" s="119">
        <v>48.886622474747469</v>
      </c>
      <c r="EX248" s="120">
        <v>45.687497895622897</v>
      </c>
      <c r="EY248" s="121"/>
      <c r="EZ248" s="119">
        <v>20.74274336283186</v>
      </c>
      <c r="FA248" s="119">
        <v>6.9142477876106199</v>
      </c>
      <c r="FB248" s="120">
        <v>6.3130088495575221</v>
      </c>
    </row>
    <row r="249" spans="1:158" s="118" customFormat="1" ht="15" customHeight="1" x14ac:dyDescent="0.25">
      <c r="A249" s="85">
        <v>25021500</v>
      </c>
      <c r="B249" s="86">
        <v>-74.352249999999998</v>
      </c>
      <c r="C249" s="86">
        <v>9.58116667</v>
      </c>
      <c r="D249" s="87">
        <v>35</v>
      </c>
      <c r="E249" s="197" t="s">
        <v>216</v>
      </c>
      <c r="F249" s="89" t="s">
        <v>37</v>
      </c>
      <c r="G249" s="89" t="s">
        <v>1515</v>
      </c>
      <c r="H249" s="89" t="s">
        <v>1516</v>
      </c>
      <c r="I249" s="89" t="s">
        <v>1584</v>
      </c>
      <c r="J249" s="171" t="s">
        <v>863</v>
      </c>
      <c r="K249" s="339">
        <v>0</v>
      </c>
      <c r="L249" s="339">
        <v>0</v>
      </c>
      <c r="M249" s="126">
        <v>0</v>
      </c>
      <c r="N249" s="126">
        <v>0</v>
      </c>
      <c r="O249" s="126">
        <v>0</v>
      </c>
      <c r="P249" s="126">
        <v>0</v>
      </c>
      <c r="Q249" s="126">
        <v>27</v>
      </c>
      <c r="R249" s="126">
        <v>0</v>
      </c>
      <c r="S249" s="126">
        <v>5</v>
      </c>
      <c r="T249" s="126">
        <v>0</v>
      </c>
      <c r="U249" s="126">
        <v>0</v>
      </c>
      <c r="V249" s="661">
        <v>0</v>
      </c>
      <c r="W249" s="661">
        <v>17</v>
      </c>
      <c r="X249" s="126">
        <v>23</v>
      </c>
      <c r="Y249" s="126">
        <v>0</v>
      </c>
      <c r="Z249" s="339">
        <v>0</v>
      </c>
      <c r="AA249" s="339" t="s">
        <v>1301</v>
      </c>
      <c r="AB249" s="126">
        <v>0</v>
      </c>
      <c r="AC249" s="339">
        <v>0</v>
      </c>
      <c r="AD249" s="339">
        <v>0</v>
      </c>
      <c r="AE249" s="339">
        <v>0</v>
      </c>
      <c r="AF249" s="126">
        <v>0</v>
      </c>
      <c r="AG249" s="126">
        <v>7</v>
      </c>
      <c r="AH249" s="126">
        <v>0</v>
      </c>
      <c r="AI249" s="126">
        <v>0</v>
      </c>
      <c r="AJ249" s="126">
        <v>0</v>
      </c>
      <c r="AK249" s="126">
        <v>0</v>
      </c>
      <c r="AL249" s="126">
        <v>47</v>
      </c>
      <c r="AM249" s="126">
        <v>0</v>
      </c>
      <c r="AN249" s="126">
        <v>0</v>
      </c>
      <c r="AO249" s="120"/>
      <c r="AP249" s="92">
        <f t="shared" si="90"/>
        <v>126</v>
      </c>
      <c r="AQ249" s="93">
        <v>107.60333333333332</v>
      </c>
      <c r="AR249" s="94">
        <f>+AP249*100/AQ249</f>
        <v>117.09674421486324</v>
      </c>
      <c r="AS249" s="95">
        <f>IF(AND((AP249*$AT$1*100/(AQ249*AT249))&gt;100+3.33*AP249-AQ249*AT249/$AT$1,AQ249&lt;30),IF(100+3.33*AP249-AQ249*AT249/$AT$1&gt;200,200,100+3.33*AP249-AQ249*AT249/$AT$1),IF((AP249*$AT$1*100/(AQ249*AT249))&lt;100+AP249-3.33*AQ249*AT249/$AT$1,100+AP249-3.33*AQ249*AT249/$AT$1,IF((AP249*$AT$1*100/(AQ249*AT249))&gt;200,200,(AP249*$AT$1*100/(AQ249*AT249)))))</f>
        <v>121.13456298089301</v>
      </c>
      <c r="AT249" s="96">
        <f t="shared" si="118"/>
        <v>29</v>
      </c>
      <c r="AU249" s="97">
        <f>COUNTIF(K249:AO249,"&gt;0")</f>
        <v>6</v>
      </c>
      <c r="AV249" s="98"/>
      <c r="AW249" s="58">
        <f>+LOOKUP(1000,K249:AO249)</f>
        <v>0</v>
      </c>
      <c r="AX249" s="99"/>
      <c r="AY249" s="100">
        <f>MAX(K249:AO249)</f>
        <v>47</v>
      </c>
      <c r="AZ249" s="101">
        <v>120</v>
      </c>
      <c r="BA249" s="102">
        <f t="shared" si="91"/>
        <v>-73</v>
      </c>
      <c r="BB249" s="102" t="str">
        <f t="shared" si="92"/>
        <v/>
      </c>
      <c r="BC249" s="102" t="str">
        <f t="shared" si="93"/>
        <v/>
      </c>
      <c r="BD249" s="102">
        <v>5.5666666666666673</v>
      </c>
      <c r="BE249" s="103">
        <f t="shared" si="133"/>
        <v>0.43333333333333268</v>
      </c>
      <c r="BF249" s="124" t="s">
        <v>216</v>
      </c>
      <c r="BG249" s="105">
        <v>20.933333333333334</v>
      </c>
      <c r="BH249" s="105">
        <v>30</v>
      </c>
      <c r="BI249" s="105">
        <v>68.833333333333329</v>
      </c>
      <c r="BJ249" s="105">
        <v>107.60333333333332</v>
      </c>
      <c r="BK249" s="105">
        <v>160.61666666666667</v>
      </c>
      <c r="BL249" s="105">
        <v>108.63666666666667</v>
      </c>
      <c r="BM249" s="105">
        <v>104.31666666666666</v>
      </c>
      <c r="BN249" s="105">
        <v>131.35</v>
      </c>
      <c r="BO249" s="105">
        <v>119.50333333333333</v>
      </c>
      <c r="BP249" s="105">
        <v>140.38333333333333</v>
      </c>
      <c r="BQ249" s="105">
        <v>116.96666666666667</v>
      </c>
      <c r="BR249" s="106">
        <v>42.233333333333334</v>
      </c>
      <c r="BS249" s="107"/>
      <c r="BT249" s="237">
        <v>1.2333333333333327</v>
      </c>
      <c r="BU249" s="333">
        <v>1.696623563218391</v>
      </c>
      <c r="BV249" s="333">
        <v>2.9999999999999987</v>
      </c>
      <c r="BW249" s="333">
        <v>5.5666666666666673</v>
      </c>
      <c r="BX249" s="333">
        <v>7.1666666666666634</v>
      </c>
      <c r="BY249" s="109">
        <v>5.4333333333333318</v>
      </c>
      <c r="BZ249" s="109">
        <v>5.133333333333332</v>
      </c>
      <c r="CA249" s="109">
        <v>6.2999999999999972</v>
      </c>
      <c r="CB249" s="109">
        <v>5.6</v>
      </c>
      <c r="CC249" s="109">
        <v>6.4666666666666632</v>
      </c>
      <c r="CD249" s="109">
        <v>6.2333333333333343</v>
      </c>
      <c r="CE249" s="109">
        <v>2.5999999999999992</v>
      </c>
      <c r="CF249" s="110"/>
      <c r="CG249" s="111">
        <v>87</v>
      </c>
      <c r="CH249" s="111">
        <v>84</v>
      </c>
      <c r="CI249" s="111">
        <v>150</v>
      </c>
      <c r="CJ249" s="111">
        <v>120</v>
      </c>
      <c r="CK249" s="111">
        <v>130</v>
      </c>
      <c r="CL249" s="111">
        <v>135</v>
      </c>
      <c r="CM249" s="111">
        <v>87</v>
      </c>
      <c r="CN249" s="111">
        <v>137</v>
      </c>
      <c r="CO249" s="111">
        <v>110</v>
      </c>
      <c r="CP249" s="111">
        <v>150</v>
      </c>
      <c r="CQ249" s="111">
        <v>130</v>
      </c>
      <c r="CR249" s="111">
        <v>98</v>
      </c>
      <c r="CS249" s="112"/>
      <c r="CT249" s="200" t="s">
        <v>216</v>
      </c>
      <c r="CU249" s="114">
        <f t="shared" si="130"/>
        <v>32</v>
      </c>
      <c r="CV249" s="114"/>
      <c r="CW249" s="114"/>
      <c r="CX249" s="114">
        <f t="shared" si="111"/>
        <v>40</v>
      </c>
      <c r="CY249" s="114"/>
      <c r="CZ249" s="114"/>
      <c r="DA249" s="114">
        <f t="shared" si="112"/>
        <v>54</v>
      </c>
      <c r="DB249" s="115">
        <f t="shared" si="129"/>
        <v>126</v>
      </c>
      <c r="DC249" s="116">
        <f t="shared" si="114"/>
        <v>10</v>
      </c>
      <c r="DD249" s="116">
        <f t="shared" si="115"/>
        <v>9</v>
      </c>
      <c r="DE249" s="116">
        <f t="shared" si="116"/>
        <v>10</v>
      </c>
      <c r="DF249" s="117">
        <f t="shared" si="117"/>
        <v>29</v>
      </c>
      <c r="DH249" s="119">
        <v>5.8945013979496741</v>
      </c>
      <c r="DI249" s="119">
        <v>7.2931966449207817</v>
      </c>
      <c r="DJ249" s="120">
        <v>5.2950605778191981</v>
      </c>
      <c r="DK249" s="121"/>
      <c r="DL249" s="119">
        <v>8.0937931034482755</v>
      </c>
      <c r="DM249" s="119">
        <v>14.631087533156499</v>
      </c>
      <c r="DN249" s="120">
        <v>10.999257294429707</v>
      </c>
      <c r="DO249" s="121"/>
      <c r="DP249" s="119">
        <v>16.604892425582079</v>
      </c>
      <c r="DQ249" s="119">
        <v>17.905275567344528</v>
      </c>
      <c r="DR249" s="120">
        <v>24.00707338638373</v>
      </c>
      <c r="DS249" s="121"/>
      <c r="DT249" s="119">
        <v>41.106830078936426</v>
      </c>
      <c r="DU249" s="119">
        <v>39.706597424179471</v>
      </c>
      <c r="DV249" s="120">
        <v>43.707262152056494</v>
      </c>
      <c r="DW249" s="121"/>
      <c r="DX249" s="119">
        <v>43.51158645276292</v>
      </c>
      <c r="DY249" s="119">
        <v>54.714569631405325</v>
      </c>
      <c r="DZ249" s="120">
        <v>70.118671502038637</v>
      </c>
      <c r="EA249" s="121"/>
      <c r="EB249" s="119">
        <v>46.015450067174207</v>
      </c>
      <c r="EC249" s="119">
        <v>43.214509628302729</v>
      </c>
      <c r="ED249" s="120">
        <v>34.01141961486789</v>
      </c>
      <c r="EE249" s="121"/>
      <c r="EF249" s="119">
        <v>32.78827943541183</v>
      </c>
      <c r="EG249" s="119">
        <v>26.090673575129539</v>
      </c>
      <c r="EH249" s="120">
        <v>37.586564230837951</v>
      </c>
      <c r="EI249" s="121"/>
      <c r="EJ249" s="119">
        <v>45.306911809581933</v>
      </c>
      <c r="EK249" s="119">
        <v>41.206286237412272</v>
      </c>
      <c r="EL249" s="120">
        <v>49.107491608178215</v>
      </c>
      <c r="EM249" s="121"/>
      <c r="EN249" s="119">
        <v>45.502338249653114</v>
      </c>
      <c r="EO249" s="119">
        <v>48.302482141939457</v>
      </c>
      <c r="EP249" s="120">
        <v>40.402076160131557</v>
      </c>
      <c r="EQ249" s="121"/>
      <c r="ER249" s="119">
        <v>54.698754156607301</v>
      </c>
      <c r="ES249" s="119">
        <v>50.098858925887122</v>
      </c>
      <c r="ET249" s="120">
        <v>46.598938641643507</v>
      </c>
      <c r="EU249" s="121"/>
      <c r="EV249" s="119">
        <v>35.409318241642538</v>
      </c>
      <c r="EW249" s="119">
        <v>32.608581205580421</v>
      </c>
      <c r="EX249" s="120">
        <v>36.809686759673596</v>
      </c>
      <c r="EY249" s="121"/>
      <c r="EZ249" s="119">
        <v>21.186867644022303</v>
      </c>
      <c r="FA249" s="119">
        <v>18.388602106132563</v>
      </c>
      <c r="FB249" s="120">
        <v>10.493495767086518</v>
      </c>
    </row>
    <row r="250" spans="1:158" s="118" customFormat="1" ht="15" customHeight="1" x14ac:dyDescent="0.25">
      <c r="A250" s="85">
        <v>25021610</v>
      </c>
      <c r="B250" s="86">
        <v>-74.504861109999993</v>
      </c>
      <c r="C250" s="86">
        <v>9.6856666699999998</v>
      </c>
      <c r="D250" s="87">
        <v>100</v>
      </c>
      <c r="E250" s="197" t="s">
        <v>217</v>
      </c>
      <c r="F250" s="89" t="s">
        <v>37</v>
      </c>
      <c r="G250" s="89" t="s">
        <v>1515</v>
      </c>
      <c r="H250" s="89" t="s">
        <v>1516</v>
      </c>
      <c r="I250" s="89" t="s">
        <v>1584</v>
      </c>
      <c r="J250" s="171" t="s">
        <v>864</v>
      </c>
      <c r="K250" s="339" t="s">
        <v>1301</v>
      </c>
      <c r="L250" s="339" t="s">
        <v>1301</v>
      </c>
      <c r="M250" s="126" t="s">
        <v>1301</v>
      </c>
      <c r="N250" s="126" t="s">
        <v>1301</v>
      </c>
      <c r="O250" s="126" t="s">
        <v>1301</v>
      </c>
      <c r="P250" s="126" t="s">
        <v>1301</v>
      </c>
      <c r="Q250" s="126" t="s">
        <v>1301</v>
      </c>
      <c r="R250" s="126" t="s">
        <v>1301</v>
      </c>
      <c r="S250" s="126" t="s">
        <v>1301</v>
      </c>
      <c r="T250" s="126" t="s">
        <v>1301</v>
      </c>
      <c r="U250" s="126" t="s">
        <v>1301</v>
      </c>
      <c r="V250" s="661" t="s">
        <v>1301</v>
      </c>
      <c r="W250" s="661" t="s">
        <v>1301</v>
      </c>
      <c r="X250" s="126" t="s">
        <v>1301</v>
      </c>
      <c r="Y250" s="126" t="s">
        <v>1301</v>
      </c>
      <c r="Z250" s="339" t="s">
        <v>1301</v>
      </c>
      <c r="AA250" s="339" t="s">
        <v>1301</v>
      </c>
      <c r="AB250" s="126" t="s">
        <v>1301</v>
      </c>
      <c r="AC250" s="339" t="s">
        <v>1301</v>
      </c>
      <c r="AD250" s="339" t="s">
        <v>1301</v>
      </c>
      <c r="AE250" s="339" t="s">
        <v>1301</v>
      </c>
      <c r="AF250" s="126" t="s">
        <v>1301</v>
      </c>
      <c r="AG250" s="126" t="s">
        <v>1301</v>
      </c>
      <c r="AH250" s="126" t="s">
        <v>1301</v>
      </c>
      <c r="AI250" s="126" t="s">
        <v>1301</v>
      </c>
      <c r="AJ250" s="126" t="s">
        <v>1301</v>
      </c>
      <c r="AK250" s="126" t="s">
        <v>1301</v>
      </c>
      <c r="AL250" s="126" t="s">
        <v>1301</v>
      </c>
      <c r="AM250" s="126" t="s">
        <v>1301</v>
      </c>
      <c r="AN250" s="126" t="s">
        <v>1301</v>
      </c>
      <c r="AO250" s="120"/>
      <c r="AP250" s="92" t="str">
        <f t="shared" si="90"/>
        <v/>
      </c>
      <c r="AQ250" s="93">
        <v>125.47</v>
      </c>
      <c r="AR250" s="226"/>
      <c r="AS250" s="227"/>
      <c r="AT250" s="96">
        <f>COUNT(K250:AO250)</f>
        <v>0</v>
      </c>
      <c r="AU250" s="97">
        <f>COUNTIF(K250:AO250,"&gt;0")</f>
        <v>0</v>
      </c>
      <c r="AV250" s="98"/>
      <c r="AW250" s="58"/>
      <c r="AX250" s="99"/>
      <c r="AY250" s="100"/>
      <c r="AZ250" s="101">
        <v>112</v>
      </c>
      <c r="BA250" s="102" t="str">
        <f t="shared" si="91"/>
        <v/>
      </c>
      <c r="BB250" s="102" t="str">
        <f t="shared" si="92"/>
        <v/>
      </c>
      <c r="BC250" s="102" t="str">
        <f t="shared" si="93"/>
        <v/>
      </c>
      <c r="BD250" s="102">
        <v>6.0000000000000009</v>
      </c>
      <c r="BE250" s="103">
        <f t="shared" si="133"/>
        <v>-6.0000000000000009</v>
      </c>
      <c r="BF250" s="124" t="s">
        <v>217</v>
      </c>
      <c r="BG250" s="105">
        <v>21.862068965517242</v>
      </c>
      <c r="BH250" s="105">
        <v>28.166666666666668</v>
      </c>
      <c r="BI250" s="105">
        <v>82.38333333333334</v>
      </c>
      <c r="BJ250" s="105">
        <v>125.47</v>
      </c>
      <c r="BK250" s="105">
        <v>194.32068965517243</v>
      </c>
      <c r="BL250" s="105">
        <v>140.72666666666666</v>
      </c>
      <c r="BM250" s="105">
        <v>139.24137931034483</v>
      </c>
      <c r="BN250" s="105">
        <v>163.23333333333332</v>
      </c>
      <c r="BO250" s="105">
        <v>170.4814814814815</v>
      </c>
      <c r="BP250" s="105">
        <v>181.26666666666668</v>
      </c>
      <c r="BQ250" s="105">
        <v>146.31034482758622</v>
      </c>
      <c r="BR250" s="106">
        <v>60.931034482758619</v>
      </c>
      <c r="BS250" s="107"/>
      <c r="BT250" s="257">
        <v>1.1355555555555554</v>
      </c>
      <c r="BU250" s="192">
        <v>1.933199917898194</v>
      </c>
      <c r="BV250" s="192">
        <v>4.0666666666666655</v>
      </c>
      <c r="BW250" s="192">
        <v>6.0000000000000009</v>
      </c>
      <c r="BX250" s="192">
        <v>7.5722222222222202</v>
      </c>
      <c r="BY250" s="193">
        <v>5.6333333333333346</v>
      </c>
      <c r="BZ250" s="192">
        <v>6.7088888888888869</v>
      </c>
      <c r="CA250" s="192">
        <v>7.3666666666666627</v>
      </c>
      <c r="CB250" s="193">
        <v>6.8877187022252429</v>
      </c>
      <c r="CC250" s="193">
        <v>7.3999999999999977</v>
      </c>
      <c r="CD250" s="193">
        <v>6.8402298850574716</v>
      </c>
      <c r="CE250" s="193">
        <v>2.8666666666666663</v>
      </c>
      <c r="CF250" s="110"/>
      <c r="CG250" s="111">
        <v>70</v>
      </c>
      <c r="CH250" s="111">
        <v>64</v>
      </c>
      <c r="CI250" s="111">
        <v>95</v>
      </c>
      <c r="CJ250" s="111">
        <v>112</v>
      </c>
      <c r="CK250" s="111">
        <v>111</v>
      </c>
      <c r="CL250" s="111">
        <v>135</v>
      </c>
      <c r="CM250" s="111">
        <v>95</v>
      </c>
      <c r="CN250" s="111">
        <v>93</v>
      </c>
      <c r="CO250" s="111">
        <v>111</v>
      </c>
      <c r="CP250" s="111">
        <v>140</v>
      </c>
      <c r="CQ250" s="111">
        <v>116</v>
      </c>
      <c r="CR250" s="111">
        <v>131</v>
      </c>
      <c r="CS250" s="112"/>
      <c r="CT250" s="200" t="s">
        <v>217</v>
      </c>
      <c r="CU250" s="114">
        <f t="shared" si="130"/>
        <v>0</v>
      </c>
      <c r="CV250" s="114"/>
      <c r="CW250" s="114"/>
      <c r="CX250" s="114">
        <f t="shared" si="111"/>
        <v>0</v>
      </c>
      <c r="CY250" s="114"/>
      <c r="CZ250" s="114"/>
      <c r="DA250" s="114">
        <f t="shared" si="112"/>
        <v>0</v>
      </c>
      <c r="DB250" s="115">
        <f t="shared" si="129"/>
        <v>0</v>
      </c>
      <c r="DC250" s="116">
        <f t="shared" si="114"/>
        <v>0</v>
      </c>
      <c r="DD250" s="116">
        <f t="shared" si="115"/>
        <v>0</v>
      </c>
      <c r="DE250" s="116">
        <f t="shared" si="116"/>
        <v>0</v>
      </c>
      <c r="DF250" s="117">
        <f t="shared" si="117"/>
        <v>0</v>
      </c>
      <c r="DH250" s="119">
        <v>11.044189852700489</v>
      </c>
      <c r="DI250" s="119">
        <v>12.72054009819967</v>
      </c>
      <c r="DJ250" s="120">
        <v>4.0429623567921436</v>
      </c>
      <c r="DK250" s="121"/>
      <c r="DL250" s="119">
        <v>7.9104895104895112</v>
      </c>
      <c r="DM250" s="119">
        <v>10.283636363636363</v>
      </c>
      <c r="DN250" s="120">
        <v>8.9981818181818181</v>
      </c>
      <c r="DO250" s="121"/>
      <c r="DP250" s="119">
        <v>19.699691945274981</v>
      </c>
      <c r="DQ250" s="119">
        <v>30.971165171695208</v>
      </c>
      <c r="DR250" s="120">
        <v>35.54068134456827</v>
      </c>
      <c r="DS250" s="121"/>
      <c r="DT250" s="119">
        <v>35.528249336870026</v>
      </c>
      <c r="DU250" s="119">
        <v>48.838832891246682</v>
      </c>
      <c r="DV250" s="120">
        <v>60.748302387267906</v>
      </c>
      <c r="DW250" s="121"/>
      <c r="DX250" s="119">
        <v>63.681758304696444</v>
      </c>
      <c r="DY250" s="119">
        <v>42.687772050400916</v>
      </c>
      <c r="DZ250" s="120">
        <v>68.18046964490263</v>
      </c>
      <c r="EA250" s="121"/>
      <c r="EB250" s="119">
        <v>62.727571305099396</v>
      </c>
      <c r="EC250" s="119">
        <v>36.288677614520317</v>
      </c>
      <c r="ED250" s="120">
        <v>39.399135695764912</v>
      </c>
      <c r="EE250" s="121"/>
      <c r="EF250" s="119">
        <v>42.526579111944962</v>
      </c>
      <c r="EG250" s="119">
        <v>42.626641651031889</v>
      </c>
      <c r="EH250" s="120">
        <v>50.231394621638522</v>
      </c>
      <c r="EI250" s="121"/>
      <c r="EJ250" s="119">
        <v>48.48852071005917</v>
      </c>
      <c r="EK250" s="119">
        <v>48.388544378698221</v>
      </c>
      <c r="EL250" s="120">
        <v>65.584473372781062</v>
      </c>
      <c r="EM250" s="121"/>
      <c r="EN250" s="119">
        <v>56.181946802490103</v>
      </c>
      <c r="EO250" s="119">
        <v>60.543576683644595</v>
      </c>
      <c r="EP250" s="120">
        <v>66.774476513865309</v>
      </c>
      <c r="EQ250" s="121"/>
      <c r="ER250" s="119">
        <v>55.682411691941176</v>
      </c>
      <c r="ES250" s="119">
        <v>54.124135245338344</v>
      </c>
      <c r="ET250" s="120">
        <v>64.616529985797413</v>
      </c>
      <c r="EU250" s="121"/>
      <c r="EV250" s="119">
        <v>73.925387916804226</v>
      </c>
      <c r="EW250" s="119">
        <v>54.519973588643126</v>
      </c>
      <c r="EX250" s="120">
        <v>39.016176956091115</v>
      </c>
      <c r="EY250" s="121"/>
      <c r="EZ250" s="119">
        <v>24.721406882591094</v>
      </c>
      <c r="FA250" s="119">
        <v>25.76012145748988</v>
      </c>
      <c r="FB250" s="120">
        <v>12.672317813765183</v>
      </c>
    </row>
    <row r="251" spans="1:158" s="118" customFormat="1" ht="15" customHeight="1" x14ac:dyDescent="0.25">
      <c r="A251" s="85">
        <v>29065000</v>
      </c>
      <c r="B251" s="86">
        <v>-74.516666670000006</v>
      </c>
      <c r="C251" s="86">
        <v>10.516666669999999</v>
      </c>
      <c r="D251" s="87">
        <v>20</v>
      </c>
      <c r="E251" s="197" t="s">
        <v>218</v>
      </c>
      <c r="F251" s="89" t="s">
        <v>37</v>
      </c>
      <c r="G251" s="89" t="s">
        <v>1515</v>
      </c>
      <c r="H251" s="89" t="s">
        <v>1516</v>
      </c>
      <c r="I251" s="89" t="s">
        <v>1571</v>
      </c>
      <c r="J251" s="171" t="s">
        <v>859</v>
      </c>
      <c r="K251" s="339" t="s">
        <v>1301</v>
      </c>
      <c r="L251" s="339" t="s">
        <v>1301</v>
      </c>
      <c r="M251" s="126" t="s">
        <v>1301</v>
      </c>
      <c r="N251" s="126" t="s">
        <v>1301</v>
      </c>
      <c r="O251" s="126" t="s">
        <v>1301</v>
      </c>
      <c r="P251" s="126" t="s">
        <v>1301</v>
      </c>
      <c r="Q251" s="126" t="s">
        <v>1301</v>
      </c>
      <c r="R251" s="126" t="s">
        <v>1301</v>
      </c>
      <c r="S251" s="126" t="s">
        <v>1301</v>
      </c>
      <c r="T251" s="126" t="s">
        <v>1301</v>
      </c>
      <c r="U251" s="126" t="s">
        <v>1301</v>
      </c>
      <c r="V251" s="661" t="s">
        <v>1301</v>
      </c>
      <c r="W251" s="661" t="s">
        <v>1301</v>
      </c>
      <c r="X251" s="126" t="s">
        <v>1301</v>
      </c>
      <c r="Y251" s="126" t="s">
        <v>1301</v>
      </c>
      <c r="Z251" s="339" t="s">
        <v>1301</v>
      </c>
      <c r="AA251" s="339" t="s">
        <v>1301</v>
      </c>
      <c r="AB251" s="126" t="s">
        <v>1301</v>
      </c>
      <c r="AC251" s="339" t="s">
        <v>1301</v>
      </c>
      <c r="AD251" s="339" t="s">
        <v>1301</v>
      </c>
      <c r="AE251" s="339" t="s">
        <v>1301</v>
      </c>
      <c r="AF251" s="126" t="s">
        <v>1301</v>
      </c>
      <c r="AG251" s="126" t="s">
        <v>1301</v>
      </c>
      <c r="AH251" s="126" t="s">
        <v>1301</v>
      </c>
      <c r="AI251" s="126" t="s">
        <v>1301</v>
      </c>
      <c r="AJ251" s="126" t="s">
        <v>1301</v>
      </c>
      <c r="AK251" s="126" t="s">
        <v>1301</v>
      </c>
      <c r="AL251" s="126" t="s">
        <v>1301</v>
      </c>
      <c r="AM251" s="126" t="s">
        <v>1301</v>
      </c>
      <c r="AN251" s="126" t="s">
        <v>1301</v>
      </c>
      <c r="AO251" s="120"/>
      <c r="AP251" s="92" t="str">
        <f t="shared" si="90"/>
        <v/>
      </c>
      <c r="AQ251" s="93">
        <v>79.471428571428561</v>
      </c>
      <c r="AR251" s="226"/>
      <c r="AS251" s="227"/>
      <c r="AT251" s="96">
        <f>COUNT(K251:AO251)</f>
        <v>0</v>
      </c>
      <c r="AU251" s="97">
        <f>COUNTIF(K251:AO251,"&gt;0")</f>
        <v>0</v>
      </c>
      <c r="AV251" s="98"/>
      <c r="AW251" s="58"/>
      <c r="AX251" s="99"/>
      <c r="AY251" s="100"/>
      <c r="AZ251" s="101"/>
      <c r="BA251" s="102" t="str">
        <f t="shared" si="91"/>
        <v/>
      </c>
      <c r="BB251" s="102" t="str">
        <f t="shared" si="92"/>
        <v/>
      </c>
      <c r="BC251" s="102" t="str">
        <f t="shared" si="93"/>
        <v/>
      </c>
      <c r="BD251" s="102">
        <v>4.9189655172413813</v>
      </c>
      <c r="BE251" s="103">
        <f t="shared" si="133"/>
        <v>-4.9189655172413813</v>
      </c>
      <c r="BF251" s="124" t="s">
        <v>218</v>
      </c>
      <c r="BG251" s="105">
        <v>7.0793103448275865</v>
      </c>
      <c r="BH251" s="105">
        <v>1.9642857142857142</v>
      </c>
      <c r="BI251" s="105">
        <v>20.813333333333333</v>
      </c>
      <c r="BJ251" s="105">
        <v>79.471428571428561</v>
      </c>
      <c r="BK251" s="105">
        <v>135.56785714285715</v>
      </c>
      <c r="BL251" s="105">
        <v>117.18965517241379</v>
      </c>
      <c r="BM251" s="105">
        <v>102.41153846153846</v>
      </c>
      <c r="BN251" s="105">
        <v>155.17777777777775</v>
      </c>
      <c r="BO251" s="105">
        <v>168.34230769230768</v>
      </c>
      <c r="BP251" s="105">
        <v>151.82222222222222</v>
      </c>
      <c r="BQ251" s="105">
        <v>114.05000000000001</v>
      </c>
      <c r="BR251" s="106">
        <v>43.5037037037037</v>
      </c>
      <c r="BS251" s="107"/>
      <c r="BT251" s="237">
        <v>0.49999999999999989</v>
      </c>
      <c r="BU251" s="333">
        <v>0.27712544589774074</v>
      </c>
      <c r="BV251" s="333">
        <v>1.2666666666666666</v>
      </c>
      <c r="BW251" s="333">
        <v>4.9189655172413813</v>
      </c>
      <c r="BX251" s="333">
        <v>7.7632183908045951</v>
      </c>
      <c r="BY251" s="109">
        <v>6.7747126436781606</v>
      </c>
      <c r="BZ251" s="109">
        <v>6.5876068376068364</v>
      </c>
      <c r="CA251" s="109">
        <v>8.7022222222222201</v>
      </c>
      <c r="CB251" s="109">
        <v>9.2302955665024644</v>
      </c>
      <c r="CC251" s="109">
        <v>9.4082375478927212</v>
      </c>
      <c r="CD251" s="109">
        <v>7.1629013079667061</v>
      </c>
      <c r="CE251" s="109">
        <v>2.0711111111111107</v>
      </c>
      <c r="CF251" s="110"/>
      <c r="CG251" s="111"/>
      <c r="CH251" s="111"/>
      <c r="CI251" s="111"/>
      <c r="CJ251" s="111"/>
      <c r="CK251" s="111"/>
      <c r="CL251" s="111"/>
      <c r="CM251" s="111"/>
      <c r="CN251" s="111"/>
      <c r="CO251" s="111"/>
      <c r="CP251" s="111"/>
      <c r="CQ251" s="111"/>
      <c r="CR251" s="111"/>
      <c r="CS251" s="112"/>
      <c r="CT251" s="200" t="s">
        <v>218</v>
      </c>
      <c r="CU251" s="114">
        <f t="shared" si="130"/>
        <v>0</v>
      </c>
      <c r="CV251" s="114"/>
      <c r="CW251" s="114"/>
      <c r="CX251" s="114">
        <f t="shared" si="111"/>
        <v>0</v>
      </c>
      <c r="CY251" s="114"/>
      <c r="CZ251" s="114"/>
      <c r="DA251" s="114">
        <f t="shared" si="112"/>
        <v>0</v>
      </c>
      <c r="DB251" s="115">
        <f t="shared" si="129"/>
        <v>0</v>
      </c>
      <c r="DC251" s="116">
        <f t="shared" si="114"/>
        <v>0</v>
      </c>
      <c r="DD251" s="116">
        <f t="shared" si="115"/>
        <v>0</v>
      </c>
      <c r="DE251" s="116">
        <f t="shared" si="116"/>
        <v>0</v>
      </c>
      <c r="DF251" s="117">
        <f t="shared" si="117"/>
        <v>0</v>
      </c>
      <c r="DH251" s="119">
        <v>2.0455277280858675</v>
      </c>
      <c r="DI251" s="119">
        <v>1.9481216457960642</v>
      </c>
      <c r="DJ251" s="120">
        <v>0.19481216457960643</v>
      </c>
      <c r="DK251" s="121"/>
      <c r="DL251" s="119">
        <v>0</v>
      </c>
      <c r="DM251" s="119">
        <v>0.5108173076923076</v>
      </c>
      <c r="DN251" s="120">
        <v>2.7584134615384612</v>
      </c>
      <c r="DO251" s="121"/>
      <c r="DP251" s="119">
        <v>1.9933829611248965</v>
      </c>
      <c r="DQ251" s="119">
        <v>4.3854425144747733</v>
      </c>
      <c r="DR251" s="120">
        <v>12.159636062861869</v>
      </c>
      <c r="DS251" s="121"/>
      <c r="DT251" s="119">
        <v>8.4067214339059024</v>
      </c>
      <c r="DU251" s="119">
        <v>22.317843806678763</v>
      </c>
      <c r="DV251" s="120">
        <v>41.433127067107655</v>
      </c>
      <c r="DW251" s="121"/>
      <c r="DX251" s="119">
        <v>43.109426357557957</v>
      </c>
      <c r="DY251" s="119">
        <v>31.306845591451602</v>
      </c>
      <c r="DZ251" s="120">
        <v>48.710651127913522</v>
      </c>
      <c r="EA251" s="121"/>
      <c r="EB251" s="119">
        <v>34.9</v>
      </c>
      <c r="EC251" s="119">
        <v>37.200000000000003</v>
      </c>
      <c r="ED251" s="120">
        <v>34.200000000000003</v>
      </c>
      <c r="EE251" s="121"/>
      <c r="EF251" s="119">
        <v>21.996444731738848</v>
      </c>
      <c r="EG251" s="119">
        <v>30.295103425985779</v>
      </c>
      <c r="EH251" s="120">
        <v>42.89306722689075</v>
      </c>
      <c r="EI251" s="121"/>
      <c r="EJ251" s="119">
        <v>49.91405172009199</v>
      </c>
      <c r="EK251" s="119">
        <v>42.111855258835128</v>
      </c>
      <c r="EL251" s="120">
        <v>71.920246867226737</v>
      </c>
      <c r="EM251" s="121"/>
      <c r="EN251" s="119">
        <v>47.577543824800124</v>
      </c>
      <c r="EO251" s="119">
        <v>60.971222128420322</v>
      </c>
      <c r="EP251" s="120">
        <v>46.278157123702641</v>
      </c>
      <c r="EQ251" s="121"/>
      <c r="ER251" s="119">
        <v>36.98843810218218</v>
      </c>
      <c r="ES251" s="119">
        <v>52.883469610957768</v>
      </c>
      <c r="ET251" s="120">
        <v>57.781938440706213</v>
      </c>
      <c r="EU251" s="121"/>
      <c r="EV251" s="119">
        <v>47.466554913294793</v>
      </c>
      <c r="EW251" s="119">
        <v>28.360520231213872</v>
      </c>
      <c r="EX251" s="120">
        <v>27.464924855491329</v>
      </c>
      <c r="EY251" s="121"/>
      <c r="EZ251" s="119">
        <v>28.436873786407773</v>
      </c>
      <c r="FA251" s="119">
        <v>9.9580388349514575</v>
      </c>
      <c r="FB251" s="120">
        <v>3.9010873786407774</v>
      </c>
    </row>
    <row r="252" spans="1:158" s="118" customFormat="1" ht="15" customHeight="1" x14ac:dyDescent="0.25">
      <c r="A252" s="85">
        <v>28010040</v>
      </c>
      <c r="B252" s="86">
        <v>-73.028750000000002</v>
      </c>
      <c r="C252" s="86">
        <v>10.394111110000001</v>
      </c>
      <c r="D252" s="87">
        <v>740</v>
      </c>
      <c r="E252" s="197" t="s">
        <v>204</v>
      </c>
      <c r="F252" s="89" t="s">
        <v>45</v>
      </c>
      <c r="G252" s="89" t="s">
        <v>1515</v>
      </c>
      <c r="H252" s="89" t="s">
        <v>727</v>
      </c>
      <c r="I252" s="89" t="s">
        <v>1540</v>
      </c>
      <c r="J252" s="171" t="s">
        <v>865</v>
      </c>
      <c r="K252" s="339">
        <v>0</v>
      </c>
      <c r="L252" s="339">
        <v>0</v>
      </c>
      <c r="M252" s="126">
        <v>0</v>
      </c>
      <c r="N252" s="126">
        <v>0</v>
      </c>
      <c r="O252" s="126">
        <v>20</v>
      </c>
      <c r="P252" s="126">
        <v>40.6</v>
      </c>
      <c r="Q252" s="126">
        <v>0</v>
      </c>
      <c r="R252" s="126">
        <v>3</v>
      </c>
      <c r="S252" s="126">
        <v>30</v>
      </c>
      <c r="T252" s="126">
        <v>5</v>
      </c>
      <c r="U252" s="126">
        <v>8</v>
      </c>
      <c r="V252" s="661">
        <v>0</v>
      </c>
      <c r="W252" s="661">
        <v>0</v>
      </c>
      <c r="X252" s="126">
        <v>0</v>
      </c>
      <c r="Y252" s="126">
        <v>0</v>
      </c>
      <c r="Z252" s="339">
        <v>0</v>
      </c>
      <c r="AA252" s="339">
        <v>15</v>
      </c>
      <c r="AB252" s="126">
        <v>2</v>
      </c>
      <c r="AC252" s="339">
        <v>18</v>
      </c>
      <c r="AD252" s="339">
        <v>1</v>
      </c>
      <c r="AE252" s="339">
        <v>5</v>
      </c>
      <c r="AF252" s="126">
        <v>2</v>
      </c>
      <c r="AG252" s="126" t="s">
        <v>1301</v>
      </c>
      <c r="AH252" s="126">
        <v>0</v>
      </c>
      <c r="AI252" s="126">
        <v>0</v>
      </c>
      <c r="AJ252" s="126">
        <v>4</v>
      </c>
      <c r="AK252" s="126">
        <v>2</v>
      </c>
      <c r="AL252" s="126">
        <v>33</v>
      </c>
      <c r="AM252" s="126">
        <v>1</v>
      </c>
      <c r="AN252" s="126">
        <v>0</v>
      </c>
      <c r="AO252" s="120"/>
      <c r="AP252" s="92">
        <f t="shared" si="90"/>
        <v>189.6</v>
      </c>
      <c r="AQ252" s="93">
        <v>170.05172413793099</v>
      </c>
      <c r="AR252" s="94">
        <f t="shared" si="131"/>
        <v>111.49548818817807</v>
      </c>
      <c r="AS252" s="95">
        <f t="shared" si="132"/>
        <v>115.34016019466696</v>
      </c>
      <c r="AT252" s="96">
        <f t="shared" si="118"/>
        <v>29</v>
      </c>
      <c r="AU252" s="97">
        <f t="shared" si="108"/>
        <v>16</v>
      </c>
      <c r="AV252" s="98"/>
      <c r="AW252" s="58">
        <f t="shared" si="89"/>
        <v>0</v>
      </c>
      <c r="AX252" s="99"/>
      <c r="AY252" s="100">
        <f t="shared" ref="AY252:AY256" si="134">MAX(K252:AO252)</f>
        <v>40.6</v>
      </c>
      <c r="AZ252" s="101">
        <v>109</v>
      </c>
      <c r="BA252" s="102">
        <f t="shared" si="91"/>
        <v>-68.400000000000006</v>
      </c>
      <c r="BB252" s="102" t="str">
        <f t="shared" si="92"/>
        <v/>
      </c>
      <c r="BC252" s="102" t="str">
        <f t="shared" si="93"/>
        <v/>
      </c>
      <c r="BD252" s="102">
        <v>12.655172413793103</v>
      </c>
      <c r="BE252" s="103">
        <f t="shared" si="133"/>
        <v>3.3448275862068968</v>
      </c>
      <c r="BF252" s="124" t="s">
        <v>204</v>
      </c>
      <c r="BG252" s="105">
        <v>22.774074074074072</v>
      </c>
      <c r="BH252" s="105">
        <v>26.03793103448276</v>
      </c>
      <c r="BI252" s="105">
        <v>81.903571428571439</v>
      </c>
      <c r="BJ252" s="105">
        <v>170.05172413793099</v>
      </c>
      <c r="BK252" s="105">
        <v>258.70999999999998</v>
      </c>
      <c r="BL252" s="105">
        <v>127.24</v>
      </c>
      <c r="BM252" s="105">
        <v>95.789655172413774</v>
      </c>
      <c r="BN252" s="105">
        <v>174.54333333333332</v>
      </c>
      <c r="BO252" s="105">
        <v>238.26000000000002</v>
      </c>
      <c r="BP252" s="105">
        <v>296.86</v>
      </c>
      <c r="BQ252" s="105">
        <v>182.58965517241379</v>
      </c>
      <c r="BR252" s="106">
        <v>50.420689655172417</v>
      </c>
      <c r="BS252" s="107"/>
      <c r="BT252" s="237">
        <v>1.9367816091954018</v>
      </c>
      <c r="BU252" s="333">
        <v>2.2865848479701034</v>
      </c>
      <c r="BV252" s="333">
        <v>5.8344827586206875</v>
      </c>
      <c r="BW252" s="333">
        <v>12.655172413793103</v>
      </c>
      <c r="BX252" s="333">
        <v>18.266666666666662</v>
      </c>
      <c r="BY252" s="109">
        <v>12.600000000000003</v>
      </c>
      <c r="BZ252" s="109">
        <v>11.551724137931039</v>
      </c>
      <c r="CA252" s="109">
        <v>15.1</v>
      </c>
      <c r="CB252" s="109">
        <v>18.466666666666665</v>
      </c>
      <c r="CC252" s="109">
        <v>20.033333333333335</v>
      </c>
      <c r="CD252" s="109">
        <v>14.206896551724137</v>
      </c>
      <c r="CE252" s="109">
        <v>4.9655172413793087</v>
      </c>
      <c r="CF252" s="110"/>
      <c r="CG252" s="111">
        <v>133</v>
      </c>
      <c r="CH252" s="111">
        <v>95</v>
      </c>
      <c r="CI252" s="111">
        <v>80.5</v>
      </c>
      <c r="CJ252" s="111">
        <v>109</v>
      </c>
      <c r="CK252" s="111">
        <v>106</v>
      </c>
      <c r="CL252" s="111">
        <v>85</v>
      </c>
      <c r="CM252" s="111">
        <v>52</v>
      </c>
      <c r="CN252" s="111">
        <v>116.6</v>
      </c>
      <c r="CO252" s="111">
        <v>113.5</v>
      </c>
      <c r="CP252" s="111">
        <v>158.69999999999999</v>
      </c>
      <c r="CQ252" s="111">
        <v>97</v>
      </c>
      <c r="CR252" s="111">
        <v>90.6</v>
      </c>
      <c r="CS252" s="112"/>
      <c r="CT252" s="200" t="s">
        <v>204</v>
      </c>
      <c r="CU252" s="114">
        <f t="shared" si="130"/>
        <v>98.6</v>
      </c>
      <c r="CV252" s="114"/>
      <c r="CW252" s="114"/>
      <c r="CX252" s="114">
        <f t="shared" si="111"/>
        <v>44</v>
      </c>
      <c r="CY252" s="114"/>
      <c r="CZ252" s="114"/>
      <c r="DA252" s="114">
        <f t="shared" si="112"/>
        <v>47</v>
      </c>
      <c r="DB252" s="115">
        <f t="shared" si="129"/>
        <v>189.6</v>
      </c>
      <c r="DC252" s="116">
        <f t="shared" si="114"/>
        <v>10</v>
      </c>
      <c r="DD252" s="116">
        <f t="shared" si="115"/>
        <v>10</v>
      </c>
      <c r="DE252" s="116">
        <f t="shared" si="116"/>
        <v>9</v>
      </c>
      <c r="DF252" s="117">
        <f t="shared" si="117"/>
        <v>29</v>
      </c>
      <c r="DH252" s="119">
        <v>2.8099137931034481</v>
      </c>
      <c r="DI252" s="119">
        <v>7.7272629310344829</v>
      </c>
      <c r="DJ252" s="120">
        <v>11.942133620689656</v>
      </c>
      <c r="DK252" s="121"/>
      <c r="DL252" s="119">
        <v>12.695768782275529</v>
      </c>
      <c r="DM252" s="119">
        <v>13.495502248875564</v>
      </c>
      <c r="DN252" s="120">
        <v>15.194935865400636</v>
      </c>
      <c r="DO252" s="121"/>
      <c r="DP252" s="119">
        <v>27.871767727874207</v>
      </c>
      <c r="DQ252" s="119">
        <v>24.974702265120261</v>
      </c>
      <c r="DR252" s="120">
        <v>35.663874834591738</v>
      </c>
      <c r="DS252" s="121"/>
      <c r="DT252" s="119">
        <v>52.776031427324298</v>
      </c>
      <c r="DU252" s="119">
        <v>65.670175469227402</v>
      </c>
      <c r="DV252" s="120">
        <v>78.964137931034458</v>
      </c>
      <c r="DW252" s="121"/>
      <c r="DX252" s="119">
        <v>79.508144448713011</v>
      </c>
      <c r="DY252" s="119">
        <v>87.108923037520796</v>
      </c>
      <c r="DZ252" s="120">
        <v>93.709599180432832</v>
      </c>
      <c r="EA252" s="121"/>
      <c r="EB252" s="119">
        <v>53.282581699346395</v>
      </c>
      <c r="EC252" s="119">
        <v>50.983333333333334</v>
      </c>
      <c r="ED252" s="120">
        <v>48.68408496732026</v>
      </c>
      <c r="EE252" s="121"/>
      <c r="EF252" s="119">
        <v>31.791755250194441</v>
      </c>
      <c r="EG252" s="119">
        <v>35.09089966295047</v>
      </c>
      <c r="EH252" s="120">
        <v>39.489758879958501</v>
      </c>
      <c r="EI252" s="121"/>
      <c r="EJ252" s="119">
        <v>47.109515151515147</v>
      </c>
      <c r="EK252" s="119">
        <v>70.214181818181814</v>
      </c>
      <c r="EL252" s="120">
        <v>80.716303030303024</v>
      </c>
      <c r="EM252" s="121"/>
      <c r="EN252" s="119">
        <v>61.308766250650031</v>
      </c>
      <c r="EO252" s="119">
        <v>96.513800052002082</v>
      </c>
      <c r="EP252" s="120">
        <v>98.614100364014561</v>
      </c>
      <c r="EQ252" s="121"/>
      <c r="ER252" s="119">
        <v>107.28927097536585</v>
      </c>
      <c r="ES252" s="119">
        <v>120.78792109808195</v>
      </c>
      <c r="ET252" s="120">
        <v>138.58614125988544</v>
      </c>
      <c r="EU252" s="121"/>
      <c r="EV252" s="119">
        <v>104.38398326359832</v>
      </c>
      <c r="EW252" s="119">
        <v>88.386437935843801</v>
      </c>
      <c r="EX252" s="120">
        <v>46.19291213389122</v>
      </c>
      <c r="EY252" s="121"/>
      <c r="EZ252" s="119">
        <v>30.092339992365442</v>
      </c>
      <c r="FA252" s="119">
        <v>19.595012088051917</v>
      </c>
      <c r="FB252" s="120">
        <v>4.4988548161343678</v>
      </c>
    </row>
    <row r="253" spans="1:158" s="118" customFormat="1" ht="15" customHeight="1" x14ac:dyDescent="0.25">
      <c r="A253" s="85">
        <v>25021630</v>
      </c>
      <c r="B253" s="86">
        <v>-74.38855556</v>
      </c>
      <c r="C253" s="86">
        <v>9.8017500000000002</v>
      </c>
      <c r="D253" s="87">
        <v>110</v>
      </c>
      <c r="E253" s="197" t="s">
        <v>1741</v>
      </c>
      <c r="F253" s="89" t="s">
        <v>37</v>
      </c>
      <c r="G253" s="89"/>
      <c r="H253" s="89"/>
      <c r="I253" s="89"/>
      <c r="J253" s="171" t="s">
        <v>1742</v>
      </c>
      <c r="K253" s="339">
        <v>0</v>
      </c>
      <c r="L253" s="339">
        <v>0</v>
      </c>
      <c r="M253" s="126">
        <v>0</v>
      </c>
      <c r="N253" s="126">
        <v>0</v>
      </c>
      <c r="O253" s="126">
        <v>0</v>
      </c>
      <c r="P253" s="126">
        <v>10</v>
      </c>
      <c r="Q253" s="126">
        <v>20</v>
      </c>
      <c r="R253" s="126">
        <v>0</v>
      </c>
      <c r="S253" s="126">
        <v>0</v>
      </c>
      <c r="T253" s="126">
        <v>0</v>
      </c>
      <c r="U253" s="126">
        <v>0</v>
      </c>
      <c r="V253" s="661">
        <v>0</v>
      </c>
      <c r="W253" s="661">
        <v>0</v>
      </c>
      <c r="X253" s="126">
        <v>0</v>
      </c>
      <c r="Y253" s="126">
        <v>7</v>
      </c>
      <c r="Z253" s="339">
        <v>0</v>
      </c>
      <c r="AA253" s="339">
        <v>0</v>
      </c>
      <c r="AB253" s="126">
        <v>0</v>
      </c>
      <c r="AC253" s="339">
        <v>0</v>
      </c>
      <c r="AD253" s="339">
        <v>0</v>
      </c>
      <c r="AE253" s="339">
        <v>0</v>
      </c>
      <c r="AF253" s="126">
        <v>0</v>
      </c>
      <c r="AG253" s="126">
        <v>0</v>
      </c>
      <c r="AH253" s="126">
        <v>0</v>
      </c>
      <c r="AI253" s="126">
        <v>0</v>
      </c>
      <c r="AJ253" s="126">
        <v>0</v>
      </c>
      <c r="AK253" s="126">
        <v>66</v>
      </c>
      <c r="AL253" s="126">
        <v>7</v>
      </c>
      <c r="AM253" s="126">
        <v>0</v>
      </c>
      <c r="AN253" s="126">
        <v>0</v>
      </c>
      <c r="AO253" s="120"/>
      <c r="AP253" s="92">
        <f t="shared" si="90"/>
        <v>110</v>
      </c>
      <c r="AQ253" s="93">
        <v>125.7</v>
      </c>
      <c r="AR253" s="94">
        <f t="shared" si="131"/>
        <v>87.509944311853616</v>
      </c>
      <c r="AS253" s="95">
        <f t="shared" si="132"/>
        <v>87.509944311853616</v>
      </c>
      <c r="AT253" s="96">
        <f>COUNT(K253:AO253)</f>
        <v>30</v>
      </c>
      <c r="AU253" s="97">
        <f>COUNTIF(K253:AO253,"&gt;0")</f>
        <v>5</v>
      </c>
      <c r="AV253" s="98"/>
      <c r="AW253" s="58">
        <f t="shared" si="89"/>
        <v>0</v>
      </c>
      <c r="AX253" s="99"/>
      <c r="AY253" s="100">
        <f t="shared" si="134"/>
        <v>66</v>
      </c>
      <c r="AZ253" s="101">
        <v>150</v>
      </c>
      <c r="BA253" s="102">
        <f t="shared" si="91"/>
        <v>-84</v>
      </c>
      <c r="BB253" s="102" t="str">
        <f t="shared" si="92"/>
        <v/>
      </c>
      <c r="BC253" s="102" t="str">
        <f t="shared" si="93"/>
        <v/>
      </c>
      <c r="BD253" s="102">
        <v>6.0551724137931062</v>
      </c>
      <c r="BE253" s="103"/>
      <c r="BF253" s="124" t="s">
        <v>1741</v>
      </c>
      <c r="BG253" s="105">
        <v>30.689655172413794</v>
      </c>
      <c r="BH253" s="105">
        <v>29.934482758620689</v>
      </c>
      <c r="BI253" s="105">
        <v>67.972413793103456</v>
      </c>
      <c r="BJ253" s="105">
        <v>125.7</v>
      </c>
      <c r="BK253" s="105">
        <v>122.41379310344827</v>
      </c>
      <c r="BL253" s="105">
        <v>133.93333333333334</v>
      </c>
      <c r="BM253" s="105">
        <v>136.19999999999999</v>
      </c>
      <c r="BN253" s="105">
        <v>139.76206896551724</v>
      </c>
      <c r="BO253" s="105">
        <v>140.62666666666667</v>
      </c>
      <c r="BP253" s="105">
        <v>169.78333333333333</v>
      </c>
      <c r="BQ253" s="105">
        <v>122.33</v>
      </c>
      <c r="BR253" s="106">
        <v>56.766666666666666</v>
      </c>
      <c r="BS253" s="107"/>
      <c r="BT253" s="237">
        <v>1.4688888888888889</v>
      </c>
      <c r="BU253" s="333">
        <v>1.7935174961780198</v>
      </c>
      <c r="BV253" s="333">
        <v>3.7241379310344813</v>
      </c>
      <c r="BW253" s="333">
        <v>6.0551724137931062</v>
      </c>
      <c r="BX253" s="333">
        <v>6.9744444444444413</v>
      </c>
      <c r="BY253" s="109">
        <v>5.7</v>
      </c>
      <c r="BZ253" s="109">
        <v>6.3666666666666636</v>
      </c>
      <c r="CA253" s="109">
        <v>7.4099999999999966</v>
      </c>
      <c r="CB253" s="109">
        <v>7.0666666666666673</v>
      </c>
      <c r="CC253" s="109">
        <v>7.8333333333333313</v>
      </c>
      <c r="CD253" s="109">
        <v>6.7333333333333343</v>
      </c>
      <c r="CE253" s="109">
        <v>2.6333333333333324</v>
      </c>
      <c r="CF253" s="110"/>
      <c r="CG253" s="111">
        <v>134</v>
      </c>
      <c r="CH253" s="111">
        <v>80</v>
      </c>
      <c r="CI253" s="111">
        <v>90</v>
      </c>
      <c r="CJ253" s="111">
        <v>150</v>
      </c>
      <c r="CK253" s="111">
        <v>101</v>
      </c>
      <c r="CL253" s="111">
        <v>130</v>
      </c>
      <c r="CM253" s="111">
        <v>118</v>
      </c>
      <c r="CN253" s="111">
        <v>150</v>
      </c>
      <c r="CO253" s="111">
        <v>123</v>
      </c>
      <c r="CP253" s="111">
        <v>140</v>
      </c>
      <c r="CQ253" s="111">
        <v>130</v>
      </c>
      <c r="CR253" s="111">
        <v>120</v>
      </c>
      <c r="CS253" s="112"/>
      <c r="CT253" s="200" t="s">
        <v>1741</v>
      </c>
      <c r="CU253" s="114">
        <f t="shared" si="130"/>
        <v>30</v>
      </c>
      <c r="CV253" s="114"/>
      <c r="CW253" s="114"/>
      <c r="CX253" s="114">
        <f t="shared" si="111"/>
        <v>7</v>
      </c>
      <c r="CY253" s="114"/>
      <c r="CZ253" s="114"/>
      <c r="DA253" s="114">
        <f t="shared" si="112"/>
        <v>73</v>
      </c>
      <c r="DB253" s="115">
        <f>+SUM(CU253:DA253)</f>
        <v>110</v>
      </c>
      <c r="DC253" s="116">
        <f t="shared" si="114"/>
        <v>10</v>
      </c>
      <c r="DD253" s="116">
        <f t="shared" si="115"/>
        <v>10</v>
      </c>
      <c r="DE253" s="116">
        <f t="shared" si="116"/>
        <v>10</v>
      </c>
      <c r="DF253" s="117">
        <f t="shared" si="117"/>
        <v>30</v>
      </c>
      <c r="DH253" s="119"/>
      <c r="DI253" s="119"/>
      <c r="DJ253" s="120"/>
      <c r="DK253" s="121"/>
      <c r="DL253" s="119"/>
      <c r="DM253" s="119"/>
      <c r="DN253" s="120"/>
      <c r="DO253" s="121"/>
      <c r="DP253" s="119"/>
      <c r="DQ253" s="119"/>
      <c r="DR253" s="120"/>
      <c r="DS253" s="121"/>
      <c r="DT253" s="119"/>
      <c r="DU253" s="119"/>
      <c r="DV253" s="120"/>
      <c r="DW253" s="121"/>
      <c r="DX253" s="119"/>
      <c r="DY253" s="119"/>
      <c r="DZ253" s="120"/>
      <c r="EA253" s="121"/>
      <c r="EB253" s="119"/>
      <c r="EC253" s="119"/>
      <c r="ED253" s="120"/>
      <c r="EE253" s="121"/>
      <c r="EF253" s="119"/>
      <c r="EG253" s="119"/>
      <c r="EH253" s="120"/>
      <c r="EI253" s="121"/>
      <c r="EJ253" s="119"/>
      <c r="EK253" s="119"/>
      <c r="EL253" s="120"/>
      <c r="EM253" s="121"/>
      <c r="EN253" s="119"/>
      <c r="EO253" s="119"/>
      <c r="EP253" s="120"/>
      <c r="EQ253" s="121"/>
      <c r="ER253" s="119"/>
      <c r="ES253" s="119"/>
      <c r="ET253" s="120"/>
      <c r="EU253" s="121"/>
      <c r="EV253" s="119"/>
      <c r="EW253" s="119"/>
      <c r="EX253" s="120"/>
      <c r="EY253" s="121"/>
      <c r="EZ253" s="119"/>
      <c r="FA253" s="119"/>
      <c r="FB253" s="120"/>
    </row>
    <row r="254" spans="1:158" s="118" customFormat="1" ht="15" customHeight="1" x14ac:dyDescent="0.25">
      <c r="A254" s="85">
        <v>28035020</v>
      </c>
      <c r="B254" s="86">
        <v>-73.319444439999998</v>
      </c>
      <c r="C254" s="86">
        <v>10.363055559999999</v>
      </c>
      <c r="D254" s="87">
        <v>110</v>
      </c>
      <c r="E254" s="197" t="s">
        <v>1743</v>
      </c>
      <c r="F254" s="89" t="s">
        <v>45</v>
      </c>
      <c r="G254" s="89" t="s">
        <v>1515</v>
      </c>
      <c r="H254" s="89" t="s">
        <v>727</v>
      </c>
      <c r="I254" s="89" t="s">
        <v>1540</v>
      </c>
      <c r="J254" s="171" t="s">
        <v>1744</v>
      </c>
      <c r="K254" s="339">
        <v>0</v>
      </c>
      <c r="L254" s="339">
        <v>0</v>
      </c>
      <c r="M254" s="126">
        <v>0</v>
      </c>
      <c r="N254" s="126">
        <v>0</v>
      </c>
      <c r="O254" s="126">
        <v>21</v>
      </c>
      <c r="P254" s="126">
        <v>3.2</v>
      </c>
      <c r="Q254" s="126">
        <v>0</v>
      </c>
      <c r="R254" s="126">
        <v>1</v>
      </c>
      <c r="S254" s="126">
        <v>0</v>
      </c>
      <c r="T254" s="126">
        <v>0</v>
      </c>
      <c r="U254" s="126">
        <v>0</v>
      </c>
      <c r="V254" s="661">
        <v>0</v>
      </c>
      <c r="W254" s="661">
        <v>0</v>
      </c>
      <c r="X254" s="126">
        <v>0</v>
      </c>
      <c r="Y254" s="126">
        <v>0</v>
      </c>
      <c r="Z254" s="339">
        <v>0</v>
      </c>
      <c r="AA254" s="339">
        <v>0</v>
      </c>
      <c r="AB254" s="126">
        <v>2</v>
      </c>
      <c r="AC254" s="339" t="s">
        <v>1301</v>
      </c>
      <c r="AD254" s="339">
        <v>0</v>
      </c>
      <c r="AE254" s="339" t="s">
        <v>1301</v>
      </c>
      <c r="AF254" s="126">
        <v>4</v>
      </c>
      <c r="AG254" s="126">
        <v>0.4</v>
      </c>
      <c r="AH254" s="126">
        <v>16</v>
      </c>
      <c r="AI254" s="126">
        <v>0</v>
      </c>
      <c r="AJ254" s="126">
        <v>0</v>
      </c>
      <c r="AK254" s="126">
        <v>0</v>
      </c>
      <c r="AL254" s="126">
        <v>2.6</v>
      </c>
      <c r="AM254" s="126">
        <v>0</v>
      </c>
      <c r="AN254" s="126">
        <v>0</v>
      </c>
      <c r="AO254" s="120"/>
      <c r="AP254" s="92">
        <f t="shared" si="90"/>
        <v>50.199999999999996</v>
      </c>
      <c r="AQ254" s="93">
        <v>118.68799999999999</v>
      </c>
      <c r="AR254" s="94">
        <f>+AP254*100/AQ254</f>
        <v>42.295767053114048</v>
      </c>
      <c r="AS254" s="95">
        <f>IF(AND((AP254*$AT$1*100/(AQ254*AT254))&gt;100+3.33*AP254-AQ254*AT254/$AT$1,AQ254&lt;30),IF(100+3.33*AP254-AQ254*AT254/$AT$1&gt;200,200,100+3.33*AP254-AQ254*AT254/$AT$1),IF((AP254*$AT$1*100/(AQ254*AT254))&lt;100+AP254-3.33*AQ254*AT254/$AT$1,100+AP254-3.33*AQ254*AT254/$AT$1,IF((AP254*$AT$1*100/(AQ254*AT254))&gt;200,200,(AP254*$AT$1*100/(AQ254*AT254)))))</f>
        <v>45.316893271193621</v>
      </c>
      <c r="AT254" s="96">
        <f>COUNT(K254:AO254)</f>
        <v>28</v>
      </c>
      <c r="AU254" s="97">
        <f>COUNTIF(K254:AO254,"&gt;0")</f>
        <v>8</v>
      </c>
      <c r="AV254" s="98"/>
      <c r="AW254" s="58">
        <f t="shared" si="89"/>
        <v>0</v>
      </c>
      <c r="AX254" s="99"/>
      <c r="AY254" s="100">
        <f t="shared" si="134"/>
        <v>21</v>
      </c>
      <c r="AZ254" s="101">
        <v>129</v>
      </c>
      <c r="BA254" s="102">
        <f t="shared" si="91"/>
        <v>-108</v>
      </c>
      <c r="BB254" s="102" t="str">
        <f t="shared" si="92"/>
        <v/>
      </c>
      <c r="BC254" s="102" t="str">
        <f t="shared" si="93"/>
        <v/>
      </c>
      <c r="BD254" s="102">
        <v>7.4519704433497536</v>
      </c>
      <c r="BE254" s="103">
        <f>AU254-BD254</f>
        <v>0.54802955665024644</v>
      </c>
      <c r="BF254" s="124" t="s">
        <v>1743</v>
      </c>
      <c r="BG254" s="105">
        <v>9.5821428571428573</v>
      </c>
      <c r="BH254" s="105">
        <v>9.4749999999999996</v>
      </c>
      <c r="BI254" s="105">
        <v>36.285714285714285</v>
      </c>
      <c r="BJ254" s="105">
        <v>118.68799999999999</v>
      </c>
      <c r="BK254" s="105">
        <v>185.92857142857142</v>
      </c>
      <c r="BL254" s="105">
        <v>120.40384615384617</v>
      </c>
      <c r="BM254" s="105">
        <v>88.165517241379305</v>
      </c>
      <c r="BN254" s="105">
        <v>125.94285714285718</v>
      </c>
      <c r="BO254" s="105">
        <v>137.52758620689653</v>
      </c>
      <c r="BP254" s="105">
        <v>196.14444444444442</v>
      </c>
      <c r="BQ254" s="105">
        <v>139.37407407407409</v>
      </c>
      <c r="BR254" s="106">
        <v>37.279310344827586</v>
      </c>
      <c r="BS254" s="107"/>
      <c r="BT254" s="237">
        <v>0.8620689655172411</v>
      </c>
      <c r="BU254" s="333">
        <v>0.73078117823956101</v>
      </c>
      <c r="BV254" s="333">
        <v>2.7264367816091948</v>
      </c>
      <c r="BW254" s="333">
        <v>7.4519704433497536</v>
      </c>
      <c r="BX254" s="333">
        <v>10.821640903686085</v>
      </c>
      <c r="BY254" s="109">
        <v>7.7057471264367834</v>
      </c>
      <c r="BZ254" s="109">
        <v>6.2399999999999975</v>
      </c>
      <c r="CA254" s="109">
        <v>9.8177777777777777</v>
      </c>
      <c r="CB254" s="109">
        <v>10.344827586206899</v>
      </c>
      <c r="CC254" s="109">
        <v>12.095402298850576</v>
      </c>
      <c r="CD254" s="109">
        <v>8.5455665024630552</v>
      </c>
      <c r="CE254" s="109">
        <v>2.241379310344827</v>
      </c>
      <c r="CF254" s="110"/>
      <c r="CG254" s="111">
        <v>55</v>
      </c>
      <c r="CH254" s="111">
        <v>82.5</v>
      </c>
      <c r="CI254" s="111">
        <v>118.6</v>
      </c>
      <c r="CJ254" s="111">
        <v>129</v>
      </c>
      <c r="CK254" s="111">
        <v>139.9</v>
      </c>
      <c r="CL254" s="111">
        <v>120</v>
      </c>
      <c r="CM254" s="111">
        <v>82.3</v>
      </c>
      <c r="CN254" s="111">
        <v>145.4</v>
      </c>
      <c r="CO254" s="111">
        <v>133.69999999999999</v>
      </c>
      <c r="CP254" s="111">
        <v>112.6</v>
      </c>
      <c r="CQ254" s="111">
        <v>117</v>
      </c>
      <c r="CR254" s="111">
        <v>120.2</v>
      </c>
      <c r="CS254" s="112"/>
      <c r="CT254" s="200" t="s">
        <v>1743</v>
      </c>
      <c r="CU254" s="114">
        <f t="shared" si="130"/>
        <v>25.2</v>
      </c>
      <c r="CV254" s="114"/>
      <c r="CW254" s="114"/>
      <c r="CX254" s="114">
        <f t="shared" si="111"/>
        <v>2</v>
      </c>
      <c r="CY254" s="114"/>
      <c r="CZ254" s="114"/>
      <c r="DA254" s="114">
        <f t="shared" si="112"/>
        <v>23</v>
      </c>
      <c r="DB254" s="115">
        <f>+SUM(CU254:DA254)</f>
        <v>50.2</v>
      </c>
      <c r="DC254" s="116">
        <f t="shared" si="114"/>
        <v>10</v>
      </c>
      <c r="DD254" s="116">
        <f t="shared" si="115"/>
        <v>9</v>
      </c>
      <c r="DE254" s="116">
        <f t="shared" si="116"/>
        <v>9</v>
      </c>
      <c r="DF254" s="117">
        <f t="shared" si="117"/>
        <v>28</v>
      </c>
      <c r="DH254" s="119">
        <v>1.2437229437229433</v>
      </c>
      <c r="DI254" s="119">
        <v>4.1457431457431451</v>
      </c>
      <c r="DJ254" s="120">
        <v>4.8712481962481951</v>
      </c>
      <c r="DK254" s="121"/>
      <c r="DL254" s="119">
        <v>5.4314058956916105</v>
      </c>
      <c r="DM254" s="119">
        <v>4.5958049886621319</v>
      </c>
      <c r="DN254" s="120">
        <v>3.1335034013605441</v>
      </c>
      <c r="DO254" s="121"/>
      <c r="DP254" s="119">
        <v>5.6203846153846149</v>
      </c>
      <c r="DQ254" s="119">
        <v>11.24076923076923</v>
      </c>
      <c r="DR254" s="120">
        <v>20.608076923076919</v>
      </c>
      <c r="DS254" s="121"/>
      <c r="DT254" s="119">
        <v>24.133928571428569</v>
      </c>
      <c r="DU254" s="119">
        <v>40.322530864197532</v>
      </c>
      <c r="DV254" s="120">
        <v>52.339836860670196</v>
      </c>
      <c r="DW254" s="121"/>
      <c r="DX254" s="119">
        <v>53.283766599597591</v>
      </c>
      <c r="DY254" s="119">
        <v>44.051927565392354</v>
      </c>
      <c r="DZ254" s="120">
        <v>80.778591549295783</v>
      </c>
      <c r="EA254" s="121"/>
      <c r="EB254" s="119">
        <v>51.78939641109298</v>
      </c>
      <c r="EC254" s="119">
        <v>37.336541598694943</v>
      </c>
      <c r="ED254" s="120">
        <v>33.92406199021206</v>
      </c>
      <c r="EE254" s="121"/>
      <c r="EF254" s="119">
        <v>33.991679923639843</v>
      </c>
      <c r="EG254" s="119">
        <v>26.070314985682476</v>
      </c>
      <c r="EH254" s="120">
        <v>29.980862233534843</v>
      </c>
      <c r="EI254" s="121"/>
      <c r="EJ254" s="119">
        <v>34.843470361117411</v>
      </c>
      <c r="EK254" s="119">
        <v>42.853463547581178</v>
      </c>
      <c r="EL254" s="120">
        <v>48.260208948444237</v>
      </c>
      <c r="EM254" s="121"/>
      <c r="EN254" s="119">
        <v>57.703108627314009</v>
      </c>
      <c r="EO254" s="119">
        <v>61.352706950750964</v>
      </c>
      <c r="EP254" s="120">
        <v>42.315612993363601</v>
      </c>
      <c r="EQ254" s="121"/>
      <c r="ER254" s="119">
        <v>48.771125845033801</v>
      </c>
      <c r="ES254" s="119">
        <v>60.938767550702025</v>
      </c>
      <c r="ET254" s="120">
        <v>83.665106604264167</v>
      </c>
      <c r="EU254" s="121"/>
      <c r="EV254" s="119">
        <v>42.487476426214052</v>
      </c>
      <c r="EW254" s="119">
        <v>47.985855728429989</v>
      </c>
      <c r="EX254" s="120">
        <v>30.690953559641681</v>
      </c>
      <c r="EY254" s="121"/>
      <c r="EZ254" s="119">
        <v>16.916793893129771</v>
      </c>
      <c r="FA254" s="119">
        <v>14.06335877862595</v>
      </c>
      <c r="FB254" s="120">
        <v>9.0698473282442738</v>
      </c>
    </row>
    <row r="255" spans="1:158" s="118" customFormat="1" ht="15" customHeight="1" x14ac:dyDescent="0.25">
      <c r="A255" s="85">
        <v>28035010</v>
      </c>
      <c r="B255" s="86">
        <v>-73.547222219999995</v>
      </c>
      <c r="C255" s="86">
        <v>10.19277778</v>
      </c>
      <c r="D255" s="87">
        <v>70</v>
      </c>
      <c r="E255" s="197" t="s">
        <v>1450</v>
      </c>
      <c r="F255" s="89" t="s">
        <v>45</v>
      </c>
      <c r="G255" s="89" t="s">
        <v>1515</v>
      </c>
      <c r="H255" s="89" t="s">
        <v>727</v>
      </c>
      <c r="I255" s="89" t="s">
        <v>1540</v>
      </c>
      <c r="J255" s="171" t="s">
        <v>1745</v>
      </c>
      <c r="K255" s="339">
        <v>0</v>
      </c>
      <c r="L255" s="339">
        <v>0</v>
      </c>
      <c r="M255" s="126">
        <v>0</v>
      </c>
      <c r="N255" s="126">
        <v>0</v>
      </c>
      <c r="O255" s="126">
        <v>2</v>
      </c>
      <c r="P255" s="126">
        <v>0</v>
      </c>
      <c r="Q255" s="126">
        <v>0</v>
      </c>
      <c r="R255" s="126">
        <v>0</v>
      </c>
      <c r="S255" s="126">
        <v>0</v>
      </c>
      <c r="T255" s="126">
        <v>2</v>
      </c>
      <c r="U255" s="126">
        <v>0</v>
      </c>
      <c r="V255" s="661">
        <v>0</v>
      </c>
      <c r="W255" s="661">
        <v>0</v>
      </c>
      <c r="X255" s="126">
        <v>0</v>
      </c>
      <c r="Y255" s="126">
        <v>10</v>
      </c>
      <c r="Z255" s="339">
        <v>0</v>
      </c>
      <c r="AA255" s="339">
        <v>7</v>
      </c>
      <c r="AB255" s="126">
        <v>9</v>
      </c>
      <c r="AC255" s="339" t="s">
        <v>1301</v>
      </c>
      <c r="AD255" s="339">
        <v>0</v>
      </c>
      <c r="AE255" s="339">
        <v>39</v>
      </c>
      <c r="AF255" s="126">
        <v>0</v>
      </c>
      <c r="AG255" s="126">
        <v>0</v>
      </c>
      <c r="AH255" s="126">
        <v>0</v>
      </c>
      <c r="AI255" s="126">
        <v>0</v>
      </c>
      <c r="AJ255" s="126">
        <v>5</v>
      </c>
      <c r="AK255" s="126">
        <v>13</v>
      </c>
      <c r="AL255" s="126">
        <v>2</v>
      </c>
      <c r="AM255" s="126">
        <v>0</v>
      </c>
      <c r="AN255" s="126">
        <v>0</v>
      </c>
      <c r="AO255" s="120"/>
      <c r="AP255" s="92">
        <f t="shared" si="90"/>
        <v>89</v>
      </c>
      <c r="AQ255" s="93">
        <v>131.41028419223923</v>
      </c>
      <c r="AR255" s="94">
        <f>+AP255*100/AQ255</f>
        <v>67.726814949888166</v>
      </c>
      <c r="AS255" s="95">
        <f>IF(AND((AP255*$AT$1*100/(AQ255*AT255))&gt;100+3.33*AP255-AQ255*AT255/$AT$1,AQ255&lt;30),IF(100+3.33*AP255-AQ255*AT255/$AT$1&gt;200,200,100+3.33*AP255-AQ255*AT255/$AT$1),IF((AP255*$AT$1*100/(AQ255*AT255))&lt;100+AP255-3.33*AQ255*AT255/$AT$1,100+AP255-3.33*AQ255*AT255/$AT$1,IF((AP255*$AT$1*100/(AQ255*AT255))&gt;200,200,(AP255*$AT$1*100/(AQ255*AT255)))))</f>
        <v>70.062222361953275</v>
      </c>
      <c r="AT255" s="96">
        <f>COUNT(K255:AO255)</f>
        <v>29</v>
      </c>
      <c r="AU255" s="97">
        <f>COUNTIF(K255:AO255,"&gt;0")</f>
        <v>9</v>
      </c>
      <c r="AV255" s="98"/>
      <c r="AW255" s="58">
        <f>+LOOKUP(1000,K255:AO255)</f>
        <v>0</v>
      </c>
      <c r="AX255" s="99"/>
      <c r="AY255" s="100">
        <f t="shared" si="134"/>
        <v>39</v>
      </c>
      <c r="AZ255" s="101">
        <v>114</v>
      </c>
      <c r="BA255" s="102">
        <f t="shared" si="91"/>
        <v>-75</v>
      </c>
      <c r="BB255" s="102" t="str">
        <f t="shared" si="92"/>
        <v/>
      </c>
      <c r="BC255" s="102" t="str">
        <f t="shared" si="93"/>
        <v/>
      </c>
      <c r="BD255" s="102">
        <v>8.7488669950738913</v>
      </c>
      <c r="BE255" s="103"/>
      <c r="BF255" s="124" t="s">
        <v>1450</v>
      </c>
      <c r="BG255" s="105">
        <v>13.049999999999997</v>
      </c>
      <c r="BH255" s="105">
        <v>11.3125</v>
      </c>
      <c r="BI255" s="105">
        <v>74.825000000000003</v>
      </c>
      <c r="BJ255" s="105">
        <v>131.41028419223923</v>
      </c>
      <c r="BK255" s="105">
        <v>171.56399999999996</v>
      </c>
      <c r="BL255" s="105">
        <v>132.512</v>
      </c>
      <c r="BM255" s="105">
        <v>108.63333333333333</v>
      </c>
      <c r="BN255" s="105">
        <v>167.36281927426657</v>
      </c>
      <c r="BO255" s="105">
        <v>183.4375</v>
      </c>
      <c r="BP255" s="105">
        <v>178.0625</v>
      </c>
      <c r="BQ255" s="105">
        <v>161.23461538461541</v>
      </c>
      <c r="BR255" s="106">
        <v>43.328187370300292</v>
      </c>
      <c r="BS255" s="107"/>
      <c r="BT255" s="237">
        <v>0.84</v>
      </c>
      <c r="BU255" s="333">
        <v>1.2769567934521517</v>
      </c>
      <c r="BV255" s="333">
        <v>4.3444444444444432</v>
      </c>
      <c r="BW255" s="333">
        <v>8.7488669950738913</v>
      </c>
      <c r="BX255" s="333">
        <v>10.146031746031747</v>
      </c>
      <c r="BY255" s="109">
        <v>7.3090676883780334</v>
      </c>
      <c r="BZ255" s="109">
        <v>7.6308641975308626</v>
      </c>
      <c r="CA255" s="109">
        <v>10.090252873563216</v>
      </c>
      <c r="CB255" s="109">
        <v>11.111405835543767</v>
      </c>
      <c r="CC255" s="109">
        <v>12.041975308641977</v>
      </c>
      <c r="CD255" s="109">
        <v>9.3121693121693134</v>
      </c>
      <c r="CE255" s="109">
        <v>2.9274666666666662</v>
      </c>
      <c r="CF255" s="110"/>
      <c r="CG255" s="111">
        <v>98.2</v>
      </c>
      <c r="CH255" s="111">
        <v>35.4</v>
      </c>
      <c r="CI255" s="111">
        <v>72</v>
      </c>
      <c r="CJ255" s="111">
        <v>114</v>
      </c>
      <c r="CK255" s="111">
        <v>143</v>
      </c>
      <c r="CL255" s="111">
        <v>110.7</v>
      </c>
      <c r="CM255" s="111">
        <v>90</v>
      </c>
      <c r="CN255" s="111">
        <v>91</v>
      </c>
      <c r="CO255" s="111">
        <v>117</v>
      </c>
      <c r="CP255" s="111">
        <v>146.9</v>
      </c>
      <c r="CQ255" s="111">
        <v>134</v>
      </c>
      <c r="CR255" s="111">
        <v>114.3</v>
      </c>
      <c r="CS255" s="112"/>
      <c r="CT255" s="200" t="s">
        <v>1450</v>
      </c>
      <c r="CU255" s="114">
        <f t="shared" si="130"/>
        <v>4</v>
      </c>
      <c r="CV255" s="114"/>
      <c r="CW255" s="114"/>
      <c r="CX255" s="114">
        <f t="shared" si="111"/>
        <v>26</v>
      </c>
      <c r="CY255" s="114"/>
      <c r="CZ255" s="114"/>
      <c r="DA255" s="114">
        <f t="shared" si="112"/>
        <v>59</v>
      </c>
      <c r="DB255" s="115">
        <f>+SUM(CU255:DA255)</f>
        <v>89</v>
      </c>
      <c r="DC255" s="116">
        <f t="shared" si="114"/>
        <v>10</v>
      </c>
      <c r="DD255" s="116">
        <f t="shared" si="115"/>
        <v>9</v>
      </c>
      <c r="DE255" s="116">
        <f t="shared" si="116"/>
        <v>10</v>
      </c>
      <c r="DF255" s="117">
        <f t="shared" si="117"/>
        <v>29</v>
      </c>
      <c r="DH255" s="119">
        <v>4.7980952380952386</v>
      </c>
      <c r="DI255" s="119">
        <v>4.2528571428571427</v>
      </c>
      <c r="DJ255" s="120">
        <v>8.9419047619047607</v>
      </c>
      <c r="DK255" s="121"/>
      <c r="DL255" s="119">
        <v>2.671978573819886</v>
      </c>
      <c r="DM255" s="119">
        <v>2.5730164044191497</v>
      </c>
      <c r="DN255" s="120">
        <v>4.9481084700368259</v>
      </c>
      <c r="DO255" s="121"/>
      <c r="DP255" s="119">
        <v>20.049388489208635</v>
      </c>
      <c r="DQ255" s="119">
        <v>26.233776978417268</v>
      </c>
      <c r="DR255" s="120">
        <v>23.041834532374104</v>
      </c>
      <c r="DS255" s="121"/>
      <c r="DT255" s="119">
        <v>21.680036297640651</v>
      </c>
      <c r="DU255" s="119">
        <v>55.103425589836647</v>
      </c>
      <c r="DV255" s="120">
        <v>60.523434664246807</v>
      </c>
      <c r="DW255" s="121"/>
      <c r="DX255" s="119">
        <v>43.398350029463764</v>
      </c>
      <c r="DY255" s="119">
        <v>52.6487919858574</v>
      </c>
      <c r="DZ255" s="120">
        <v>70.952857984678843</v>
      </c>
      <c r="EA255" s="121"/>
      <c r="EB255" s="119">
        <v>50.09413947734653</v>
      </c>
      <c r="EC255" s="119">
        <v>47.733145198701102</v>
      </c>
      <c r="ED255" s="120">
        <v>39.520991186021341</v>
      </c>
      <c r="EE255" s="121"/>
      <c r="EF255" s="119">
        <v>31.03448275862069</v>
      </c>
      <c r="EG255" s="119">
        <v>33.793103448275865</v>
      </c>
      <c r="EH255" s="120">
        <v>40.689655172413794</v>
      </c>
      <c r="EI255" s="121"/>
      <c r="EJ255" s="119">
        <v>40.382272666755412</v>
      </c>
      <c r="EK255" s="119">
        <v>58.329949407535601</v>
      </c>
      <c r="EL255" s="120">
        <v>56.236053787777905</v>
      </c>
      <c r="EM255" s="121"/>
      <c r="EN255" s="119">
        <v>62.066995073891633</v>
      </c>
      <c r="EO255" s="119">
        <v>57.491543513957311</v>
      </c>
      <c r="EP255" s="120">
        <v>64.255254515599347</v>
      </c>
      <c r="EQ255" s="121"/>
      <c r="ER255" s="119">
        <v>58.704596512498654</v>
      </c>
      <c r="ES255" s="119">
        <v>62.598268730164392</v>
      </c>
      <c r="ET255" s="120">
        <v>71.783341653888669</v>
      </c>
      <c r="EU255" s="121"/>
      <c r="EV255" s="119">
        <v>46.551444337936204</v>
      </c>
      <c r="EW255" s="119">
        <v>48.938697893727813</v>
      </c>
      <c r="EX255" s="120">
        <v>36.902961216611828</v>
      </c>
      <c r="EY255" s="121"/>
      <c r="EZ255" s="119">
        <v>18.615996168582377</v>
      </c>
      <c r="FA255" s="119">
        <v>14.564846743295019</v>
      </c>
      <c r="FB255" s="120">
        <v>5.0157088122605362</v>
      </c>
    </row>
    <row r="256" spans="1:158" s="118" customFormat="1" ht="15" customHeight="1" x14ac:dyDescent="0.25">
      <c r="A256" s="85">
        <v>15085020</v>
      </c>
      <c r="B256" s="86">
        <v>-71.28388889</v>
      </c>
      <c r="C256" s="86">
        <v>12.17888889</v>
      </c>
      <c r="D256" s="87">
        <v>85</v>
      </c>
      <c r="E256" s="197" t="s">
        <v>1451</v>
      </c>
      <c r="F256" s="89" t="s">
        <v>43</v>
      </c>
      <c r="G256" s="89" t="s">
        <v>1511</v>
      </c>
      <c r="H256" s="89" t="s">
        <v>1513</v>
      </c>
      <c r="I256" s="89" t="s">
        <v>1582</v>
      </c>
      <c r="J256" s="171" t="s">
        <v>1420</v>
      </c>
      <c r="K256" s="339">
        <v>0</v>
      </c>
      <c r="L256" s="339">
        <v>0</v>
      </c>
      <c r="M256" s="126">
        <v>0</v>
      </c>
      <c r="N256" s="126">
        <v>0</v>
      </c>
      <c r="O256" s="126">
        <v>0.5</v>
      </c>
      <c r="P256" s="126">
        <v>0</v>
      </c>
      <c r="Q256" s="126">
        <v>0</v>
      </c>
      <c r="R256" s="126">
        <v>0</v>
      </c>
      <c r="S256" s="126">
        <v>0</v>
      </c>
      <c r="T256" s="126">
        <v>0</v>
      </c>
      <c r="U256" s="126">
        <v>0</v>
      </c>
      <c r="V256" s="661">
        <v>0</v>
      </c>
      <c r="W256" s="661">
        <v>0</v>
      </c>
      <c r="X256" s="126">
        <v>0</v>
      </c>
      <c r="Y256" s="126">
        <v>0</v>
      </c>
      <c r="Z256" s="339">
        <v>0</v>
      </c>
      <c r="AA256" s="339">
        <v>0</v>
      </c>
      <c r="AB256" s="126">
        <v>0</v>
      </c>
      <c r="AC256" s="339">
        <v>0</v>
      </c>
      <c r="AD256" s="339">
        <v>0</v>
      </c>
      <c r="AE256" s="339">
        <v>0</v>
      </c>
      <c r="AF256" s="126">
        <v>2.2999999999999998</v>
      </c>
      <c r="AG256" s="126">
        <v>0</v>
      </c>
      <c r="AH256" s="126">
        <v>0</v>
      </c>
      <c r="AI256" s="126">
        <v>0</v>
      </c>
      <c r="AJ256" s="126">
        <v>0</v>
      </c>
      <c r="AK256" s="126">
        <v>0</v>
      </c>
      <c r="AL256" s="126">
        <v>0</v>
      </c>
      <c r="AM256" s="126">
        <v>0</v>
      </c>
      <c r="AN256" s="126">
        <v>0</v>
      </c>
      <c r="AO256" s="120"/>
      <c r="AP256" s="92">
        <f t="shared" si="90"/>
        <v>2.8</v>
      </c>
      <c r="AQ256" s="93" t="s">
        <v>1301</v>
      </c>
      <c r="AR256" s="226"/>
      <c r="AS256" s="227"/>
      <c r="AT256" s="96">
        <f>COUNT(K256:AO256)</f>
        <v>30</v>
      </c>
      <c r="AU256" s="97">
        <f>COUNTIF(K256:AO256,"&gt;0")</f>
        <v>2</v>
      </c>
      <c r="AV256" s="98"/>
      <c r="AW256" s="58">
        <f>+LOOKUP(1000,K256:AO256)</f>
        <v>0</v>
      </c>
      <c r="AX256" s="99"/>
      <c r="AY256" s="100">
        <f t="shared" si="134"/>
        <v>2.2999999999999998</v>
      </c>
      <c r="AZ256" s="101">
        <v>147.80000000000001</v>
      </c>
      <c r="BA256" s="102">
        <f t="shared" si="91"/>
        <v>-145.5</v>
      </c>
      <c r="BB256" s="102" t="str">
        <f t="shared" si="92"/>
        <v/>
      </c>
      <c r="BC256" s="102" t="str">
        <f t="shared" si="93"/>
        <v/>
      </c>
      <c r="BD256" s="102" t="s">
        <v>1301</v>
      </c>
      <c r="BE256" s="103"/>
      <c r="BF256" s="124" t="s">
        <v>1451</v>
      </c>
      <c r="BG256" s="105" t="s">
        <v>1301</v>
      </c>
      <c r="BH256" s="105" t="s">
        <v>1301</v>
      </c>
      <c r="BI256" s="105" t="s">
        <v>1301</v>
      </c>
      <c r="BJ256" s="105" t="s">
        <v>1301</v>
      </c>
      <c r="BK256" s="105" t="s">
        <v>1301</v>
      </c>
      <c r="BL256" s="105" t="s">
        <v>1301</v>
      </c>
      <c r="BM256" s="105" t="s">
        <v>1301</v>
      </c>
      <c r="BN256" s="105" t="s">
        <v>1301</v>
      </c>
      <c r="BO256" s="105" t="s">
        <v>1301</v>
      </c>
      <c r="BP256" s="105" t="s">
        <v>1301</v>
      </c>
      <c r="BQ256" s="105" t="s">
        <v>1301</v>
      </c>
      <c r="BR256" s="106" t="s">
        <v>1301</v>
      </c>
      <c r="BS256" s="107"/>
      <c r="BT256" s="237" t="s">
        <v>1301</v>
      </c>
      <c r="BU256" s="333" t="s">
        <v>1301</v>
      </c>
      <c r="BV256" s="333" t="s">
        <v>1301</v>
      </c>
      <c r="BW256" s="333" t="s">
        <v>1301</v>
      </c>
      <c r="BX256" s="333" t="s">
        <v>1301</v>
      </c>
      <c r="BY256" s="109" t="s">
        <v>1301</v>
      </c>
      <c r="BZ256" s="109" t="s">
        <v>1301</v>
      </c>
      <c r="CA256" s="109" t="s">
        <v>1301</v>
      </c>
      <c r="CB256" s="109" t="s">
        <v>1301</v>
      </c>
      <c r="CC256" s="109" t="s">
        <v>1301</v>
      </c>
      <c r="CD256" s="109" t="s">
        <v>1301</v>
      </c>
      <c r="CE256" s="109" t="s">
        <v>1301</v>
      </c>
      <c r="CF256" s="110"/>
      <c r="CG256" s="111">
        <v>24.5</v>
      </c>
      <c r="CH256" s="111">
        <v>39.5</v>
      </c>
      <c r="CI256" s="111">
        <v>39</v>
      </c>
      <c r="CJ256" s="111">
        <v>147.80000000000001</v>
      </c>
      <c r="CK256" s="111">
        <v>105.4</v>
      </c>
      <c r="CL256" s="111">
        <v>79.7</v>
      </c>
      <c r="CM256" s="111">
        <v>46.5</v>
      </c>
      <c r="CN256" s="111">
        <v>92.4</v>
      </c>
      <c r="CO256" s="111">
        <v>121</v>
      </c>
      <c r="CP256" s="111">
        <v>218.8</v>
      </c>
      <c r="CQ256" s="111">
        <v>168.5</v>
      </c>
      <c r="CR256" s="111">
        <v>110.7</v>
      </c>
      <c r="CS256" s="112"/>
      <c r="CT256" s="200" t="s">
        <v>1451</v>
      </c>
      <c r="CU256" s="114">
        <f t="shared" si="130"/>
        <v>0.5</v>
      </c>
      <c r="CV256" s="114"/>
      <c r="CW256" s="114"/>
      <c r="CX256" s="114">
        <f t="shared" si="111"/>
        <v>0</v>
      </c>
      <c r="CY256" s="114"/>
      <c r="CZ256" s="114"/>
      <c r="DA256" s="114">
        <f t="shared" si="112"/>
        <v>2.2999999999999998</v>
      </c>
      <c r="DB256" s="115">
        <f>+SUM(CU256:DA256)</f>
        <v>2.8</v>
      </c>
      <c r="DC256" s="116">
        <f t="shared" si="114"/>
        <v>10</v>
      </c>
      <c r="DD256" s="116">
        <f t="shared" si="115"/>
        <v>10</v>
      </c>
      <c r="DE256" s="116">
        <f t="shared" si="116"/>
        <v>10</v>
      </c>
      <c r="DF256" s="117">
        <f t="shared" si="117"/>
        <v>30</v>
      </c>
      <c r="DH256" s="119"/>
      <c r="DI256" s="119"/>
      <c r="DJ256" s="120"/>
      <c r="DK256" s="121"/>
      <c r="DL256" s="119"/>
      <c r="DM256" s="119"/>
      <c r="DN256" s="120"/>
      <c r="DO256" s="121"/>
      <c r="DP256" s="119"/>
      <c r="DQ256" s="119"/>
      <c r="DR256" s="120"/>
      <c r="DS256" s="121"/>
      <c r="DT256" s="119"/>
      <c r="DU256" s="119"/>
      <c r="DV256" s="120"/>
      <c r="DW256" s="121"/>
      <c r="DX256" s="119"/>
      <c r="DY256" s="119"/>
      <c r="DZ256" s="120"/>
      <c r="EA256" s="121"/>
      <c r="EB256" s="119"/>
      <c r="EC256" s="119"/>
      <c r="ED256" s="120"/>
      <c r="EE256" s="121"/>
      <c r="EF256" s="119"/>
      <c r="EG256" s="119"/>
      <c r="EH256" s="120"/>
      <c r="EI256" s="121"/>
      <c r="EJ256" s="119"/>
      <c r="EK256" s="119"/>
      <c r="EL256" s="120"/>
      <c r="EM256" s="121"/>
      <c r="EN256" s="119"/>
      <c r="EO256" s="119"/>
      <c r="EP256" s="120"/>
      <c r="EQ256" s="121"/>
      <c r="ER256" s="119"/>
      <c r="ES256" s="119"/>
      <c r="ET256" s="120"/>
      <c r="EU256" s="121"/>
      <c r="EV256" s="119"/>
      <c r="EW256" s="119"/>
      <c r="EX256" s="120"/>
      <c r="EY256" s="121"/>
      <c r="EZ256" s="119"/>
      <c r="FA256" s="119"/>
      <c r="FB256" s="120"/>
    </row>
    <row r="257" spans="1:158" s="118" customFormat="1" ht="15" customHeight="1" x14ac:dyDescent="0.25">
      <c r="A257" s="85">
        <v>25025360</v>
      </c>
      <c r="B257" s="86">
        <v>-73.970833329999991</v>
      </c>
      <c r="C257" s="86">
        <v>9.0463333300000013</v>
      </c>
      <c r="D257" s="87">
        <v>34</v>
      </c>
      <c r="E257" s="197" t="s">
        <v>1746</v>
      </c>
      <c r="F257" s="89" t="s">
        <v>45</v>
      </c>
      <c r="G257" s="89" t="s">
        <v>1515</v>
      </c>
      <c r="H257" s="89" t="s">
        <v>727</v>
      </c>
      <c r="I257" s="89" t="s">
        <v>1540</v>
      </c>
      <c r="J257" s="171" t="s">
        <v>1747</v>
      </c>
      <c r="K257" s="339" t="s">
        <v>1301</v>
      </c>
      <c r="L257" s="339" t="s">
        <v>1301</v>
      </c>
      <c r="M257" s="126" t="s">
        <v>1301</v>
      </c>
      <c r="N257" s="126" t="s">
        <v>1301</v>
      </c>
      <c r="O257" s="126" t="s">
        <v>1301</v>
      </c>
      <c r="P257" s="126" t="s">
        <v>1301</v>
      </c>
      <c r="Q257" s="126" t="s">
        <v>1301</v>
      </c>
      <c r="R257" s="126" t="s">
        <v>1301</v>
      </c>
      <c r="S257" s="126" t="s">
        <v>1301</v>
      </c>
      <c r="T257" s="126" t="s">
        <v>1301</v>
      </c>
      <c r="U257" s="126" t="s">
        <v>1301</v>
      </c>
      <c r="V257" s="661" t="s">
        <v>1301</v>
      </c>
      <c r="W257" s="661" t="s">
        <v>1301</v>
      </c>
      <c r="X257" s="126" t="s">
        <v>1301</v>
      </c>
      <c r="Y257" s="126" t="s">
        <v>1301</v>
      </c>
      <c r="Z257" s="339" t="s">
        <v>1301</v>
      </c>
      <c r="AA257" s="339" t="s">
        <v>1301</v>
      </c>
      <c r="AB257" s="126" t="s">
        <v>1301</v>
      </c>
      <c r="AC257" s="339" t="s">
        <v>1301</v>
      </c>
      <c r="AD257" s="339" t="s">
        <v>1301</v>
      </c>
      <c r="AE257" s="339" t="s">
        <v>1301</v>
      </c>
      <c r="AF257" s="126" t="s">
        <v>1301</v>
      </c>
      <c r="AG257" s="126" t="s">
        <v>1301</v>
      </c>
      <c r="AH257" s="126" t="s">
        <v>1301</v>
      </c>
      <c r="AI257" s="126" t="s">
        <v>1301</v>
      </c>
      <c r="AJ257" s="126" t="s">
        <v>1301</v>
      </c>
      <c r="AK257" s="126" t="s">
        <v>1301</v>
      </c>
      <c r="AL257" s="126" t="s">
        <v>1301</v>
      </c>
      <c r="AM257" s="126" t="s">
        <v>1301</v>
      </c>
      <c r="AN257" s="126" t="s">
        <v>1301</v>
      </c>
      <c r="AO257" s="120"/>
      <c r="AP257" s="92" t="str">
        <f t="shared" si="90"/>
        <v/>
      </c>
      <c r="AQ257" s="93" t="s">
        <v>1301</v>
      </c>
      <c r="AR257" s="226"/>
      <c r="AS257" s="227"/>
      <c r="AT257" s="96">
        <f t="shared" ref="AT257:AT266" si="135">COUNT(K257:AO257)</f>
        <v>0</v>
      </c>
      <c r="AU257" s="97">
        <f t="shared" ref="AU257:AU266" si="136">COUNTIF(K257:AO257,"&gt;0")</f>
        <v>0</v>
      </c>
      <c r="AV257" s="98"/>
      <c r="AW257" s="58"/>
      <c r="AX257" s="99"/>
      <c r="AY257" s="100"/>
      <c r="AZ257" s="101"/>
      <c r="BA257" s="102" t="str">
        <f t="shared" si="91"/>
        <v/>
      </c>
      <c r="BB257" s="102" t="str">
        <f t="shared" si="92"/>
        <v/>
      </c>
      <c r="BC257" s="102" t="str">
        <f t="shared" si="93"/>
        <v/>
      </c>
      <c r="BD257" s="102" t="s">
        <v>1301</v>
      </c>
      <c r="BE257" s="103"/>
      <c r="BF257" s="124" t="s">
        <v>1746</v>
      </c>
      <c r="BG257" s="105" t="s">
        <v>1301</v>
      </c>
      <c r="BH257" s="105" t="s">
        <v>1301</v>
      </c>
      <c r="BI257" s="105" t="s">
        <v>1301</v>
      </c>
      <c r="BJ257" s="105" t="s">
        <v>1301</v>
      </c>
      <c r="BK257" s="105" t="s">
        <v>1301</v>
      </c>
      <c r="BL257" s="105" t="s">
        <v>1301</v>
      </c>
      <c r="BM257" s="105" t="s">
        <v>1301</v>
      </c>
      <c r="BN257" s="105" t="s">
        <v>1301</v>
      </c>
      <c r="BO257" s="105" t="s">
        <v>1301</v>
      </c>
      <c r="BP257" s="105" t="s">
        <v>1301</v>
      </c>
      <c r="BQ257" s="105" t="s">
        <v>1301</v>
      </c>
      <c r="BR257" s="106" t="s">
        <v>1301</v>
      </c>
      <c r="BS257" s="107"/>
      <c r="BT257" s="237" t="s">
        <v>1301</v>
      </c>
      <c r="BU257" s="333" t="s">
        <v>1301</v>
      </c>
      <c r="BV257" s="333" t="s">
        <v>1301</v>
      </c>
      <c r="BW257" s="333" t="s">
        <v>1301</v>
      </c>
      <c r="BX257" s="333" t="s">
        <v>1301</v>
      </c>
      <c r="BY257" s="109" t="s">
        <v>1301</v>
      </c>
      <c r="BZ257" s="109" t="s">
        <v>1301</v>
      </c>
      <c r="CA257" s="109" t="s">
        <v>1301</v>
      </c>
      <c r="CB257" s="109" t="s">
        <v>1301</v>
      </c>
      <c r="CC257" s="109" t="s">
        <v>1301</v>
      </c>
      <c r="CD257" s="109" t="s">
        <v>1301</v>
      </c>
      <c r="CE257" s="109" t="s">
        <v>1301</v>
      </c>
      <c r="CF257" s="110"/>
      <c r="CG257" s="111"/>
      <c r="CH257" s="111"/>
      <c r="CI257" s="111"/>
      <c r="CJ257" s="111"/>
      <c r="CK257" s="111"/>
      <c r="CL257" s="111"/>
      <c r="CM257" s="111"/>
      <c r="CN257" s="111"/>
      <c r="CO257" s="111"/>
      <c r="CP257" s="111"/>
      <c r="CQ257" s="111"/>
      <c r="CR257" s="111"/>
      <c r="CS257" s="112"/>
      <c r="CT257" s="200" t="s">
        <v>1746</v>
      </c>
      <c r="CU257" s="114">
        <f t="shared" si="130"/>
        <v>0</v>
      </c>
      <c r="CV257" s="114"/>
      <c r="CW257" s="114"/>
      <c r="CX257" s="114">
        <f t="shared" si="111"/>
        <v>0</v>
      </c>
      <c r="CY257" s="114"/>
      <c r="CZ257" s="114"/>
      <c r="DA257" s="114">
        <f t="shared" si="112"/>
        <v>0</v>
      </c>
      <c r="DB257" s="115">
        <f t="shared" ref="DB257:DB265" si="137">+SUM(CU257:DA257)</f>
        <v>0</v>
      </c>
      <c r="DC257" s="116">
        <f t="shared" si="114"/>
        <v>0</v>
      </c>
      <c r="DD257" s="116">
        <f t="shared" si="115"/>
        <v>0</v>
      </c>
      <c r="DE257" s="116">
        <f t="shared" si="116"/>
        <v>0</v>
      </c>
      <c r="DF257" s="117">
        <f t="shared" si="117"/>
        <v>0</v>
      </c>
      <c r="DH257" s="119">
        <v>1.9428571428571428</v>
      </c>
      <c r="DI257" s="119">
        <v>3.5619047619047617</v>
      </c>
      <c r="DJ257" s="120">
        <v>1.2952380952380953</v>
      </c>
      <c r="DK257" s="121"/>
      <c r="DL257" s="119">
        <v>8.231046931407942</v>
      </c>
      <c r="DM257" s="119">
        <v>13.375451263537906</v>
      </c>
      <c r="DN257" s="120">
        <v>6.8935018050541528</v>
      </c>
      <c r="DO257" s="121"/>
      <c r="DP257" s="119">
        <v>22.122211621461997</v>
      </c>
      <c r="DQ257" s="119">
        <v>22.327999636545364</v>
      </c>
      <c r="DR257" s="120">
        <v>33.646340466130574</v>
      </c>
      <c r="DS257" s="121"/>
      <c r="DT257" s="119">
        <v>38.667584022715488</v>
      </c>
      <c r="DU257" s="119">
        <v>36.076457258306725</v>
      </c>
      <c r="DV257" s="120">
        <v>51.124924236219186</v>
      </c>
      <c r="DW257" s="121"/>
      <c r="DX257" s="119">
        <v>55.478308116693128</v>
      </c>
      <c r="DY257" s="119">
        <v>62.797626013541752</v>
      </c>
      <c r="DZ257" s="120">
        <v>63.00978015547939</v>
      </c>
      <c r="EA257" s="121"/>
      <c r="EB257" s="119">
        <v>47.907475200755783</v>
      </c>
      <c r="EC257" s="119">
        <v>36.491225791213985</v>
      </c>
      <c r="ED257" s="120">
        <v>34.656471421823333</v>
      </c>
      <c r="EE257" s="121"/>
      <c r="EF257" s="119">
        <v>40.015149201307224</v>
      </c>
      <c r="EG257" s="119">
        <v>28.365169054091197</v>
      </c>
      <c r="EH257" s="120">
        <v>45.992095537705012</v>
      </c>
      <c r="EI257" s="121"/>
      <c r="EJ257" s="119">
        <v>39.462770677598272</v>
      </c>
      <c r="EK257" s="119">
        <v>41.135755968169761</v>
      </c>
      <c r="EL257" s="120">
        <v>60.129059561128535</v>
      </c>
      <c r="EM257" s="121"/>
      <c r="EN257" s="119">
        <v>50.520537358216082</v>
      </c>
      <c r="EO257" s="119">
        <v>47.764871684131563</v>
      </c>
      <c r="EP257" s="120">
        <v>56.54217716454891</v>
      </c>
      <c r="EQ257" s="121"/>
      <c r="ER257" s="119">
        <v>49.001570618800187</v>
      </c>
      <c r="ES257" s="119">
        <v>41.060604629192248</v>
      </c>
      <c r="ET257" s="120">
        <v>79.603341993386863</v>
      </c>
      <c r="EU257" s="121"/>
      <c r="EV257" s="119">
        <v>47.396901834504298</v>
      </c>
      <c r="EW257" s="119">
        <v>61.941444672131148</v>
      </c>
      <c r="EX257" s="120">
        <v>39.565224921935986</v>
      </c>
      <c r="EY257" s="121"/>
      <c r="EZ257" s="119">
        <v>17.803362328537972</v>
      </c>
      <c r="FA257" s="119">
        <v>15.179708932753428</v>
      </c>
      <c r="FB257" s="120">
        <v>7.0276430244228836</v>
      </c>
    </row>
    <row r="258" spans="1:158" s="118" customFormat="1" ht="15" customHeight="1" x14ac:dyDescent="0.25">
      <c r="A258" s="85">
        <v>28010370</v>
      </c>
      <c r="B258" s="86">
        <v>-73.328555559999998</v>
      </c>
      <c r="C258" s="86">
        <v>10.492361109999999</v>
      </c>
      <c r="D258" s="87">
        <v>180</v>
      </c>
      <c r="E258" s="197" t="s">
        <v>1748</v>
      </c>
      <c r="F258" s="89" t="s">
        <v>45</v>
      </c>
      <c r="G258" s="89" t="s">
        <v>1515</v>
      </c>
      <c r="H258" s="89" t="s">
        <v>727</v>
      </c>
      <c r="I258" s="89" t="s">
        <v>1540</v>
      </c>
      <c r="J258" s="171" t="s">
        <v>1749</v>
      </c>
      <c r="K258" s="339">
        <v>0</v>
      </c>
      <c r="L258" s="339">
        <v>0</v>
      </c>
      <c r="M258" s="126">
        <v>0</v>
      </c>
      <c r="N258" s="126">
        <v>10</v>
      </c>
      <c r="O258" s="126">
        <v>20</v>
      </c>
      <c r="P258" s="126">
        <v>15</v>
      </c>
      <c r="Q258" s="126">
        <v>0</v>
      </c>
      <c r="R258" s="126">
        <v>0</v>
      </c>
      <c r="S258" s="126">
        <v>0</v>
      </c>
      <c r="T258" s="126">
        <v>0</v>
      </c>
      <c r="U258" s="126">
        <v>0</v>
      </c>
      <c r="V258" s="661">
        <v>0</v>
      </c>
      <c r="W258" s="661">
        <v>0</v>
      </c>
      <c r="X258" s="126">
        <v>0</v>
      </c>
      <c r="Y258" s="126">
        <v>15</v>
      </c>
      <c r="Z258" s="339">
        <v>0</v>
      </c>
      <c r="AA258" s="339">
        <v>0</v>
      </c>
      <c r="AB258" s="126">
        <v>0</v>
      </c>
      <c r="AC258" s="339">
        <v>0</v>
      </c>
      <c r="AD258" s="339">
        <v>5</v>
      </c>
      <c r="AE258" s="339">
        <v>15</v>
      </c>
      <c r="AF258" s="126">
        <v>0</v>
      </c>
      <c r="AG258" s="126">
        <v>0</v>
      </c>
      <c r="AH258" s="126">
        <v>0</v>
      </c>
      <c r="AI258" s="126">
        <v>0</v>
      </c>
      <c r="AJ258" s="126">
        <v>0</v>
      </c>
      <c r="AK258" s="126">
        <v>5</v>
      </c>
      <c r="AL258" s="126">
        <v>47</v>
      </c>
      <c r="AM258" s="126">
        <v>0</v>
      </c>
      <c r="AN258" s="126">
        <v>0</v>
      </c>
      <c r="AO258" s="120"/>
      <c r="AP258" s="92">
        <f t="shared" si="90"/>
        <v>132</v>
      </c>
      <c r="AQ258" s="93">
        <v>132.73793103448276</v>
      </c>
      <c r="AR258" s="94">
        <f>+AP258*100/AQ258</f>
        <v>99.44406920559048</v>
      </c>
      <c r="AS258" s="95">
        <f>IF(AND((AP258*$AT$1*100/(AQ258*AT258))&gt;100+3.33*AP258-AQ258*AT258/$AT$1,AQ258&lt;30),IF(100+3.33*AP258-AQ258*AT258/$AT$1&gt;200,200,100+3.33*AP258-AQ258*AT258/$AT$1),IF((AP258*$AT$1*100/(AQ258*AT258))&lt;100+AP258-3.33*AQ258*AT258/$AT$1,100+AP258-3.33*AQ258*AT258/$AT$1,IF((AP258*$AT$1*100/(AQ258*AT258))&gt;200,200,(AP258*$AT$1*100/(AQ258*AT258)))))</f>
        <v>99.44406920559048</v>
      </c>
      <c r="AT258" s="96">
        <f>COUNT(K258:AO258)</f>
        <v>30</v>
      </c>
      <c r="AU258" s="97">
        <f>COUNTIF(K258:AO258,"&gt;0")</f>
        <v>8</v>
      </c>
      <c r="AV258" s="98"/>
      <c r="AW258" s="58">
        <f>+LOOKUP(1000,K258:AO258)</f>
        <v>0</v>
      </c>
      <c r="AX258" s="99"/>
      <c r="AY258" s="100">
        <f>MAX(K258:AO258)</f>
        <v>47</v>
      </c>
      <c r="AZ258" s="101">
        <v>120</v>
      </c>
      <c r="BA258" s="102">
        <f t="shared" si="91"/>
        <v>-73</v>
      </c>
      <c r="BB258" s="102" t="str">
        <f t="shared" si="92"/>
        <v/>
      </c>
      <c r="BC258" s="102" t="str">
        <f t="shared" si="93"/>
        <v/>
      </c>
      <c r="BD258" s="102">
        <v>6.5487179487179485</v>
      </c>
      <c r="BE258" s="103">
        <f>AU258-BD258</f>
        <v>1.4512820512820515</v>
      </c>
      <c r="BF258" s="124" t="s">
        <v>1748</v>
      </c>
      <c r="BG258" s="105">
        <v>5.9137931034482758</v>
      </c>
      <c r="BH258" s="105">
        <v>11.827586206896552</v>
      </c>
      <c r="BI258" s="105">
        <v>51.233333333333334</v>
      </c>
      <c r="BJ258" s="105">
        <v>132.73793103448276</v>
      </c>
      <c r="BK258" s="105">
        <v>211.88888888888889</v>
      </c>
      <c r="BL258" s="105">
        <v>128</v>
      </c>
      <c r="BM258" s="105">
        <v>107.48275862068965</v>
      </c>
      <c r="BN258" s="105">
        <v>154.5</v>
      </c>
      <c r="BO258" s="105">
        <v>167.41379310344828</v>
      </c>
      <c r="BP258" s="105">
        <v>216.74074074074073</v>
      </c>
      <c r="BQ258" s="105">
        <v>145.30000000000001</v>
      </c>
      <c r="BR258" s="106">
        <v>41</v>
      </c>
      <c r="BS258" s="107"/>
      <c r="BT258" s="237">
        <v>0.39999999999999991</v>
      </c>
      <c r="BU258" s="333">
        <v>0.77127843155141973</v>
      </c>
      <c r="BV258" s="333">
        <v>2.5999999999999988</v>
      </c>
      <c r="BW258" s="333">
        <v>6.5487179487179485</v>
      </c>
      <c r="BX258" s="333">
        <v>9.1523809523809483</v>
      </c>
      <c r="BY258" s="109">
        <v>6.3000000000000007</v>
      </c>
      <c r="BZ258" s="109">
        <v>5.6148148148148129</v>
      </c>
      <c r="CA258" s="109">
        <v>8.43333333333333</v>
      </c>
      <c r="CB258" s="109">
        <v>9.1724137931034484</v>
      </c>
      <c r="CC258" s="109">
        <v>10.204597701149426</v>
      </c>
      <c r="CD258" s="109">
        <v>7.1666666666666661</v>
      </c>
      <c r="CE258" s="109">
        <v>2.0999999999999992</v>
      </c>
      <c r="CF258" s="110"/>
      <c r="CG258" s="111">
        <v>51</v>
      </c>
      <c r="CH258" s="111">
        <v>106</v>
      </c>
      <c r="CI258" s="111">
        <v>180</v>
      </c>
      <c r="CJ258" s="111">
        <v>120</v>
      </c>
      <c r="CK258" s="111">
        <v>147</v>
      </c>
      <c r="CL258" s="111">
        <v>164</v>
      </c>
      <c r="CM258" s="111">
        <v>139</v>
      </c>
      <c r="CN258" s="111">
        <v>152</v>
      </c>
      <c r="CO258" s="111">
        <v>89</v>
      </c>
      <c r="CP258" s="111">
        <v>151</v>
      </c>
      <c r="CQ258" s="111">
        <v>175</v>
      </c>
      <c r="CR258" s="111">
        <v>89</v>
      </c>
      <c r="CS258" s="112"/>
      <c r="CT258" s="200" t="s">
        <v>1748</v>
      </c>
      <c r="CU258" s="114">
        <f t="shared" si="130"/>
        <v>45</v>
      </c>
      <c r="CV258" s="114"/>
      <c r="CW258" s="114"/>
      <c r="CX258" s="114">
        <f t="shared" si="111"/>
        <v>20</v>
      </c>
      <c r="CY258" s="114"/>
      <c r="CZ258" s="114"/>
      <c r="DA258" s="114">
        <f t="shared" si="112"/>
        <v>67</v>
      </c>
      <c r="DB258" s="115">
        <f t="shared" si="137"/>
        <v>132</v>
      </c>
      <c r="DC258" s="116">
        <f t="shared" si="114"/>
        <v>10</v>
      </c>
      <c r="DD258" s="116">
        <f t="shared" si="115"/>
        <v>10</v>
      </c>
      <c r="DE258" s="116">
        <f t="shared" si="116"/>
        <v>10</v>
      </c>
      <c r="DF258" s="117">
        <f t="shared" si="117"/>
        <v>30</v>
      </c>
      <c r="DH258" s="119">
        <v>4.4275000000000002</v>
      </c>
      <c r="DI258" s="119">
        <v>2.3143750000000001</v>
      </c>
      <c r="DJ258" s="120">
        <v>1.308125</v>
      </c>
      <c r="DK258" s="121"/>
      <c r="DL258" s="119">
        <v>5.4215568862275454</v>
      </c>
      <c r="DM258" s="119">
        <v>5.8231536926147704</v>
      </c>
      <c r="DN258" s="120">
        <v>5.5219560878243517</v>
      </c>
      <c r="DO258" s="121"/>
      <c r="DP258" s="119">
        <v>8.6</v>
      </c>
      <c r="DQ258" s="119">
        <v>20.2</v>
      </c>
      <c r="DR258" s="120">
        <v>25.8</v>
      </c>
      <c r="DS258" s="121"/>
      <c r="DT258" s="119">
        <v>33.498414951502248</v>
      </c>
      <c r="DU258" s="119">
        <v>54.897402413058913</v>
      </c>
      <c r="DV258" s="120">
        <v>52.497515968772177</v>
      </c>
      <c r="DW258" s="121"/>
      <c r="DX258" s="119">
        <v>50.4</v>
      </c>
      <c r="DY258" s="119">
        <v>63.9</v>
      </c>
      <c r="DZ258" s="120">
        <v>82.1</v>
      </c>
      <c r="EA258" s="121"/>
      <c r="EB258" s="119">
        <v>49.4</v>
      </c>
      <c r="EC258" s="119">
        <v>40.4</v>
      </c>
      <c r="ED258" s="120">
        <v>32.299999999999997</v>
      </c>
      <c r="EE258" s="121"/>
      <c r="EF258" s="119">
        <v>30.890819964349372</v>
      </c>
      <c r="EG258" s="119">
        <v>43.087195484254316</v>
      </c>
      <c r="EH258" s="120">
        <v>38.188651218062986</v>
      </c>
      <c r="EI258" s="121"/>
      <c r="EJ258" s="119">
        <v>35.200000000000003</v>
      </c>
      <c r="EK258" s="119">
        <v>50.2</v>
      </c>
      <c r="EL258" s="120">
        <v>74.3</v>
      </c>
      <c r="EM258" s="121"/>
      <c r="EN258" s="119">
        <v>52.090243445692884</v>
      </c>
      <c r="EO258" s="119">
        <v>65.88765917602997</v>
      </c>
      <c r="EP258" s="120">
        <v>59.988764044943821</v>
      </c>
      <c r="EQ258" s="121"/>
      <c r="ER258" s="119">
        <v>46.607762785274033</v>
      </c>
      <c r="ES258" s="119">
        <v>76.512743628185902</v>
      </c>
      <c r="ET258" s="120">
        <v>77.012826919873405</v>
      </c>
      <c r="EU258" s="121"/>
      <c r="EV258" s="119">
        <v>49.786280991735531</v>
      </c>
      <c r="EW258" s="119">
        <v>41.988429752066118</v>
      </c>
      <c r="EX258" s="120">
        <v>29.191955922865013</v>
      </c>
      <c r="EY258" s="121"/>
      <c r="EZ258" s="119">
        <v>18.485211830535569</v>
      </c>
      <c r="FA258" s="119">
        <v>14.588329336530773</v>
      </c>
      <c r="FB258" s="120">
        <v>8.593125499600319</v>
      </c>
    </row>
    <row r="259" spans="1:158" s="118" customFormat="1" ht="15" customHeight="1" x14ac:dyDescent="0.25">
      <c r="A259" s="85">
        <v>28020150</v>
      </c>
      <c r="B259" s="86">
        <v>-73.668833329999998</v>
      </c>
      <c r="C259" s="86">
        <v>10.029972219999999</v>
      </c>
      <c r="D259" s="87">
        <v>60</v>
      </c>
      <c r="E259" s="197" t="s">
        <v>219</v>
      </c>
      <c r="F259" s="89" t="s">
        <v>45</v>
      </c>
      <c r="G259" s="89" t="s">
        <v>1515</v>
      </c>
      <c r="H259" s="89" t="s">
        <v>727</v>
      </c>
      <c r="I259" s="89" t="s">
        <v>1540</v>
      </c>
      <c r="J259" s="171" t="s">
        <v>846</v>
      </c>
      <c r="K259" s="339" t="s">
        <v>1301</v>
      </c>
      <c r="L259" s="339" t="s">
        <v>1301</v>
      </c>
      <c r="M259" s="126" t="s">
        <v>1301</v>
      </c>
      <c r="N259" s="126" t="s">
        <v>1301</v>
      </c>
      <c r="O259" s="126" t="s">
        <v>1301</v>
      </c>
      <c r="P259" s="126" t="s">
        <v>1301</v>
      </c>
      <c r="Q259" s="126" t="s">
        <v>1301</v>
      </c>
      <c r="R259" s="126" t="s">
        <v>1301</v>
      </c>
      <c r="S259" s="126" t="s">
        <v>1301</v>
      </c>
      <c r="T259" s="126" t="s">
        <v>1301</v>
      </c>
      <c r="U259" s="126" t="s">
        <v>1301</v>
      </c>
      <c r="V259" s="661" t="s">
        <v>1301</v>
      </c>
      <c r="W259" s="661" t="s">
        <v>1301</v>
      </c>
      <c r="X259" s="126" t="s">
        <v>1301</v>
      </c>
      <c r="Y259" s="126" t="s">
        <v>1301</v>
      </c>
      <c r="Z259" s="339" t="s">
        <v>1301</v>
      </c>
      <c r="AA259" s="339" t="s">
        <v>1301</v>
      </c>
      <c r="AB259" s="126" t="s">
        <v>1301</v>
      </c>
      <c r="AC259" s="339" t="s">
        <v>1301</v>
      </c>
      <c r="AD259" s="339" t="s">
        <v>1301</v>
      </c>
      <c r="AE259" s="339" t="s">
        <v>1301</v>
      </c>
      <c r="AF259" s="126" t="s">
        <v>1301</v>
      </c>
      <c r="AG259" s="126" t="s">
        <v>1301</v>
      </c>
      <c r="AH259" s="126" t="s">
        <v>1301</v>
      </c>
      <c r="AI259" s="126" t="s">
        <v>1301</v>
      </c>
      <c r="AJ259" s="126" t="s">
        <v>1301</v>
      </c>
      <c r="AK259" s="126" t="s">
        <v>1301</v>
      </c>
      <c r="AL259" s="126" t="s">
        <v>1301</v>
      </c>
      <c r="AM259" s="126" t="s">
        <v>1301</v>
      </c>
      <c r="AN259" s="126" t="s">
        <v>1301</v>
      </c>
      <c r="AO259" s="120"/>
      <c r="AP259" s="92" t="str">
        <f t="shared" si="90"/>
        <v/>
      </c>
      <c r="AQ259" s="93">
        <v>111.10344827586206</v>
      </c>
      <c r="AR259" s="226"/>
      <c r="AS259" s="227"/>
      <c r="AT259" s="96">
        <f t="shared" si="135"/>
        <v>0</v>
      </c>
      <c r="AU259" s="97">
        <f t="shared" si="136"/>
        <v>0</v>
      </c>
      <c r="AV259" s="98"/>
      <c r="AW259" s="58"/>
      <c r="AX259" s="99"/>
      <c r="AY259" s="100"/>
      <c r="AZ259" s="101">
        <v>137</v>
      </c>
      <c r="BA259" s="102" t="str">
        <f t="shared" si="91"/>
        <v/>
      </c>
      <c r="BB259" s="102" t="str">
        <f t="shared" si="92"/>
        <v/>
      </c>
      <c r="BC259" s="102" t="str">
        <f t="shared" si="93"/>
        <v/>
      </c>
      <c r="BD259" s="102">
        <v>6.4091954022988507</v>
      </c>
      <c r="BE259" s="103">
        <f>AU259-BD259</f>
        <v>-6.4091954022988507</v>
      </c>
      <c r="BF259" s="124" t="s">
        <v>219</v>
      </c>
      <c r="BG259" s="105">
        <v>13.4</v>
      </c>
      <c r="BH259" s="105">
        <v>26.8</v>
      </c>
      <c r="BI259" s="105">
        <v>73.34482758620689</v>
      </c>
      <c r="BJ259" s="105">
        <v>111.10344827586206</v>
      </c>
      <c r="BK259" s="105">
        <v>164.31034482758622</v>
      </c>
      <c r="BL259" s="105">
        <v>107.36999999999999</v>
      </c>
      <c r="BM259" s="105">
        <v>129.44999999999999</v>
      </c>
      <c r="BN259" s="105">
        <v>152.26333333333332</v>
      </c>
      <c r="BO259" s="105">
        <v>170</v>
      </c>
      <c r="BP259" s="105">
        <v>174.7</v>
      </c>
      <c r="BQ259" s="105">
        <v>156.48275862068965</v>
      </c>
      <c r="BR259" s="106">
        <v>45.206896551724135</v>
      </c>
      <c r="BS259" s="107"/>
      <c r="BT259" s="237">
        <v>0.99999999999999978</v>
      </c>
      <c r="BU259" s="333">
        <v>1.3301621510673234</v>
      </c>
      <c r="BV259" s="333">
        <v>3.7716049382716039</v>
      </c>
      <c r="BW259" s="333">
        <v>6.4091954022988507</v>
      </c>
      <c r="BX259" s="333">
        <v>8.277777777777775</v>
      </c>
      <c r="BY259" s="109">
        <v>5.6000000000000005</v>
      </c>
      <c r="BZ259" s="109">
        <v>6.1666666666666634</v>
      </c>
      <c r="CA259" s="109">
        <v>8.1666666666666643</v>
      </c>
      <c r="CB259" s="109">
        <v>9.0149425287356308</v>
      </c>
      <c r="CC259" s="109">
        <v>8.8666666666666654</v>
      </c>
      <c r="CD259" s="109">
        <v>7.6425287356321849</v>
      </c>
      <c r="CE259" s="109">
        <v>2.3448275862068959</v>
      </c>
      <c r="CF259" s="110"/>
      <c r="CG259" s="111">
        <v>75</v>
      </c>
      <c r="CH259" s="111">
        <v>79</v>
      </c>
      <c r="CI259" s="111">
        <v>79</v>
      </c>
      <c r="CJ259" s="111">
        <v>137</v>
      </c>
      <c r="CK259" s="111">
        <v>110</v>
      </c>
      <c r="CL259" s="111">
        <v>123</v>
      </c>
      <c r="CM259" s="111">
        <v>96</v>
      </c>
      <c r="CN259" s="111">
        <v>111</v>
      </c>
      <c r="CO259" s="111">
        <v>132</v>
      </c>
      <c r="CP259" s="111">
        <v>135</v>
      </c>
      <c r="CQ259" s="111">
        <v>92</v>
      </c>
      <c r="CR259" s="111">
        <v>62</v>
      </c>
      <c r="CS259" s="112"/>
      <c r="CT259" s="200" t="s">
        <v>219</v>
      </c>
      <c r="CU259" s="114">
        <f t="shared" si="130"/>
        <v>0</v>
      </c>
      <c r="CV259" s="114"/>
      <c r="CW259" s="114"/>
      <c r="CX259" s="114">
        <f t="shared" si="111"/>
        <v>0</v>
      </c>
      <c r="CY259" s="114"/>
      <c r="CZ259" s="114"/>
      <c r="DA259" s="114">
        <f t="shared" si="112"/>
        <v>0</v>
      </c>
      <c r="DB259" s="115">
        <f t="shared" si="137"/>
        <v>0</v>
      </c>
      <c r="DC259" s="116">
        <f t="shared" si="114"/>
        <v>0</v>
      </c>
      <c r="DD259" s="116">
        <f t="shared" si="115"/>
        <v>0</v>
      </c>
      <c r="DE259" s="116">
        <f t="shared" si="116"/>
        <v>0</v>
      </c>
      <c r="DF259" s="117">
        <f t="shared" si="117"/>
        <v>0</v>
      </c>
      <c r="DH259" s="119">
        <v>0.50129870129870124</v>
      </c>
      <c r="DI259" s="119">
        <v>4.7122077922077921</v>
      </c>
      <c r="DJ259" s="120">
        <v>2.5064935064935066</v>
      </c>
      <c r="DK259" s="121"/>
      <c r="DL259" s="119">
        <v>7.8749206349206347</v>
      </c>
      <c r="DM259" s="119">
        <v>7.6755555555555546</v>
      </c>
      <c r="DN259" s="120">
        <v>9.5695238095238082</v>
      </c>
      <c r="DO259" s="121"/>
      <c r="DP259" s="119">
        <v>14.7</v>
      </c>
      <c r="DQ259" s="119">
        <v>22</v>
      </c>
      <c r="DR259" s="120">
        <v>29.7</v>
      </c>
      <c r="DS259" s="121"/>
      <c r="DT259" s="119">
        <v>32.611768953068591</v>
      </c>
      <c r="DU259" s="119">
        <v>35.312743682310462</v>
      </c>
      <c r="DV259" s="120">
        <v>42.915487364620937</v>
      </c>
      <c r="DW259" s="121"/>
      <c r="DX259" s="119">
        <v>49.293278800272667</v>
      </c>
      <c r="DY259" s="119">
        <v>48.193428766189513</v>
      </c>
      <c r="DZ259" s="120">
        <v>49.193292433537842</v>
      </c>
      <c r="EA259" s="121"/>
      <c r="EB259" s="119">
        <v>45.380454011741683</v>
      </c>
      <c r="EC259" s="119">
        <v>25.089193737769079</v>
      </c>
      <c r="ED259" s="120">
        <v>31.686352250489239</v>
      </c>
      <c r="EE259" s="121"/>
      <c r="EF259" s="119">
        <v>37.799999999999997</v>
      </c>
      <c r="EG259" s="119">
        <v>21.1</v>
      </c>
      <c r="EH259" s="120">
        <v>55.6</v>
      </c>
      <c r="EI259" s="121"/>
      <c r="EJ259" s="119">
        <v>38.204212267401793</v>
      </c>
      <c r="EK259" s="119">
        <v>51.705700895933838</v>
      </c>
      <c r="EL259" s="120">
        <v>55.206086836664369</v>
      </c>
      <c r="EM259" s="121"/>
      <c r="EN259" s="119">
        <v>42.174065464261865</v>
      </c>
      <c r="EO259" s="119">
        <v>49.269702070808286</v>
      </c>
      <c r="EP259" s="120">
        <v>58.164232464929867</v>
      </c>
      <c r="EQ259" s="121"/>
      <c r="ER259" s="119">
        <v>51.688511111111112</v>
      </c>
      <c r="ES259" s="119">
        <v>55.387688888888889</v>
      </c>
      <c r="ET259" s="120">
        <v>72.883800000000008</v>
      </c>
      <c r="EU259" s="121"/>
      <c r="EV259" s="119">
        <v>51.439487836107553</v>
      </c>
      <c r="EW259" s="119">
        <v>58.645019206145967</v>
      </c>
      <c r="EX259" s="120">
        <v>46.235492957746487</v>
      </c>
      <c r="EY259" s="121"/>
      <c r="EZ259" s="119">
        <v>21.908314350797266</v>
      </c>
      <c r="FA259" s="119">
        <v>12.904897494305239</v>
      </c>
      <c r="FB259" s="120">
        <v>9.1034548215641617</v>
      </c>
    </row>
    <row r="260" spans="1:158" s="118" customFormat="1" ht="15" customHeight="1" x14ac:dyDescent="0.25">
      <c r="A260" s="85">
        <v>25020690</v>
      </c>
      <c r="B260" s="86">
        <v>-73.410944439999994</v>
      </c>
      <c r="C260" s="86">
        <v>9.4232777799999994</v>
      </c>
      <c r="D260" s="87">
        <v>500</v>
      </c>
      <c r="E260" s="197" t="s">
        <v>220</v>
      </c>
      <c r="F260" s="89" t="s">
        <v>45</v>
      </c>
      <c r="G260" s="89" t="s">
        <v>1515</v>
      </c>
      <c r="H260" s="89" t="s">
        <v>727</v>
      </c>
      <c r="I260" s="89" t="s">
        <v>1578</v>
      </c>
      <c r="J260" s="171" t="s">
        <v>853</v>
      </c>
      <c r="K260" s="339">
        <v>0</v>
      </c>
      <c r="L260" s="339">
        <v>0</v>
      </c>
      <c r="M260" s="126">
        <v>0</v>
      </c>
      <c r="N260" s="126">
        <v>0</v>
      </c>
      <c r="O260" s="126">
        <v>0</v>
      </c>
      <c r="P260" s="126">
        <v>0</v>
      </c>
      <c r="Q260" s="126">
        <v>0</v>
      </c>
      <c r="R260" s="126">
        <v>0</v>
      </c>
      <c r="S260" s="126">
        <v>78</v>
      </c>
      <c r="T260" s="126">
        <v>25</v>
      </c>
      <c r="U260" s="126">
        <v>0</v>
      </c>
      <c r="V260" s="669">
        <v>0</v>
      </c>
      <c r="W260" s="669">
        <v>18</v>
      </c>
      <c r="X260" s="126">
        <v>10</v>
      </c>
      <c r="Y260" s="126">
        <v>19</v>
      </c>
      <c r="Z260" s="339">
        <v>25</v>
      </c>
      <c r="AA260" s="339">
        <v>45</v>
      </c>
      <c r="AB260" s="126">
        <v>0</v>
      </c>
      <c r="AC260" s="339">
        <v>0</v>
      </c>
      <c r="AD260" s="339">
        <v>0</v>
      </c>
      <c r="AE260" s="339">
        <v>0</v>
      </c>
      <c r="AF260" s="126">
        <v>0</v>
      </c>
      <c r="AG260" s="126">
        <v>0</v>
      </c>
      <c r="AH260" s="126">
        <v>0</v>
      </c>
      <c r="AI260" s="126">
        <v>0</v>
      </c>
      <c r="AJ260" s="126">
        <v>35</v>
      </c>
      <c r="AK260" s="126">
        <v>0</v>
      </c>
      <c r="AL260" s="126">
        <v>5</v>
      </c>
      <c r="AM260" s="126">
        <v>0</v>
      </c>
      <c r="AN260" s="126">
        <v>0</v>
      </c>
      <c r="AO260" s="120"/>
      <c r="AP260" s="92">
        <f t="shared" si="90"/>
        <v>260</v>
      </c>
      <c r="AQ260" s="93">
        <v>179.48999999999998</v>
      </c>
      <c r="AR260" s="94">
        <f t="shared" ref="AR260:AR266" si="138">+AP260*100/AQ260</f>
        <v>144.85486656638255</v>
      </c>
      <c r="AS260" s="95">
        <f t="shared" ref="AS260:AS266" si="139">IF(AND((AP260*$AT$1*100/(AQ260*AT260))&gt;100+3.33*AP260-AQ260*AT260/$AT$1,AQ260&lt;30),IF(100+3.33*AP260-AQ260*AT260/$AT$1&gt;200,200,100+3.33*AP260-AQ260*AT260/$AT$1),IF((AP260*$AT$1*100/(AQ260*AT260))&lt;100+AP260-3.33*AQ260*AT260/$AT$1,100+AP260-3.33*AQ260*AT260/$AT$1,IF((AP260*$AT$1*100/(AQ260*AT260))&gt;200,200,(AP260*$AT$1*100/(AQ260*AT260)))))</f>
        <v>144.85486656638253</v>
      </c>
      <c r="AT260" s="96">
        <f t="shared" si="135"/>
        <v>30</v>
      </c>
      <c r="AU260" s="97">
        <f t="shared" si="136"/>
        <v>9</v>
      </c>
      <c r="AV260" s="98"/>
      <c r="AW260" s="58">
        <f t="shared" ref="AW260:AW334" si="140">+LOOKUP(1000,K260:AO260)</f>
        <v>0</v>
      </c>
      <c r="AX260" s="99"/>
      <c r="AY260" s="100">
        <f t="shared" ref="AY260:AY269" si="141">MAX(K260:AO260)</f>
        <v>78</v>
      </c>
      <c r="AZ260" s="101">
        <v>150</v>
      </c>
      <c r="BA260" s="102">
        <f t="shared" si="91"/>
        <v>-72</v>
      </c>
      <c r="BB260" s="102" t="str">
        <f t="shared" si="92"/>
        <v/>
      </c>
      <c r="BC260" s="102" t="str">
        <f t="shared" si="93"/>
        <v/>
      </c>
      <c r="BD260" s="102">
        <v>5.8333333333333348</v>
      </c>
      <c r="BE260" s="103">
        <f>AU260-BD260</f>
        <v>3.1666666666666652</v>
      </c>
      <c r="BF260" s="124" t="s">
        <v>220</v>
      </c>
      <c r="BG260" s="105">
        <v>29.366666666666667</v>
      </c>
      <c r="BH260" s="105">
        <v>37.986206896551721</v>
      </c>
      <c r="BI260" s="105">
        <v>104.57241379310345</v>
      </c>
      <c r="BJ260" s="105">
        <v>179.48999999999998</v>
      </c>
      <c r="BK260" s="105">
        <v>231.30666666666667</v>
      </c>
      <c r="BL260" s="105">
        <v>190.51034482758618</v>
      </c>
      <c r="BM260" s="105">
        <v>156.16</v>
      </c>
      <c r="BN260" s="105">
        <v>197.41379310344828</v>
      </c>
      <c r="BO260" s="105">
        <v>222.69642857142858</v>
      </c>
      <c r="BP260" s="105">
        <v>291.97142857142859</v>
      </c>
      <c r="BQ260" s="105">
        <v>253.21</v>
      </c>
      <c r="BR260" s="106">
        <v>57.044827586206893</v>
      </c>
      <c r="BS260" s="107"/>
      <c r="BT260" s="237">
        <v>0.96666666666666656</v>
      </c>
      <c r="BU260" s="333">
        <v>1.5307881773399017</v>
      </c>
      <c r="BV260" s="333">
        <v>3.8411111111111098</v>
      </c>
      <c r="BW260" s="333">
        <v>5.8333333333333348</v>
      </c>
      <c r="BX260" s="333">
        <v>7.7666666666666639</v>
      </c>
      <c r="BY260" s="109">
        <v>6.7712643678160909</v>
      </c>
      <c r="BZ260" s="109">
        <v>6.3333333333333304</v>
      </c>
      <c r="CA260" s="109">
        <v>7.3444444444444414</v>
      </c>
      <c r="CB260" s="109">
        <v>8.5275862068965527</v>
      </c>
      <c r="CC260" s="109">
        <v>9.2555555555555529</v>
      </c>
      <c r="CD260" s="109">
        <v>8.1</v>
      </c>
      <c r="CE260" s="109">
        <v>2.2688888888888883</v>
      </c>
      <c r="CF260" s="110"/>
      <c r="CG260" s="111">
        <v>82</v>
      </c>
      <c r="CH260" s="111">
        <v>115</v>
      </c>
      <c r="CI260" s="111">
        <v>145</v>
      </c>
      <c r="CJ260" s="111">
        <v>150</v>
      </c>
      <c r="CK260" s="111">
        <v>135</v>
      </c>
      <c r="CL260" s="111">
        <v>100</v>
      </c>
      <c r="CM260" s="111">
        <v>98</v>
      </c>
      <c r="CN260" s="111">
        <v>95</v>
      </c>
      <c r="CO260" s="111">
        <v>125</v>
      </c>
      <c r="CP260" s="111">
        <v>145</v>
      </c>
      <c r="CQ260" s="111">
        <v>130</v>
      </c>
      <c r="CR260" s="111">
        <v>135</v>
      </c>
      <c r="CS260" s="112"/>
      <c r="CT260" s="200" t="s">
        <v>220</v>
      </c>
      <c r="CU260" s="114">
        <f t="shared" si="130"/>
        <v>103</v>
      </c>
      <c r="CV260" s="114"/>
      <c r="CW260" s="114"/>
      <c r="CX260" s="114">
        <f t="shared" si="111"/>
        <v>117</v>
      </c>
      <c r="CY260" s="114"/>
      <c r="CZ260" s="114"/>
      <c r="DA260" s="114">
        <f t="shared" si="112"/>
        <v>40</v>
      </c>
      <c r="DB260" s="115">
        <f t="shared" si="137"/>
        <v>260</v>
      </c>
      <c r="DC260" s="116">
        <f t="shared" si="114"/>
        <v>10</v>
      </c>
      <c r="DD260" s="116">
        <f t="shared" si="115"/>
        <v>10</v>
      </c>
      <c r="DE260" s="116">
        <f t="shared" si="116"/>
        <v>10</v>
      </c>
      <c r="DF260" s="117">
        <f t="shared" si="117"/>
        <v>30</v>
      </c>
      <c r="DH260" s="119">
        <v>9.1</v>
      </c>
      <c r="DI260" s="119">
        <v>5.5</v>
      </c>
      <c r="DJ260" s="120">
        <v>2.2999999999999998</v>
      </c>
      <c r="DK260" s="121"/>
      <c r="DL260" s="119">
        <v>14.428888888888887</v>
      </c>
      <c r="DM260" s="119">
        <v>10.821666666666665</v>
      </c>
      <c r="DN260" s="120">
        <v>18.036111111111108</v>
      </c>
      <c r="DO260" s="121"/>
      <c r="DP260" s="119">
        <v>26.30090378006873</v>
      </c>
      <c r="DQ260" s="119">
        <v>38.701329896907218</v>
      </c>
      <c r="DR260" s="120">
        <v>32.00109965635739</v>
      </c>
      <c r="DS260" s="121"/>
      <c r="DT260" s="119">
        <v>45.495614035087726</v>
      </c>
      <c r="DU260" s="119">
        <v>51.595026026604984</v>
      </c>
      <c r="DV260" s="120">
        <v>75.792693271640644</v>
      </c>
      <c r="DW260" s="121"/>
      <c r="DX260" s="119">
        <v>77.924591763524177</v>
      </c>
      <c r="DY260" s="119">
        <v>78.724844310517994</v>
      </c>
      <c r="DZ260" s="120">
        <v>75.723897259291149</v>
      </c>
      <c r="EA260" s="121"/>
      <c r="EB260" s="119">
        <v>84.811692519820753</v>
      </c>
      <c r="EC260" s="119">
        <v>52.907294036539128</v>
      </c>
      <c r="ED260" s="120">
        <v>55.707680110306796</v>
      </c>
      <c r="EE260" s="121"/>
      <c r="EF260" s="119">
        <v>60.910259001895135</v>
      </c>
      <c r="EG260" s="119">
        <v>35.405963360707517</v>
      </c>
      <c r="EH260" s="120">
        <v>62.010444304064016</v>
      </c>
      <c r="EI260" s="121"/>
      <c r="EJ260" s="119">
        <v>49.909681800543275</v>
      </c>
      <c r="EK260" s="119">
        <v>46.809080325960423</v>
      </c>
      <c r="EL260" s="120">
        <v>75.114571206829652</v>
      </c>
      <c r="EM260" s="121"/>
      <c r="EN260" s="119">
        <v>62.205396494881136</v>
      </c>
      <c r="EO260" s="119">
        <v>64.705613395800796</v>
      </c>
      <c r="EP260" s="120">
        <v>65.205656775984735</v>
      </c>
      <c r="EQ260" s="121"/>
      <c r="ER260" s="119">
        <v>80.134647201946464</v>
      </c>
      <c r="ES260" s="119">
        <v>84.136377399297089</v>
      </c>
      <c r="ET260" s="120">
        <v>82.435642065423096</v>
      </c>
      <c r="EU260" s="121"/>
      <c r="EV260" s="119">
        <v>86.497057823129239</v>
      </c>
      <c r="EW260" s="119">
        <v>65.997755102040827</v>
      </c>
      <c r="EX260" s="120">
        <v>43.498520408163273</v>
      </c>
      <c r="EY260" s="121"/>
      <c r="EZ260" s="119">
        <v>24.604424460431655</v>
      </c>
      <c r="FA260" s="119">
        <v>18.903399280575538</v>
      </c>
      <c r="FB260" s="120">
        <v>12.102176258992804</v>
      </c>
    </row>
    <row r="261" spans="1:158" s="118" customFormat="1" ht="15" customHeight="1" x14ac:dyDescent="0.25">
      <c r="A261" s="85">
        <v>29060540</v>
      </c>
      <c r="B261" s="86">
        <v>-74.647000000000006</v>
      </c>
      <c r="C261" s="86">
        <v>10.590611110000001</v>
      </c>
      <c r="D261" s="87">
        <v>10</v>
      </c>
      <c r="E261" s="197" t="s">
        <v>1750</v>
      </c>
      <c r="F261" s="89" t="s">
        <v>37</v>
      </c>
      <c r="G261" s="89" t="s">
        <v>1515</v>
      </c>
      <c r="H261" s="89" t="s">
        <v>727</v>
      </c>
      <c r="I261" s="89" t="s">
        <v>1540</v>
      </c>
      <c r="J261" s="171" t="s">
        <v>1751</v>
      </c>
      <c r="K261" s="339">
        <v>78</v>
      </c>
      <c r="L261" s="339">
        <v>0</v>
      </c>
      <c r="M261" s="126">
        <v>0</v>
      </c>
      <c r="N261" s="126">
        <v>0</v>
      </c>
      <c r="O261" s="126">
        <v>0</v>
      </c>
      <c r="P261" s="126">
        <v>0</v>
      </c>
      <c r="Q261" s="126">
        <v>0</v>
      </c>
      <c r="R261" s="126">
        <v>0</v>
      </c>
      <c r="S261" s="126">
        <v>0</v>
      </c>
      <c r="T261" s="126">
        <v>10</v>
      </c>
      <c r="U261" s="126">
        <v>0</v>
      </c>
      <c r="V261" s="661">
        <v>0</v>
      </c>
      <c r="W261" s="661">
        <v>0</v>
      </c>
      <c r="X261" s="126">
        <v>0</v>
      </c>
      <c r="Y261" s="126">
        <v>0</v>
      </c>
      <c r="Z261" s="339">
        <v>0</v>
      </c>
      <c r="AA261" s="339">
        <v>22</v>
      </c>
      <c r="AB261" s="126">
        <v>5</v>
      </c>
      <c r="AC261" s="339">
        <v>0</v>
      </c>
      <c r="AD261" s="339">
        <v>0</v>
      </c>
      <c r="AE261" s="339" t="s">
        <v>1301</v>
      </c>
      <c r="AF261" s="126">
        <v>0</v>
      </c>
      <c r="AG261" s="126">
        <v>0</v>
      </c>
      <c r="AH261" s="126">
        <v>0</v>
      </c>
      <c r="AI261" s="126">
        <v>0</v>
      </c>
      <c r="AJ261" s="126">
        <v>0</v>
      </c>
      <c r="AK261" s="126">
        <v>0</v>
      </c>
      <c r="AL261" s="126">
        <v>0</v>
      </c>
      <c r="AM261" s="126">
        <v>0</v>
      </c>
      <c r="AN261" s="126">
        <v>0</v>
      </c>
      <c r="AO261" s="120"/>
      <c r="AP261" s="92">
        <f t="shared" ref="AP261:AP324" si="142">IF(AT261&gt;1,SUM(K261:AO261),"")</f>
        <v>115</v>
      </c>
      <c r="AQ261" s="93">
        <v>82.13333333333334</v>
      </c>
      <c r="AR261" s="94">
        <f>+AP261*100/AQ261</f>
        <v>140.01623376623377</v>
      </c>
      <c r="AS261" s="95">
        <f>IF(AND((AP261*$AT$1*100/(AQ261*AT261))&gt;100+3.33*AP261-AQ261*AT261/$AT$1,AQ261&lt;30),IF(100+3.33*AP261-AQ261*AT261/$AT$1&gt;200,200,100+3.33*AP261-AQ261*AT261/$AT$1),IF((AP261*$AT$1*100/(AQ261*AT261))&lt;100+AP261-3.33*AQ261*AT261/$AT$1,100+AP261-3.33*AQ261*AT261/$AT$1,IF((AP261*$AT$1*100/(AQ261*AT261))&gt;200,200,(AP261*$AT$1*100/(AQ261*AT261)))))</f>
        <v>144.84437975817286</v>
      </c>
      <c r="AT261" s="96">
        <f t="shared" si="135"/>
        <v>29</v>
      </c>
      <c r="AU261" s="97">
        <f>COUNTIF(K261:AO261,"&gt;0")</f>
        <v>4</v>
      </c>
      <c r="AV261" s="98"/>
      <c r="AW261" s="58">
        <f>+LOOKUP(1000,K261:AO261)</f>
        <v>0</v>
      </c>
      <c r="AX261" s="99"/>
      <c r="AY261" s="100">
        <f t="shared" si="141"/>
        <v>78</v>
      </c>
      <c r="AZ261" s="101">
        <v>110</v>
      </c>
      <c r="BA261" s="102">
        <f t="shared" ref="BA261:BA324" si="143">IF(AND(AZ261&gt;0,AY261&gt;0),AY261-AZ261,"")</f>
        <v>-32</v>
      </c>
      <c r="BB261" s="102" t="str">
        <f t="shared" ref="BB261:BB324" si="144">IF(AND(ISNUMBER(BA261),BA261&gt;0),"Si","")</f>
        <v/>
      </c>
      <c r="BC261" s="102" t="str">
        <f t="shared" ref="BC261:BC324" si="145">IF(AND(BB261="Si",AY261=AW261),"Si","")</f>
        <v/>
      </c>
      <c r="BD261" s="102">
        <v>3.7333333333333334</v>
      </c>
      <c r="BE261" s="103"/>
      <c r="BF261" s="124" t="s">
        <v>1750</v>
      </c>
      <c r="BG261" s="105">
        <v>3.9</v>
      </c>
      <c r="BH261" s="105">
        <v>1.5</v>
      </c>
      <c r="BI261" s="105">
        <v>16.413793103448278</v>
      </c>
      <c r="BJ261" s="105">
        <v>82.13333333333334</v>
      </c>
      <c r="BK261" s="105">
        <v>147.66666666666666</v>
      </c>
      <c r="BL261" s="105">
        <v>128.69999999999999</v>
      </c>
      <c r="BM261" s="105">
        <v>112.63333333333334</v>
      </c>
      <c r="BN261" s="105">
        <v>165.96666666666667</v>
      </c>
      <c r="BO261" s="105">
        <v>167.56666666666666</v>
      </c>
      <c r="BP261" s="105">
        <v>176.1</v>
      </c>
      <c r="BQ261" s="105">
        <v>113.36666666666666</v>
      </c>
      <c r="BR261" s="106">
        <v>21.833333333333332</v>
      </c>
      <c r="BS261" s="107"/>
      <c r="BT261" s="237">
        <v>0.26666666666666666</v>
      </c>
      <c r="BU261" s="333">
        <v>6.7261904761904759E-2</v>
      </c>
      <c r="BV261" s="333">
        <v>0.60111111111111104</v>
      </c>
      <c r="BW261" s="333">
        <v>3.7333333333333334</v>
      </c>
      <c r="BX261" s="333">
        <v>5.6666666666666643</v>
      </c>
      <c r="BY261" s="109">
        <v>5.4000000000000012</v>
      </c>
      <c r="BZ261" s="109">
        <v>4.8333333333333304</v>
      </c>
      <c r="CA261" s="109">
        <v>6.1333333333333302</v>
      </c>
      <c r="CB261" s="109">
        <v>7.3000000000000016</v>
      </c>
      <c r="CC261" s="109">
        <v>7.3999999999999968</v>
      </c>
      <c r="CD261" s="109">
        <v>5.1666666666666679</v>
      </c>
      <c r="CE261" s="109">
        <v>1.1666666666666665</v>
      </c>
      <c r="CF261" s="110"/>
      <c r="CG261" s="111">
        <v>30</v>
      </c>
      <c r="CH261" s="111">
        <v>40</v>
      </c>
      <c r="CI261" s="111">
        <v>83</v>
      </c>
      <c r="CJ261" s="111">
        <v>110</v>
      </c>
      <c r="CK261" s="111">
        <v>102</v>
      </c>
      <c r="CL261" s="111">
        <v>130</v>
      </c>
      <c r="CM261" s="111">
        <v>90</v>
      </c>
      <c r="CN261" s="111">
        <v>126</v>
      </c>
      <c r="CO261" s="111">
        <v>100</v>
      </c>
      <c r="CP261" s="111">
        <v>120</v>
      </c>
      <c r="CQ261" s="111">
        <v>110</v>
      </c>
      <c r="CR261" s="111">
        <v>60</v>
      </c>
      <c r="CS261" s="112"/>
      <c r="CT261" s="200" t="s">
        <v>1750</v>
      </c>
      <c r="CU261" s="114">
        <f t="shared" si="130"/>
        <v>88</v>
      </c>
      <c r="CV261" s="114"/>
      <c r="CW261" s="114"/>
      <c r="CX261" s="114">
        <f t="shared" si="111"/>
        <v>27</v>
      </c>
      <c r="CY261" s="114"/>
      <c r="CZ261" s="114"/>
      <c r="DA261" s="114">
        <f t="shared" si="112"/>
        <v>0</v>
      </c>
      <c r="DB261" s="115">
        <f t="shared" si="137"/>
        <v>115</v>
      </c>
      <c r="DC261" s="116">
        <f t="shared" si="114"/>
        <v>10</v>
      </c>
      <c r="DD261" s="116">
        <f t="shared" si="115"/>
        <v>10</v>
      </c>
      <c r="DE261" s="116">
        <f t="shared" si="116"/>
        <v>9</v>
      </c>
      <c r="DF261" s="117">
        <f t="shared" si="117"/>
        <v>29</v>
      </c>
      <c r="DH261" s="119">
        <v>4.348905109489051</v>
      </c>
      <c r="DI261" s="119">
        <v>2.0294890510948909</v>
      </c>
      <c r="DJ261" s="120">
        <v>6.8616058394160584</v>
      </c>
      <c r="DK261" s="121"/>
      <c r="DL261" s="119">
        <v>5.4462000000000002</v>
      </c>
      <c r="DM261" s="119">
        <v>9.4839000000000002</v>
      </c>
      <c r="DN261" s="120">
        <v>3.8499000000000003</v>
      </c>
      <c r="DO261" s="121"/>
      <c r="DP261" s="119">
        <v>12.311155778894472</v>
      </c>
      <c r="DQ261" s="119">
        <v>12.523417085427138</v>
      </c>
      <c r="DR261" s="120">
        <v>17.405427135678394</v>
      </c>
      <c r="DS261" s="121"/>
      <c r="DT261" s="119">
        <v>31.854794520547948</v>
      </c>
      <c r="DU261" s="119">
        <v>44.141643835616435</v>
      </c>
      <c r="DV261" s="120">
        <v>56.88356164383562</v>
      </c>
      <c r="DW261" s="121"/>
      <c r="DX261" s="119">
        <v>31.993358664363843</v>
      </c>
      <c r="DY261" s="119">
        <v>47.742666666666658</v>
      </c>
      <c r="DZ261" s="120">
        <v>63.491974668969483</v>
      </c>
      <c r="EA261" s="121"/>
      <c r="EB261" s="119">
        <v>45.618423551756891</v>
      </c>
      <c r="EC261" s="119">
        <v>30.645773979107318</v>
      </c>
      <c r="ED261" s="120">
        <v>44.305033238366576</v>
      </c>
      <c r="EE261" s="121"/>
      <c r="EF261" s="119">
        <v>27.208306176582038</v>
      </c>
      <c r="EG261" s="119">
        <v>28.948904888215232</v>
      </c>
      <c r="EH261" s="120">
        <v>36.827404319818115</v>
      </c>
      <c r="EI261" s="121"/>
      <c r="EJ261" s="119">
        <v>36.060023961661337</v>
      </c>
      <c r="EK261" s="119">
        <v>40.750758785942494</v>
      </c>
      <c r="EL261" s="120">
        <v>45.53921725239617</v>
      </c>
      <c r="EM261" s="121"/>
      <c r="EN261" s="119">
        <v>51.287243004713673</v>
      </c>
      <c r="EO261" s="119">
        <v>48.309893691705952</v>
      </c>
      <c r="EP261" s="120">
        <v>47.733632534349624</v>
      </c>
      <c r="EQ261" s="121"/>
      <c r="ER261" s="119">
        <v>62.812083377872796</v>
      </c>
      <c r="ES261" s="119">
        <v>56.910948156066276</v>
      </c>
      <c r="ET261" s="120">
        <v>67.412968466060931</v>
      </c>
      <c r="EU261" s="121"/>
      <c r="EV261" s="119">
        <v>71.967628482972145</v>
      </c>
      <c r="EW261" s="119">
        <v>44.038469349845208</v>
      </c>
      <c r="EX261" s="120">
        <v>37.937902167182664</v>
      </c>
      <c r="EY261" s="121"/>
      <c r="EZ261" s="119">
        <v>20.658640776699031</v>
      </c>
      <c r="FA261" s="119">
        <v>11.32252427184466</v>
      </c>
      <c r="FB261" s="120">
        <v>8.938834951456311</v>
      </c>
    </row>
    <row r="262" spans="1:158" s="118" customFormat="1" ht="15" customHeight="1" x14ac:dyDescent="0.25">
      <c r="A262" s="85">
        <v>28040140</v>
      </c>
      <c r="B262" s="86">
        <v>-74.212611109999997</v>
      </c>
      <c r="C262" s="86">
        <v>10.033055559999999</v>
      </c>
      <c r="D262" s="87">
        <v>140</v>
      </c>
      <c r="E262" s="197" t="s">
        <v>1752</v>
      </c>
      <c r="F262" s="89" t="s">
        <v>37</v>
      </c>
      <c r="G262" s="89" t="s">
        <v>1515</v>
      </c>
      <c r="H262" s="89" t="s">
        <v>1516</v>
      </c>
      <c r="I262" s="89" t="s">
        <v>1571</v>
      </c>
      <c r="J262" s="171" t="s">
        <v>1753</v>
      </c>
      <c r="K262" s="339">
        <v>16</v>
      </c>
      <c r="L262" s="339">
        <v>0</v>
      </c>
      <c r="M262" s="126">
        <v>0</v>
      </c>
      <c r="N262" s="126">
        <v>0</v>
      </c>
      <c r="O262" s="126">
        <v>58</v>
      </c>
      <c r="P262" s="126">
        <v>0</v>
      </c>
      <c r="Q262" s="126">
        <v>4</v>
      </c>
      <c r="R262" s="126">
        <v>0</v>
      </c>
      <c r="S262" s="126">
        <v>0</v>
      </c>
      <c r="T262" s="126">
        <v>0</v>
      </c>
      <c r="U262" s="126">
        <v>0</v>
      </c>
      <c r="V262" s="661">
        <v>5</v>
      </c>
      <c r="W262" s="661">
        <v>3</v>
      </c>
      <c r="X262" s="126">
        <v>0</v>
      </c>
      <c r="Y262" s="126">
        <v>0</v>
      </c>
      <c r="Z262" s="339">
        <v>7</v>
      </c>
      <c r="AA262" s="339">
        <v>0</v>
      </c>
      <c r="AB262" s="126">
        <v>7</v>
      </c>
      <c r="AC262" s="339">
        <v>6</v>
      </c>
      <c r="AD262" s="339">
        <v>0</v>
      </c>
      <c r="AE262" s="339">
        <v>7</v>
      </c>
      <c r="AF262" s="126">
        <v>0</v>
      </c>
      <c r="AG262" s="126">
        <v>0</v>
      </c>
      <c r="AH262" s="126">
        <v>7</v>
      </c>
      <c r="AI262" s="126">
        <v>0</v>
      </c>
      <c r="AJ262" s="126">
        <v>0</v>
      </c>
      <c r="AK262" s="126">
        <v>0</v>
      </c>
      <c r="AL262" s="126">
        <v>2</v>
      </c>
      <c r="AM262" s="126">
        <v>0</v>
      </c>
      <c r="AN262" s="126">
        <v>0</v>
      </c>
      <c r="AO262" s="120"/>
      <c r="AP262" s="92">
        <f t="shared" si="142"/>
        <v>122</v>
      </c>
      <c r="AQ262" s="93">
        <v>118.60999999999999</v>
      </c>
      <c r="AR262" s="94">
        <f>+AP262*100/AQ262</f>
        <v>102.85810639912319</v>
      </c>
      <c r="AS262" s="95">
        <f>IF(AND((AP262*$AT$1*100/(AQ262*AT262))&gt;100+3.33*AP262-AQ262*AT262/$AT$1,AQ262&lt;30),IF(100+3.33*AP262-AQ262*AT262/$AT$1&gt;200,200,100+3.33*AP262-AQ262*AT262/$AT$1),IF((AP262*$AT$1*100/(AQ262*AT262))&lt;100+AP262-3.33*AQ262*AT262/$AT$1,100+AP262-3.33*AQ262*AT262/$AT$1,IF((AP262*$AT$1*100/(AQ262*AT262))&gt;200,200,(AP262*$AT$1*100/(AQ262*AT262)))))</f>
        <v>102.85810639912319</v>
      </c>
      <c r="AT262" s="96">
        <f>COUNT(K262:AO262)</f>
        <v>30</v>
      </c>
      <c r="AU262" s="97">
        <f>COUNTIF(K262:AO262,"&gt;0")</f>
        <v>11</v>
      </c>
      <c r="AV262" s="98"/>
      <c r="AW262" s="58">
        <f>+LOOKUP(1000,K262:AO262)</f>
        <v>0</v>
      </c>
      <c r="AX262" s="99"/>
      <c r="AY262" s="100">
        <f t="shared" si="141"/>
        <v>58</v>
      </c>
      <c r="AZ262" s="101">
        <v>116</v>
      </c>
      <c r="BA262" s="102">
        <f t="shared" si="143"/>
        <v>-58</v>
      </c>
      <c r="BB262" s="102" t="str">
        <f t="shared" si="144"/>
        <v/>
      </c>
      <c r="BC262" s="102" t="str">
        <f t="shared" si="145"/>
        <v/>
      </c>
      <c r="BD262" s="102">
        <v>6.2333333333333316</v>
      </c>
      <c r="BE262" s="103"/>
      <c r="BF262" s="124" t="s">
        <v>1752</v>
      </c>
      <c r="BG262" s="105">
        <v>15.326666666666664</v>
      </c>
      <c r="BH262" s="105">
        <v>22.136666666666667</v>
      </c>
      <c r="BI262" s="105">
        <v>65.099999999999994</v>
      </c>
      <c r="BJ262" s="105">
        <v>118.60999999999999</v>
      </c>
      <c r="BK262" s="105">
        <v>119.10689655172413</v>
      </c>
      <c r="BL262" s="105">
        <v>113.62413793103448</v>
      </c>
      <c r="BM262" s="105">
        <v>98.214285714285708</v>
      </c>
      <c r="BN262" s="105">
        <v>135.0344827586207</v>
      </c>
      <c r="BO262" s="105">
        <v>158.95862068965519</v>
      </c>
      <c r="BP262" s="105">
        <v>167.77692307692308</v>
      </c>
      <c r="BQ262" s="105">
        <v>132.02142857142857</v>
      </c>
      <c r="BR262" s="106">
        <v>28.085714285714285</v>
      </c>
      <c r="BS262" s="107"/>
      <c r="BT262" s="237">
        <v>0.89999999999999991</v>
      </c>
      <c r="BU262" s="333">
        <v>1.3359605911330052</v>
      </c>
      <c r="BV262" s="333">
        <v>4.2413793103448265</v>
      </c>
      <c r="BW262" s="333">
        <v>6.2333333333333316</v>
      </c>
      <c r="BX262" s="333">
        <v>6.9655172413793078</v>
      </c>
      <c r="BY262" s="109">
        <v>5.4137931034482776</v>
      </c>
      <c r="BZ262" s="109">
        <v>6.0425287356321826</v>
      </c>
      <c r="CA262" s="109">
        <v>7.6206896551724101</v>
      </c>
      <c r="CB262" s="109">
        <v>8.6206896551724146</v>
      </c>
      <c r="CC262" s="109">
        <v>9.6999999999999993</v>
      </c>
      <c r="CD262" s="109">
        <v>7.2142857142857144</v>
      </c>
      <c r="CE262" s="109">
        <v>1.9999999999999996</v>
      </c>
      <c r="CF262" s="110"/>
      <c r="CG262" s="111">
        <v>60</v>
      </c>
      <c r="CH262" s="111">
        <v>98.9</v>
      </c>
      <c r="CI262" s="111">
        <v>90.5</v>
      </c>
      <c r="CJ262" s="111">
        <v>116</v>
      </c>
      <c r="CK262" s="111">
        <v>136</v>
      </c>
      <c r="CL262" s="111">
        <v>111</v>
      </c>
      <c r="CM262" s="111">
        <v>108.5</v>
      </c>
      <c r="CN262" s="111">
        <v>123</v>
      </c>
      <c r="CO262" s="111">
        <v>98</v>
      </c>
      <c r="CP262" s="111">
        <v>125</v>
      </c>
      <c r="CQ262" s="111">
        <v>140</v>
      </c>
      <c r="CR262" s="111">
        <v>77</v>
      </c>
      <c r="CS262" s="112"/>
      <c r="CT262" s="200" t="s">
        <v>1752</v>
      </c>
      <c r="CU262" s="114">
        <f t="shared" si="130"/>
        <v>78</v>
      </c>
      <c r="CV262" s="114"/>
      <c r="CW262" s="114"/>
      <c r="CX262" s="114">
        <f t="shared" si="111"/>
        <v>28</v>
      </c>
      <c r="CY262" s="114"/>
      <c r="CZ262" s="114"/>
      <c r="DA262" s="114">
        <f t="shared" si="112"/>
        <v>16</v>
      </c>
      <c r="DB262" s="115">
        <f t="shared" si="137"/>
        <v>122</v>
      </c>
      <c r="DC262" s="116">
        <f t="shared" si="114"/>
        <v>10</v>
      </c>
      <c r="DD262" s="116">
        <f t="shared" si="115"/>
        <v>10</v>
      </c>
      <c r="DE262" s="116">
        <f t="shared" si="116"/>
        <v>10</v>
      </c>
      <c r="DF262" s="117">
        <f t="shared" si="117"/>
        <v>30</v>
      </c>
      <c r="DH262" s="119">
        <v>0.10303030303030303</v>
      </c>
      <c r="DI262" s="119">
        <v>1.0303030303030303</v>
      </c>
      <c r="DJ262" s="120">
        <v>0</v>
      </c>
      <c r="DK262" s="121"/>
      <c r="DL262" s="119">
        <v>0.5</v>
      </c>
      <c r="DM262" s="119">
        <v>0</v>
      </c>
      <c r="DN262" s="120">
        <v>0</v>
      </c>
      <c r="DO262" s="121"/>
      <c r="DP262" s="119">
        <v>2.3232323232323231</v>
      </c>
      <c r="DQ262" s="119">
        <v>1.4141414141414144</v>
      </c>
      <c r="DR262" s="120">
        <v>2.9292929292929291</v>
      </c>
      <c r="DS262" s="121"/>
      <c r="DT262" s="119">
        <v>8.4992002634426296</v>
      </c>
      <c r="DU262" s="119">
        <v>20.698052406266168</v>
      </c>
      <c r="DV262" s="120">
        <v>44.095850778567062</v>
      </c>
      <c r="DW262" s="121"/>
      <c r="DX262" s="119">
        <v>33.606500290191526</v>
      </c>
      <c r="DY262" s="119">
        <v>57.111046624105242</v>
      </c>
      <c r="DZ262" s="120">
        <v>81.615786419036553</v>
      </c>
      <c r="EA262" s="121"/>
      <c r="EB262" s="119">
        <v>56.61388115134632</v>
      </c>
      <c r="EC262" s="119">
        <v>42.411095636025983</v>
      </c>
      <c r="ED262" s="120">
        <v>42.608356545961001</v>
      </c>
      <c r="EE262" s="121"/>
      <c r="EF262" s="119">
        <v>41.698810644305645</v>
      </c>
      <c r="EG262" s="119">
        <v>47.198653774849554</v>
      </c>
      <c r="EH262" s="120">
        <v>31.999087304982744</v>
      </c>
      <c r="EI262" s="121"/>
      <c r="EJ262" s="119">
        <v>41.807930184025793</v>
      </c>
      <c r="EK262" s="119">
        <v>48.109125403149307</v>
      </c>
      <c r="EL262" s="120">
        <v>85.816277746158221</v>
      </c>
      <c r="EM262" s="121"/>
      <c r="EN262" s="119">
        <v>49.697193570245446</v>
      </c>
      <c r="EO262" s="119">
        <v>64.796340912513173</v>
      </c>
      <c r="EP262" s="120">
        <v>68.696120689655174</v>
      </c>
      <c r="EQ262" s="121"/>
      <c r="ER262" s="119">
        <v>70.910489717413824</v>
      </c>
      <c r="ES262" s="119">
        <v>75.011096316023071</v>
      </c>
      <c r="ET262" s="120">
        <v>79.411747299896433</v>
      </c>
      <c r="EU262" s="121"/>
      <c r="EV262" s="119">
        <v>66.447637795275597</v>
      </c>
      <c r="EW262" s="119">
        <v>42.366614173228349</v>
      </c>
      <c r="EX262" s="120">
        <v>18.085748031496067</v>
      </c>
      <c r="EY262" s="121"/>
      <c r="EZ262" s="119">
        <v>20.399999999999999</v>
      </c>
      <c r="FA262" s="119">
        <v>5.6</v>
      </c>
      <c r="FB262" s="120">
        <v>12.2</v>
      </c>
    </row>
    <row r="263" spans="1:158" s="118" customFormat="1" ht="15" customHeight="1" x14ac:dyDescent="0.25">
      <c r="A263" s="85">
        <v>29060270</v>
      </c>
      <c r="B263" s="86">
        <v>-74.271916669999996</v>
      </c>
      <c r="C263" s="86">
        <v>10.7225</v>
      </c>
      <c r="D263" s="87">
        <v>25</v>
      </c>
      <c r="E263" s="197" t="s">
        <v>222</v>
      </c>
      <c r="F263" s="89" t="s">
        <v>37</v>
      </c>
      <c r="G263" s="89" t="s">
        <v>1515</v>
      </c>
      <c r="H263" s="89" t="s">
        <v>1516</v>
      </c>
      <c r="I263" s="89" t="s">
        <v>1571</v>
      </c>
      <c r="J263" s="171" t="s">
        <v>867</v>
      </c>
      <c r="K263" s="339" t="s">
        <v>1301</v>
      </c>
      <c r="L263" s="339" t="s">
        <v>1301</v>
      </c>
      <c r="M263" s="126" t="s">
        <v>1301</v>
      </c>
      <c r="N263" s="126" t="s">
        <v>1301</v>
      </c>
      <c r="O263" s="126" t="s">
        <v>1301</v>
      </c>
      <c r="P263" s="126" t="s">
        <v>1301</v>
      </c>
      <c r="Q263" s="126" t="s">
        <v>1301</v>
      </c>
      <c r="R263" s="126" t="s">
        <v>1301</v>
      </c>
      <c r="S263" s="126" t="s">
        <v>1301</v>
      </c>
      <c r="T263" s="126" t="s">
        <v>1301</v>
      </c>
      <c r="U263" s="126" t="s">
        <v>1301</v>
      </c>
      <c r="V263" s="661" t="s">
        <v>1301</v>
      </c>
      <c r="W263" s="661" t="s">
        <v>1301</v>
      </c>
      <c r="X263" s="126" t="s">
        <v>1301</v>
      </c>
      <c r="Y263" s="126" t="s">
        <v>1301</v>
      </c>
      <c r="Z263" s="339" t="s">
        <v>1301</v>
      </c>
      <c r="AA263" s="339" t="s">
        <v>1301</v>
      </c>
      <c r="AB263" s="126" t="s">
        <v>1301</v>
      </c>
      <c r="AC263" s="339" t="s">
        <v>1301</v>
      </c>
      <c r="AD263" s="339" t="s">
        <v>1301</v>
      </c>
      <c r="AE263" s="339" t="s">
        <v>1301</v>
      </c>
      <c r="AF263" s="126" t="s">
        <v>1301</v>
      </c>
      <c r="AG263" s="126" t="s">
        <v>1301</v>
      </c>
      <c r="AH263" s="126" t="s">
        <v>1301</v>
      </c>
      <c r="AI263" s="126" t="s">
        <v>1301</v>
      </c>
      <c r="AJ263" s="126" t="s">
        <v>1301</v>
      </c>
      <c r="AK263" s="126" t="s">
        <v>1301</v>
      </c>
      <c r="AL263" s="126" t="s">
        <v>1301</v>
      </c>
      <c r="AM263" s="126" t="s">
        <v>1301</v>
      </c>
      <c r="AN263" s="126" t="s">
        <v>1301</v>
      </c>
      <c r="AO263" s="120"/>
      <c r="AP263" s="92" t="str">
        <f t="shared" si="142"/>
        <v/>
      </c>
      <c r="AQ263" s="93">
        <v>57.275862068965516</v>
      </c>
      <c r="AR263" s="94" t="e">
        <f t="shared" si="138"/>
        <v>#VALUE!</v>
      </c>
      <c r="AS263" s="95" t="e">
        <f t="shared" si="139"/>
        <v>#VALUE!</v>
      </c>
      <c r="AT263" s="96">
        <f>COUNT(K263:AO263)</f>
        <v>0</v>
      </c>
      <c r="AU263" s="97">
        <f>COUNTIF(K263:AO263,"&gt;0")</f>
        <v>0</v>
      </c>
      <c r="AV263" s="98"/>
      <c r="AW263" s="58" t="e">
        <f>+LOOKUP(1000,K263:AO263)</f>
        <v>#N/A</v>
      </c>
      <c r="AX263" s="99"/>
      <c r="AY263" s="100">
        <f t="shared" si="141"/>
        <v>0</v>
      </c>
      <c r="AZ263" s="101">
        <v>96</v>
      </c>
      <c r="BA263" s="102" t="str">
        <f t="shared" si="143"/>
        <v/>
      </c>
      <c r="BB263" s="102" t="str">
        <f t="shared" si="144"/>
        <v/>
      </c>
      <c r="BC263" s="102" t="e">
        <f t="shared" si="145"/>
        <v>#N/A</v>
      </c>
      <c r="BD263" s="102">
        <v>3.2758620689655178</v>
      </c>
      <c r="BE263" s="103">
        <f t="shared" ref="BE263:BE268" si="146">AU263-BD263</f>
        <v>-3.2758620689655178</v>
      </c>
      <c r="BF263" s="124" t="s">
        <v>222</v>
      </c>
      <c r="BG263" s="105">
        <v>2.11</v>
      </c>
      <c r="BH263" s="105">
        <v>1.1379310344827587</v>
      </c>
      <c r="BI263" s="105">
        <v>7.833333333333333</v>
      </c>
      <c r="BJ263" s="105">
        <v>57.275862068965516</v>
      </c>
      <c r="BK263" s="105">
        <v>129.03571428571428</v>
      </c>
      <c r="BL263" s="105">
        <v>122.73333333333333</v>
      </c>
      <c r="BM263" s="105">
        <v>91.403571428571439</v>
      </c>
      <c r="BN263" s="105">
        <v>127.56666666666666</v>
      </c>
      <c r="BO263" s="105">
        <v>171.34230769230768</v>
      </c>
      <c r="BP263" s="105">
        <v>224.9</v>
      </c>
      <c r="BQ263" s="105">
        <v>87.462068965517233</v>
      </c>
      <c r="BR263" s="106">
        <v>24.065517241379311</v>
      </c>
      <c r="BS263" s="107"/>
      <c r="BT263" s="237">
        <v>0.13333333333333333</v>
      </c>
      <c r="BU263" s="333">
        <v>0.20062602627257797</v>
      </c>
      <c r="BV263" s="333">
        <v>0.63333333333333341</v>
      </c>
      <c r="BW263" s="333">
        <v>3.2758620689655178</v>
      </c>
      <c r="BX263" s="333">
        <v>5.7142857142857117</v>
      </c>
      <c r="BY263" s="109">
        <v>5.9000000000000012</v>
      </c>
      <c r="BZ263" s="109">
        <v>4.8330158730158717</v>
      </c>
      <c r="CA263" s="109">
        <v>6.9333333333333309</v>
      </c>
      <c r="CB263" s="109">
        <v>8.2062397372742204</v>
      </c>
      <c r="CC263" s="109">
        <v>8.6065873015872967</v>
      </c>
      <c r="CD263" s="109">
        <v>4.8965517241379315</v>
      </c>
      <c r="CE263" s="109">
        <v>1.1333333333333329</v>
      </c>
      <c r="CF263" s="110"/>
      <c r="CG263" s="111">
        <v>59</v>
      </c>
      <c r="CH263" s="111">
        <v>47</v>
      </c>
      <c r="CI263" s="111">
        <v>85</v>
      </c>
      <c r="CJ263" s="111">
        <v>96</v>
      </c>
      <c r="CK263" s="111">
        <v>161</v>
      </c>
      <c r="CL263" s="111">
        <v>144</v>
      </c>
      <c r="CM263" s="111">
        <v>169</v>
      </c>
      <c r="CN263" s="111">
        <v>133</v>
      </c>
      <c r="CO263" s="111">
        <v>191</v>
      </c>
      <c r="CP263" s="111">
        <v>201</v>
      </c>
      <c r="CQ263" s="111">
        <v>140</v>
      </c>
      <c r="CR263" s="111">
        <v>96</v>
      </c>
      <c r="CS263" s="112"/>
      <c r="CT263" s="200" t="s">
        <v>222</v>
      </c>
      <c r="CU263" s="114">
        <f t="shared" si="130"/>
        <v>0</v>
      </c>
      <c r="CV263" s="114"/>
      <c r="CW263" s="114"/>
      <c r="CX263" s="114">
        <f t="shared" si="111"/>
        <v>0</v>
      </c>
      <c r="CY263" s="114"/>
      <c r="CZ263" s="114"/>
      <c r="DA263" s="114">
        <f t="shared" si="112"/>
        <v>0</v>
      </c>
      <c r="DB263" s="115">
        <f t="shared" si="137"/>
        <v>0</v>
      </c>
      <c r="DC263" s="116">
        <f t="shared" si="114"/>
        <v>0</v>
      </c>
      <c r="DD263" s="116">
        <f t="shared" si="115"/>
        <v>0</v>
      </c>
      <c r="DE263" s="116">
        <f t="shared" si="116"/>
        <v>0</v>
      </c>
      <c r="DF263" s="117">
        <f t="shared" si="117"/>
        <v>0</v>
      </c>
      <c r="DH263" s="119">
        <v>0.1</v>
      </c>
      <c r="DI263" s="119">
        <v>0.4</v>
      </c>
      <c r="DJ263" s="120">
        <v>1</v>
      </c>
      <c r="DK263" s="121"/>
      <c r="DL263" s="119">
        <v>1.2793650793650795</v>
      </c>
      <c r="DM263" s="119">
        <v>0.59047619047619049</v>
      </c>
      <c r="DN263" s="120">
        <v>0.19682539682539685</v>
      </c>
      <c r="DO263" s="121"/>
      <c r="DP263" s="119">
        <v>1.5853881278538815</v>
      </c>
      <c r="DQ263" s="119">
        <v>3.864383561643836</v>
      </c>
      <c r="DR263" s="120">
        <v>1.7835616438356163</v>
      </c>
      <c r="DS263" s="121"/>
      <c r="DT263" s="119">
        <v>6.9961748633879779</v>
      </c>
      <c r="DU263" s="119">
        <v>22.387759562841527</v>
      </c>
      <c r="DV263" s="120">
        <v>31.58273224043716</v>
      </c>
      <c r="DW263" s="121"/>
      <c r="DX263" s="119">
        <v>35.200000000000003</v>
      </c>
      <c r="DY263" s="119">
        <v>39.9</v>
      </c>
      <c r="DZ263" s="120">
        <v>54.8</v>
      </c>
      <c r="EA263" s="121"/>
      <c r="EB263" s="119">
        <v>49.524390243902438</v>
      </c>
      <c r="EC263" s="119">
        <v>44.421877309682181</v>
      </c>
      <c r="ED263" s="120">
        <v>41.420399113082041</v>
      </c>
      <c r="EE263" s="121"/>
      <c r="EF263" s="119">
        <v>34.421882951653942</v>
      </c>
      <c r="EG263" s="119">
        <v>31.920292620865137</v>
      </c>
      <c r="EH263" s="120">
        <v>38.524491094147578</v>
      </c>
      <c r="EI263" s="121"/>
      <c r="EJ263" s="119">
        <v>46.1</v>
      </c>
      <c r="EK263" s="119">
        <v>38.4</v>
      </c>
      <c r="EL263" s="120">
        <v>56.8</v>
      </c>
      <c r="EM263" s="121"/>
      <c r="EN263" s="119">
        <v>47.890101260591031</v>
      </c>
      <c r="EO263" s="119">
        <v>62.18714610456707</v>
      </c>
      <c r="EP263" s="120">
        <v>51.189419301508579</v>
      </c>
      <c r="EQ263" s="121"/>
      <c r="ER263" s="119">
        <v>67.778986517898645</v>
      </c>
      <c r="ES263" s="119">
        <v>72.377560824422758</v>
      </c>
      <c r="ET263" s="120">
        <v>74.876785991011943</v>
      </c>
      <c r="EU263" s="121"/>
      <c r="EV263" s="119">
        <v>41.519168591224016</v>
      </c>
      <c r="EW263" s="119">
        <v>24.411270207852194</v>
      </c>
      <c r="EX263" s="120">
        <v>20.709561200923783</v>
      </c>
      <c r="EY263" s="121"/>
      <c r="EZ263" s="119">
        <v>16.822298850574711</v>
      </c>
      <c r="FA263" s="119">
        <v>1.0949425287356322</v>
      </c>
      <c r="FB263" s="120">
        <v>5.1760919540229882</v>
      </c>
    </row>
    <row r="264" spans="1:158" s="118" customFormat="1" ht="15" customHeight="1" x14ac:dyDescent="0.25">
      <c r="A264" s="85">
        <v>28040150</v>
      </c>
      <c r="B264" s="86">
        <v>-74.040805559999995</v>
      </c>
      <c r="C264" s="86">
        <v>10.285500000000001</v>
      </c>
      <c r="D264" s="87">
        <v>140</v>
      </c>
      <c r="E264" s="197" t="s">
        <v>223</v>
      </c>
      <c r="F264" s="89" t="s">
        <v>37</v>
      </c>
      <c r="G264" s="89" t="s">
        <v>1515</v>
      </c>
      <c r="H264" s="89" t="s">
        <v>727</v>
      </c>
      <c r="I264" s="89" t="s">
        <v>1576</v>
      </c>
      <c r="J264" s="171" t="s">
        <v>1856</v>
      </c>
      <c r="K264" s="339">
        <v>0</v>
      </c>
      <c r="L264" s="339">
        <v>0</v>
      </c>
      <c r="M264" s="126">
        <v>0</v>
      </c>
      <c r="N264" s="126">
        <v>0</v>
      </c>
      <c r="O264" s="126">
        <v>0</v>
      </c>
      <c r="P264" s="126">
        <v>0</v>
      </c>
      <c r="Q264" s="126">
        <v>0</v>
      </c>
      <c r="R264" s="126">
        <v>0</v>
      </c>
      <c r="S264" s="126">
        <v>0</v>
      </c>
      <c r="T264" s="126">
        <v>0</v>
      </c>
      <c r="U264" s="126">
        <v>0</v>
      </c>
      <c r="V264" s="661">
        <v>0</v>
      </c>
      <c r="W264" s="661">
        <v>0</v>
      </c>
      <c r="X264" s="126">
        <v>0</v>
      </c>
      <c r="Y264" s="126">
        <v>0</v>
      </c>
      <c r="Z264" s="339">
        <v>23</v>
      </c>
      <c r="AA264" s="339">
        <v>10</v>
      </c>
      <c r="AB264" s="126">
        <v>12</v>
      </c>
      <c r="AC264" s="339">
        <v>0</v>
      </c>
      <c r="AD264" s="339">
        <v>0</v>
      </c>
      <c r="AE264" s="339">
        <v>0</v>
      </c>
      <c r="AF264" s="126">
        <v>0</v>
      </c>
      <c r="AG264" s="126">
        <v>0</v>
      </c>
      <c r="AH264" s="126">
        <v>1</v>
      </c>
      <c r="AI264" s="126">
        <v>0</v>
      </c>
      <c r="AJ264" s="126">
        <v>0</v>
      </c>
      <c r="AK264" s="126">
        <v>0</v>
      </c>
      <c r="AL264" s="126">
        <v>17.5</v>
      </c>
      <c r="AM264" s="126">
        <v>0</v>
      </c>
      <c r="AN264" s="126">
        <v>0</v>
      </c>
      <c r="AO264" s="120"/>
      <c r="AP264" s="92">
        <f t="shared" si="142"/>
        <v>63.5</v>
      </c>
      <c r="AQ264" s="93">
        <v>123.24444444444443</v>
      </c>
      <c r="AR264" s="94">
        <f t="shared" si="138"/>
        <v>51.523620627479275</v>
      </c>
      <c r="AS264" s="95">
        <f t="shared" si="139"/>
        <v>51.523620627479275</v>
      </c>
      <c r="AT264" s="96">
        <f t="shared" si="135"/>
        <v>30</v>
      </c>
      <c r="AU264" s="97">
        <f t="shared" si="136"/>
        <v>5</v>
      </c>
      <c r="AV264" s="98"/>
      <c r="AW264" s="58">
        <f t="shared" si="140"/>
        <v>0</v>
      </c>
      <c r="AX264" s="99"/>
      <c r="AY264" s="100">
        <f t="shared" si="141"/>
        <v>23</v>
      </c>
      <c r="AZ264" s="101">
        <v>100</v>
      </c>
      <c r="BA264" s="102">
        <f t="shared" si="143"/>
        <v>-77</v>
      </c>
      <c r="BB264" s="102" t="str">
        <f t="shared" si="144"/>
        <v/>
      </c>
      <c r="BC264" s="102" t="str">
        <f t="shared" si="145"/>
        <v/>
      </c>
      <c r="BD264" s="102">
        <v>7.1851851851851842</v>
      </c>
      <c r="BE264" s="103">
        <f t="shared" si="146"/>
        <v>-2.1851851851851842</v>
      </c>
      <c r="BF264" s="124" t="s">
        <v>223</v>
      </c>
      <c r="BG264" s="105">
        <v>22.911538461538459</v>
      </c>
      <c r="BH264" s="105">
        <v>34.211111111111109</v>
      </c>
      <c r="BI264" s="105">
        <v>81.096296296296316</v>
      </c>
      <c r="BJ264" s="105">
        <v>123.24444444444443</v>
      </c>
      <c r="BK264" s="105">
        <v>178.50384615384615</v>
      </c>
      <c r="BL264" s="105">
        <v>108.73703703703703</v>
      </c>
      <c r="BM264" s="105">
        <v>107.96800000000002</v>
      </c>
      <c r="BN264" s="105">
        <v>136.98076923076923</v>
      </c>
      <c r="BO264" s="105">
        <v>159.67307692307693</v>
      </c>
      <c r="BP264" s="105">
        <v>209.29259259259257</v>
      </c>
      <c r="BQ264" s="105">
        <v>176.82962962962964</v>
      </c>
      <c r="BR264" s="106">
        <v>35.20000000000001</v>
      </c>
      <c r="BS264" s="107"/>
      <c r="BT264" s="237">
        <v>1.4444444444444442</v>
      </c>
      <c r="BU264" s="333">
        <v>2.0745530012771392</v>
      </c>
      <c r="BV264" s="333">
        <v>4.7037037037037024</v>
      </c>
      <c r="BW264" s="333">
        <v>7.1851851851851842</v>
      </c>
      <c r="BX264" s="333">
        <v>10.199999999999998</v>
      </c>
      <c r="BY264" s="109">
        <v>7.4444444444444438</v>
      </c>
      <c r="BZ264" s="109">
        <v>7.4654320987654286</v>
      </c>
      <c r="CA264" s="109">
        <v>10.192307692307688</v>
      </c>
      <c r="CB264" s="109">
        <v>10</v>
      </c>
      <c r="CC264" s="109">
        <v>10.703703703703701</v>
      </c>
      <c r="CD264" s="109">
        <v>9.2592592592592595</v>
      </c>
      <c r="CE264" s="109">
        <v>2.9395061728395055</v>
      </c>
      <c r="CF264" s="110"/>
      <c r="CG264" s="111">
        <v>60.3</v>
      </c>
      <c r="CH264" s="111">
        <v>65.599999999999994</v>
      </c>
      <c r="CI264" s="111">
        <v>84.5</v>
      </c>
      <c r="CJ264" s="111">
        <v>100</v>
      </c>
      <c r="CK264" s="111">
        <v>130</v>
      </c>
      <c r="CL264" s="111">
        <v>95</v>
      </c>
      <c r="CM264" s="111">
        <v>132.4</v>
      </c>
      <c r="CN264" s="111">
        <v>123.4</v>
      </c>
      <c r="CO264" s="111">
        <v>103</v>
      </c>
      <c r="CP264" s="111">
        <v>140</v>
      </c>
      <c r="CQ264" s="111">
        <v>263.7</v>
      </c>
      <c r="CR264" s="111">
        <v>77</v>
      </c>
      <c r="CS264" s="112"/>
      <c r="CT264" s="200" t="s">
        <v>223</v>
      </c>
      <c r="CU264" s="114">
        <f t="shared" si="130"/>
        <v>0</v>
      </c>
      <c r="CV264" s="114"/>
      <c r="CW264" s="114"/>
      <c r="CX264" s="114">
        <f t="shared" si="111"/>
        <v>45</v>
      </c>
      <c r="CY264" s="114"/>
      <c r="CZ264" s="114"/>
      <c r="DA264" s="114">
        <f t="shared" si="112"/>
        <v>18.5</v>
      </c>
      <c r="DB264" s="115">
        <f t="shared" si="137"/>
        <v>63.5</v>
      </c>
      <c r="DC264" s="116">
        <f t="shared" si="114"/>
        <v>10</v>
      </c>
      <c r="DD264" s="116">
        <f t="shared" si="115"/>
        <v>10</v>
      </c>
      <c r="DE264" s="116">
        <f t="shared" si="116"/>
        <v>10</v>
      </c>
      <c r="DF264" s="117">
        <f t="shared" si="117"/>
        <v>30</v>
      </c>
      <c r="DH264" s="119">
        <v>5.3125913192952297</v>
      </c>
      <c r="DI264" s="119">
        <v>5.104254404813064</v>
      </c>
      <c r="DJ264" s="120">
        <v>8.229308122045552</v>
      </c>
      <c r="DK264" s="121"/>
      <c r="DL264" s="119">
        <v>9.6468202010755206</v>
      </c>
      <c r="DM264" s="119">
        <v>14.210907177928455</v>
      </c>
      <c r="DN264" s="120">
        <v>10.269195697919104</v>
      </c>
      <c r="DO264" s="121"/>
      <c r="DP264" s="119">
        <v>20.371044164960516</v>
      </c>
      <c r="DQ264" s="119">
        <v>25.67167300380228</v>
      </c>
      <c r="DR264" s="120">
        <v>35.961128985083356</v>
      </c>
      <c r="DS264" s="121"/>
      <c r="DT264" s="119">
        <v>26.673892307692306</v>
      </c>
      <c r="DU264" s="119">
        <v>69.062635897435896</v>
      </c>
      <c r="DV264" s="120">
        <v>59.344241025641026</v>
      </c>
      <c r="DW264" s="121"/>
      <c r="DX264" s="119">
        <v>53.601347557551925</v>
      </c>
      <c r="DY264" s="119">
        <v>69.475592795750003</v>
      </c>
      <c r="DZ264" s="120">
        <v>60.507675031313433</v>
      </c>
      <c r="EA264" s="121"/>
      <c r="EB264" s="119">
        <v>49.95152892561984</v>
      </c>
      <c r="EC264" s="119">
        <v>35.308773045136682</v>
      </c>
      <c r="ED264" s="120">
        <v>40.397390336935786</v>
      </c>
      <c r="EE264" s="121"/>
      <c r="EF264" s="119">
        <v>39.087222647283859</v>
      </c>
      <c r="EG264" s="119">
        <v>27.260832205285155</v>
      </c>
      <c r="EH264" s="120">
        <v>64.644252839738684</v>
      </c>
      <c r="EI264" s="121"/>
      <c r="EJ264" s="119">
        <v>47.187088302877768</v>
      </c>
      <c r="EK264" s="119">
        <v>42.088483422693933</v>
      </c>
      <c r="EL264" s="120">
        <v>51.285966735966717</v>
      </c>
      <c r="EM264" s="121"/>
      <c r="EN264" s="119">
        <v>47.979835698282294</v>
      </c>
      <c r="EO264" s="119">
        <v>64.472904219566843</v>
      </c>
      <c r="EP264" s="120">
        <v>52.278029312920083</v>
      </c>
      <c r="EQ264" s="121"/>
      <c r="ER264" s="119">
        <v>64.323680043128135</v>
      </c>
      <c r="ES264" s="119">
        <v>91.905674045621481</v>
      </c>
      <c r="ET264" s="120">
        <v>78.732184372788836</v>
      </c>
      <c r="EU264" s="121"/>
      <c r="EV264" s="119">
        <v>56.239620943406216</v>
      </c>
      <c r="EW264" s="119">
        <v>59.204634972735462</v>
      </c>
      <c r="EX264" s="120">
        <v>23.528821006935257</v>
      </c>
      <c r="EY264" s="121"/>
      <c r="EZ264" s="119">
        <v>30.082122648723047</v>
      </c>
      <c r="FA264" s="119">
        <v>8.6097109649793566</v>
      </c>
      <c r="FB264" s="120">
        <v>13.485089463220676</v>
      </c>
    </row>
    <row r="265" spans="1:158" s="118" customFormat="1" ht="15" customHeight="1" x14ac:dyDescent="0.25">
      <c r="A265" s="85">
        <v>29060100</v>
      </c>
      <c r="B265" s="86">
        <v>-74.108000000000004</v>
      </c>
      <c r="C265" s="86">
        <v>10.402749999999999</v>
      </c>
      <c r="D265" s="87">
        <v>75</v>
      </c>
      <c r="E265" s="197" t="s">
        <v>224</v>
      </c>
      <c r="F265" s="89" t="s">
        <v>37</v>
      </c>
      <c r="G265" s="89" t="s">
        <v>1515</v>
      </c>
      <c r="H265" s="89" t="s">
        <v>1516</v>
      </c>
      <c r="I265" s="89" t="s">
        <v>1571</v>
      </c>
      <c r="J265" s="171" t="s">
        <v>716</v>
      </c>
      <c r="K265" s="339">
        <v>0</v>
      </c>
      <c r="L265" s="339">
        <v>0</v>
      </c>
      <c r="M265" s="126">
        <v>0</v>
      </c>
      <c r="N265" s="126">
        <v>0</v>
      </c>
      <c r="O265" s="126">
        <v>0</v>
      </c>
      <c r="P265" s="126">
        <v>0</v>
      </c>
      <c r="Q265" s="126">
        <v>0</v>
      </c>
      <c r="R265" s="126">
        <v>0</v>
      </c>
      <c r="S265" s="126">
        <v>10</v>
      </c>
      <c r="T265" s="126">
        <v>18</v>
      </c>
      <c r="U265" s="126">
        <v>0</v>
      </c>
      <c r="V265" s="661">
        <v>0</v>
      </c>
      <c r="W265" s="661">
        <v>0</v>
      </c>
      <c r="X265" s="126">
        <v>0</v>
      </c>
      <c r="Y265" s="126">
        <v>0</v>
      </c>
      <c r="Z265" s="339">
        <v>4</v>
      </c>
      <c r="AA265" s="339">
        <v>5</v>
      </c>
      <c r="AB265" s="126">
        <v>52</v>
      </c>
      <c r="AC265" s="339">
        <v>0</v>
      </c>
      <c r="AD265" s="339">
        <v>0</v>
      </c>
      <c r="AE265" s="339">
        <v>0</v>
      </c>
      <c r="AF265" s="126">
        <v>0</v>
      </c>
      <c r="AG265" s="126">
        <v>0</v>
      </c>
      <c r="AH265" s="126">
        <v>0</v>
      </c>
      <c r="AI265" s="126">
        <v>0</v>
      </c>
      <c r="AJ265" s="126">
        <v>0</v>
      </c>
      <c r="AK265" s="126">
        <v>0</v>
      </c>
      <c r="AL265" s="126">
        <v>28</v>
      </c>
      <c r="AM265" s="126">
        <v>0</v>
      </c>
      <c r="AN265" s="126">
        <v>0</v>
      </c>
      <c r="AO265" s="120"/>
      <c r="AP265" s="92">
        <f t="shared" si="142"/>
        <v>117</v>
      </c>
      <c r="AQ265" s="93">
        <v>126.51724137931035</v>
      </c>
      <c r="AR265" s="94">
        <f t="shared" si="138"/>
        <v>92.477514309076042</v>
      </c>
      <c r="AS265" s="95">
        <f t="shared" si="139"/>
        <v>92.477514309076028</v>
      </c>
      <c r="AT265" s="96">
        <f t="shared" si="135"/>
        <v>30</v>
      </c>
      <c r="AU265" s="97">
        <f t="shared" si="136"/>
        <v>6</v>
      </c>
      <c r="AV265" s="98"/>
      <c r="AW265" s="58">
        <f t="shared" si="140"/>
        <v>0</v>
      </c>
      <c r="AX265" s="99"/>
      <c r="AY265" s="100">
        <f t="shared" si="141"/>
        <v>52</v>
      </c>
      <c r="AZ265" s="101">
        <v>93</v>
      </c>
      <c r="BA265" s="102">
        <f t="shared" si="143"/>
        <v>-41</v>
      </c>
      <c r="BB265" s="102" t="str">
        <f t="shared" si="144"/>
        <v/>
      </c>
      <c r="BC265" s="102" t="str">
        <f t="shared" si="145"/>
        <v/>
      </c>
      <c r="BD265" s="102">
        <v>4.9390804597701159</v>
      </c>
      <c r="BE265" s="103">
        <f t="shared" si="146"/>
        <v>1.0609195402298841</v>
      </c>
      <c r="BF265" s="124" t="s">
        <v>224</v>
      </c>
      <c r="BG265" s="105">
        <v>15.533333333333333</v>
      </c>
      <c r="BH265" s="105">
        <v>21.366666666666667</v>
      </c>
      <c r="BI265" s="105">
        <v>73.2</v>
      </c>
      <c r="BJ265" s="105">
        <v>126.51724137931035</v>
      </c>
      <c r="BK265" s="105">
        <v>208.39285714285714</v>
      </c>
      <c r="BL265" s="105">
        <v>157.96428571428572</v>
      </c>
      <c r="BM265" s="105">
        <v>129.24137931034483</v>
      </c>
      <c r="BN265" s="105">
        <v>153.4</v>
      </c>
      <c r="BO265" s="105">
        <v>188.17931034482757</v>
      </c>
      <c r="BP265" s="105">
        <v>263.62068965517244</v>
      </c>
      <c r="BQ265" s="105">
        <v>185.93333333333334</v>
      </c>
      <c r="BR265" s="106">
        <v>64.906896551724131</v>
      </c>
      <c r="BS265" s="107"/>
      <c r="BT265" s="237">
        <v>0.66666666666666663</v>
      </c>
      <c r="BU265" s="333">
        <v>0.93702791461412116</v>
      </c>
      <c r="BV265" s="333">
        <v>3.0666666666666655</v>
      </c>
      <c r="BW265" s="333">
        <v>4.9390804597701159</v>
      </c>
      <c r="BX265" s="333">
        <v>6.4241379310344797</v>
      </c>
      <c r="BY265" s="109">
        <v>5.3379310344827582</v>
      </c>
      <c r="BZ265" s="109">
        <v>4.8066666666666649</v>
      </c>
      <c r="CA265" s="109">
        <v>5.5999999999999979</v>
      </c>
      <c r="CB265" s="109">
        <v>6.6057471264367811</v>
      </c>
      <c r="CC265" s="109">
        <v>8.2088888888888842</v>
      </c>
      <c r="CD265" s="109">
        <v>6.166666666666667</v>
      </c>
      <c r="CE265" s="109">
        <v>2.6677777777777769</v>
      </c>
      <c r="CF265" s="110"/>
      <c r="CG265" s="111">
        <v>80</v>
      </c>
      <c r="CH265" s="111">
        <v>80</v>
      </c>
      <c r="CI265" s="111">
        <v>120</v>
      </c>
      <c r="CJ265" s="111">
        <v>93</v>
      </c>
      <c r="CK265" s="111">
        <v>129</v>
      </c>
      <c r="CL265" s="111">
        <v>138</v>
      </c>
      <c r="CM265" s="111">
        <v>110</v>
      </c>
      <c r="CN265" s="111">
        <v>135</v>
      </c>
      <c r="CO265" s="111">
        <v>130</v>
      </c>
      <c r="CP265" s="111">
        <v>155</v>
      </c>
      <c r="CQ265" s="111">
        <v>135</v>
      </c>
      <c r="CR265" s="111">
        <v>110</v>
      </c>
      <c r="CS265" s="112"/>
      <c r="CT265" s="350" t="s">
        <v>224</v>
      </c>
      <c r="CU265" s="133">
        <f t="shared" si="130"/>
        <v>28</v>
      </c>
      <c r="CV265" s="133"/>
      <c r="CW265" s="133"/>
      <c r="CX265" s="133">
        <f t="shared" si="111"/>
        <v>61</v>
      </c>
      <c r="CY265" s="133"/>
      <c r="CZ265" s="133"/>
      <c r="DA265" s="133">
        <f t="shared" si="112"/>
        <v>28</v>
      </c>
      <c r="DB265" s="134">
        <f t="shared" si="137"/>
        <v>117</v>
      </c>
      <c r="DC265" s="135">
        <f t="shared" si="114"/>
        <v>10</v>
      </c>
      <c r="DD265" s="135">
        <f t="shared" si="115"/>
        <v>10</v>
      </c>
      <c r="DE265" s="135">
        <f t="shared" si="116"/>
        <v>10</v>
      </c>
      <c r="DF265" s="136">
        <f t="shared" si="117"/>
        <v>30</v>
      </c>
      <c r="DG265" s="137"/>
      <c r="DH265" s="138">
        <v>5.2879818594104311</v>
      </c>
      <c r="DI265" s="138">
        <v>5.387755102040817</v>
      </c>
      <c r="DJ265" s="139">
        <v>3.9909297052154193</v>
      </c>
      <c r="DK265" s="140"/>
      <c r="DL265" s="138">
        <v>4.685328185328185</v>
      </c>
      <c r="DM265" s="138">
        <v>13.327155727155729</v>
      </c>
      <c r="DN265" s="139">
        <v>8.954182754182753</v>
      </c>
      <c r="DO265" s="140"/>
      <c r="DP265" s="138">
        <v>21.1</v>
      </c>
      <c r="DQ265" s="138">
        <v>17.7</v>
      </c>
      <c r="DR265" s="139">
        <v>24.9</v>
      </c>
      <c r="DS265" s="140"/>
      <c r="DT265" s="138">
        <v>38.080699088145899</v>
      </c>
      <c r="DU265" s="138">
        <v>50.974164133738604</v>
      </c>
      <c r="DV265" s="139">
        <v>42.478470111448836</v>
      </c>
      <c r="DW265" s="140"/>
      <c r="DX265" s="138">
        <v>48.191592534449683</v>
      </c>
      <c r="DY265" s="138">
        <v>61.889202860631435</v>
      </c>
      <c r="DZ265" s="139">
        <v>80.985871271585552</v>
      </c>
      <c r="EA265" s="140"/>
      <c r="EB265" s="138">
        <v>55.124537964818529</v>
      </c>
      <c r="EC265" s="138">
        <v>51.823068358940112</v>
      </c>
      <c r="ED265" s="139">
        <v>42.819060342908038</v>
      </c>
      <c r="EE265" s="140"/>
      <c r="EF265" s="138">
        <v>28.607141073657928</v>
      </c>
      <c r="EG265" s="138">
        <v>46.711660424469414</v>
      </c>
      <c r="EH265" s="139">
        <v>58.214531835205996</v>
      </c>
      <c r="EI265" s="140"/>
      <c r="EJ265" s="138">
        <v>36.807788359788361</v>
      </c>
      <c r="EK265" s="138">
        <v>59.812656084656076</v>
      </c>
      <c r="EL265" s="139">
        <v>60.91288888888888</v>
      </c>
      <c r="EM265" s="140"/>
      <c r="EN265" s="138">
        <v>67.790179250407377</v>
      </c>
      <c r="EO265" s="138">
        <v>61.191135252580125</v>
      </c>
      <c r="EP265" s="139">
        <v>55.092018830345822</v>
      </c>
      <c r="EQ265" s="140"/>
      <c r="ER265" s="138">
        <v>88.137221269296731</v>
      </c>
      <c r="ES265" s="138">
        <v>87.745500285877625</v>
      </c>
      <c r="ET265" s="139">
        <v>109.58394511149227</v>
      </c>
      <c r="EU265" s="140"/>
      <c r="EV265" s="138">
        <v>74.485031143258993</v>
      </c>
      <c r="EW265" s="138">
        <v>60.2878842676311</v>
      </c>
      <c r="EX265" s="139">
        <v>31.093751255776574</v>
      </c>
      <c r="EY265" s="140"/>
      <c r="EZ265" s="138">
        <v>31.9</v>
      </c>
      <c r="FA265" s="138">
        <v>19</v>
      </c>
      <c r="FB265" s="139">
        <v>8.6999999999999993</v>
      </c>
    </row>
    <row r="266" spans="1:158" s="118" customFormat="1" ht="15" customHeight="1" x14ac:dyDescent="0.25">
      <c r="A266" s="85">
        <v>15070070</v>
      </c>
      <c r="B266" s="86">
        <v>-71.952277780000003</v>
      </c>
      <c r="C266" s="86">
        <v>12.126361109999999</v>
      </c>
      <c r="D266" s="87">
        <v>65</v>
      </c>
      <c r="E266" s="197" t="s">
        <v>1419</v>
      </c>
      <c r="F266" s="255" t="s">
        <v>43</v>
      </c>
      <c r="G266" s="255" t="s">
        <v>1511</v>
      </c>
      <c r="H266" s="255" t="s">
        <v>1513</v>
      </c>
      <c r="I266" s="255" t="s">
        <v>1581</v>
      </c>
      <c r="J266" s="171" t="s">
        <v>1420</v>
      </c>
      <c r="K266" s="339">
        <v>0</v>
      </c>
      <c r="L266" s="339">
        <v>0</v>
      </c>
      <c r="M266" s="126">
        <v>0</v>
      </c>
      <c r="N266" s="126">
        <v>0</v>
      </c>
      <c r="O266" s="126">
        <v>0</v>
      </c>
      <c r="P266" s="126">
        <v>0</v>
      </c>
      <c r="Q266" s="126">
        <v>0</v>
      </c>
      <c r="R266" s="126">
        <v>0</v>
      </c>
      <c r="S266" s="126">
        <v>0</v>
      </c>
      <c r="T266" s="126">
        <v>0</v>
      </c>
      <c r="U266" s="126">
        <v>0</v>
      </c>
      <c r="V266" s="661">
        <v>0</v>
      </c>
      <c r="W266" s="661">
        <v>0</v>
      </c>
      <c r="X266" s="126">
        <v>0</v>
      </c>
      <c r="Y266" s="126">
        <v>0</v>
      </c>
      <c r="Z266" s="339">
        <v>0</v>
      </c>
      <c r="AA266" s="339">
        <v>0</v>
      </c>
      <c r="AB266" s="126">
        <v>2</v>
      </c>
      <c r="AC266" s="339">
        <v>0</v>
      </c>
      <c r="AD266" s="339">
        <v>0</v>
      </c>
      <c r="AE266" s="339">
        <v>0</v>
      </c>
      <c r="AF266" s="126">
        <v>0</v>
      </c>
      <c r="AG266" s="126">
        <v>0</v>
      </c>
      <c r="AH266" s="126">
        <v>0</v>
      </c>
      <c r="AI266" s="126">
        <v>0</v>
      </c>
      <c r="AJ266" s="126">
        <v>0</v>
      </c>
      <c r="AK266" s="126">
        <v>0</v>
      </c>
      <c r="AL266" s="126">
        <v>0</v>
      </c>
      <c r="AM266" s="126">
        <v>0</v>
      </c>
      <c r="AN266" s="126">
        <v>0</v>
      </c>
      <c r="AO266" s="120"/>
      <c r="AP266" s="92">
        <f t="shared" si="142"/>
        <v>2</v>
      </c>
      <c r="AQ266" s="93">
        <v>9.2333333333333325</v>
      </c>
      <c r="AR266" s="94">
        <f t="shared" si="138"/>
        <v>21.660649819494587</v>
      </c>
      <c r="AS266" s="95">
        <f t="shared" si="139"/>
        <v>71.253</v>
      </c>
      <c r="AT266" s="96">
        <f t="shared" si="135"/>
        <v>30</v>
      </c>
      <c r="AU266" s="97">
        <f t="shared" si="136"/>
        <v>1</v>
      </c>
      <c r="AV266" s="98"/>
      <c r="AW266" s="58">
        <f t="shared" si="140"/>
        <v>0</v>
      </c>
      <c r="AX266" s="99"/>
      <c r="AY266" s="100">
        <f t="shared" si="141"/>
        <v>2</v>
      </c>
      <c r="AZ266" s="101">
        <v>18</v>
      </c>
      <c r="BA266" s="102">
        <f t="shared" si="143"/>
        <v>-16</v>
      </c>
      <c r="BB266" s="102" t="str">
        <f t="shared" si="144"/>
        <v/>
      </c>
      <c r="BC266" s="102" t="str">
        <f t="shared" si="145"/>
        <v/>
      </c>
      <c r="BD266" s="102">
        <v>0.6</v>
      </c>
      <c r="BE266" s="103">
        <f t="shared" si="146"/>
        <v>0.4</v>
      </c>
      <c r="BF266" s="124" t="s">
        <v>1419</v>
      </c>
      <c r="BG266" s="105">
        <v>2.6</v>
      </c>
      <c r="BH266" s="105">
        <v>0.26666666666666666</v>
      </c>
      <c r="BI266" s="105">
        <v>1.4</v>
      </c>
      <c r="BJ266" s="105">
        <v>9.2333333333333325</v>
      </c>
      <c r="BK266" s="105">
        <v>28.2</v>
      </c>
      <c r="BL266" s="105">
        <v>11.2</v>
      </c>
      <c r="BM266" s="105">
        <v>7.166666666666667</v>
      </c>
      <c r="BN266" s="105">
        <v>21.310344827586206</v>
      </c>
      <c r="BO266" s="105">
        <v>76.13333333333334</v>
      </c>
      <c r="BP266" s="105">
        <v>108.93103448275862</v>
      </c>
      <c r="BQ266" s="105">
        <v>87.396666666666675</v>
      </c>
      <c r="BR266" s="106">
        <v>18.84333333333333</v>
      </c>
      <c r="BS266" s="107"/>
      <c r="BT266" s="237">
        <v>0.26666666666666666</v>
      </c>
      <c r="BU266" s="333">
        <v>0.10089285714285715</v>
      </c>
      <c r="BV266" s="333">
        <v>0.16666666666666666</v>
      </c>
      <c r="BW266" s="333">
        <v>0.6</v>
      </c>
      <c r="BX266" s="333">
        <v>1.5999999999999996</v>
      </c>
      <c r="BY266" s="109">
        <v>0.6</v>
      </c>
      <c r="BZ266" s="109">
        <v>0.5</v>
      </c>
      <c r="CA266" s="109">
        <v>1.3677777777777778</v>
      </c>
      <c r="CB266" s="109">
        <v>3.6333333333333342</v>
      </c>
      <c r="CC266" s="109">
        <v>5.5172413793103443</v>
      </c>
      <c r="CD266" s="109">
        <v>4.5666666666666655</v>
      </c>
      <c r="CE266" s="109">
        <v>1.2666666666666666</v>
      </c>
      <c r="CF266" s="110"/>
      <c r="CG266" s="111">
        <v>15</v>
      </c>
      <c r="CH266" s="111">
        <v>13</v>
      </c>
      <c r="CI266" s="111">
        <v>20</v>
      </c>
      <c r="CJ266" s="111">
        <v>18</v>
      </c>
      <c r="CK266" s="111">
        <v>40</v>
      </c>
      <c r="CL266" s="111">
        <v>13</v>
      </c>
      <c r="CM266" s="111">
        <v>0</v>
      </c>
      <c r="CN266" s="111">
        <v>70</v>
      </c>
      <c r="CO266" s="111">
        <v>45</v>
      </c>
      <c r="CP266" s="111">
        <v>105</v>
      </c>
      <c r="CQ266" s="111">
        <v>115</v>
      </c>
      <c r="CR266" s="111">
        <v>30</v>
      </c>
      <c r="CS266" s="112"/>
      <c r="CT266" s="200" t="s">
        <v>1419</v>
      </c>
      <c r="CU266" s="114">
        <f t="shared" si="130"/>
        <v>0</v>
      </c>
      <c r="CV266" s="114"/>
      <c r="CW266" s="114"/>
      <c r="CX266" s="114">
        <f t="shared" si="111"/>
        <v>2</v>
      </c>
      <c r="CY266" s="114"/>
      <c r="CZ266" s="114"/>
      <c r="DA266" s="114">
        <f t="shared" si="112"/>
        <v>0</v>
      </c>
      <c r="DB266" s="115">
        <f>+SUM(CU266:DA266)</f>
        <v>2</v>
      </c>
      <c r="DC266" s="116">
        <f t="shared" si="114"/>
        <v>10</v>
      </c>
      <c r="DD266" s="116">
        <f t="shared" si="115"/>
        <v>10</v>
      </c>
      <c r="DE266" s="116">
        <f t="shared" si="116"/>
        <v>10</v>
      </c>
      <c r="DF266" s="117">
        <f t="shared" si="117"/>
        <v>30</v>
      </c>
      <c r="DH266" s="119"/>
      <c r="DI266" s="119"/>
      <c r="DJ266" s="120"/>
      <c r="DK266" s="121"/>
      <c r="DL266" s="119"/>
      <c r="DM266" s="119"/>
      <c r="DN266" s="120"/>
      <c r="DO266" s="121"/>
      <c r="DP266" s="119"/>
      <c r="DQ266" s="119"/>
      <c r="DR266" s="120"/>
      <c r="DS266" s="121"/>
      <c r="DT266" s="119"/>
      <c r="DU266" s="119"/>
      <c r="DV266" s="120"/>
      <c r="DW266" s="121"/>
      <c r="DX266" s="119"/>
      <c r="DY266" s="119"/>
      <c r="DZ266" s="120"/>
      <c r="EA266" s="121"/>
      <c r="EB266" s="119"/>
      <c r="EC266" s="119"/>
      <c r="ED266" s="120"/>
      <c r="EE266" s="121"/>
      <c r="EF266" s="119"/>
      <c r="EG266" s="119"/>
      <c r="EH266" s="120"/>
      <c r="EI266" s="121"/>
      <c r="EJ266" s="119"/>
      <c r="EK266" s="119"/>
      <c r="EL266" s="120"/>
      <c r="EM266" s="121"/>
      <c r="EN266" s="119"/>
      <c r="EO266" s="119"/>
      <c r="EP266" s="120"/>
      <c r="EQ266" s="121"/>
      <c r="ER266" s="119"/>
      <c r="ES266" s="119"/>
      <c r="ET266" s="120"/>
      <c r="EU266" s="121"/>
      <c r="EV266" s="119"/>
      <c r="EW266" s="119"/>
      <c r="EX266" s="120"/>
      <c r="EY266" s="121"/>
      <c r="EZ266" s="119"/>
      <c r="FA266" s="119"/>
      <c r="FB266" s="120"/>
    </row>
    <row r="267" spans="1:158" s="118" customFormat="1" ht="15" customHeight="1" x14ac:dyDescent="0.25">
      <c r="A267" s="85">
        <v>15080070</v>
      </c>
      <c r="B267" s="86">
        <v>-71.515888889999999</v>
      </c>
      <c r="C267" s="86">
        <v>11.899416670000001</v>
      </c>
      <c r="D267" s="87">
        <v>115</v>
      </c>
      <c r="E267" s="197" t="s">
        <v>1421</v>
      </c>
      <c r="F267" s="255" t="s">
        <v>43</v>
      </c>
      <c r="G267" s="255" t="s">
        <v>1511</v>
      </c>
      <c r="H267" s="255" t="s">
        <v>1513</v>
      </c>
      <c r="I267" s="255" t="s">
        <v>1582</v>
      </c>
      <c r="J267" s="171" t="s">
        <v>1420</v>
      </c>
      <c r="K267" s="339">
        <v>0</v>
      </c>
      <c r="L267" s="339">
        <v>0</v>
      </c>
      <c r="M267" s="126">
        <v>0</v>
      </c>
      <c r="N267" s="126">
        <v>0</v>
      </c>
      <c r="O267" s="126">
        <v>0</v>
      </c>
      <c r="P267" s="126">
        <v>0</v>
      </c>
      <c r="Q267" s="126">
        <v>0</v>
      </c>
      <c r="R267" s="126">
        <v>0</v>
      </c>
      <c r="S267" s="126">
        <v>0</v>
      </c>
      <c r="T267" s="126">
        <v>0</v>
      </c>
      <c r="U267" s="126">
        <v>0</v>
      </c>
      <c r="V267" s="661">
        <v>0</v>
      </c>
      <c r="W267" s="661">
        <v>0</v>
      </c>
      <c r="X267" s="126">
        <v>0</v>
      </c>
      <c r="Y267" s="126">
        <v>0</v>
      </c>
      <c r="Z267" s="339">
        <v>0</v>
      </c>
      <c r="AA267" s="339">
        <v>0</v>
      </c>
      <c r="AB267" s="126">
        <v>0</v>
      </c>
      <c r="AC267" s="339">
        <v>0</v>
      </c>
      <c r="AD267" s="339">
        <v>0</v>
      </c>
      <c r="AE267" s="339">
        <v>0</v>
      </c>
      <c r="AF267" s="126">
        <v>0</v>
      </c>
      <c r="AG267" s="126">
        <v>0</v>
      </c>
      <c r="AH267" s="126">
        <v>0</v>
      </c>
      <c r="AI267" s="126">
        <v>0</v>
      </c>
      <c r="AJ267" s="126">
        <v>0</v>
      </c>
      <c r="AK267" s="126">
        <v>0</v>
      </c>
      <c r="AL267" s="126">
        <v>0</v>
      </c>
      <c r="AM267" s="126">
        <v>0</v>
      </c>
      <c r="AN267" s="126">
        <v>0</v>
      </c>
      <c r="AO267" s="120"/>
      <c r="AP267" s="92">
        <f t="shared" si="142"/>
        <v>0</v>
      </c>
      <c r="AQ267" s="93">
        <v>4.8965517241379306</v>
      </c>
      <c r="AR267" s="94">
        <f>+AP267*100/AQ267</f>
        <v>0</v>
      </c>
      <c r="AS267" s="95">
        <f>IF(AND((AP267*$AT$1*100/(AQ267*AT267))&gt;100+3.33*AP267-AQ267*AT267/$AT$1,AQ267&lt;30),IF(100+3.33*AP267-AQ267*AT267/$AT$1&gt;200,200,100+3.33*AP267-AQ267*AT267/$AT$1),IF((AP267*$AT$1*100/(AQ267*AT267))&lt;100+AP267-3.33*AQ267*AT267/$AT$1,100+AP267-3.33*AQ267*AT267/$AT$1,IF((AP267*$AT$1*100/(AQ267*AT267))&gt;200,200,(AP267*$AT$1*100/(AQ267*AT267)))))</f>
        <v>83.694482758620694</v>
      </c>
      <c r="AT267" s="96">
        <f>COUNT(K267:AO267)</f>
        <v>30</v>
      </c>
      <c r="AU267" s="97">
        <f>COUNTIF(K267:AO267,"&gt;0")</f>
        <v>0</v>
      </c>
      <c r="AV267" s="98"/>
      <c r="AW267" s="58">
        <f>+LOOKUP(1000,K267:AO267)</f>
        <v>0</v>
      </c>
      <c r="AX267" s="99"/>
      <c r="AY267" s="100">
        <f t="shared" si="141"/>
        <v>0</v>
      </c>
      <c r="AZ267" s="101">
        <v>54</v>
      </c>
      <c r="BA267" s="102" t="str">
        <f t="shared" si="143"/>
        <v/>
      </c>
      <c r="BB267" s="102" t="str">
        <f t="shared" si="144"/>
        <v/>
      </c>
      <c r="BC267" s="102" t="str">
        <f t="shared" si="145"/>
        <v/>
      </c>
      <c r="BD267" s="102">
        <v>0.24137931034482757</v>
      </c>
      <c r="BE267" s="103">
        <f t="shared" si="146"/>
        <v>-0.24137931034482757</v>
      </c>
      <c r="BF267" s="124" t="s">
        <v>1421</v>
      </c>
      <c r="BG267" s="105">
        <v>4.1428571428571432</v>
      </c>
      <c r="BH267" s="105">
        <v>6.8965517241379309E-2</v>
      </c>
      <c r="BI267" s="105">
        <v>1.3793103448275863</v>
      </c>
      <c r="BJ267" s="105">
        <v>4.8965517241379306</v>
      </c>
      <c r="BK267" s="105">
        <v>19.285714285714285</v>
      </c>
      <c r="BL267" s="105">
        <v>10.285714285714286</v>
      </c>
      <c r="BM267" s="105">
        <v>5.8965517241379306</v>
      </c>
      <c r="BN267" s="105">
        <v>20.655172413793103</v>
      </c>
      <c r="BO267" s="105">
        <v>42.25925925925926</v>
      </c>
      <c r="BP267" s="105">
        <v>86.214285714285708</v>
      </c>
      <c r="BQ267" s="105">
        <v>43.333333333333336</v>
      </c>
      <c r="BR267" s="106">
        <v>15.481481481481481</v>
      </c>
      <c r="BS267" s="107"/>
      <c r="BT267" s="237">
        <v>0.62298850574712639</v>
      </c>
      <c r="BU267" s="333">
        <v>3.3590963139120092E-2</v>
      </c>
      <c r="BV267" s="333">
        <v>0.13793103448275862</v>
      </c>
      <c r="BW267" s="333">
        <v>0.24137931034482757</v>
      </c>
      <c r="BX267" s="333">
        <v>1.140229885057471</v>
      </c>
      <c r="BY267" s="109">
        <v>0.41379310344827591</v>
      </c>
      <c r="BZ267" s="109">
        <v>0.27586206896551724</v>
      </c>
      <c r="CA267" s="109">
        <v>0.8275862068965516</v>
      </c>
      <c r="CB267" s="109">
        <v>2.8888888888888893</v>
      </c>
      <c r="CC267" s="109">
        <v>4.4999999999999982</v>
      </c>
      <c r="CD267" s="109">
        <v>2.8238916256157642</v>
      </c>
      <c r="CE267" s="109">
        <v>1.3333333333333333</v>
      </c>
      <c r="CF267" s="110"/>
      <c r="CG267" s="111">
        <v>20</v>
      </c>
      <c r="CH267" s="111">
        <v>50</v>
      </c>
      <c r="CI267" s="111">
        <v>24</v>
      </c>
      <c r="CJ267" s="111">
        <v>54</v>
      </c>
      <c r="CK267" s="111">
        <v>87</v>
      </c>
      <c r="CL267" s="111">
        <v>94</v>
      </c>
      <c r="CM267" s="111">
        <v>110</v>
      </c>
      <c r="CN267" s="111">
        <v>146</v>
      </c>
      <c r="CO267" s="111">
        <v>98</v>
      </c>
      <c r="CP267" s="111">
        <v>162</v>
      </c>
      <c r="CQ267" s="111">
        <v>99</v>
      </c>
      <c r="CR267" s="111">
        <v>96</v>
      </c>
      <c r="CS267" s="112"/>
      <c r="CT267" s="200" t="s">
        <v>1421</v>
      </c>
      <c r="CU267" s="114">
        <f t="shared" si="130"/>
        <v>0</v>
      </c>
      <c r="CV267" s="114"/>
      <c r="CW267" s="114"/>
      <c r="CX267" s="114">
        <f t="shared" si="111"/>
        <v>0</v>
      </c>
      <c r="CY267" s="114"/>
      <c r="CZ267" s="114"/>
      <c r="DA267" s="114">
        <f t="shared" si="112"/>
        <v>0</v>
      </c>
      <c r="DB267" s="115">
        <f t="shared" ref="DB267:DB278" si="147">+SUM(CU267:DA267)</f>
        <v>0</v>
      </c>
      <c r="DC267" s="116">
        <f t="shared" si="114"/>
        <v>10</v>
      </c>
      <c r="DD267" s="116">
        <f t="shared" si="115"/>
        <v>10</v>
      </c>
      <c r="DE267" s="116">
        <f t="shared" si="116"/>
        <v>10</v>
      </c>
      <c r="DF267" s="117">
        <f t="shared" si="117"/>
        <v>30</v>
      </c>
      <c r="DH267" s="119"/>
      <c r="DI267" s="119"/>
      <c r="DJ267" s="120"/>
      <c r="DK267" s="121"/>
      <c r="DL267" s="119"/>
      <c r="DM267" s="119"/>
      <c r="DN267" s="120"/>
      <c r="DO267" s="121"/>
      <c r="DP267" s="119"/>
      <c r="DQ267" s="119"/>
      <c r="DR267" s="120"/>
      <c r="DS267" s="121"/>
      <c r="DT267" s="119"/>
      <c r="DU267" s="119"/>
      <c r="DV267" s="120"/>
      <c r="DW267" s="121"/>
      <c r="DX267" s="119"/>
      <c r="DY267" s="119"/>
      <c r="DZ267" s="120"/>
      <c r="EA267" s="121"/>
      <c r="EB267" s="119"/>
      <c r="EC267" s="119"/>
      <c r="ED267" s="120"/>
      <c r="EE267" s="121"/>
      <c r="EF267" s="119"/>
      <c r="EG267" s="119"/>
      <c r="EH267" s="120"/>
      <c r="EI267" s="121"/>
      <c r="EJ267" s="119"/>
      <c r="EK267" s="119"/>
      <c r="EL267" s="120"/>
      <c r="EM267" s="121"/>
      <c r="EN267" s="119"/>
      <c r="EO267" s="119"/>
      <c r="EP267" s="120"/>
      <c r="EQ267" s="121"/>
      <c r="ER267" s="119"/>
      <c r="ES267" s="119"/>
      <c r="ET267" s="120"/>
      <c r="EU267" s="121"/>
      <c r="EV267" s="119"/>
      <c r="EW267" s="119"/>
      <c r="EX267" s="120"/>
      <c r="EY267" s="121"/>
      <c r="EZ267" s="119"/>
      <c r="FA267" s="119"/>
      <c r="FB267" s="120"/>
    </row>
    <row r="268" spans="1:158" s="118" customFormat="1" ht="15" customHeight="1" x14ac:dyDescent="0.25">
      <c r="A268" s="250">
        <v>15010020</v>
      </c>
      <c r="B268" s="86">
        <v>-73.764750000000006</v>
      </c>
      <c r="C268" s="86">
        <v>11.250130560000001</v>
      </c>
      <c r="D268" s="87">
        <v>30</v>
      </c>
      <c r="E268" s="351" t="s">
        <v>1776</v>
      </c>
      <c r="F268" s="255" t="s">
        <v>37</v>
      </c>
      <c r="G268" s="255"/>
      <c r="H268" s="255"/>
      <c r="I268" s="255"/>
      <c r="J268" s="171" t="s">
        <v>210</v>
      </c>
      <c r="K268" s="339">
        <v>35</v>
      </c>
      <c r="L268" s="339">
        <v>0</v>
      </c>
      <c r="M268" s="126">
        <v>0</v>
      </c>
      <c r="N268" s="126">
        <v>0</v>
      </c>
      <c r="O268" s="126">
        <v>0</v>
      </c>
      <c r="P268" s="126">
        <v>0</v>
      </c>
      <c r="Q268" s="126">
        <v>0</v>
      </c>
      <c r="R268" s="126">
        <v>0</v>
      </c>
      <c r="S268" s="126">
        <v>0</v>
      </c>
      <c r="T268" s="126">
        <v>0</v>
      </c>
      <c r="U268" s="126">
        <v>20</v>
      </c>
      <c r="V268" s="661">
        <v>20</v>
      </c>
      <c r="W268" s="660">
        <v>65</v>
      </c>
      <c r="X268" s="126">
        <v>20</v>
      </c>
      <c r="Y268" s="126">
        <v>30</v>
      </c>
      <c r="Z268" s="339">
        <v>6</v>
      </c>
      <c r="AA268" s="339">
        <v>0</v>
      </c>
      <c r="AB268" s="126">
        <v>50</v>
      </c>
      <c r="AC268" s="339">
        <v>10</v>
      </c>
      <c r="AD268" s="339">
        <v>0</v>
      </c>
      <c r="AE268" s="339">
        <v>0</v>
      </c>
      <c r="AF268" s="126">
        <v>0</v>
      </c>
      <c r="AG268" s="126">
        <v>0</v>
      </c>
      <c r="AH268" s="126">
        <v>55</v>
      </c>
      <c r="AI268" s="126">
        <v>0</v>
      </c>
      <c r="AJ268" s="126">
        <v>0</v>
      </c>
      <c r="AK268" s="126">
        <v>0</v>
      </c>
      <c r="AL268" s="126">
        <v>5</v>
      </c>
      <c r="AM268" s="126">
        <v>0</v>
      </c>
      <c r="AN268" s="126">
        <v>0</v>
      </c>
      <c r="AO268" s="120"/>
      <c r="AP268" s="92">
        <f t="shared" si="142"/>
        <v>316</v>
      </c>
      <c r="AQ268" s="93">
        <v>90.1</v>
      </c>
      <c r="AR268" s="94">
        <f>+AP268*100/AQ268</f>
        <v>350.72142064372923</v>
      </c>
      <c r="AS268" s="95">
        <f>IF(AND((AP268*$AT$1*100/(AQ268*AT268))&gt;100+3.33*AP268-AQ268*AT268/$AT$1,AQ268&lt;30),IF(100+3.33*AP268-AQ268*AT268/$AT$1&gt;200,200,100+3.33*AP268-AQ268*AT268/$AT$1),IF((AP268*$AT$1*100/(AQ268*AT268))&lt;100+AP268-3.33*AQ268*AT268/$AT$1,100+AP268-3.33*AQ268*AT268/$AT$1,IF((AP268*$AT$1*100/(AQ268*AT268))&gt;200,200,(AP268*$AT$1*100/(AQ268*AT268)))))</f>
        <v>200</v>
      </c>
      <c r="AT268" s="96">
        <f>COUNT(K268:AO268)</f>
        <v>30</v>
      </c>
      <c r="AU268" s="97">
        <f>COUNTIF(K268:AO268,"&gt;0")</f>
        <v>11</v>
      </c>
      <c r="AV268" s="98"/>
      <c r="AW268" s="58">
        <f>+LOOKUP(1000,K268:AO268)</f>
        <v>0</v>
      </c>
      <c r="AX268" s="99"/>
      <c r="AY268" s="100">
        <f t="shared" si="141"/>
        <v>65</v>
      </c>
      <c r="AZ268" s="101">
        <v>170</v>
      </c>
      <c r="BA268" s="102">
        <f t="shared" si="143"/>
        <v>-105</v>
      </c>
      <c r="BB268" s="102" t="str">
        <f t="shared" si="144"/>
        <v/>
      </c>
      <c r="BC268" s="102" t="str">
        <f t="shared" si="145"/>
        <v/>
      </c>
      <c r="BD268" s="102">
        <v>4.5</v>
      </c>
      <c r="BE268" s="103">
        <f t="shared" si="146"/>
        <v>6.5</v>
      </c>
      <c r="BF268" s="124" t="s">
        <v>1776</v>
      </c>
      <c r="BG268" s="352">
        <v>40.079310344827583</v>
      </c>
      <c r="BH268" s="352">
        <v>33.826666666666668</v>
      </c>
      <c r="BI268" s="352">
        <v>62.06666666666667</v>
      </c>
      <c r="BJ268" s="352">
        <v>90.1</v>
      </c>
      <c r="BK268" s="352">
        <v>151.84642857142856</v>
      </c>
      <c r="BL268" s="352">
        <v>115.43666666666667</v>
      </c>
      <c r="BM268" s="352">
        <v>93.3</v>
      </c>
      <c r="BN268" s="352">
        <v>196.07333333333332</v>
      </c>
      <c r="BO268" s="352">
        <v>230.86666666666667</v>
      </c>
      <c r="BP268" s="352">
        <v>349.86666666666667</v>
      </c>
      <c r="BQ268" s="352">
        <v>377.03333333333336</v>
      </c>
      <c r="BR268" s="352">
        <v>168.43333333333334</v>
      </c>
      <c r="BS268" s="107"/>
      <c r="BT268" s="237">
        <v>1.7344444444444445</v>
      </c>
      <c r="BU268" s="333">
        <v>1.6664716748768478</v>
      </c>
      <c r="BV268" s="333">
        <v>3.0333333333333337</v>
      </c>
      <c r="BW268" s="333">
        <v>4.5</v>
      </c>
      <c r="BX268" s="333">
        <v>6.5799999999999983</v>
      </c>
      <c r="BY268" s="109">
        <v>5.1333333333333337</v>
      </c>
      <c r="BZ268" s="109">
        <v>3.8999999999999995</v>
      </c>
      <c r="CA268" s="109">
        <v>7.6333333333333293</v>
      </c>
      <c r="CB268" s="109">
        <v>10.366666666666665</v>
      </c>
      <c r="CC268" s="109">
        <v>12.333333333333332</v>
      </c>
      <c r="CD268" s="109">
        <v>11.966666666666665</v>
      </c>
      <c r="CE268" s="109">
        <v>6.0666666666666664</v>
      </c>
      <c r="CF268" s="110"/>
      <c r="CG268" s="111">
        <v>140</v>
      </c>
      <c r="CH268" s="111">
        <v>87</v>
      </c>
      <c r="CI268" s="111">
        <v>173</v>
      </c>
      <c r="CJ268" s="111">
        <v>170</v>
      </c>
      <c r="CK268" s="111">
        <v>143</v>
      </c>
      <c r="CL268" s="111">
        <v>170</v>
      </c>
      <c r="CM268" s="111">
        <v>145</v>
      </c>
      <c r="CN268" s="111">
        <v>150</v>
      </c>
      <c r="CO268" s="111">
        <v>140</v>
      </c>
      <c r="CP268" s="111">
        <v>200</v>
      </c>
      <c r="CQ268" s="111">
        <v>190</v>
      </c>
      <c r="CR268" s="111">
        <v>141</v>
      </c>
      <c r="CS268" s="112"/>
      <c r="CT268" s="200" t="s">
        <v>1776</v>
      </c>
      <c r="CU268" s="114">
        <f t="shared" si="130"/>
        <v>35</v>
      </c>
      <c r="CV268" s="114"/>
      <c r="CW268" s="114"/>
      <c r="CX268" s="114">
        <f t="shared" si="111"/>
        <v>221</v>
      </c>
      <c r="CY268" s="114"/>
      <c r="CZ268" s="114"/>
      <c r="DA268" s="114">
        <f t="shared" si="112"/>
        <v>60</v>
      </c>
      <c r="DB268" s="115">
        <f t="shared" si="147"/>
        <v>316</v>
      </c>
      <c r="DC268" s="116">
        <f t="shared" si="114"/>
        <v>10</v>
      </c>
      <c r="DD268" s="116">
        <f t="shared" si="115"/>
        <v>10</v>
      </c>
      <c r="DE268" s="116">
        <f t="shared" si="116"/>
        <v>10</v>
      </c>
      <c r="DF268" s="117">
        <f t="shared" si="117"/>
        <v>30</v>
      </c>
      <c r="DH268" s="119"/>
      <c r="DI268" s="119"/>
      <c r="DJ268" s="120"/>
      <c r="DK268" s="121"/>
      <c r="DL268" s="119"/>
      <c r="DM268" s="119"/>
      <c r="DN268" s="120"/>
      <c r="DO268" s="121"/>
      <c r="DP268" s="119"/>
      <c r="DQ268" s="119"/>
      <c r="DR268" s="120"/>
      <c r="DS268" s="121"/>
      <c r="DT268" s="119"/>
      <c r="DU268" s="119"/>
      <c r="DV268" s="120"/>
      <c r="DW268" s="121"/>
      <c r="DX268" s="119"/>
      <c r="DY268" s="119"/>
      <c r="DZ268" s="120"/>
      <c r="EA268" s="121"/>
      <c r="EB268" s="119"/>
      <c r="EC268" s="119"/>
      <c r="ED268" s="120"/>
      <c r="EE268" s="121"/>
      <c r="EF268" s="119"/>
      <c r="EG268" s="119"/>
      <c r="EH268" s="120"/>
      <c r="EI268" s="121"/>
      <c r="EJ268" s="119"/>
      <c r="EK268" s="119"/>
      <c r="EL268" s="120"/>
      <c r="EM268" s="121"/>
      <c r="EN268" s="119"/>
      <c r="EO268" s="119"/>
      <c r="EP268" s="120"/>
      <c r="EQ268" s="121"/>
      <c r="ER268" s="119"/>
      <c r="ES268" s="119"/>
      <c r="ET268" s="120"/>
      <c r="EU268" s="121"/>
      <c r="EV268" s="119"/>
      <c r="EW268" s="119"/>
      <c r="EX268" s="120"/>
      <c r="EY268" s="121"/>
      <c r="EZ268" s="119"/>
      <c r="FA268" s="119"/>
      <c r="FB268" s="120"/>
    </row>
    <row r="269" spans="1:158" s="118" customFormat="1" ht="15" customHeight="1" x14ac:dyDescent="0.25">
      <c r="A269" s="250">
        <v>25020240</v>
      </c>
      <c r="B269" s="86">
        <v>-73.890416669999993</v>
      </c>
      <c r="C269" s="86">
        <v>9.4104722199999991</v>
      </c>
      <c r="D269" s="87">
        <v>70</v>
      </c>
      <c r="E269" s="197" t="s">
        <v>1754</v>
      </c>
      <c r="F269" s="255" t="s">
        <v>45</v>
      </c>
      <c r="G269" s="353"/>
      <c r="H269" s="353"/>
      <c r="I269" s="353"/>
      <c r="J269" s="171" t="s">
        <v>1262</v>
      </c>
      <c r="K269" s="339">
        <v>3</v>
      </c>
      <c r="L269" s="339">
        <v>0</v>
      </c>
      <c r="M269" s="126">
        <v>0</v>
      </c>
      <c r="N269" s="126">
        <v>0</v>
      </c>
      <c r="O269" s="126">
        <v>0</v>
      </c>
      <c r="P269" s="126">
        <v>0</v>
      </c>
      <c r="Q269" s="126">
        <v>20</v>
      </c>
      <c r="R269" s="126">
        <v>0</v>
      </c>
      <c r="S269" s="126">
        <v>0</v>
      </c>
      <c r="T269" s="126">
        <v>0</v>
      </c>
      <c r="U269" s="126">
        <v>0</v>
      </c>
      <c r="V269" s="661">
        <v>0</v>
      </c>
      <c r="W269" s="661">
        <v>5</v>
      </c>
      <c r="X269" s="126">
        <v>4</v>
      </c>
      <c r="Y269" s="126">
        <v>0</v>
      </c>
      <c r="Z269" s="339">
        <v>69</v>
      </c>
      <c r="AA269" s="339">
        <v>5</v>
      </c>
      <c r="AB269" s="126">
        <v>0</v>
      </c>
      <c r="AC269" s="339">
        <v>0</v>
      </c>
      <c r="AD269" s="339">
        <v>0</v>
      </c>
      <c r="AE269" s="339" t="s">
        <v>1301</v>
      </c>
      <c r="AF269" s="126">
        <v>0</v>
      </c>
      <c r="AG269" s="126">
        <v>10</v>
      </c>
      <c r="AH269" s="126">
        <v>5</v>
      </c>
      <c r="AI269" s="126">
        <v>0</v>
      </c>
      <c r="AJ269" s="126">
        <v>8</v>
      </c>
      <c r="AK269" s="126">
        <v>0</v>
      </c>
      <c r="AL269" s="126">
        <v>7</v>
      </c>
      <c r="AM269" s="126">
        <v>0</v>
      </c>
      <c r="AN269" s="126">
        <v>0</v>
      </c>
      <c r="AO269" s="120"/>
      <c r="AP269" s="92">
        <f t="shared" si="142"/>
        <v>136</v>
      </c>
      <c r="AQ269" s="93">
        <v>168.06666666666666</v>
      </c>
      <c r="AR269" s="94">
        <f t="shared" ref="AR269:AR274" si="148">+AP269*100/AQ269</f>
        <v>80.920269734232448</v>
      </c>
      <c r="AS269" s="95">
        <f t="shared" ref="AS269:AS274" si="149">IF(AND((AP269*$AT$1*100/(AQ269*AT269))&gt;100+3.33*AP269-AQ269*AT269/$AT$1,AQ269&lt;30),IF(100+3.33*AP269-AQ269*AT269/$AT$1&gt;200,200,100+3.33*AP269-AQ269*AT269/$AT$1),IF((AP269*$AT$1*100/(AQ269*AT269))&lt;100+AP269-3.33*AQ269*AT269/$AT$1,100+AP269-3.33*AQ269*AT269/$AT$1,IF((AP269*$AT$1*100/(AQ269*AT269))&gt;200,200,(AP269*$AT$1*100/(AQ269*AT269)))))</f>
        <v>83.710623862999086</v>
      </c>
      <c r="AT269" s="96">
        <f t="shared" ref="AT269:AT277" si="150">COUNT(K269:AO269)</f>
        <v>29</v>
      </c>
      <c r="AU269" s="97">
        <f t="shared" ref="AU269:AU277" si="151">COUNTIF(K269:AO269,"&gt;0")</f>
        <v>10</v>
      </c>
      <c r="AV269" s="98"/>
      <c r="AW269" s="58">
        <f t="shared" ref="AW269:AW277" si="152">+LOOKUP(1000,K269:AO269)</f>
        <v>0</v>
      </c>
      <c r="AX269" s="99"/>
      <c r="AY269" s="100">
        <f t="shared" si="141"/>
        <v>69</v>
      </c>
      <c r="AZ269" s="101">
        <v>123</v>
      </c>
      <c r="BA269" s="102">
        <f t="shared" si="143"/>
        <v>-54</v>
      </c>
      <c r="BB269" s="102" t="str">
        <f t="shared" si="144"/>
        <v/>
      </c>
      <c r="BC269" s="102" t="str">
        <f t="shared" si="145"/>
        <v/>
      </c>
      <c r="BD269" s="102">
        <v>6.1333333333333329</v>
      </c>
      <c r="BE269" s="103"/>
      <c r="BF269" s="124" t="s">
        <v>1754</v>
      </c>
      <c r="BG269" s="105">
        <v>19.966666666666665</v>
      </c>
      <c r="BH269" s="105">
        <v>29.344827586206897</v>
      </c>
      <c r="BI269" s="105">
        <v>79.166666666666671</v>
      </c>
      <c r="BJ269" s="105">
        <v>168.06666666666666</v>
      </c>
      <c r="BK269" s="105">
        <v>220.03333333333333</v>
      </c>
      <c r="BL269" s="105">
        <v>155.16666666666666</v>
      </c>
      <c r="BM269" s="105">
        <v>126.68965517241379</v>
      </c>
      <c r="BN269" s="105">
        <v>227.81333333333333</v>
      </c>
      <c r="BO269" s="105">
        <v>243.87857142857143</v>
      </c>
      <c r="BP269" s="105">
        <v>271.82758620689657</v>
      </c>
      <c r="BQ269" s="105">
        <v>198.43333333333334</v>
      </c>
      <c r="BR269" s="105">
        <v>63.689655172413794</v>
      </c>
      <c r="BS269" s="107"/>
      <c r="BT269" s="333">
        <v>0.99999999999999978</v>
      </c>
      <c r="BU269" s="333">
        <v>1.3796288432138613</v>
      </c>
      <c r="BV269" s="333">
        <v>3.7333333333333316</v>
      </c>
      <c r="BW269" s="333">
        <v>6.1333333333333329</v>
      </c>
      <c r="BX269" s="333">
        <v>7.7666666666666639</v>
      </c>
      <c r="BY269" s="116">
        <v>5.6333333333333337</v>
      </c>
      <c r="BZ269" s="116">
        <v>5.3809523809523796</v>
      </c>
      <c r="CA269" s="116">
        <v>8.1999999999999993</v>
      </c>
      <c r="CB269" s="116">
        <v>8.4875148632580277</v>
      </c>
      <c r="CC269" s="116">
        <v>9.5755555555555567</v>
      </c>
      <c r="CD269" s="116">
        <v>6.9</v>
      </c>
      <c r="CE269" s="116">
        <v>2.3377777777777768</v>
      </c>
      <c r="CF269" s="110"/>
      <c r="CG269" s="111">
        <v>80</v>
      </c>
      <c r="CH269" s="111">
        <v>93</v>
      </c>
      <c r="CI269" s="111">
        <v>125</v>
      </c>
      <c r="CJ269" s="111">
        <v>123</v>
      </c>
      <c r="CK269" s="111">
        <v>140</v>
      </c>
      <c r="CL269" s="111">
        <v>142</v>
      </c>
      <c r="CM269" s="111">
        <v>135</v>
      </c>
      <c r="CN269" s="111">
        <v>140</v>
      </c>
      <c r="CO269" s="111">
        <v>140</v>
      </c>
      <c r="CP269" s="111">
        <v>150</v>
      </c>
      <c r="CQ269" s="111">
        <v>170</v>
      </c>
      <c r="CR269" s="111">
        <v>98</v>
      </c>
      <c r="CS269" s="112"/>
      <c r="CT269" s="200" t="s">
        <v>1754</v>
      </c>
      <c r="CU269" s="114">
        <f t="shared" si="130"/>
        <v>23</v>
      </c>
      <c r="CV269" s="114"/>
      <c r="CW269" s="114"/>
      <c r="CX269" s="114">
        <f t="shared" si="111"/>
        <v>83</v>
      </c>
      <c r="CY269" s="114"/>
      <c r="CZ269" s="114"/>
      <c r="DA269" s="114">
        <f t="shared" si="112"/>
        <v>30</v>
      </c>
      <c r="DB269" s="115">
        <f t="shared" si="147"/>
        <v>136</v>
      </c>
      <c r="DC269" s="116">
        <f t="shared" si="114"/>
        <v>10</v>
      </c>
      <c r="DD269" s="116">
        <f t="shared" si="115"/>
        <v>10</v>
      </c>
      <c r="DE269" s="116">
        <f t="shared" si="116"/>
        <v>9</v>
      </c>
      <c r="DF269" s="117">
        <f t="shared" si="117"/>
        <v>29</v>
      </c>
      <c r="DH269" s="119"/>
      <c r="DI269" s="119"/>
      <c r="DJ269" s="120"/>
      <c r="DK269" s="121"/>
      <c r="DL269" s="119"/>
      <c r="DM269" s="119"/>
      <c r="DN269" s="120"/>
      <c r="DO269" s="121"/>
      <c r="DP269" s="119"/>
      <c r="DQ269" s="119"/>
      <c r="DR269" s="120"/>
      <c r="DS269" s="121"/>
      <c r="DT269" s="119"/>
      <c r="DU269" s="119"/>
      <c r="DV269" s="120"/>
      <c r="DW269" s="121"/>
      <c r="DX269" s="119"/>
      <c r="DY269" s="119"/>
      <c r="DZ269" s="120"/>
      <c r="EA269" s="121"/>
      <c r="EB269" s="119"/>
      <c r="EC269" s="119"/>
      <c r="ED269" s="120"/>
      <c r="EE269" s="121"/>
      <c r="EF269" s="119"/>
      <c r="EG269" s="119"/>
      <c r="EH269" s="120"/>
      <c r="EI269" s="121"/>
      <c r="EJ269" s="119"/>
      <c r="EK269" s="119"/>
      <c r="EL269" s="120"/>
      <c r="EM269" s="121"/>
      <c r="EN269" s="119"/>
      <c r="EO269" s="119"/>
      <c r="EP269" s="120"/>
      <c r="EQ269" s="121"/>
      <c r="ER269" s="119"/>
      <c r="ES269" s="119"/>
      <c r="ET269" s="120"/>
      <c r="EU269" s="121"/>
      <c r="EV269" s="119"/>
      <c r="EW269" s="119"/>
      <c r="EX269" s="120"/>
      <c r="EY269" s="121"/>
      <c r="EZ269" s="119"/>
      <c r="FA269" s="119"/>
      <c r="FB269" s="120"/>
    </row>
    <row r="270" spans="1:158" s="118" customFormat="1" ht="15" customHeight="1" x14ac:dyDescent="0.25">
      <c r="A270" s="250">
        <v>2906034</v>
      </c>
      <c r="B270" s="86">
        <v>-74.025638889999996</v>
      </c>
      <c r="C270" s="86">
        <v>10.77344444</v>
      </c>
      <c r="D270" s="87">
        <v>1200</v>
      </c>
      <c r="E270" s="197" t="s">
        <v>1755</v>
      </c>
      <c r="F270" s="255" t="s">
        <v>37</v>
      </c>
      <c r="G270" s="353"/>
      <c r="H270" s="353"/>
      <c r="I270" s="353"/>
      <c r="J270" s="171" t="s">
        <v>1756</v>
      </c>
      <c r="K270" s="339" t="s">
        <v>1301</v>
      </c>
      <c r="L270" s="339" t="s">
        <v>1301</v>
      </c>
      <c r="M270" s="126" t="s">
        <v>1301</v>
      </c>
      <c r="N270" s="126" t="s">
        <v>1301</v>
      </c>
      <c r="O270" s="126" t="s">
        <v>1301</v>
      </c>
      <c r="P270" s="126" t="s">
        <v>1301</v>
      </c>
      <c r="Q270" s="126" t="s">
        <v>1301</v>
      </c>
      <c r="R270" s="126" t="s">
        <v>1301</v>
      </c>
      <c r="S270" s="126" t="s">
        <v>1301</v>
      </c>
      <c r="T270" s="126" t="s">
        <v>1301</v>
      </c>
      <c r="U270" s="126" t="s">
        <v>1301</v>
      </c>
      <c r="V270" s="661" t="s">
        <v>1301</v>
      </c>
      <c r="W270" s="661" t="s">
        <v>1301</v>
      </c>
      <c r="X270" s="126" t="s">
        <v>1301</v>
      </c>
      <c r="Y270" s="126" t="s">
        <v>1301</v>
      </c>
      <c r="Z270" s="339" t="s">
        <v>1301</v>
      </c>
      <c r="AA270" s="339" t="s">
        <v>1301</v>
      </c>
      <c r="AB270" s="126" t="s">
        <v>1301</v>
      </c>
      <c r="AC270" s="339" t="s">
        <v>1301</v>
      </c>
      <c r="AD270" s="339" t="s">
        <v>1301</v>
      </c>
      <c r="AE270" s="339" t="s">
        <v>1301</v>
      </c>
      <c r="AF270" s="126" t="s">
        <v>1301</v>
      </c>
      <c r="AG270" s="126" t="s">
        <v>1301</v>
      </c>
      <c r="AH270" s="126" t="s">
        <v>1301</v>
      </c>
      <c r="AI270" s="126" t="s">
        <v>1301</v>
      </c>
      <c r="AJ270" s="126" t="s">
        <v>1301</v>
      </c>
      <c r="AK270" s="126" t="s">
        <v>1301</v>
      </c>
      <c r="AL270" s="126" t="s">
        <v>1301</v>
      </c>
      <c r="AM270" s="126" t="s">
        <v>1301</v>
      </c>
      <c r="AN270" s="126" t="s">
        <v>1301</v>
      </c>
      <c r="AO270" s="120"/>
      <c r="AP270" s="92" t="str">
        <f t="shared" si="142"/>
        <v/>
      </c>
      <c r="AQ270" s="93" t="s">
        <v>1301</v>
      </c>
      <c r="AR270" s="94"/>
      <c r="AS270" s="95"/>
      <c r="AT270" s="96">
        <f t="shared" si="150"/>
        <v>0</v>
      </c>
      <c r="AU270" s="97">
        <f t="shared" si="151"/>
        <v>0</v>
      </c>
      <c r="AV270" s="98"/>
      <c r="AW270" s="58"/>
      <c r="AX270" s="99"/>
      <c r="AY270" s="100"/>
      <c r="AZ270" s="101"/>
      <c r="BA270" s="102" t="str">
        <f t="shared" si="143"/>
        <v/>
      </c>
      <c r="BB270" s="102" t="str">
        <f t="shared" si="144"/>
        <v/>
      </c>
      <c r="BC270" s="102" t="str">
        <f t="shared" si="145"/>
        <v/>
      </c>
      <c r="BD270" s="102" t="s">
        <v>1301</v>
      </c>
      <c r="BE270" s="103"/>
      <c r="BF270" s="124" t="s">
        <v>1755</v>
      </c>
      <c r="BG270" s="105" t="s">
        <v>1301</v>
      </c>
      <c r="BH270" s="105" t="s">
        <v>1301</v>
      </c>
      <c r="BI270" s="105" t="s">
        <v>1301</v>
      </c>
      <c r="BJ270" s="105" t="s">
        <v>1301</v>
      </c>
      <c r="BK270" s="105" t="s">
        <v>1301</v>
      </c>
      <c r="BL270" s="105" t="s">
        <v>1301</v>
      </c>
      <c r="BM270" s="105" t="s">
        <v>1301</v>
      </c>
      <c r="BN270" s="105" t="s">
        <v>1301</v>
      </c>
      <c r="BO270" s="105" t="s">
        <v>1301</v>
      </c>
      <c r="BP270" s="105" t="s">
        <v>1301</v>
      </c>
      <c r="BQ270" s="105" t="s">
        <v>1301</v>
      </c>
      <c r="BR270" s="105" t="s">
        <v>1301</v>
      </c>
      <c r="BS270" s="107"/>
      <c r="BT270" s="333" t="s">
        <v>1301</v>
      </c>
      <c r="BU270" s="333" t="s">
        <v>1301</v>
      </c>
      <c r="BV270" s="333" t="s">
        <v>1301</v>
      </c>
      <c r="BW270" s="333" t="s">
        <v>1301</v>
      </c>
      <c r="BX270" s="333" t="s">
        <v>1301</v>
      </c>
      <c r="BY270" s="116" t="s">
        <v>1301</v>
      </c>
      <c r="BZ270" s="116" t="s">
        <v>1301</v>
      </c>
      <c r="CA270" s="116" t="s">
        <v>1301</v>
      </c>
      <c r="CB270" s="116" t="s">
        <v>1301</v>
      </c>
      <c r="CC270" s="116" t="s">
        <v>1301</v>
      </c>
      <c r="CD270" s="116" t="s">
        <v>1301</v>
      </c>
      <c r="CE270" s="116" t="s">
        <v>1301</v>
      </c>
      <c r="CF270" s="110"/>
      <c r="CG270" s="111"/>
      <c r="CH270" s="111"/>
      <c r="CI270" s="111"/>
      <c r="CJ270" s="111"/>
      <c r="CK270" s="111"/>
      <c r="CL270" s="111"/>
      <c r="CM270" s="111"/>
      <c r="CN270" s="111"/>
      <c r="CO270" s="111"/>
      <c r="CP270" s="111"/>
      <c r="CQ270" s="111"/>
      <c r="CR270" s="111"/>
      <c r="CS270" s="112"/>
      <c r="CT270" s="200" t="s">
        <v>1755</v>
      </c>
      <c r="CU270" s="114">
        <f t="shared" si="130"/>
        <v>0</v>
      </c>
      <c r="CV270" s="114"/>
      <c r="CW270" s="114"/>
      <c r="CX270" s="114">
        <f t="shared" si="111"/>
        <v>0</v>
      </c>
      <c r="CY270" s="114"/>
      <c r="CZ270" s="114"/>
      <c r="DA270" s="114">
        <f t="shared" si="112"/>
        <v>0</v>
      </c>
      <c r="DB270" s="115">
        <f t="shared" si="147"/>
        <v>0</v>
      </c>
      <c r="DC270" s="116">
        <f t="shared" si="114"/>
        <v>0</v>
      </c>
      <c r="DD270" s="116">
        <f t="shared" si="115"/>
        <v>0</v>
      </c>
      <c r="DE270" s="116">
        <f t="shared" si="116"/>
        <v>0</v>
      </c>
      <c r="DF270" s="117">
        <f t="shared" si="117"/>
        <v>0</v>
      </c>
      <c r="DH270" s="119"/>
      <c r="DI270" s="119"/>
      <c r="DJ270" s="120"/>
      <c r="DK270" s="121"/>
      <c r="DL270" s="119"/>
      <c r="DM270" s="119"/>
      <c r="DN270" s="120"/>
      <c r="DO270" s="121"/>
      <c r="DP270" s="119"/>
      <c r="DQ270" s="119"/>
      <c r="DR270" s="120"/>
      <c r="DS270" s="121"/>
      <c r="DT270" s="119"/>
      <c r="DU270" s="119"/>
      <c r="DV270" s="120"/>
      <c r="DW270" s="121"/>
      <c r="DX270" s="119"/>
      <c r="DY270" s="119"/>
      <c r="DZ270" s="120"/>
      <c r="EA270" s="121"/>
      <c r="EB270" s="119"/>
      <c r="EC270" s="119"/>
      <c r="ED270" s="120"/>
      <c r="EE270" s="121"/>
      <c r="EF270" s="119"/>
      <c r="EG270" s="119"/>
      <c r="EH270" s="120"/>
      <c r="EI270" s="121"/>
      <c r="EJ270" s="119"/>
      <c r="EK270" s="119"/>
      <c r="EL270" s="120"/>
      <c r="EM270" s="121"/>
      <c r="EN270" s="119"/>
      <c r="EO270" s="119"/>
      <c r="EP270" s="120"/>
      <c r="EQ270" s="121"/>
      <c r="ER270" s="119"/>
      <c r="ES270" s="119"/>
      <c r="ET270" s="120"/>
      <c r="EU270" s="121"/>
      <c r="EV270" s="119"/>
      <c r="EW270" s="119"/>
      <c r="EX270" s="120"/>
      <c r="EY270" s="121"/>
      <c r="EZ270" s="119"/>
      <c r="FA270" s="119"/>
      <c r="FB270" s="120"/>
    </row>
    <row r="271" spans="1:158" s="118" customFormat="1" ht="15" customHeight="1" x14ac:dyDescent="0.25">
      <c r="A271" s="250">
        <v>28040360</v>
      </c>
      <c r="B271" s="86">
        <v>-74.076722220000008</v>
      </c>
      <c r="C271" s="86">
        <v>9.8610000000000007</v>
      </c>
      <c r="D271" s="87">
        <v>100</v>
      </c>
      <c r="E271" s="197" t="s">
        <v>1757</v>
      </c>
      <c r="F271" s="255" t="s">
        <v>37</v>
      </c>
      <c r="G271" s="353"/>
      <c r="H271" s="353"/>
      <c r="I271" s="353"/>
      <c r="J271" s="171" t="s">
        <v>1758</v>
      </c>
      <c r="K271" s="339" t="s">
        <v>1301</v>
      </c>
      <c r="L271" s="339" t="s">
        <v>1301</v>
      </c>
      <c r="M271" s="126" t="s">
        <v>1301</v>
      </c>
      <c r="N271" s="126" t="s">
        <v>1301</v>
      </c>
      <c r="O271" s="126" t="s">
        <v>1301</v>
      </c>
      <c r="P271" s="126" t="s">
        <v>1301</v>
      </c>
      <c r="Q271" s="126" t="s">
        <v>1301</v>
      </c>
      <c r="R271" s="126" t="s">
        <v>1301</v>
      </c>
      <c r="S271" s="126" t="s">
        <v>1301</v>
      </c>
      <c r="T271" s="126" t="s">
        <v>1301</v>
      </c>
      <c r="U271" s="126" t="s">
        <v>1301</v>
      </c>
      <c r="V271" s="661" t="s">
        <v>1301</v>
      </c>
      <c r="W271" s="661" t="s">
        <v>1301</v>
      </c>
      <c r="X271" s="126" t="s">
        <v>1301</v>
      </c>
      <c r="Y271" s="126" t="s">
        <v>1301</v>
      </c>
      <c r="Z271" s="339" t="s">
        <v>1301</v>
      </c>
      <c r="AA271" s="339" t="s">
        <v>1301</v>
      </c>
      <c r="AB271" s="126" t="s">
        <v>1301</v>
      </c>
      <c r="AC271" s="339" t="s">
        <v>1301</v>
      </c>
      <c r="AD271" s="339" t="s">
        <v>1301</v>
      </c>
      <c r="AE271" s="339" t="s">
        <v>1301</v>
      </c>
      <c r="AF271" s="126" t="s">
        <v>1301</v>
      </c>
      <c r="AG271" s="126" t="s">
        <v>1301</v>
      </c>
      <c r="AH271" s="126" t="s">
        <v>1301</v>
      </c>
      <c r="AI271" s="126" t="s">
        <v>1301</v>
      </c>
      <c r="AJ271" s="126" t="s">
        <v>1301</v>
      </c>
      <c r="AK271" s="126" t="s">
        <v>1301</v>
      </c>
      <c r="AL271" s="126" t="s">
        <v>1301</v>
      </c>
      <c r="AM271" s="126" t="s">
        <v>1301</v>
      </c>
      <c r="AN271" s="126" t="s">
        <v>1301</v>
      </c>
      <c r="AO271" s="120"/>
      <c r="AP271" s="92" t="str">
        <f t="shared" si="142"/>
        <v/>
      </c>
      <c r="AQ271" s="93">
        <v>150.86666666666667</v>
      </c>
      <c r="AR271" s="94"/>
      <c r="AS271" s="95"/>
      <c r="AT271" s="96">
        <f t="shared" si="150"/>
        <v>0</v>
      </c>
      <c r="AU271" s="97">
        <f t="shared" si="151"/>
        <v>0</v>
      </c>
      <c r="AV271" s="98"/>
      <c r="AW271" s="58"/>
      <c r="AX271" s="99"/>
      <c r="AY271" s="100"/>
      <c r="AZ271" s="101">
        <v>130</v>
      </c>
      <c r="BA271" s="102" t="str">
        <f t="shared" si="143"/>
        <v/>
      </c>
      <c r="BB271" s="102" t="str">
        <f t="shared" si="144"/>
        <v/>
      </c>
      <c r="BC271" s="102" t="str">
        <f t="shared" si="145"/>
        <v/>
      </c>
      <c r="BD271" s="102">
        <v>6.2666666666666657</v>
      </c>
      <c r="BE271" s="103"/>
      <c r="BF271" s="124" t="s">
        <v>1757</v>
      </c>
      <c r="BG271" s="105">
        <v>26.089655172413792</v>
      </c>
      <c r="BH271" s="105">
        <v>30.433333333333334</v>
      </c>
      <c r="BI271" s="105">
        <v>94.41379310344827</v>
      </c>
      <c r="BJ271" s="105">
        <v>150.86666666666667</v>
      </c>
      <c r="BK271" s="105">
        <v>177.0344827586207</v>
      </c>
      <c r="BL271" s="105">
        <v>121.63333333333334</v>
      </c>
      <c r="BM271" s="105">
        <v>132.51724137931035</v>
      </c>
      <c r="BN271" s="105">
        <v>163.02333333333334</v>
      </c>
      <c r="BO271" s="105">
        <v>172.06666666666666</v>
      </c>
      <c r="BP271" s="105">
        <v>178.75862068965517</v>
      </c>
      <c r="BQ271" s="105">
        <v>203.17241379310346</v>
      </c>
      <c r="BR271" s="105">
        <v>50.766666666666666</v>
      </c>
      <c r="BS271" s="107"/>
      <c r="BT271" s="333">
        <v>1.102222222222222</v>
      </c>
      <c r="BU271" s="333">
        <v>1.6224035303776687</v>
      </c>
      <c r="BV271" s="333">
        <v>4.8160919540229878</v>
      </c>
      <c r="BW271" s="333">
        <v>6.2666666666666657</v>
      </c>
      <c r="BX271" s="333">
        <v>7.6433333333333309</v>
      </c>
      <c r="BY271" s="116">
        <v>5.1333333333333337</v>
      </c>
      <c r="BZ271" s="116">
        <v>5.5722222222222202</v>
      </c>
      <c r="CA271" s="116">
        <v>7.8666666666666636</v>
      </c>
      <c r="CB271" s="116">
        <v>7.7333333333333352</v>
      </c>
      <c r="CC271" s="116">
        <v>8.0133333333333319</v>
      </c>
      <c r="CD271" s="116">
        <v>6.7241379310344849</v>
      </c>
      <c r="CE271" s="116">
        <v>2.9999999999999987</v>
      </c>
      <c r="CF271" s="110"/>
      <c r="CG271" s="111">
        <v>115</v>
      </c>
      <c r="CH271" s="111">
        <v>89</v>
      </c>
      <c r="CI271" s="111">
        <v>115</v>
      </c>
      <c r="CJ271" s="111">
        <v>130</v>
      </c>
      <c r="CK271" s="111">
        <v>110</v>
      </c>
      <c r="CL271" s="111">
        <v>150</v>
      </c>
      <c r="CM271" s="111">
        <v>127</v>
      </c>
      <c r="CN271" s="111">
        <v>111</v>
      </c>
      <c r="CO271" s="111">
        <v>124</v>
      </c>
      <c r="CP271" s="111">
        <v>144</v>
      </c>
      <c r="CQ271" s="111">
        <v>150</v>
      </c>
      <c r="CR271" s="111">
        <v>82</v>
      </c>
      <c r="CS271" s="112"/>
      <c r="CT271" s="200" t="s">
        <v>1757</v>
      </c>
      <c r="CU271" s="114">
        <f t="shared" si="130"/>
        <v>0</v>
      </c>
      <c r="CV271" s="114"/>
      <c r="CW271" s="114"/>
      <c r="CX271" s="114">
        <f t="shared" si="111"/>
        <v>0</v>
      </c>
      <c r="CY271" s="114"/>
      <c r="CZ271" s="114"/>
      <c r="DA271" s="114">
        <f t="shared" si="112"/>
        <v>0</v>
      </c>
      <c r="DB271" s="115">
        <f t="shared" si="147"/>
        <v>0</v>
      </c>
      <c r="DC271" s="116">
        <f t="shared" si="114"/>
        <v>0</v>
      </c>
      <c r="DD271" s="116">
        <f t="shared" si="115"/>
        <v>0</v>
      </c>
      <c r="DE271" s="116">
        <f t="shared" si="116"/>
        <v>0</v>
      </c>
      <c r="DF271" s="117">
        <f t="shared" si="117"/>
        <v>0</v>
      </c>
      <c r="DH271" s="119"/>
      <c r="DI271" s="119"/>
      <c r="DJ271" s="120"/>
      <c r="DK271" s="121"/>
      <c r="DL271" s="119"/>
      <c r="DM271" s="119"/>
      <c r="DN271" s="120"/>
      <c r="DO271" s="121"/>
      <c r="DP271" s="119"/>
      <c r="DQ271" s="119"/>
      <c r="DR271" s="120"/>
      <c r="DS271" s="121"/>
      <c r="DT271" s="119"/>
      <c r="DU271" s="119"/>
      <c r="DV271" s="120"/>
      <c r="DW271" s="121"/>
      <c r="DX271" s="119"/>
      <c r="DY271" s="119"/>
      <c r="DZ271" s="120"/>
      <c r="EA271" s="121"/>
      <c r="EB271" s="119"/>
      <c r="EC271" s="119"/>
      <c r="ED271" s="120"/>
      <c r="EE271" s="121"/>
      <c r="EF271" s="119"/>
      <c r="EG271" s="119"/>
      <c r="EH271" s="120"/>
      <c r="EI271" s="121"/>
      <c r="EJ271" s="119"/>
      <c r="EK271" s="119"/>
      <c r="EL271" s="120"/>
      <c r="EM271" s="121"/>
      <c r="EN271" s="119"/>
      <c r="EO271" s="119"/>
      <c r="EP271" s="120"/>
      <c r="EQ271" s="121"/>
      <c r="ER271" s="119"/>
      <c r="ES271" s="119"/>
      <c r="ET271" s="120"/>
      <c r="EU271" s="121"/>
      <c r="EV271" s="119"/>
      <c r="EW271" s="119"/>
      <c r="EX271" s="120"/>
      <c r="EY271" s="121"/>
      <c r="EZ271" s="119"/>
      <c r="FA271" s="119"/>
      <c r="FB271" s="120"/>
    </row>
    <row r="272" spans="1:158" s="118" customFormat="1" ht="15" customHeight="1" x14ac:dyDescent="0.25">
      <c r="A272" s="250">
        <v>28010090</v>
      </c>
      <c r="B272" s="86">
        <v>-73.211611110000007</v>
      </c>
      <c r="C272" s="86">
        <v>10.70386111</v>
      </c>
      <c r="D272" s="87">
        <v>450</v>
      </c>
      <c r="E272" s="197" t="s">
        <v>1759</v>
      </c>
      <c r="F272" s="255" t="s">
        <v>45</v>
      </c>
      <c r="G272" s="353"/>
      <c r="H272" s="353"/>
      <c r="I272" s="353"/>
      <c r="J272" s="171" t="s">
        <v>726</v>
      </c>
      <c r="K272" s="339">
        <v>0</v>
      </c>
      <c r="L272" s="339">
        <v>0</v>
      </c>
      <c r="M272" s="126">
        <v>0</v>
      </c>
      <c r="N272" s="126">
        <v>0</v>
      </c>
      <c r="O272" s="126">
        <v>0</v>
      </c>
      <c r="P272" s="126">
        <v>28</v>
      </c>
      <c r="Q272" s="126">
        <v>0</v>
      </c>
      <c r="R272" s="126">
        <v>7.6</v>
      </c>
      <c r="S272" s="126">
        <v>0</v>
      </c>
      <c r="T272" s="126">
        <v>0</v>
      </c>
      <c r="U272" s="126">
        <v>0</v>
      </c>
      <c r="V272" s="661">
        <v>0</v>
      </c>
      <c r="W272" s="661">
        <v>0</v>
      </c>
      <c r="X272" s="126">
        <v>0</v>
      </c>
      <c r="Y272" s="126">
        <v>0</v>
      </c>
      <c r="Z272" s="339">
        <v>0</v>
      </c>
      <c r="AA272" s="339">
        <v>4.7</v>
      </c>
      <c r="AB272" s="126">
        <v>10.9</v>
      </c>
      <c r="AC272" s="339">
        <v>0</v>
      </c>
      <c r="AD272" s="339">
        <v>0</v>
      </c>
      <c r="AE272" s="339">
        <v>0</v>
      </c>
      <c r="AF272" s="126">
        <v>0</v>
      </c>
      <c r="AG272" s="126">
        <v>4.8</v>
      </c>
      <c r="AH272" s="126">
        <v>37.799999999999997</v>
      </c>
      <c r="AI272" s="126">
        <v>20.3</v>
      </c>
      <c r="AJ272" s="126">
        <v>0</v>
      </c>
      <c r="AK272" s="126">
        <v>9.4</v>
      </c>
      <c r="AL272" s="126">
        <v>4.5</v>
      </c>
      <c r="AM272" s="126">
        <v>0</v>
      </c>
      <c r="AN272" s="126">
        <v>0</v>
      </c>
      <c r="AO272" s="120"/>
      <c r="AP272" s="92">
        <f t="shared" si="142"/>
        <v>128</v>
      </c>
      <c r="AQ272" s="93">
        <v>81.691999999999993</v>
      </c>
      <c r="AR272" s="94">
        <f t="shared" si="148"/>
        <v>156.68608921314205</v>
      </c>
      <c r="AS272" s="95">
        <f t="shared" si="149"/>
        <v>156.68608921314205</v>
      </c>
      <c r="AT272" s="96">
        <f t="shared" si="150"/>
        <v>30</v>
      </c>
      <c r="AU272" s="97">
        <f t="shared" si="151"/>
        <v>9</v>
      </c>
      <c r="AV272" s="98"/>
      <c r="AW272" s="58">
        <f t="shared" si="152"/>
        <v>0</v>
      </c>
      <c r="AX272" s="99"/>
      <c r="AY272" s="100">
        <f>MAX(K272:AO272)</f>
        <v>37.799999999999997</v>
      </c>
      <c r="AZ272" s="101">
        <v>121</v>
      </c>
      <c r="BA272" s="102">
        <f t="shared" si="143"/>
        <v>-83.2</v>
      </c>
      <c r="BB272" s="102" t="str">
        <f t="shared" si="144"/>
        <v/>
      </c>
      <c r="BC272" s="102" t="str">
        <f t="shared" si="145"/>
        <v/>
      </c>
      <c r="BD272" s="102">
        <v>4.429708222811672</v>
      </c>
      <c r="BE272" s="103"/>
      <c r="BF272" s="124" t="s">
        <v>1759</v>
      </c>
      <c r="BG272" s="105">
        <v>1.8846153846153846</v>
      </c>
      <c r="BH272" s="105">
        <v>3.5</v>
      </c>
      <c r="BI272" s="105">
        <v>18.8</v>
      </c>
      <c r="BJ272" s="105">
        <v>81.691999999999993</v>
      </c>
      <c r="BK272" s="105">
        <v>159.33703703703705</v>
      </c>
      <c r="BL272" s="105">
        <v>83.177777777777791</v>
      </c>
      <c r="BM272" s="105">
        <v>59.382142857142867</v>
      </c>
      <c r="BN272" s="105">
        <v>106.26923076923077</v>
      </c>
      <c r="BO272" s="105">
        <v>146.37777777777777</v>
      </c>
      <c r="BP272" s="105">
        <v>214.90769230769229</v>
      </c>
      <c r="BQ272" s="105">
        <v>132.13214285714287</v>
      </c>
      <c r="BR272" s="105">
        <v>28.632142857142856</v>
      </c>
      <c r="BS272" s="107"/>
      <c r="BT272" s="333">
        <v>0.32500000000000001</v>
      </c>
      <c r="BU272" s="333">
        <v>0.30910145888594159</v>
      </c>
      <c r="BV272" s="333">
        <v>1.0395061728395061</v>
      </c>
      <c r="BW272" s="333">
        <v>4.429708222811672</v>
      </c>
      <c r="BX272" s="333">
        <v>7.1851851851851842</v>
      </c>
      <c r="BY272" s="116">
        <v>3.6083743842364542</v>
      </c>
      <c r="BZ272" s="116">
        <v>3.1428571428571423</v>
      </c>
      <c r="CA272" s="116">
        <v>4.9047619047619042</v>
      </c>
      <c r="CB272" s="116">
        <v>6.5925925925925934</v>
      </c>
      <c r="CC272" s="116">
        <v>8.6691358024691336</v>
      </c>
      <c r="CD272" s="116">
        <v>5</v>
      </c>
      <c r="CE272" s="116">
        <v>1.214285714285714</v>
      </c>
      <c r="CF272" s="110"/>
      <c r="CG272" s="111">
        <v>99</v>
      </c>
      <c r="CH272" s="111">
        <v>43</v>
      </c>
      <c r="CI272" s="111">
        <v>56</v>
      </c>
      <c r="CJ272" s="111">
        <v>121</v>
      </c>
      <c r="CK272" s="111">
        <v>130</v>
      </c>
      <c r="CL272" s="111">
        <v>120</v>
      </c>
      <c r="CM272" s="111">
        <v>126</v>
      </c>
      <c r="CN272" s="111">
        <v>110</v>
      </c>
      <c r="CO272" s="111">
        <v>93</v>
      </c>
      <c r="CP272" s="111">
        <v>138</v>
      </c>
      <c r="CQ272" s="111">
        <v>140</v>
      </c>
      <c r="CR272" s="111">
        <v>109</v>
      </c>
      <c r="CS272" s="112"/>
      <c r="CT272" s="200" t="s">
        <v>1759</v>
      </c>
      <c r="CU272" s="114">
        <f t="shared" si="130"/>
        <v>35.6</v>
      </c>
      <c r="CV272" s="114"/>
      <c r="CW272" s="114"/>
      <c r="CX272" s="114">
        <f t="shared" si="111"/>
        <v>15.600000000000001</v>
      </c>
      <c r="CY272" s="114"/>
      <c r="CZ272" s="114"/>
      <c r="DA272" s="114">
        <f t="shared" si="112"/>
        <v>76.8</v>
      </c>
      <c r="DB272" s="115">
        <f t="shared" si="147"/>
        <v>128</v>
      </c>
      <c r="DC272" s="116">
        <f t="shared" si="114"/>
        <v>10</v>
      </c>
      <c r="DD272" s="116">
        <f t="shared" si="115"/>
        <v>10</v>
      </c>
      <c r="DE272" s="116">
        <f t="shared" si="116"/>
        <v>10</v>
      </c>
      <c r="DF272" s="117">
        <f t="shared" si="117"/>
        <v>30</v>
      </c>
      <c r="DH272" s="119"/>
      <c r="DI272" s="119"/>
      <c r="DJ272" s="120"/>
      <c r="DK272" s="121"/>
      <c r="DL272" s="119"/>
      <c r="DM272" s="119"/>
      <c r="DN272" s="120"/>
      <c r="DO272" s="121"/>
      <c r="DP272" s="119"/>
      <c r="DQ272" s="119"/>
      <c r="DR272" s="120"/>
      <c r="DS272" s="121"/>
      <c r="DT272" s="119"/>
      <c r="DU272" s="119"/>
      <c r="DV272" s="120"/>
      <c r="DW272" s="121"/>
      <c r="DX272" s="119"/>
      <c r="DY272" s="119"/>
      <c r="DZ272" s="120"/>
      <c r="EA272" s="121"/>
      <c r="EB272" s="119"/>
      <c r="EC272" s="119"/>
      <c r="ED272" s="120"/>
      <c r="EE272" s="121"/>
      <c r="EF272" s="119"/>
      <c r="EG272" s="119"/>
      <c r="EH272" s="120"/>
      <c r="EI272" s="121"/>
      <c r="EJ272" s="119"/>
      <c r="EK272" s="119"/>
      <c r="EL272" s="120"/>
      <c r="EM272" s="121"/>
      <c r="EN272" s="119"/>
      <c r="EO272" s="119"/>
      <c r="EP272" s="120"/>
      <c r="EQ272" s="121"/>
      <c r="ER272" s="119"/>
      <c r="ES272" s="119"/>
      <c r="ET272" s="120"/>
      <c r="EU272" s="121"/>
      <c r="EV272" s="119"/>
      <c r="EW272" s="119"/>
      <c r="EX272" s="120"/>
      <c r="EY272" s="121"/>
      <c r="EZ272" s="119"/>
      <c r="FA272" s="119"/>
      <c r="FB272" s="120"/>
    </row>
    <row r="273" spans="1:158" s="118" customFormat="1" ht="15" customHeight="1" x14ac:dyDescent="0.25">
      <c r="A273" s="250">
        <v>25020090</v>
      </c>
      <c r="B273" s="86">
        <v>-73.815444439999993</v>
      </c>
      <c r="C273" s="86">
        <v>8.8603888900000012</v>
      </c>
      <c r="D273" s="87">
        <v>20</v>
      </c>
      <c r="E273" s="197" t="s">
        <v>1760</v>
      </c>
      <c r="F273" s="255" t="s">
        <v>45</v>
      </c>
      <c r="G273" s="353"/>
      <c r="H273" s="353"/>
      <c r="I273" s="353"/>
      <c r="J273" s="171" t="s">
        <v>1761</v>
      </c>
      <c r="K273" s="339">
        <v>5</v>
      </c>
      <c r="L273" s="339">
        <v>0</v>
      </c>
      <c r="M273" s="126">
        <v>0</v>
      </c>
      <c r="N273" s="126">
        <v>0</v>
      </c>
      <c r="O273" s="126">
        <v>0</v>
      </c>
      <c r="P273" s="126">
        <v>0</v>
      </c>
      <c r="Q273" s="126">
        <v>0</v>
      </c>
      <c r="R273" s="126">
        <v>0</v>
      </c>
      <c r="S273" s="126">
        <v>0</v>
      </c>
      <c r="T273" s="126">
        <v>0</v>
      </c>
      <c r="U273" s="126">
        <v>0</v>
      </c>
      <c r="V273" s="661">
        <v>0</v>
      </c>
      <c r="W273" s="661">
        <v>0</v>
      </c>
      <c r="X273" s="126">
        <v>15</v>
      </c>
      <c r="Y273" s="126">
        <v>20</v>
      </c>
      <c r="Z273" s="339">
        <v>10</v>
      </c>
      <c r="AA273" s="339">
        <v>29</v>
      </c>
      <c r="AB273" s="126">
        <v>80</v>
      </c>
      <c r="AC273" s="339">
        <v>0</v>
      </c>
      <c r="AD273" s="339">
        <v>0</v>
      </c>
      <c r="AE273" s="339">
        <v>0</v>
      </c>
      <c r="AF273" s="126">
        <v>0</v>
      </c>
      <c r="AG273" s="126">
        <v>0</v>
      </c>
      <c r="AH273" s="126">
        <v>0</v>
      </c>
      <c r="AI273" s="126">
        <v>60</v>
      </c>
      <c r="AJ273" s="126">
        <v>7</v>
      </c>
      <c r="AK273" s="126">
        <v>0</v>
      </c>
      <c r="AL273" s="126">
        <v>45</v>
      </c>
      <c r="AM273" s="126">
        <v>0</v>
      </c>
      <c r="AN273" s="126">
        <v>0</v>
      </c>
      <c r="AO273" s="120"/>
      <c r="AP273" s="92">
        <f t="shared" si="142"/>
        <v>271</v>
      </c>
      <c r="AQ273" s="93">
        <v>153.00357142857143</v>
      </c>
      <c r="AR273" s="94">
        <f t="shared" si="148"/>
        <v>177.1200485516211</v>
      </c>
      <c r="AS273" s="95">
        <f t="shared" si="149"/>
        <v>177.1200485516211</v>
      </c>
      <c r="AT273" s="96">
        <f t="shared" si="150"/>
        <v>30</v>
      </c>
      <c r="AU273" s="97">
        <f t="shared" si="151"/>
        <v>9</v>
      </c>
      <c r="AV273" s="98"/>
      <c r="AW273" s="58">
        <f t="shared" si="152"/>
        <v>0</v>
      </c>
      <c r="AX273" s="99"/>
      <c r="AY273" s="100">
        <f>MAX(K273:AO273)</f>
        <v>80</v>
      </c>
      <c r="AZ273" s="101">
        <v>138</v>
      </c>
      <c r="BA273" s="102">
        <f t="shared" si="143"/>
        <v>-58</v>
      </c>
      <c r="BB273" s="102" t="str">
        <f t="shared" si="144"/>
        <v/>
      </c>
      <c r="BC273" s="102" t="str">
        <f t="shared" si="145"/>
        <v/>
      </c>
      <c r="BD273" s="102">
        <v>7.9840722495894898</v>
      </c>
      <c r="BE273" s="103"/>
      <c r="BF273" s="124" t="s">
        <v>1760</v>
      </c>
      <c r="BG273" s="105">
        <v>19.783333333333335</v>
      </c>
      <c r="BH273" s="105">
        <v>29.286666666666669</v>
      </c>
      <c r="BI273" s="105">
        <v>88.565517241379311</v>
      </c>
      <c r="BJ273" s="105">
        <v>153.00357142857143</v>
      </c>
      <c r="BK273" s="105">
        <v>264.95555555555558</v>
      </c>
      <c r="BL273" s="105">
        <v>158.65666666666669</v>
      </c>
      <c r="BM273" s="105">
        <v>165.72068965517241</v>
      </c>
      <c r="BN273" s="105">
        <v>211.00333333333336</v>
      </c>
      <c r="BO273" s="105">
        <v>254.92499999999998</v>
      </c>
      <c r="BP273" s="105">
        <v>352.65333333333336</v>
      </c>
      <c r="BQ273" s="105">
        <v>273.43103448275861</v>
      </c>
      <c r="BR273" s="105">
        <v>68.63000000000001</v>
      </c>
      <c r="BS273" s="107"/>
      <c r="BT273" s="333">
        <v>1.1999999999999997</v>
      </c>
      <c r="BU273" s="333">
        <v>1.4670053366174054</v>
      </c>
      <c r="BV273" s="333">
        <v>4.5379310344827557</v>
      </c>
      <c r="BW273" s="333">
        <v>7.9840722495894898</v>
      </c>
      <c r="BX273" s="333">
        <v>10.200536398467433</v>
      </c>
      <c r="BY273" s="116">
        <v>8.6</v>
      </c>
      <c r="BZ273" s="116">
        <v>9.1379310344827545</v>
      </c>
      <c r="CA273" s="116">
        <v>11.233333333333336</v>
      </c>
      <c r="CB273" s="116">
        <v>12.214285714285715</v>
      </c>
      <c r="CC273" s="116">
        <v>13.2</v>
      </c>
      <c r="CD273" s="116">
        <v>11.206896551724139</v>
      </c>
      <c r="CE273" s="116">
        <v>3.7666666666666662</v>
      </c>
      <c r="CF273" s="110"/>
      <c r="CG273" s="111">
        <v>95</v>
      </c>
      <c r="CH273" s="111">
        <v>127</v>
      </c>
      <c r="CI273" s="111">
        <v>100.3</v>
      </c>
      <c r="CJ273" s="111">
        <v>138</v>
      </c>
      <c r="CK273" s="111">
        <v>170</v>
      </c>
      <c r="CL273" s="111">
        <v>153</v>
      </c>
      <c r="CM273" s="111">
        <v>140</v>
      </c>
      <c r="CN273" s="111">
        <v>165</v>
      </c>
      <c r="CO273" s="111">
        <v>170</v>
      </c>
      <c r="CP273" s="111">
        <v>195</v>
      </c>
      <c r="CQ273" s="111">
        <v>267</v>
      </c>
      <c r="CR273" s="111">
        <v>125</v>
      </c>
      <c r="CS273" s="112"/>
      <c r="CT273" s="200" t="s">
        <v>1760</v>
      </c>
      <c r="CU273" s="114">
        <f t="shared" si="130"/>
        <v>5</v>
      </c>
      <c r="CV273" s="114"/>
      <c r="CW273" s="114"/>
      <c r="CX273" s="114">
        <f t="shared" si="111"/>
        <v>154</v>
      </c>
      <c r="CY273" s="114"/>
      <c r="CZ273" s="114"/>
      <c r="DA273" s="114">
        <f t="shared" si="112"/>
        <v>112</v>
      </c>
      <c r="DB273" s="115">
        <f t="shared" si="147"/>
        <v>271</v>
      </c>
      <c r="DC273" s="116">
        <f t="shared" si="114"/>
        <v>10</v>
      </c>
      <c r="DD273" s="116">
        <f t="shared" si="115"/>
        <v>10</v>
      </c>
      <c r="DE273" s="116">
        <f t="shared" si="116"/>
        <v>10</v>
      </c>
      <c r="DF273" s="117">
        <f t="shared" si="117"/>
        <v>30</v>
      </c>
      <c r="DH273" s="119"/>
      <c r="DI273" s="119"/>
      <c r="DJ273" s="120"/>
      <c r="DK273" s="121"/>
      <c r="DL273" s="119"/>
      <c r="DM273" s="119"/>
      <c r="DN273" s="120"/>
      <c r="DO273" s="121"/>
      <c r="DP273" s="119"/>
      <c r="DQ273" s="119"/>
      <c r="DR273" s="120"/>
      <c r="DS273" s="121"/>
      <c r="DT273" s="119"/>
      <c r="DU273" s="119"/>
      <c r="DV273" s="120"/>
      <c r="DW273" s="121"/>
      <c r="DX273" s="119"/>
      <c r="DY273" s="119"/>
      <c r="DZ273" s="120"/>
      <c r="EA273" s="121"/>
      <c r="EB273" s="119"/>
      <c r="EC273" s="119"/>
      <c r="ED273" s="120"/>
      <c r="EE273" s="121"/>
      <c r="EF273" s="119"/>
      <c r="EG273" s="119"/>
      <c r="EH273" s="120"/>
      <c r="EI273" s="121"/>
      <c r="EJ273" s="119"/>
      <c r="EK273" s="119"/>
      <c r="EL273" s="120"/>
      <c r="EM273" s="121"/>
      <c r="EN273" s="119"/>
      <c r="EO273" s="119"/>
      <c r="EP273" s="120"/>
      <c r="EQ273" s="121"/>
      <c r="ER273" s="119"/>
      <c r="ES273" s="119"/>
      <c r="ET273" s="120"/>
      <c r="EU273" s="121"/>
      <c r="EV273" s="119"/>
      <c r="EW273" s="119"/>
      <c r="EX273" s="120"/>
      <c r="EY273" s="121"/>
      <c r="EZ273" s="119"/>
      <c r="FA273" s="119"/>
      <c r="FB273" s="120"/>
    </row>
    <row r="274" spans="1:158" s="118" customFormat="1" ht="15" customHeight="1" x14ac:dyDescent="0.25">
      <c r="A274" s="250">
        <v>28040300</v>
      </c>
      <c r="B274" s="86">
        <v>-73.85944443999999</v>
      </c>
      <c r="C274" s="86">
        <v>9.7063055600000006</v>
      </c>
      <c r="D274" s="87">
        <v>120</v>
      </c>
      <c r="E274" s="197" t="s">
        <v>1762</v>
      </c>
      <c r="F274" s="255" t="s">
        <v>37</v>
      </c>
      <c r="G274" s="353"/>
      <c r="H274" s="353"/>
      <c r="I274" s="353"/>
      <c r="J274" s="171" t="s">
        <v>1763</v>
      </c>
      <c r="K274" s="339">
        <v>0</v>
      </c>
      <c r="L274" s="339">
        <v>0</v>
      </c>
      <c r="M274" s="126">
        <v>0</v>
      </c>
      <c r="N274" s="126">
        <v>0</v>
      </c>
      <c r="O274" s="126">
        <v>0</v>
      </c>
      <c r="P274" s="126">
        <v>0</v>
      </c>
      <c r="Q274" s="126">
        <v>17</v>
      </c>
      <c r="R274" s="126">
        <v>0</v>
      </c>
      <c r="S274" s="126">
        <v>12</v>
      </c>
      <c r="T274" s="126">
        <v>25</v>
      </c>
      <c r="U274" s="126">
        <v>0</v>
      </c>
      <c r="V274" s="661">
        <v>0</v>
      </c>
      <c r="W274" s="661">
        <v>0</v>
      </c>
      <c r="X274" s="126">
        <v>0</v>
      </c>
      <c r="Y274" s="126">
        <v>0</v>
      </c>
      <c r="Z274" s="339">
        <v>0</v>
      </c>
      <c r="AA274" s="339">
        <v>6</v>
      </c>
      <c r="AB274" s="126">
        <v>0</v>
      </c>
      <c r="AC274" s="339">
        <v>54</v>
      </c>
      <c r="AD274" s="339">
        <v>0</v>
      </c>
      <c r="AE274" s="339">
        <v>9</v>
      </c>
      <c r="AF274" s="126" t="s">
        <v>1301</v>
      </c>
      <c r="AG274" s="126">
        <v>0</v>
      </c>
      <c r="AH274" s="126" t="s">
        <v>1301</v>
      </c>
      <c r="AI274" s="126">
        <v>0</v>
      </c>
      <c r="AJ274" s="126">
        <v>0</v>
      </c>
      <c r="AK274" s="126">
        <v>0</v>
      </c>
      <c r="AL274" s="126">
        <v>29</v>
      </c>
      <c r="AM274" s="126">
        <v>0</v>
      </c>
      <c r="AN274" s="126">
        <v>0</v>
      </c>
      <c r="AO274" s="120"/>
      <c r="AP274" s="92">
        <f t="shared" si="142"/>
        <v>152</v>
      </c>
      <c r="AQ274" s="93">
        <v>154.32068965517243</v>
      </c>
      <c r="AR274" s="94">
        <f t="shared" si="148"/>
        <v>98.496190199539683</v>
      </c>
      <c r="AS274" s="95">
        <f t="shared" si="149"/>
        <v>105.53163235664965</v>
      </c>
      <c r="AT274" s="96">
        <f t="shared" si="150"/>
        <v>28</v>
      </c>
      <c r="AU274" s="97">
        <f t="shared" si="151"/>
        <v>7</v>
      </c>
      <c r="AV274" s="98"/>
      <c r="AW274" s="58">
        <f t="shared" si="152"/>
        <v>0</v>
      </c>
      <c r="AX274" s="99"/>
      <c r="AY274" s="100">
        <f>MAX(K274:AO274)</f>
        <v>54</v>
      </c>
      <c r="AZ274" s="101">
        <v>120</v>
      </c>
      <c r="BA274" s="102">
        <f t="shared" si="143"/>
        <v>-66</v>
      </c>
      <c r="BB274" s="102" t="str">
        <f t="shared" si="144"/>
        <v/>
      </c>
      <c r="BC274" s="102" t="str">
        <f t="shared" si="145"/>
        <v/>
      </c>
      <c r="BD274" s="102">
        <v>7.1724137931034511</v>
      </c>
      <c r="BE274" s="103"/>
      <c r="BF274" s="124" t="s">
        <v>1762</v>
      </c>
      <c r="BG274" s="105">
        <v>17.655172413793103</v>
      </c>
      <c r="BH274" s="105">
        <v>33.366666666666667</v>
      </c>
      <c r="BI274" s="105">
        <v>86.8</v>
      </c>
      <c r="BJ274" s="105">
        <v>154.32068965517243</v>
      </c>
      <c r="BK274" s="105">
        <v>165.4034482758621</v>
      </c>
      <c r="BL274" s="105">
        <v>108.85357142857143</v>
      </c>
      <c r="BM274" s="105">
        <v>107.20714285714287</v>
      </c>
      <c r="BN274" s="105">
        <v>139.38214285714284</v>
      </c>
      <c r="BO274" s="105">
        <v>190.13103448275862</v>
      </c>
      <c r="BP274" s="105">
        <v>174.11111111111111</v>
      </c>
      <c r="BQ274" s="105">
        <v>176.58620689655172</v>
      </c>
      <c r="BR274" s="105">
        <v>39.013793103448279</v>
      </c>
      <c r="BS274" s="107"/>
      <c r="BT274" s="333">
        <v>1.3066666666666664</v>
      </c>
      <c r="BU274" s="333">
        <v>2.0282943349753695</v>
      </c>
      <c r="BV274" s="333">
        <v>4.3103448275862046</v>
      </c>
      <c r="BW274" s="333">
        <v>7.1724137931034511</v>
      </c>
      <c r="BX274" s="333">
        <v>7.8620689655172384</v>
      </c>
      <c r="BY274" s="116">
        <v>5.5885850178359089</v>
      </c>
      <c r="BZ274" s="116">
        <v>6.1505747126436754</v>
      </c>
      <c r="CA274" s="116">
        <v>7.2142857142857117</v>
      </c>
      <c r="CB274" s="116">
        <v>7.8068965517241375</v>
      </c>
      <c r="CC274" s="116">
        <v>7.8148148148148122</v>
      </c>
      <c r="CD274" s="116">
        <v>6.6206896551724146</v>
      </c>
      <c r="CE274" s="116">
        <v>2.4137931034482749</v>
      </c>
      <c r="CF274" s="110"/>
      <c r="CG274" s="111">
        <v>80</v>
      </c>
      <c r="CH274" s="111">
        <v>83</v>
      </c>
      <c r="CI274" s="111">
        <v>115</v>
      </c>
      <c r="CJ274" s="111">
        <v>120</v>
      </c>
      <c r="CK274" s="111">
        <v>102</v>
      </c>
      <c r="CL274" s="111">
        <v>136</v>
      </c>
      <c r="CM274" s="111">
        <v>100</v>
      </c>
      <c r="CN274" s="111">
        <v>115</v>
      </c>
      <c r="CO274" s="111">
        <v>150</v>
      </c>
      <c r="CP274" s="111">
        <v>115</v>
      </c>
      <c r="CQ274" s="111">
        <v>135</v>
      </c>
      <c r="CR274" s="111">
        <v>80</v>
      </c>
      <c r="CS274" s="112"/>
      <c r="CT274" s="200" t="s">
        <v>1762</v>
      </c>
      <c r="CU274" s="114">
        <f t="shared" si="130"/>
        <v>54</v>
      </c>
      <c r="CV274" s="114"/>
      <c r="CW274" s="114"/>
      <c r="CX274" s="114">
        <f t="shared" ref="CX274:CX278" si="153">SUM(U274:AD274)</f>
        <v>60</v>
      </c>
      <c r="CY274" s="114"/>
      <c r="CZ274" s="114"/>
      <c r="DA274" s="114">
        <f t="shared" ref="DA274:DA278" si="154">SUM(AE274:AO274)</f>
        <v>38</v>
      </c>
      <c r="DB274" s="115">
        <f t="shared" si="147"/>
        <v>152</v>
      </c>
      <c r="DC274" s="116">
        <f t="shared" ref="DC274:DC278" si="155">COUNT(K274:T274)</f>
        <v>10</v>
      </c>
      <c r="DD274" s="116">
        <f t="shared" ref="DD274:DD278" si="156">COUNT(U274:AD274)</f>
        <v>10</v>
      </c>
      <c r="DE274" s="116">
        <f t="shared" ref="DE274:DE278" si="157">COUNT(AE274:AO274)</f>
        <v>8</v>
      </c>
      <c r="DF274" s="117">
        <f t="shared" ref="DF274:DF278" si="158">COUNT(K274:AO274)</f>
        <v>28</v>
      </c>
      <c r="DH274" s="119"/>
      <c r="DI274" s="119"/>
      <c r="DJ274" s="120"/>
      <c r="DK274" s="121"/>
      <c r="DL274" s="119"/>
      <c r="DM274" s="119"/>
      <c r="DN274" s="120"/>
      <c r="DO274" s="121"/>
      <c r="DP274" s="119"/>
      <c r="DQ274" s="119"/>
      <c r="DR274" s="120"/>
      <c r="DS274" s="121"/>
      <c r="DT274" s="119"/>
      <c r="DU274" s="119"/>
      <c r="DV274" s="120"/>
      <c r="DW274" s="121"/>
      <c r="DX274" s="119"/>
      <c r="DY274" s="119"/>
      <c r="DZ274" s="120"/>
      <c r="EA274" s="121"/>
      <c r="EB274" s="119"/>
      <c r="EC274" s="119"/>
      <c r="ED274" s="120"/>
      <c r="EE274" s="121"/>
      <c r="EF274" s="119"/>
      <c r="EG274" s="119"/>
      <c r="EH274" s="120"/>
      <c r="EI274" s="121"/>
      <c r="EJ274" s="119"/>
      <c r="EK274" s="119"/>
      <c r="EL274" s="120"/>
      <c r="EM274" s="121"/>
      <c r="EN274" s="119"/>
      <c r="EO274" s="119"/>
      <c r="EP274" s="120"/>
      <c r="EQ274" s="121"/>
      <c r="ER274" s="119"/>
      <c r="ES274" s="119"/>
      <c r="ET274" s="120"/>
      <c r="EU274" s="121"/>
      <c r="EV274" s="119"/>
      <c r="EW274" s="119"/>
      <c r="EX274" s="120"/>
      <c r="EY274" s="121"/>
      <c r="EZ274" s="119"/>
      <c r="FA274" s="119"/>
      <c r="FB274" s="120"/>
    </row>
    <row r="275" spans="1:158" s="118" customFormat="1" ht="15" customHeight="1" x14ac:dyDescent="0.25">
      <c r="A275" s="250">
        <v>29020020</v>
      </c>
      <c r="B275" s="86">
        <v>-74.42397222000001</v>
      </c>
      <c r="C275" s="86">
        <v>10.32155556</v>
      </c>
      <c r="D275" s="87">
        <v>60</v>
      </c>
      <c r="E275" s="197" t="s">
        <v>1764</v>
      </c>
      <c r="F275" s="255" t="s">
        <v>37</v>
      </c>
      <c r="G275" s="353"/>
      <c r="H275" s="353"/>
      <c r="I275" s="353"/>
      <c r="J275" s="171" t="s">
        <v>859</v>
      </c>
      <c r="K275" s="339" t="s">
        <v>1301</v>
      </c>
      <c r="L275" s="339" t="s">
        <v>1301</v>
      </c>
      <c r="M275" s="126" t="s">
        <v>1301</v>
      </c>
      <c r="N275" s="126" t="s">
        <v>1301</v>
      </c>
      <c r="O275" s="126" t="s">
        <v>1301</v>
      </c>
      <c r="P275" s="126" t="s">
        <v>1301</v>
      </c>
      <c r="Q275" s="126" t="s">
        <v>1301</v>
      </c>
      <c r="R275" s="126" t="s">
        <v>1301</v>
      </c>
      <c r="S275" s="126" t="s">
        <v>1301</v>
      </c>
      <c r="T275" s="126" t="s">
        <v>1301</v>
      </c>
      <c r="U275" s="126" t="s">
        <v>1301</v>
      </c>
      <c r="V275" s="661" t="s">
        <v>1301</v>
      </c>
      <c r="W275" s="661" t="s">
        <v>1301</v>
      </c>
      <c r="X275" s="126" t="s">
        <v>1301</v>
      </c>
      <c r="Y275" s="126" t="s">
        <v>1301</v>
      </c>
      <c r="Z275" s="339" t="s">
        <v>1301</v>
      </c>
      <c r="AA275" s="339" t="s">
        <v>1301</v>
      </c>
      <c r="AB275" s="126" t="s">
        <v>1301</v>
      </c>
      <c r="AC275" s="339" t="s">
        <v>1301</v>
      </c>
      <c r="AD275" s="339" t="s">
        <v>1301</v>
      </c>
      <c r="AE275" s="339" t="s">
        <v>1301</v>
      </c>
      <c r="AF275" s="126" t="s">
        <v>1301</v>
      </c>
      <c r="AG275" s="126" t="s">
        <v>1301</v>
      </c>
      <c r="AH275" s="126" t="s">
        <v>1301</v>
      </c>
      <c r="AI275" s="126" t="s">
        <v>1301</v>
      </c>
      <c r="AJ275" s="126" t="s">
        <v>1301</v>
      </c>
      <c r="AK275" s="126" t="s">
        <v>1301</v>
      </c>
      <c r="AL275" s="126" t="s">
        <v>1301</v>
      </c>
      <c r="AM275" s="126" t="s">
        <v>1301</v>
      </c>
      <c r="AN275" s="126" t="s">
        <v>1301</v>
      </c>
      <c r="AO275" s="120"/>
      <c r="AP275" s="92" t="str">
        <f t="shared" si="142"/>
        <v/>
      </c>
      <c r="AQ275" s="93">
        <v>110.99600000000001</v>
      </c>
      <c r="AR275" s="226"/>
      <c r="AS275" s="354"/>
      <c r="AT275" s="96">
        <f t="shared" si="150"/>
        <v>0</v>
      </c>
      <c r="AU275" s="97">
        <f t="shared" si="151"/>
        <v>0</v>
      </c>
      <c r="AV275" s="98"/>
      <c r="AW275" s="58"/>
      <c r="AX275" s="99"/>
      <c r="AY275" s="100"/>
      <c r="AZ275" s="101">
        <v>97</v>
      </c>
      <c r="BA275" s="102" t="str">
        <f t="shared" si="143"/>
        <v/>
      </c>
      <c r="BB275" s="102" t="str">
        <f t="shared" si="144"/>
        <v/>
      </c>
      <c r="BC275" s="102" t="str">
        <f t="shared" si="145"/>
        <v/>
      </c>
      <c r="BD275" s="102">
        <v>4.9681697612732103</v>
      </c>
      <c r="BE275" s="103"/>
      <c r="BF275" s="124" t="s">
        <v>1764</v>
      </c>
      <c r="BG275" s="105">
        <v>16.339285714285715</v>
      </c>
      <c r="BH275" s="105">
        <v>17.859259259259257</v>
      </c>
      <c r="BI275" s="105">
        <v>76.17307692307692</v>
      </c>
      <c r="BJ275" s="105">
        <v>110.99600000000001</v>
      </c>
      <c r="BK275" s="105">
        <v>186.024</v>
      </c>
      <c r="BL275" s="105">
        <v>152.6846153846154</v>
      </c>
      <c r="BM275" s="105">
        <v>144.71111111111111</v>
      </c>
      <c r="BN275" s="105">
        <v>188.8111111111111</v>
      </c>
      <c r="BO275" s="105">
        <v>218.85555555555558</v>
      </c>
      <c r="BP275" s="105">
        <v>222.91428571428574</v>
      </c>
      <c r="BQ275" s="105">
        <v>140.69259259259258</v>
      </c>
      <c r="BR275" s="105">
        <v>64.618518518518513</v>
      </c>
      <c r="BS275" s="107"/>
      <c r="BT275" s="333">
        <v>0.85714285714285687</v>
      </c>
      <c r="BU275" s="333">
        <v>0.74091178617040665</v>
      </c>
      <c r="BV275" s="333">
        <v>2.615384615384615</v>
      </c>
      <c r="BW275" s="333">
        <v>4.9681697612732103</v>
      </c>
      <c r="BX275" s="333">
        <v>6.9999999999999973</v>
      </c>
      <c r="BY275" s="116">
        <v>5.7307692307692308</v>
      </c>
      <c r="BZ275" s="116">
        <v>5.9999999999999991</v>
      </c>
      <c r="CA275" s="116">
        <v>7.4074074074074048</v>
      </c>
      <c r="CB275" s="116">
        <v>7.9629629629629619</v>
      </c>
      <c r="CC275" s="116">
        <v>7.8571428571428541</v>
      </c>
      <c r="CD275" s="116">
        <v>6.2222222222222223</v>
      </c>
      <c r="CE275" s="116">
        <v>2.8148148148148144</v>
      </c>
      <c r="CF275" s="110"/>
      <c r="CG275" s="111">
        <v>50</v>
      </c>
      <c r="CH275" s="111">
        <v>70</v>
      </c>
      <c r="CI275" s="111">
        <v>100</v>
      </c>
      <c r="CJ275" s="111">
        <v>97</v>
      </c>
      <c r="CK275" s="111">
        <v>102</v>
      </c>
      <c r="CL275" s="111">
        <v>110</v>
      </c>
      <c r="CM275" s="111">
        <v>94</v>
      </c>
      <c r="CN275" s="111">
        <v>100.3</v>
      </c>
      <c r="CO275" s="111">
        <v>128</v>
      </c>
      <c r="CP275" s="111">
        <v>123</v>
      </c>
      <c r="CQ275" s="111">
        <v>105</v>
      </c>
      <c r="CR275" s="111">
        <v>78</v>
      </c>
      <c r="CS275" s="112"/>
      <c r="CT275" s="200" t="s">
        <v>1764</v>
      </c>
      <c r="CU275" s="114">
        <f t="shared" si="130"/>
        <v>0</v>
      </c>
      <c r="CV275" s="114"/>
      <c r="CW275" s="114"/>
      <c r="CX275" s="114">
        <f t="shared" si="153"/>
        <v>0</v>
      </c>
      <c r="CY275" s="114"/>
      <c r="CZ275" s="114"/>
      <c r="DA275" s="114">
        <f t="shared" si="154"/>
        <v>0</v>
      </c>
      <c r="DB275" s="115">
        <f t="shared" si="147"/>
        <v>0</v>
      </c>
      <c r="DC275" s="116">
        <f t="shared" si="155"/>
        <v>0</v>
      </c>
      <c r="DD275" s="116">
        <f t="shared" si="156"/>
        <v>0</v>
      </c>
      <c r="DE275" s="116">
        <f t="shared" si="157"/>
        <v>0</v>
      </c>
      <c r="DF275" s="117">
        <f t="shared" si="158"/>
        <v>0</v>
      </c>
      <c r="DH275" s="119"/>
      <c r="DI275" s="119"/>
      <c r="DJ275" s="120"/>
      <c r="DK275" s="121"/>
      <c r="DL275" s="119"/>
      <c r="DM275" s="119"/>
      <c r="DN275" s="120"/>
      <c r="DO275" s="121"/>
      <c r="DP275" s="119"/>
      <c r="DQ275" s="119"/>
      <c r="DR275" s="120"/>
      <c r="DS275" s="121"/>
      <c r="DT275" s="119"/>
      <c r="DU275" s="119"/>
      <c r="DV275" s="120"/>
      <c r="DW275" s="121"/>
      <c r="DX275" s="119"/>
      <c r="DY275" s="119"/>
      <c r="DZ275" s="120"/>
      <c r="EA275" s="121"/>
      <c r="EB275" s="119"/>
      <c r="EC275" s="119"/>
      <c r="ED275" s="120"/>
      <c r="EE275" s="121"/>
      <c r="EF275" s="119"/>
      <c r="EG275" s="119"/>
      <c r="EH275" s="120"/>
      <c r="EI275" s="121"/>
      <c r="EJ275" s="119"/>
      <c r="EK275" s="119"/>
      <c r="EL275" s="120"/>
      <c r="EM275" s="121"/>
      <c r="EN275" s="119"/>
      <c r="EO275" s="119"/>
      <c r="EP275" s="120"/>
      <c r="EQ275" s="121"/>
      <c r="ER275" s="119"/>
      <c r="ES275" s="119"/>
      <c r="ET275" s="120"/>
      <c r="EU275" s="121"/>
      <c r="EV275" s="119"/>
      <c r="EW275" s="119"/>
      <c r="EX275" s="120"/>
      <c r="EY275" s="121"/>
      <c r="EZ275" s="119"/>
      <c r="FA275" s="119"/>
      <c r="FB275" s="120"/>
    </row>
    <row r="276" spans="1:158" s="118" customFormat="1" ht="15" customHeight="1" x14ac:dyDescent="0.25">
      <c r="A276" s="250">
        <v>17020020</v>
      </c>
      <c r="B276" s="86">
        <v>-81.379110829999988</v>
      </c>
      <c r="C276" s="86">
        <v>13.368611110000002</v>
      </c>
      <c r="D276" s="87">
        <v>2</v>
      </c>
      <c r="E276" s="197" t="s">
        <v>1765</v>
      </c>
      <c r="F276" s="255" t="s">
        <v>34</v>
      </c>
      <c r="G276" s="353"/>
      <c r="H276" s="353"/>
      <c r="I276" s="353"/>
      <c r="J276" s="171" t="s">
        <v>763</v>
      </c>
      <c r="K276" s="339" t="s">
        <v>1301</v>
      </c>
      <c r="L276" s="339" t="s">
        <v>1301</v>
      </c>
      <c r="M276" s="126" t="s">
        <v>1301</v>
      </c>
      <c r="N276" s="126" t="s">
        <v>1301</v>
      </c>
      <c r="O276" s="126" t="s">
        <v>1301</v>
      </c>
      <c r="P276" s="126" t="s">
        <v>1301</v>
      </c>
      <c r="Q276" s="126" t="s">
        <v>1301</v>
      </c>
      <c r="R276" s="126" t="s">
        <v>1301</v>
      </c>
      <c r="S276" s="126" t="s">
        <v>1301</v>
      </c>
      <c r="T276" s="126" t="s">
        <v>1301</v>
      </c>
      <c r="U276" s="126" t="s">
        <v>1301</v>
      </c>
      <c r="V276" s="661" t="s">
        <v>1301</v>
      </c>
      <c r="W276" s="661" t="s">
        <v>1301</v>
      </c>
      <c r="X276" s="126" t="s">
        <v>1301</v>
      </c>
      <c r="Y276" s="126" t="s">
        <v>1301</v>
      </c>
      <c r="Z276" s="339" t="s">
        <v>1301</v>
      </c>
      <c r="AA276" s="339" t="s">
        <v>1301</v>
      </c>
      <c r="AB276" s="126" t="s">
        <v>1301</v>
      </c>
      <c r="AC276" s="339" t="s">
        <v>1301</v>
      </c>
      <c r="AD276" s="339" t="s">
        <v>1301</v>
      </c>
      <c r="AE276" s="339" t="s">
        <v>1301</v>
      </c>
      <c r="AF276" s="126" t="s">
        <v>1301</v>
      </c>
      <c r="AG276" s="126" t="s">
        <v>1301</v>
      </c>
      <c r="AH276" s="126" t="s">
        <v>1301</v>
      </c>
      <c r="AI276" s="126" t="s">
        <v>1301</v>
      </c>
      <c r="AJ276" s="126" t="s">
        <v>1301</v>
      </c>
      <c r="AK276" s="126" t="s">
        <v>1301</v>
      </c>
      <c r="AL276" s="126" t="s">
        <v>1301</v>
      </c>
      <c r="AM276" s="126" t="s">
        <v>1301</v>
      </c>
      <c r="AN276" s="126" t="s">
        <v>1301</v>
      </c>
      <c r="AO276" s="120"/>
      <c r="AP276" s="92" t="str">
        <f t="shared" si="142"/>
        <v/>
      </c>
      <c r="AQ276" s="93" t="s">
        <v>1301</v>
      </c>
      <c r="AR276" s="226"/>
      <c r="AS276" s="354"/>
      <c r="AT276" s="96">
        <f t="shared" si="150"/>
        <v>0</v>
      </c>
      <c r="AU276" s="97">
        <f t="shared" si="151"/>
        <v>0</v>
      </c>
      <c r="AV276" s="98"/>
      <c r="AW276" s="58" t="e">
        <f t="shared" si="152"/>
        <v>#N/A</v>
      </c>
      <c r="AX276" s="99"/>
      <c r="AY276" s="100">
        <f>MAX(K276:AO276)</f>
        <v>0</v>
      </c>
      <c r="AZ276" s="101">
        <v>52.9</v>
      </c>
      <c r="BA276" s="102" t="str">
        <f t="shared" si="143"/>
        <v/>
      </c>
      <c r="BB276" s="102" t="str">
        <f t="shared" si="144"/>
        <v/>
      </c>
      <c r="BC276" s="102" t="e">
        <f t="shared" si="145"/>
        <v>#N/A</v>
      </c>
      <c r="BD276" s="102" t="s">
        <v>1301</v>
      </c>
      <c r="BE276" s="103"/>
      <c r="BF276" s="124" t="s">
        <v>1765</v>
      </c>
      <c r="BG276" s="105" t="s">
        <v>1301</v>
      </c>
      <c r="BH276" s="105" t="s">
        <v>1301</v>
      </c>
      <c r="BI276" s="105" t="s">
        <v>1301</v>
      </c>
      <c r="BJ276" s="105" t="s">
        <v>1301</v>
      </c>
      <c r="BK276" s="105" t="s">
        <v>1301</v>
      </c>
      <c r="BL276" s="105" t="s">
        <v>1301</v>
      </c>
      <c r="BM276" s="105" t="s">
        <v>1301</v>
      </c>
      <c r="BN276" s="105" t="s">
        <v>1301</v>
      </c>
      <c r="BO276" s="105" t="s">
        <v>1301</v>
      </c>
      <c r="BP276" s="105" t="s">
        <v>1301</v>
      </c>
      <c r="BQ276" s="105" t="s">
        <v>1301</v>
      </c>
      <c r="BR276" s="105" t="s">
        <v>1301</v>
      </c>
      <c r="BS276" s="107"/>
      <c r="BT276" s="333" t="s">
        <v>1301</v>
      </c>
      <c r="BU276" s="333" t="s">
        <v>1301</v>
      </c>
      <c r="BV276" s="333" t="s">
        <v>1301</v>
      </c>
      <c r="BW276" s="333" t="s">
        <v>1301</v>
      </c>
      <c r="BX276" s="333" t="s">
        <v>1301</v>
      </c>
      <c r="BY276" s="116" t="s">
        <v>1301</v>
      </c>
      <c r="BZ276" s="116" t="s">
        <v>1301</v>
      </c>
      <c r="CA276" s="116" t="s">
        <v>1301</v>
      </c>
      <c r="CB276" s="116" t="s">
        <v>1301</v>
      </c>
      <c r="CC276" s="116" t="s">
        <v>1301</v>
      </c>
      <c r="CD276" s="116" t="s">
        <v>1301</v>
      </c>
      <c r="CE276" s="116" t="s">
        <v>1301</v>
      </c>
      <c r="CF276" s="110"/>
      <c r="CG276" s="111">
        <v>120</v>
      </c>
      <c r="CH276" s="111">
        <v>100</v>
      </c>
      <c r="CI276" s="111">
        <v>40.799999999999997</v>
      </c>
      <c r="CJ276" s="111">
        <v>52.9</v>
      </c>
      <c r="CK276" s="111">
        <v>120</v>
      </c>
      <c r="CL276" s="111">
        <v>130</v>
      </c>
      <c r="CM276" s="111">
        <v>115.1</v>
      </c>
      <c r="CN276" s="111">
        <v>160</v>
      </c>
      <c r="CO276" s="111">
        <v>150</v>
      </c>
      <c r="CP276" s="111">
        <v>235</v>
      </c>
      <c r="CQ276" s="111">
        <v>318</v>
      </c>
      <c r="CR276" s="111">
        <v>200</v>
      </c>
      <c r="CS276" s="112"/>
      <c r="CT276" s="200" t="s">
        <v>1765</v>
      </c>
      <c r="CU276" s="114">
        <f t="shared" si="130"/>
        <v>0</v>
      </c>
      <c r="CV276" s="114"/>
      <c r="CW276" s="114"/>
      <c r="CX276" s="114">
        <f t="shared" si="153"/>
        <v>0</v>
      </c>
      <c r="CY276" s="114"/>
      <c r="CZ276" s="114"/>
      <c r="DA276" s="114">
        <f t="shared" si="154"/>
        <v>0</v>
      </c>
      <c r="DB276" s="115">
        <f t="shared" si="147"/>
        <v>0</v>
      </c>
      <c r="DC276" s="116">
        <f t="shared" si="155"/>
        <v>0</v>
      </c>
      <c r="DD276" s="116">
        <f t="shared" si="156"/>
        <v>0</v>
      </c>
      <c r="DE276" s="116">
        <f t="shared" si="157"/>
        <v>0</v>
      </c>
      <c r="DF276" s="117">
        <f t="shared" si="158"/>
        <v>0</v>
      </c>
      <c r="DH276" s="119"/>
      <c r="DI276" s="119"/>
      <c r="DJ276" s="120"/>
      <c r="DK276" s="121"/>
      <c r="DL276" s="119"/>
      <c r="DM276" s="119"/>
      <c r="DN276" s="120"/>
      <c r="DO276" s="121"/>
      <c r="DP276" s="119"/>
      <c r="DQ276" s="119"/>
      <c r="DR276" s="120"/>
      <c r="DS276" s="121"/>
      <c r="DT276" s="119"/>
      <c r="DU276" s="119"/>
      <c r="DV276" s="120"/>
      <c r="DW276" s="121"/>
      <c r="DX276" s="119"/>
      <c r="DY276" s="119"/>
      <c r="DZ276" s="120"/>
      <c r="EA276" s="121"/>
      <c r="EB276" s="119"/>
      <c r="EC276" s="119"/>
      <c r="ED276" s="120"/>
      <c r="EE276" s="121"/>
      <c r="EF276" s="119"/>
      <c r="EG276" s="119"/>
      <c r="EH276" s="120"/>
      <c r="EI276" s="121"/>
      <c r="EJ276" s="119"/>
      <c r="EK276" s="119"/>
      <c r="EL276" s="120"/>
      <c r="EM276" s="121"/>
      <c r="EN276" s="119"/>
      <c r="EO276" s="119"/>
      <c r="EP276" s="120"/>
      <c r="EQ276" s="121"/>
      <c r="ER276" s="119"/>
      <c r="ES276" s="119"/>
      <c r="ET276" s="120"/>
      <c r="EU276" s="121"/>
      <c r="EV276" s="119"/>
      <c r="EW276" s="119"/>
      <c r="EX276" s="120"/>
      <c r="EY276" s="121"/>
      <c r="EZ276" s="119"/>
      <c r="FA276" s="119"/>
      <c r="FB276" s="120"/>
    </row>
    <row r="277" spans="1:158" s="118" customFormat="1" ht="15" customHeight="1" x14ac:dyDescent="0.25">
      <c r="A277" s="250">
        <v>1704500201</v>
      </c>
      <c r="B277" s="86">
        <v>-81.37</v>
      </c>
      <c r="C277" s="86">
        <v>13.38</v>
      </c>
      <c r="D277" s="87">
        <v>133</v>
      </c>
      <c r="E277" s="197" t="s">
        <v>1771</v>
      </c>
      <c r="F277" s="255" t="s">
        <v>34</v>
      </c>
      <c r="G277" s="353"/>
      <c r="H277" s="353"/>
      <c r="I277" s="353"/>
      <c r="J277" s="171" t="s">
        <v>1772</v>
      </c>
      <c r="K277" s="339">
        <v>0</v>
      </c>
      <c r="L277" s="339">
        <v>0</v>
      </c>
      <c r="M277" s="126">
        <v>0</v>
      </c>
      <c r="N277" s="126">
        <v>0</v>
      </c>
      <c r="O277" s="126">
        <v>0</v>
      </c>
      <c r="P277" s="126">
        <v>0</v>
      </c>
      <c r="Q277" s="126">
        <v>0</v>
      </c>
      <c r="R277" s="126">
        <v>0</v>
      </c>
      <c r="S277" s="126">
        <v>0</v>
      </c>
      <c r="T277" s="126">
        <v>0</v>
      </c>
      <c r="U277" s="126">
        <v>0.2</v>
      </c>
      <c r="V277" s="661">
        <v>0</v>
      </c>
      <c r="W277" s="661">
        <v>0</v>
      </c>
      <c r="X277" s="126">
        <v>0</v>
      </c>
      <c r="Y277" s="126">
        <v>0.2</v>
      </c>
      <c r="Z277" s="339">
        <v>0</v>
      </c>
      <c r="AA277" s="339">
        <v>0</v>
      </c>
      <c r="AB277" s="126">
        <v>0</v>
      </c>
      <c r="AC277" s="126">
        <v>0</v>
      </c>
      <c r="AD277" s="339">
        <v>0</v>
      </c>
      <c r="AE277" s="339">
        <v>0.5</v>
      </c>
      <c r="AF277" s="126">
        <v>0</v>
      </c>
      <c r="AG277" s="126">
        <v>0</v>
      </c>
      <c r="AH277" s="126">
        <v>0</v>
      </c>
      <c r="AI277" s="126">
        <v>0</v>
      </c>
      <c r="AJ277" s="126">
        <v>0</v>
      </c>
      <c r="AK277" s="126">
        <v>0.5</v>
      </c>
      <c r="AL277" s="126">
        <v>0</v>
      </c>
      <c r="AM277" s="126">
        <v>0</v>
      </c>
      <c r="AN277" s="126">
        <v>0</v>
      </c>
      <c r="AO277" s="120"/>
      <c r="AP277" s="92">
        <f t="shared" si="142"/>
        <v>1.4</v>
      </c>
      <c r="AQ277" s="93"/>
      <c r="AR277" s="226"/>
      <c r="AS277" s="355"/>
      <c r="AT277" s="96">
        <f t="shared" si="150"/>
        <v>30</v>
      </c>
      <c r="AU277" s="97">
        <f t="shared" si="151"/>
        <v>4</v>
      </c>
      <c r="AV277" s="98"/>
      <c r="AW277" s="58">
        <f t="shared" si="152"/>
        <v>0</v>
      </c>
      <c r="AX277" s="99"/>
      <c r="AY277" s="100">
        <f>MAX(K277:AO277)</f>
        <v>0.5</v>
      </c>
      <c r="AZ277" s="101"/>
      <c r="BA277" s="102" t="str">
        <f t="shared" si="143"/>
        <v/>
      </c>
      <c r="BB277" s="102" t="str">
        <f t="shared" si="144"/>
        <v/>
      </c>
      <c r="BC277" s="102" t="str">
        <f t="shared" si="145"/>
        <v/>
      </c>
      <c r="BD277" s="102"/>
      <c r="BE277" s="103"/>
      <c r="BF277" s="124" t="s">
        <v>1771</v>
      </c>
      <c r="BG277" s="105"/>
      <c r="BH277" s="105"/>
      <c r="BI277" s="105"/>
      <c r="BJ277" s="105"/>
      <c r="BK277" s="105"/>
      <c r="BL277" s="105"/>
      <c r="BM277" s="105"/>
      <c r="BN277" s="105"/>
      <c r="BO277" s="105"/>
      <c r="BP277" s="105"/>
      <c r="BQ277" s="105"/>
      <c r="BR277" s="105"/>
      <c r="BS277" s="107"/>
      <c r="BT277" s="333"/>
      <c r="BU277" s="333"/>
      <c r="BV277" s="333"/>
      <c r="BW277" s="333"/>
      <c r="BX277" s="333"/>
      <c r="BY277" s="116"/>
      <c r="BZ277" s="116"/>
      <c r="CA277" s="116"/>
      <c r="CB277" s="116"/>
      <c r="CC277" s="116"/>
      <c r="CD277" s="116"/>
      <c r="CE277" s="116"/>
      <c r="CF277" s="110"/>
      <c r="CG277" s="111"/>
      <c r="CH277" s="111"/>
      <c r="CI277" s="111"/>
      <c r="CJ277" s="111"/>
      <c r="CK277" s="111"/>
      <c r="CL277" s="111"/>
      <c r="CM277" s="111"/>
      <c r="CN277" s="111"/>
      <c r="CO277" s="111"/>
      <c r="CP277" s="111"/>
      <c r="CQ277" s="111"/>
      <c r="CR277" s="111"/>
      <c r="CS277" s="112"/>
      <c r="CT277" s="125" t="s">
        <v>1771</v>
      </c>
      <c r="CU277" s="114">
        <f t="shared" si="130"/>
        <v>0</v>
      </c>
      <c r="CV277" s="114"/>
      <c r="CW277" s="114"/>
      <c r="CX277" s="114">
        <f t="shared" si="153"/>
        <v>0.4</v>
      </c>
      <c r="CY277" s="114"/>
      <c r="CZ277" s="114"/>
      <c r="DA277" s="114">
        <f t="shared" si="154"/>
        <v>1</v>
      </c>
      <c r="DB277" s="115">
        <f t="shared" si="147"/>
        <v>1.4</v>
      </c>
      <c r="DC277" s="116">
        <f t="shared" si="155"/>
        <v>10</v>
      </c>
      <c r="DD277" s="116">
        <f t="shared" si="156"/>
        <v>10</v>
      </c>
      <c r="DE277" s="116">
        <f t="shared" si="157"/>
        <v>10</v>
      </c>
      <c r="DF277" s="117">
        <f t="shared" si="158"/>
        <v>30</v>
      </c>
      <c r="DH277" s="119"/>
      <c r="DI277" s="119"/>
      <c r="DJ277" s="120"/>
      <c r="DK277" s="121"/>
      <c r="DL277" s="119"/>
      <c r="DM277" s="119"/>
      <c r="DN277" s="120"/>
      <c r="DO277" s="121"/>
      <c r="DP277" s="119"/>
      <c r="DQ277" s="119"/>
      <c r="DR277" s="120"/>
      <c r="DS277" s="121"/>
      <c r="DT277" s="119"/>
      <c r="DU277" s="119"/>
      <c r="DV277" s="120"/>
      <c r="DW277" s="121"/>
      <c r="DX277" s="119"/>
      <c r="DY277" s="119"/>
      <c r="DZ277" s="120"/>
      <c r="EA277" s="121"/>
      <c r="EB277" s="119"/>
      <c r="EC277" s="119"/>
      <c r="ED277" s="120"/>
      <c r="EE277" s="121"/>
      <c r="EF277" s="119"/>
      <c r="EG277" s="119"/>
      <c r="EH277" s="120"/>
      <c r="EI277" s="121"/>
      <c r="EJ277" s="119"/>
      <c r="EK277" s="119"/>
      <c r="EL277" s="120"/>
      <c r="EM277" s="121"/>
      <c r="EN277" s="119"/>
      <c r="EO277" s="119"/>
      <c r="EP277" s="120"/>
      <c r="EQ277" s="121"/>
      <c r="ER277" s="119"/>
      <c r="ES277" s="119"/>
      <c r="ET277" s="120"/>
      <c r="EU277" s="121"/>
      <c r="EV277" s="119"/>
      <c r="EW277" s="119"/>
      <c r="EX277" s="120"/>
      <c r="EY277" s="121"/>
      <c r="EZ277" s="119"/>
      <c r="FA277" s="119"/>
      <c r="FB277" s="120"/>
    </row>
    <row r="278" spans="1:158" s="118" customFormat="1" ht="15" customHeight="1" x14ac:dyDescent="0.25">
      <c r="A278" s="250">
        <v>25025330</v>
      </c>
      <c r="B278" s="86">
        <v>-73.630083329999991</v>
      </c>
      <c r="C278" s="86">
        <v>8.9542222200000001</v>
      </c>
      <c r="D278" s="87">
        <v>50</v>
      </c>
      <c r="E278" s="197" t="s">
        <v>1770</v>
      </c>
      <c r="F278" s="255" t="s">
        <v>45</v>
      </c>
      <c r="G278" s="353"/>
      <c r="H278" s="353"/>
      <c r="I278" s="353"/>
      <c r="J278" s="171" t="s">
        <v>1773</v>
      </c>
      <c r="K278" s="339">
        <v>0</v>
      </c>
      <c r="L278" s="339">
        <v>0</v>
      </c>
      <c r="M278" s="126">
        <v>0</v>
      </c>
      <c r="N278" s="126">
        <v>0</v>
      </c>
      <c r="O278" s="126">
        <v>0</v>
      </c>
      <c r="P278" s="126">
        <v>17</v>
      </c>
      <c r="Q278" s="126">
        <v>15</v>
      </c>
      <c r="R278" s="126">
        <v>0</v>
      </c>
      <c r="S278" s="126">
        <v>16</v>
      </c>
      <c r="T278" s="126">
        <v>0</v>
      </c>
      <c r="U278" s="126">
        <v>0</v>
      </c>
      <c r="V278" s="661">
        <v>0</v>
      </c>
      <c r="W278" s="661">
        <v>16</v>
      </c>
      <c r="X278" s="126">
        <v>43</v>
      </c>
      <c r="Y278" s="126">
        <v>104</v>
      </c>
      <c r="Z278" s="339">
        <v>63</v>
      </c>
      <c r="AA278" s="339">
        <v>8</v>
      </c>
      <c r="AB278" s="126">
        <v>0.4</v>
      </c>
      <c r="AC278" s="126">
        <v>0</v>
      </c>
      <c r="AD278" s="339">
        <v>0</v>
      </c>
      <c r="AE278" s="339">
        <v>0</v>
      </c>
      <c r="AF278" s="126">
        <v>8</v>
      </c>
      <c r="AG278" s="126">
        <v>0</v>
      </c>
      <c r="AH278" s="126" t="s">
        <v>1301</v>
      </c>
      <c r="AI278" s="126">
        <v>33</v>
      </c>
      <c r="AJ278" s="126">
        <v>0</v>
      </c>
      <c r="AK278" s="126">
        <v>7</v>
      </c>
      <c r="AL278" s="126">
        <v>3</v>
      </c>
      <c r="AM278" s="126">
        <v>0</v>
      </c>
      <c r="AN278" s="126">
        <v>0</v>
      </c>
      <c r="AO278" s="120"/>
      <c r="AP278" s="92" t="str">
        <f t="shared" si="142"/>
        <v/>
      </c>
      <c r="AQ278" s="93"/>
      <c r="AR278" s="226"/>
      <c r="AS278" s="356"/>
      <c r="AT278" s="96"/>
      <c r="AU278" s="97"/>
      <c r="AV278" s="98"/>
      <c r="AW278" s="58"/>
      <c r="AX278" s="99"/>
      <c r="AY278" s="100"/>
      <c r="AZ278" s="101">
        <v>136.5</v>
      </c>
      <c r="BA278" s="102" t="str">
        <f t="shared" si="143"/>
        <v/>
      </c>
      <c r="BB278" s="102" t="str">
        <f t="shared" si="144"/>
        <v/>
      </c>
      <c r="BC278" s="102" t="str">
        <f t="shared" si="145"/>
        <v/>
      </c>
      <c r="BD278" s="102"/>
      <c r="BE278" s="103"/>
      <c r="BF278" s="200" t="s">
        <v>1770</v>
      </c>
      <c r="BG278" s="357"/>
      <c r="BH278" s="357"/>
      <c r="BI278" s="357"/>
      <c r="BJ278" s="357"/>
      <c r="BK278" s="357"/>
      <c r="BL278" s="357"/>
      <c r="BM278" s="357"/>
      <c r="BN278" s="357"/>
      <c r="BO278" s="357"/>
      <c r="BP278" s="357"/>
      <c r="BQ278" s="357"/>
      <c r="BR278" s="357"/>
      <c r="BS278" s="107"/>
      <c r="BT278" s="333"/>
      <c r="BU278" s="333"/>
      <c r="BV278" s="333"/>
      <c r="BW278" s="333"/>
      <c r="BX278" s="333"/>
      <c r="BY278" s="116"/>
      <c r="BZ278" s="116"/>
      <c r="CA278" s="116"/>
      <c r="CB278" s="116"/>
      <c r="CC278" s="116"/>
      <c r="CD278" s="116"/>
      <c r="CE278" s="116"/>
      <c r="CF278" s="110"/>
      <c r="CG278" s="111">
        <v>157.30000000000001</v>
      </c>
      <c r="CH278" s="111">
        <v>55</v>
      </c>
      <c r="CI278" s="111">
        <v>115</v>
      </c>
      <c r="CJ278" s="111">
        <v>136.5</v>
      </c>
      <c r="CK278" s="111">
        <v>160.19999999999999</v>
      </c>
      <c r="CL278" s="111">
        <v>96.6</v>
      </c>
      <c r="CM278" s="111">
        <v>135</v>
      </c>
      <c r="CN278" s="111">
        <v>120</v>
      </c>
      <c r="CO278" s="111">
        <v>136.80000000000001</v>
      </c>
      <c r="CP278" s="111">
        <v>142</v>
      </c>
      <c r="CQ278" s="111">
        <v>161.5</v>
      </c>
      <c r="CR278" s="111">
        <v>97</v>
      </c>
      <c r="CS278" s="112"/>
      <c r="CT278" s="200" t="s">
        <v>1770</v>
      </c>
      <c r="CU278" s="114">
        <f t="shared" si="130"/>
        <v>48</v>
      </c>
      <c r="CV278" s="114"/>
      <c r="CW278" s="114"/>
      <c r="CX278" s="114">
        <f t="shared" si="153"/>
        <v>234.4</v>
      </c>
      <c r="CY278" s="114"/>
      <c r="CZ278" s="114"/>
      <c r="DA278" s="114">
        <f t="shared" si="154"/>
        <v>51</v>
      </c>
      <c r="DB278" s="115">
        <f t="shared" si="147"/>
        <v>333.4</v>
      </c>
      <c r="DC278" s="116">
        <f t="shared" si="155"/>
        <v>10</v>
      </c>
      <c r="DD278" s="116">
        <f t="shared" si="156"/>
        <v>10</v>
      </c>
      <c r="DE278" s="116">
        <f t="shared" si="157"/>
        <v>9</v>
      </c>
      <c r="DF278" s="117">
        <f t="shared" si="158"/>
        <v>29</v>
      </c>
      <c r="DH278" s="119"/>
      <c r="DI278" s="119"/>
      <c r="DJ278" s="120"/>
      <c r="DK278" s="121"/>
      <c r="DL278" s="119"/>
      <c r="DM278" s="119"/>
      <c r="DN278" s="120"/>
      <c r="DO278" s="121"/>
      <c r="DP278" s="119"/>
      <c r="DQ278" s="119"/>
      <c r="DR278" s="120"/>
      <c r="DS278" s="121"/>
      <c r="DT278" s="119"/>
      <c r="DU278" s="119"/>
      <c r="DV278" s="120"/>
      <c r="DW278" s="121"/>
      <c r="DX278" s="119"/>
      <c r="DY278" s="119"/>
      <c r="DZ278" s="120"/>
      <c r="EA278" s="121"/>
      <c r="EB278" s="119"/>
      <c r="EC278" s="119"/>
      <c r="ED278" s="120"/>
      <c r="EE278" s="121"/>
      <c r="EF278" s="119"/>
      <c r="EG278" s="119"/>
      <c r="EH278" s="120"/>
      <c r="EI278" s="121"/>
      <c r="EJ278" s="119"/>
      <c r="EK278" s="119"/>
      <c r="EL278" s="120"/>
      <c r="EM278" s="121"/>
      <c r="EN278" s="119"/>
      <c r="EO278" s="119"/>
      <c r="EP278" s="120"/>
      <c r="EQ278" s="121"/>
      <c r="ER278" s="119"/>
      <c r="ES278" s="119"/>
      <c r="ET278" s="120"/>
      <c r="EU278" s="121"/>
      <c r="EV278" s="119"/>
      <c r="EW278" s="119"/>
      <c r="EX278" s="120"/>
      <c r="EY278" s="121"/>
      <c r="EZ278" s="119"/>
      <c r="FA278" s="119"/>
      <c r="FB278" s="120"/>
    </row>
    <row r="279" spans="1:158" s="118" customFormat="1" ht="15" customHeight="1" x14ac:dyDescent="0.25">
      <c r="A279" s="145"/>
      <c r="B279" s="146"/>
      <c r="C279" s="146"/>
      <c r="D279" s="146"/>
      <c r="E279" s="216" t="s">
        <v>1798</v>
      </c>
      <c r="F279" s="358"/>
      <c r="G279" s="207"/>
      <c r="H279" s="207"/>
      <c r="I279" s="207"/>
      <c r="J279" s="217"/>
      <c r="K279" s="359"/>
      <c r="L279" s="151"/>
      <c r="M279" s="151"/>
      <c r="N279" s="151"/>
      <c r="O279" s="151"/>
      <c r="P279" s="151"/>
      <c r="Q279" s="151"/>
      <c r="R279" s="151"/>
      <c r="S279" s="151"/>
      <c r="T279" s="151"/>
      <c r="U279" s="151"/>
      <c r="V279" s="662"/>
      <c r="W279" s="662"/>
      <c r="X279" s="151"/>
      <c r="Y279" s="151"/>
      <c r="Z279" s="359"/>
      <c r="AA279" s="151"/>
      <c r="AB279" s="151"/>
      <c r="AC279" s="151"/>
      <c r="AD279" s="359"/>
      <c r="AE279" s="151"/>
      <c r="AF279" s="151"/>
      <c r="AG279" s="151"/>
      <c r="AH279" s="151"/>
      <c r="AI279" s="151"/>
      <c r="AJ279" s="151"/>
      <c r="AK279" s="151"/>
      <c r="AL279" s="151"/>
      <c r="AM279" s="151"/>
      <c r="AN279" s="151"/>
      <c r="AO279" s="151"/>
      <c r="AP279" s="676"/>
      <c r="AQ279" s="152"/>
      <c r="AR279" s="276"/>
      <c r="AS279" s="276"/>
      <c r="AT279" s="152"/>
      <c r="AU279" s="152"/>
      <c r="AV279" s="98"/>
      <c r="AW279" s="218"/>
      <c r="AX279" s="99"/>
      <c r="AY279" s="152"/>
      <c r="AZ279" s="152"/>
      <c r="BA279" s="248" t="str">
        <f t="shared" si="143"/>
        <v/>
      </c>
      <c r="BB279" s="248" t="str">
        <f t="shared" si="144"/>
        <v/>
      </c>
      <c r="BC279" s="248" t="str">
        <f t="shared" si="145"/>
        <v/>
      </c>
      <c r="BD279" s="248"/>
      <c r="BE279" s="249"/>
      <c r="BF279" s="155" t="s">
        <v>1798</v>
      </c>
      <c r="BG279" s="156"/>
      <c r="BH279" s="156"/>
      <c r="BI279" s="156"/>
      <c r="BJ279" s="156"/>
      <c r="BK279" s="156"/>
      <c r="BL279" s="156"/>
      <c r="BM279" s="156"/>
      <c r="BN279" s="156"/>
      <c r="BO279" s="156"/>
      <c r="BP279" s="156"/>
      <c r="BQ279" s="156"/>
      <c r="BR279" s="157"/>
      <c r="BS279" s="107"/>
      <c r="BT279" s="158"/>
      <c r="BU279" s="158"/>
      <c r="BV279" s="158"/>
      <c r="BW279" s="158"/>
      <c r="BX279" s="158"/>
      <c r="BY279" s="158"/>
      <c r="BZ279" s="158"/>
      <c r="CA279" s="158"/>
      <c r="CB279" s="158"/>
      <c r="CC279" s="158"/>
      <c r="CD279" s="158"/>
      <c r="CE279" s="158"/>
      <c r="CF279" s="158"/>
      <c r="CG279" s="111"/>
      <c r="CH279" s="111"/>
      <c r="CI279" s="111"/>
      <c r="CJ279" s="111"/>
      <c r="CK279" s="111"/>
      <c r="CL279" s="111"/>
      <c r="CM279" s="111"/>
      <c r="CN279" s="111"/>
      <c r="CO279" s="111"/>
      <c r="CP279" s="111"/>
      <c r="CQ279" s="111"/>
      <c r="CR279" s="111"/>
      <c r="CS279" s="158"/>
      <c r="CT279" s="360" t="s">
        <v>1798</v>
      </c>
      <c r="CU279" s="160"/>
      <c r="CV279" s="160"/>
      <c r="CW279" s="160"/>
      <c r="CX279" s="160"/>
      <c r="CY279" s="160"/>
      <c r="CZ279" s="160"/>
      <c r="DA279" s="160"/>
      <c r="DB279" s="160"/>
      <c r="DC279" s="160"/>
      <c r="DD279" s="161"/>
      <c r="DE279" s="161"/>
      <c r="DF279" s="162"/>
      <c r="DH279" s="163"/>
      <c r="DI279" s="163"/>
      <c r="DJ279" s="163"/>
      <c r="DK279" s="121"/>
      <c r="DL279" s="163"/>
      <c r="DM279" s="163"/>
      <c r="DN279" s="163"/>
      <c r="DO279" s="121"/>
      <c r="DP279" s="163"/>
      <c r="DQ279" s="163"/>
      <c r="DR279" s="163"/>
      <c r="DS279" s="121"/>
      <c r="DT279" s="163"/>
      <c r="DU279" s="163"/>
      <c r="DV279" s="163"/>
      <c r="DW279" s="121"/>
      <c r="DX279" s="163"/>
      <c r="DY279" s="163"/>
      <c r="DZ279" s="163"/>
      <c r="EA279" s="121"/>
      <c r="EB279" s="163"/>
      <c r="EC279" s="163"/>
      <c r="ED279" s="163"/>
      <c r="EE279" s="121"/>
      <c r="EF279" s="163"/>
      <c r="EG279" s="163"/>
      <c r="EH279" s="163"/>
      <c r="EI279" s="121"/>
      <c r="EJ279" s="163"/>
      <c r="EK279" s="163"/>
      <c r="EL279" s="163"/>
      <c r="EM279" s="121"/>
      <c r="EN279" s="163"/>
      <c r="EO279" s="163"/>
      <c r="EP279" s="163"/>
      <c r="EQ279" s="121"/>
      <c r="ER279" s="163"/>
      <c r="ES279" s="163"/>
      <c r="ET279" s="163"/>
      <c r="EU279" s="121"/>
      <c r="EV279" s="163"/>
      <c r="EW279" s="163"/>
      <c r="EX279" s="163"/>
      <c r="EY279" s="121"/>
      <c r="EZ279" s="163"/>
      <c r="FA279" s="163"/>
      <c r="FB279" s="163"/>
    </row>
    <row r="280" spans="1:158" s="118" customFormat="1" ht="15" customHeight="1" x14ac:dyDescent="0.25">
      <c r="A280" s="85">
        <v>23190140</v>
      </c>
      <c r="B280" s="86">
        <v>-73.2</v>
      </c>
      <c r="C280" s="86">
        <v>7.4666670000000002</v>
      </c>
      <c r="D280" s="87">
        <v>500</v>
      </c>
      <c r="E280" s="197" t="s">
        <v>225</v>
      </c>
      <c r="F280" s="89" t="s">
        <v>52</v>
      </c>
      <c r="G280" s="89" t="s">
        <v>1515</v>
      </c>
      <c r="H280" s="89" t="s">
        <v>1518</v>
      </c>
      <c r="I280" s="89" t="s">
        <v>1544</v>
      </c>
      <c r="J280" s="171" t="s">
        <v>868</v>
      </c>
      <c r="K280" s="339">
        <v>0</v>
      </c>
      <c r="L280" s="126">
        <v>0</v>
      </c>
      <c r="M280" s="126">
        <v>17</v>
      </c>
      <c r="N280" s="126">
        <v>0</v>
      </c>
      <c r="O280" s="126">
        <v>1.5</v>
      </c>
      <c r="P280" s="126">
        <v>0</v>
      </c>
      <c r="Q280" s="126">
        <v>19</v>
      </c>
      <c r="R280" s="126">
        <v>0</v>
      </c>
      <c r="S280" s="126">
        <v>0</v>
      </c>
      <c r="T280" s="126">
        <v>0</v>
      </c>
      <c r="U280" s="126">
        <v>0</v>
      </c>
      <c r="V280" s="661">
        <v>0</v>
      </c>
      <c r="W280" s="661">
        <v>5</v>
      </c>
      <c r="X280" s="126">
        <v>4.5</v>
      </c>
      <c r="Y280" s="126">
        <v>8</v>
      </c>
      <c r="Z280" s="339">
        <v>18</v>
      </c>
      <c r="AA280" s="126">
        <v>16</v>
      </c>
      <c r="AB280" s="126">
        <v>4</v>
      </c>
      <c r="AC280" s="126">
        <v>7.5</v>
      </c>
      <c r="AD280" s="339">
        <v>22</v>
      </c>
      <c r="AE280" s="126">
        <v>4.5</v>
      </c>
      <c r="AF280" s="126">
        <v>10</v>
      </c>
      <c r="AG280" s="126">
        <v>1</v>
      </c>
      <c r="AH280" s="126">
        <v>0</v>
      </c>
      <c r="AI280" s="126">
        <v>0</v>
      </c>
      <c r="AJ280" s="126">
        <v>5.5</v>
      </c>
      <c r="AK280" s="126">
        <v>0</v>
      </c>
      <c r="AL280" s="126">
        <v>0</v>
      </c>
      <c r="AM280" s="126">
        <v>0</v>
      </c>
      <c r="AN280" s="126">
        <v>0</v>
      </c>
      <c r="AO280" s="120"/>
      <c r="AP280" s="92">
        <f t="shared" si="142"/>
        <v>143.5</v>
      </c>
      <c r="AQ280" s="93">
        <v>216.21666666666667</v>
      </c>
      <c r="AR280" s="94">
        <f t="shared" ref="AR280:AR319" si="159">+AP280*100/AQ280</f>
        <v>66.368611732058895</v>
      </c>
      <c r="AS280" s="95">
        <f t="shared" ref="AS280:AS319" si="160">IF(AND((AP280*$AT$1*100/(AQ280*AT280))&gt;100+3.33*AP280-AQ280*AT280/$AT$1,AQ280&lt;30),IF(100+3.33*AP280-AQ280*AT280/$AT$1&gt;200,200,100+3.33*AP280-AQ280*AT280/$AT$1),IF((AP280*$AT$1*100/(AQ280*AT280))&lt;100+AP280-3.33*AQ280*AT280/$AT$1,100+AP280-3.33*AQ280*AT280/$AT$1,IF((AP280*$AT$1*100/(AQ280*AT280))&gt;200,200,(AP280*$AT$1*100/(AQ280*AT280)))))</f>
        <v>66.368611732058895</v>
      </c>
      <c r="AT280" s="96">
        <f t="shared" ref="AT280:AT319" si="161">COUNT(K280:AO280)</f>
        <v>30</v>
      </c>
      <c r="AU280" s="97">
        <f t="shared" ref="AU280:AU311" si="162">COUNTIF(K280:AO280,"&gt;0")</f>
        <v>15</v>
      </c>
      <c r="AV280" s="98"/>
      <c r="AW280" s="58">
        <f t="shared" si="140"/>
        <v>0</v>
      </c>
      <c r="AX280" s="99"/>
      <c r="AY280" s="100">
        <f t="shared" ref="AY280:AY308" si="163">MAX(K280:AO280)</f>
        <v>22</v>
      </c>
      <c r="AZ280" s="101">
        <v>108.5</v>
      </c>
      <c r="BA280" s="102">
        <f t="shared" si="143"/>
        <v>-86.5</v>
      </c>
      <c r="BB280" s="102" t="str">
        <f t="shared" si="144"/>
        <v/>
      </c>
      <c r="BC280" s="102" t="str">
        <f t="shared" si="145"/>
        <v/>
      </c>
      <c r="BD280" s="102">
        <v>14.900000000000002</v>
      </c>
      <c r="BE280" s="103">
        <f>AU280-BD280</f>
        <v>9.9999999999997868E-2</v>
      </c>
      <c r="BF280" s="124" t="s">
        <v>225</v>
      </c>
      <c r="BG280" s="105">
        <v>89.713333333333324</v>
      </c>
      <c r="BH280" s="105">
        <v>97.880000000000024</v>
      </c>
      <c r="BI280" s="105">
        <v>173.16333333333333</v>
      </c>
      <c r="BJ280" s="105">
        <v>216.21666666666667</v>
      </c>
      <c r="BK280" s="105">
        <v>223.38666666666666</v>
      </c>
      <c r="BL280" s="105">
        <v>137.23666666666668</v>
      </c>
      <c r="BM280" s="105">
        <v>119.55666666666666</v>
      </c>
      <c r="BN280" s="105">
        <v>145.46666666666667</v>
      </c>
      <c r="BO280" s="105">
        <v>177.73999999999995</v>
      </c>
      <c r="BP280" s="105">
        <v>258.76666666666665</v>
      </c>
      <c r="BQ280" s="105">
        <v>222.71666666666661</v>
      </c>
      <c r="BR280" s="106">
        <v>127.96333333333332</v>
      </c>
      <c r="BS280" s="107"/>
      <c r="BT280" s="108">
        <v>7.9666666666666641</v>
      </c>
      <c r="BU280" s="108">
        <v>7.8650041050903106</v>
      </c>
      <c r="BV280" s="108">
        <v>12.399999999999999</v>
      </c>
      <c r="BW280" s="108">
        <v>14.900000000000002</v>
      </c>
      <c r="BX280" s="108">
        <v>16.499999999999996</v>
      </c>
      <c r="BY280" s="109">
        <v>12.433333333333335</v>
      </c>
      <c r="BZ280" s="109">
        <v>12.4</v>
      </c>
      <c r="CA280" s="109">
        <v>14.266666666666666</v>
      </c>
      <c r="CB280" s="109">
        <v>15.333333333333336</v>
      </c>
      <c r="CC280" s="109">
        <v>17.666666666666668</v>
      </c>
      <c r="CD280" s="109">
        <v>16.633333333333329</v>
      </c>
      <c r="CE280" s="109">
        <v>10.966666666666667</v>
      </c>
      <c r="CF280" s="110"/>
      <c r="CG280" s="111">
        <v>114</v>
      </c>
      <c r="CH280" s="111">
        <v>101</v>
      </c>
      <c r="CI280" s="111">
        <v>113</v>
      </c>
      <c r="CJ280" s="111">
        <v>108.5</v>
      </c>
      <c r="CK280" s="111">
        <v>137</v>
      </c>
      <c r="CL280" s="111">
        <v>70</v>
      </c>
      <c r="CM280" s="111">
        <v>104</v>
      </c>
      <c r="CN280" s="111">
        <v>103</v>
      </c>
      <c r="CO280" s="111">
        <v>106</v>
      </c>
      <c r="CP280" s="111">
        <v>130</v>
      </c>
      <c r="CQ280" s="111">
        <v>103.2</v>
      </c>
      <c r="CR280" s="111">
        <v>121</v>
      </c>
      <c r="CS280" s="112"/>
      <c r="CT280" s="125" t="s">
        <v>225</v>
      </c>
      <c r="CU280" s="114">
        <f t="shared" ref="CU280:CU343" si="164">SUM(K280:T280)</f>
        <v>37.5</v>
      </c>
      <c r="CV280" s="114"/>
      <c r="CW280" s="114"/>
      <c r="CX280" s="114">
        <f t="shared" ref="CX280:CX292" si="165">SUM(U280:AC280)</f>
        <v>63</v>
      </c>
      <c r="CY280" s="114"/>
      <c r="CZ280" s="114"/>
      <c r="DA280" s="114">
        <f t="shared" ref="DA280:DA343" si="166">SUM(AE280:AO280)</f>
        <v>21</v>
      </c>
      <c r="DB280" s="115">
        <f>+SUM(CU280:DA280)</f>
        <v>121.5</v>
      </c>
      <c r="DC280" s="116">
        <f t="shared" ref="DC280:DC343" si="167">COUNT(K280:T280)</f>
        <v>10</v>
      </c>
      <c r="DD280" s="116">
        <f t="shared" ref="DD280:DD292" si="168">COUNT(U280:AC280)</f>
        <v>9</v>
      </c>
      <c r="DE280" s="116">
        <f t="shared" ref="DE280:DE343" si="169">COUNT(AE280:AO280)</f>
        <v>10</v>
      </c>
      <c r="DF280" s="117">
        <f t="shared" ref="DF280:DF343" si="170">COUNT(K280:AO280)</f>
        <v>30</v>
      </c>
      <c r="DH280" s="119">
        <v>39.604725536992845</v>
      </c>
      <c r="DI280" s="119">
        <v>22.00262529832936</v>
      </c>
      <c r="DJ280" s="120">
        <v>22.202649164677805</v>
      </c>
      <c r="DK280" s="121"/>
      <c r="DL280" s="119">
        <v>40.695452495974237</v>
      </c>
      <c r="DM280" s="119">
        <v>23.855954911433177</v>
      </c>
      <c r="DN280" s="120">
        <v>39.191925925925929</v>
      </c>
      <c r="DO280" s="121"/>
      <c r="DP280" s="119">
        <v>49.388044004400435</v>
      </c>
      <c r="DQ280" s="119">
        <v>39.990319031903184</v>
      </c>
      <c r="DR280" s="120">
        <v>62.084970297029699</v>
      </c>
      <c r="DS280" s="121"/>
      <c r="DT280" s="119">
        <v>57.921413410516159</v>
      </c>
      <c r="DU280" s="119">
        <v>68.725407621804152</v>
      </c>
      <c r="DV280" s="120">
        <v>80.729845634346347</v>
      </c>
      <c r="DW280" s="121"/>
      <c r="DX280" s="119">
        <v>73.395317384370017</v>
      </c>
      <c r="DY280" s="119">
        <v>52.19666985645933</v>
      </c>
      <c r="DZ280" s="120">
        <v>83.394679425837325</v>
      </c>
      <c r="EA280" s="121"/>
      <c r="EB280" s="119">
        <v>50.180094175960363</v>
      </c>
      <c r="EC280" s="119">
        <v>46.881402726146227</v>
      </c>
      <c r="ED280" s="120">
        <v>37.385169764560104</v>
      </c>
      <c r="EE280" s="121"/>
      <c r="EF280" s="119">
        <v>36.5</v>
      </c>
      <c r="EG280" s="119">
        <v>38</v>
      </c>
      <c r="EH280" s="120">
        <v>51.5</v>
      </c>
      <c r="EI280" s="121"/>
      <c r="EJ280" s="119">
        <v>49.805369735394954</v>
      </c>
      <c r="EK280" s="119">
        <v>55.706005908865443</v>
      </c>
      <c r="EL280" s="120">
        <v>54.405865735049908</v>
      </c>
      <c r="EM280" s="121"/>
      <c r="EN280" s="119">
        <v>58.615919298754001</v>
      </c>
      <c r="EO280" s="119">
        <v>68.518608736598097</v>
      </c>
      <c r="EP280" s="120">
        <v>63.317196102578976</v>
      </c>
      <c r="EQ280" s="121"/>
      <c r="ER280" s="119">
        <v>80.009404388714728</v>
      </c>
      <c r="ES280" s="119">
        <v>82.509698275862064</v>
      </c>
      <c r="ET280" s="120">
        <v>92.710897335423198</v>
      </c>
      <c r="EU280" s="121"/>
      <c r="EV280" s="119">
        <v>73.86932195571957</v>
      </c>
      <c r="EW280" s="119">
        <v>71.270401291512925</v>
      </c>
      <c r="EX280" s="120">
        <v>71.570276752767526</v>
      </c>
      <c r="EY280" s="121"/>
      <c r="EZ280" s="119">
        <v>55.667165058949621</v>
      </c>
      <c r="FA280" s="119">
        <v>40.476125401929252</v>
      </c>
      <c r="FB280" s="120">
        <v>28.183376205787777</v>
      </c>
    </row>
    <row r="281" spans="1:158" s="118" customFormat="1" ht="15" customHeight="1" x14ac:dyDescent="0.25">
      <c r="A281" s="85">
        <v>23195180</v>
      </c>
      <c r="B281" s="86">
        <v>-73.05</v>
      </c>
      <c r="C281" s="86">
        <v>7.733333</v>
      </c>
      <c r="D281" s="87">
        <v>1882</v>
      </c>
      <c r="E281" s="197" t="s">
        <v>226</v>
      </c>
      <c r="F281" s="89" t="s">
        <v>55</v>
      </c>
      <c r="G281" s="89" t="s">
        <v>1515</v>
      </c>
      <c r="H281" s="89" t="s">
        <v>1518</v>
      </c>
      <c r="I281" s="89" t="s">
        <v>1544</v>
      </c>
      <c r="J281" s="171" t="s">
        <v>869</v>
      </c>
      <c r="K281" s="339" t="s">
        <v>1301</v>
      </c>
      <c r="L281" s="126" t="s">
        <v>1301</v>
      </c>
      <c r="M281" s="126" t="s">
        <v>1301</v>
      </c>
      <c r="N281" s="126" t="s">
        <v>1301</v>
      </c>
      <c r="O281" s="126">
        <v>3.4</v>
      </c>
      <c r="P281" s="126">
        <v>0</v>
      </c>
      <c r="Q281" s="126">
        <v>0</v>
      </c>
      <c r="R281" s="126">
        <v>0</v>
      </c>
      <c r="S281" s="126">
        <v>0</v>
      </c>
      <c r="T281" s="126">
        <v>0</v>
      </c>
      <c r="U281" s="126">
        <v>0</v>
      </c>
      <c r="V281" s="661">
        <v>0</v>
      </c>
      <c r="W281" s="661">
        <v>0.2</v>
      </c>
      <c r="X281" s="126">
        <v>15.6</v>
      </c>
      <c r="Y281" s="126" t="s">
        <v>1301</v>
      </c>
      <c r="Z281" s="339">
        <v>15</v>
      </c>
      <c r="AA281" s="126">
        <v>7.6</v>
      </c>
      <c r="AB281" s="126">
        <v>3</v>
      </c>
      <c r="AC281" s="126">
        <v>16.2</v>
      </c>
      <c r="AD281" s="339">
        <v>6</v>
      </c>
      <c r="AE281" s="126">
        <v>3.7</v>
      </c>
      <c r="AF281" s="126">
        <v>13</v>
      </c>
      <c r="AG281" s="126">
        <v>14</v>
      </c>
      <c r="AH281" s="126" t="s">
        <v>1301</v>
      </c>
      <c r="AI281" s="126" t="s">
        <v>1301</v>
      </c>
      <c r="AJ281" s="126">
        <v>5</v>
      </c>
      <c r="AK281" s="126" t="s">
        <v>1301</v>
      </c>
      <c r="AL281" s="126" t="s">
        <v>1301</v>
      </c>
      <c r="AM281" s="126" t="s">
        <v>1301</v>
      </c>
      <c r="AN281" s="126">
        <v>0</v>
      </c>
      <c r="AO281" s="120"/>
      <c r="AP281" s="92">
        <f t="shared" si="142"/>
        <v>102.7</v>
      </c>
      <c r="AQ281" s="93">
        <v>95.504169793923708</v>
      </c>
      <c r="AR281" s="94">
        <f>+AP281*100/AQ281</f>
        <v>107.53457175912136</v>
      </c>
      <c r="AS281" s="95">
        <f>IF(AND((AP281*$AT$1*100/(AQ281*AT281))&gt;100+3.33*AP281-AQ281*AT281/$AT$1,AQ281&lt;30),IF(100+3.33*AP281-AQ281*AT281/$AT$1&gt;200,200,100+3.33*AP281-AQ281*AT281/$AT$1),IF((AP281*$AT$1*100/(AQ281*AT281))&lt;100+AP281-3.33*AQ281*AT281/$AT$1,100+AP281-3.33*AQ281*AT281/$AT$1,IF((AP281*$AT$1*100/(AQ281*AT281))&gt;200,200,(AP281*$AT$1*100/(AQ281*AT281)))))</f>
        <v>161.30185763868204</v>
      </c>
      <c r="AT281" s="96">
        <f t="shared" si="161"/>
        <v>20</v>
      </c>
      <c r="AU281" s="97">
        <f>COUNTIF(K281:AO281,"&gt;0")</f>
        <v>12</v>
      </c>
      <c r="AV281" s="98"/>
      <c r="AW281" s="58">
        <f>+LOOKUP(1000,K281:AO281)</f>
        <v>0</v>
      </c>
      <c r="AX281" s="99"/>
      <c r="AY281" s="100">
        <f t="shared" si="163"/>
        <v>16.2</v>
      </c>
      <c r="AZ281" s="101">
        <v>57.8</v>
      </c>
      <c r="BA281" s="102">
        <f t="shared" si="143"/>
        <v>-41.599999999999994</v>
      </c>
      <c r="BB281" s="102" t="str">
        <f t="shared" si="144"/>
        <v/>
      </c>
      <c r="BC281" s="102" t="str">
        <f t="shared" si="145"/>
        <v/>
      </c>
      <c r="BD281" s="102">
        <v>12.657431967776795</v>
      </c>
      <c r="BE281" s="103"/>
      <c r="BF281" s="124" t="s">
        <v>226</v>
      </c>
      <c r="BG281" s="105">
        <v>24.331999999999997</v>
      </c>
      <c r="BH281" s="105">
        <v>31.337500000000002</v>
      </c>
      <c r="BI281" s="105">
        <v>68.30416666666666</v>
      </c>
      <c r="BJ281" s="105">
        <v>95.504169793923708</v>
      </c>
      <c r="BK281" s="105">
        <v>112.60833333333333</v>
      </c>
      <c r="BL281" s="105">
        <v>58.974902364607907</v>
      </c>
      <c r="BM281" s="105">
        <v>57.096110589000006</v>
      </c>
      <c r="BN281" s="105">
        <v>70.3</v>
      </c>
      <c r="BO281" s="105">
        <v>139.24333892059997</v>
      </c>
      <c r="BP281" s="105">
        <v>151.49862500000003</v>
      </c>
      <c r="BQ281" s="105">
        <v>109.1375</v>
      </c>
      <c r="BR281" s="106">
        <v>40.674999999999997</v>
      </c>
      <c r="BS281" s="107"/>
      <c r="BT281" s="108">
        <v>4.380341880341879</v>
      </c>
      <c r="BU281" s="108">
        <v>4.8993537386447619</v>
      </c>
      <c r="BV281" s="108">
        <v>9.5255353608194433</v>
      </c>
      <c r="BW281" s="108">
        <v>12.657431967776795</v>
      </c>
      <c r="BX281" s="108">
        <v>12.30404339250493</v>
      </c>
      <c r="BY281" s="109">
        <v>9.1680897646414881</v>
      </c>
      <c r="BZ281" s="109">
        <v>9.1426220650358569</v>
      </c>
      <c r="CA281" s="109">
        <v>10.213033824640968</v>
      </c>
      <c r="CB281" s="109">
        <v>14.278619847585366</v>
      </c>
      <c r="CC281" s="109">
        <v>16.474402393583425</v>
      </c>
      <c r="CD281" s="109">
        <v>12.286190678910986</v>
      </c>
      <c r="CE281" s="109">
        <v>5.8687242798353889</v>
      </c>
      <c r="CF281" s="110"/>
      <c r="CG281" s="111">
        <v>42.5</v>
      </c>
      <c r="CH281" s="111">
        <v>35.299999999999997</v>
      </c>
      <c r="CI281" s="111">
        <v>78.3</v>
      </c>
      <c r="CJ281" s="111">
        <v>57.8</v>
      </c>
      <c r="CK281" s="111">
        <v>58.7</v>
      </c>
      <c r="CL281" s="111">
        <v>62.8</v>
      </c>
      <c r="CM281" s="111">
        <v>105.1</v>
      </c>
      <c r="CN281" s="111">
        <v>57</v>
      </c>
      <c r="CO281" s="111">
        <v>67.2</v>
      </c>
      <c r="CP281" s="111">
        <v>80.2</v>
      </c>
      <c r="CQ281" s="111">
        <v>62.5</v>
      </c>
      <c r="CR281" s="111">
        <v>47.6</v>
      </c>
      <c r="CS281" s="112"/>
      <c r="CT281" s="125" t="s">
        <v>226</v>
      </c>
      <c r="CU281" s="114">
        <f t="shared" si="164"/>
        <v>3.4</v>
      </c>
      <c r="CV281" s="114"/>
      <c r="CW281" s="114"/>
      <c r="CX281" s="114">
        <f t="shared" si="165"/>
        <v>57.599999999999994</v>
      </c>
      <c r="CY281" s="114"/>
      <c r="CZ281" s="114"/>
      <c r="DA281" s="114">
        <f t="shared" si="166"/>
        <v>35.700000000000003</v>
      </c>
      <c r="DB281" s="115">
        <f>+SUM(CU281:DA281)</f>
        <v>96.699999999999989</v>
      </c>
      <c r="DC281" s="116">
        <f t="shared" si="167"/>
        <v>6</v>
      </c>
      <c r="DD281" s="116">
        <f t="shared" si="168"/>
        <v>8</v>
      </c>
      <c r="DE281" s="116">
        <f t="shared" si="169"/>
        <v>5</v>
      </c>
      <c r="DF281" s="117">
        <f t="shared" si="170"/>
        <v>20</v>
      </c>
      <c r="DH281" s="119">
        <v>8.7133333333333312</v>
      </c>
      <c r="DI281" s="119">
        <v>10.816551724137931</v>
      </c>
      <c r="DJ281" s="120">
        <v>6.6101149425287353</v>
      </c>
      <c r="DK281" s="121"/>
      <c r="DL281" s="119">
        <v>10.851428571428574</v>
      </c>
      <c r="DM281" s="119">
        <v>9.6457142857142859</v>
      </c>
      <c r="DN281" s="120">
        <v>11.856190476190477</v>
      </c>
      <c r="DO281" s="121"/>
      <c r="DP281" s="119">
        <v>14.802547332185888</v>
      </c>
      <c r="DQ281" s="119">
        <v>19.003270223752153</v>
      </c>
      <c r="DR281" s="120">
        <v>24.304182444061965</v>
      </c>
      <c r="DS281" s="121"/>
      <c r="DT281" s="119">
        <v>33.496827651515154</v>
      </c>
      <c r="DU281" s="119">
        <v>35.096676136363641</v>
      </c>
      <c r="DV281" s="120">
        <v>36.996496212121215</v>
      </c>
      <c r="DW281" s="121"/>
      <c r="DX281" s="119">
        <v>49.381272678039522</v>
      </c>
      <c r="DY281" s="119">
        <v>30.388475494178167</v>
      </c>
      <c r="DZ281" s="120">
        <v>43.28358516111561</v>
      </c>
      <c r="EA281" s="121"/>
      <c r="EB281" s="119">
        <v>28.247249452196979</v>
      </c>
      <c r="EC281" s="119">
        <v>17.98475954330527</v>
      </c>
      <c r="ED281" s="120">
        <v>14.530059970014994</v>
      </c>
      <c r="EE281" s="121"/>
      <c r="EF281" s="119">
        <v>19.00947040498442</v>
      </c>
      <c r="EG281" s="119">
        <v>14.006978193146415</v>
      </c>
      <c r="EH281" s="120">
        <v>20.510218068535821</v>
      </c>
      <c r="EI281" s="121"/>
      <c r="EJ281" s="119">
        <v>16.100729166666667</v>
      </c>
      <c r="EK281" s="119">
        <v>20.200914855072465</v>
      </c>
      <c r="EL281" s="120">
        <v>37.301689311594203</v>
      </c>
      <c r="EM281" s="121"/>
      <c r="EN281" s="119">
        <v>37.200880056777855</v>
      </c>
      <c r="EO281" s="119">
        <v>48.101137922876745</v>
      </c>
      <c r="EP281" s="120">
        <v>55.601315353678736</v>
      </c>
      <c r="EQ281" s="121"/>
      <c r="ER281" s="119">
        <v>53.517096065508305</v>
      </c>
      <c r="ES281" s="119">
        <v>55.317671260235684</v>
      </c>
      <c r="ET281" s="120">
        <v>58.118566007589394</v>
      </c>
      <c r="EU281" s="121"/>
      <c r="EV281" s="119">
        <v>44.605445665445664</v>
      </c>
      <c r="EW281" s="119">
        <v>39.204786324786319</v>
      </c>
      <c r="EX281" s="120">
        <v>25.403101343101341</v>
      </c>
      <c r="EY281" s="121"/>
      <c r="EZ281" s="119">
        <v>22.098144416456758</v>
      </c>
      <c r="FA281" s="119">
        <v>8.6992695214105762</v>
      </c>
      <c r="FB281" s="120">
        <v>8.899252728799329</v>
      </c>
    </row>
    <row r="282" spans="1:158" s="118" customFormat="1" ht="15" customHeight="1" x14ac:dyDescent="0.25">
      <c r="A282" s="85">
        <v>24025040</v>
      </c>
      <c r="B282" s="86">
        <v>-72.966667000000001</v>
      </c>
      <c r="C282" s="86">
        <v>6.483333</v>
      </c>
      <c r="D282" s="87">
        <v>1667</v>
      </c>
      <c r="E282" s="361" t="s">
        <v>227</v>
      </c>
      <c r="F282" s="89" t="s">
        <v>52</v>
      </c>
      <c r="G282" s="89" t="s">
        <v>1515</v>
      </c>
      <c r="H282" s="89" t="s">
        <v>752</v>
      </c>
      <c r="I282" s="89" t="s">
        <v>1585</v>
      </c>
      <c r="J282" s="171" t="s">
        <v>870</v>
      </c>
      <c r="K282" s="339">
        <v>2.5</v>
      </c>
      <c r="L282" s="126">
        <v>0</v>
      </c>
      <c r="M282" s="126">
        <v>0</v>
      </c>
      <c r="N282" s="126">
        <v>0</v>
      </c>
      <c r="O282" s="126">
        <v>12.5</v>
      </c>
      <c r="P282" s="126">
        <v>6.8</v>
      </c>
      <c r="Q282" s="126">
        <v>28.5</v>
      </c>
      <c r="R282" s="126">
        <v>10.5</v>
      </c>
      <c r="S282" s="126">
        <v>9.4</v>
      </c>
      <c r="T282" s="126">
        <v>4.3</v>
      </c>
      <c r="U282" s="126">
        <v>0</v>
      </c>
      <c r="V282" s="661">
        <v>7</v>
      </c>
      <c r="W282" s="661">
        <v>4.4000000000000004</v>
      </c>
      <c r="X282" s="126">
        <v>2</v>
      </c>
      <c r="Y282" s="126">
        <v>14</v>
      </c>
      <c r="Z282" s="339">
        <v>4</v>
      </c>
      <c r="AA282" s="126">
        <v>20.2</v>
      </c>
      <c r="AB282" s="126">
        <v>0</v>
      </c>
      <c r="AC282" s="126">
        <v>0</v>
      </c>
      <c r="AD282" s="339" t="s">
        <v>1301</v>
      </c>
      <c r="AE282" s="126" t="s">
        <v>1301</v>
      </c>
      <c r="AF282" s="126" t="s">
        <v>1301</v>
      </c>
      <c r="AG282" s="126" t="s">
        <v>1301</v>
      </c>
      <c r="AH282" s="126" t="s">
        <v>1301</v>
      </c>
      <c r="AI282" s="126" t="s">
        <v>1301</v>
      </c>
      <c r="AJ282" s="126">
        <v>36</v>
      </c>
      <c r="AK282" s="126" t="s">
        <v>1301</v>
      </c>
      <c r="AL282" s="126">
        <v>2</v>
      </c>
      <c r="AM282" s="126">
        <v>0.8</v>
      </c>
      <c r="AN282" s="126">
        <v>2</v>
      </c>
      <c r="AO282" s="120"/>
      <c r="AP282" s="92">
        <f t="shared" si="142"/>
        <v>166.90000000000003</v>
      </c>
      <c r="AQ282" s="93">
        <v>317.3633333333334</v>
      </c>
      <c r="AR282" s="94">
        <f t="shared" si="159"/>
        <v>52.589566112447351</v>
      </c>
      <c r="AS282" s="95">
        <f t="shared" si="160"/>
        <v>68.595086233626986</v>
      </c>
      <c r="AT282" s="96">
        <f t="shared" si="161"/>
        <v>23</v>
      </c>
      <c r="AU282" s="97">
        <f t="shared" si="162"/>
        <v>17</v>
      </c>
      <c r="AV282" s="98"/>
      <c r="AW282" s="58">
        <f t="shared" si="140"/>
        <v>2</v>
      </c>
      <c r="AX282" s="99"/>
      <c r="AY282" s="100">
        <f t="shared" si="163"/>
        <v>36</v>
      </c>
      <c r="AZ282" s="101">
        <v>104.5</v>
      </c>
      <c r="BA282" s="102">
        <f t="shared" si="143"/>
        <v>-68.5</v>
      </c>
      <c r="BB282" s="102" t="str">
        <f t="shared" si="144"/>
        <v/>
      </c>
      <c r="BC282" s="102" t="str">
        <f t="shared" si="145"/>
        <v/>
      </c>
      <c r="BD282" s="102">
        <v>20.8</v>
      </c>
      <c r="BE282" s="103">
        <f>AU282-BD282</f>
        <v>-3.8000000000000007</v>
      </c>
      <c r="BF282" s="362" t="s">
        <v>227</v>
      </c>
      <c r="BG282" s="105">
        <v>64.57931034482759</v>
      </c>
      <c r="BH282" s="105">
        <v>105.96666666666668</v>
      </c>
      <c r="BI282" s="105">
        <v>195.1793103448276</v>
      </c>
      <c r="BJ282" s="105">
        <v>317.3633333333334</v>
      </c>
      <c r="BK282" s="105">
        <v>352.75172413793092</v>
      </c>
      <c r="BL282" s="105">
        <v>264.26666666666665</v>
      </c>
      <c r="BM282" s="105">
        <v>237.47</v>
      </c>
      <c r="BN282" s="105">
        <v>273.45</v>
      </c>
      <c r="BO282" s="105">
        <v>281.15999999999997</v>
      </c>
      <c r="BP282" s="105">
        <v>299.43703703703699</v>
      </c>
      <c r="BQ282" s="105">
        <v>227.73793103448281</v>
      </c>
      <c r="BR282" s="106">
        <v>120.2923076923077</v>
      </c>
      <c r="BS282" s="107"/>
      <c r="BT282" s="108">
        <v>6.7511904761904749</v>
      </c>
      <c r="BU282" s="108">
        <v>8.9933805418719199</v>
      </c>
      <c r="BV282" s="108">
        <v>14.790000000000001</v>
      </c>
      <c r="BW282" s="108">
        <v>20.8</v>
      </c>
      <c r="BX282" s="108">
        <v>24.027777777777779</v>
      </c>
      <c r="BY282" s="109">
        <v>19.733333333333327</v>
      </c>
      <c r="BZ282" s="109">
        <v>19.366666666666664</v>
      </c>
      <c r="CA282" s="109">
        <v>20.739999999999995</v>
      </c>
      <c r="CB282" s="109">
        <v>20.399999999999999</v>
      </c>
      <c r="CC282" s="109">
        <v>22.868965517241374</v>
      </c>
      <c r="CD282" s="109">
        <v>17.620689655172413</v>
      </c>
      <c r="CE282" s="109">
        <v>10.601190476190474</v>
      </c>
      <c r="CF282" s="110"/>
      <c r="CG282" s="111">
        <v>66</v>
      </c>
      <c r="CH282" s="111">
        <v>80.5</v>
      </c>
      <c r="CI282" s="111">
        <v>94</v>
      </c>
      <c r="CJ282" s="111">
        <v>104.5</v>
      </c>
      <c r="CK282" s="111">
        <v>114.8</v>
      </c>
      <c r="CL282" s="111">
        <v>96</v>
      </c>
      <c r="CM282" s="111">
        <v>91.9</v>
      </c>
      <c r="CN282" s="111">
        <v>89.5</v>
      </c>
      <c r="CO282" s="111">
        <v>79</v>
      </c>
      <c r="CP282" s="111">
        <v>106.2</v>
      </c>
      <c r="CQ282" s="111">
        <v>98</v>
      </c>
      <c r="CR282" s="111">
        <v>69.5</v>
      </c>
      <c r="CS282" s="112"/>
      <c r="CT282" s="363" t="s">
        <v>227</v>
      </c>
      <c r="CU282" s="114">
        <f t="shared" si="164"/>
        <v>74.5</v>
      </c>
      <c r="CV282" s="114"/>
      <c r="CW282" s="114"/>
      <c r="CX282" s="114">
        <f t="shared" si="165"/>
        <v>51.599999999999994</v>
      </c>
      <c r="CY282" s="114"/>
      <c r="CZ282" s="114"/>
      <c r="DA282" s="114">
        <f t="shared" si="166"/>
        <v>40.799999999999997</v>
      </c>
      <c r="DB282" s="115">
        <f>+SUM(CU282:DA282)</f>
        <v>166.89999999999998</v>
      </c>
      <c r="DC282" s="116">
        <f t="shared" si="167"/>
        <v>10</v>
      </c>
      <c r="DD282" s="116">
        <f t="shared" si="168"/>
        <v>9</v>
      </c>
      <c r="DE282" s="116">
        <f t="shared" si="169"/>
        <v>4</v>
      </c>
      <c r="DF282" s="117">
        <f t="shared" si="170"/>
        <v>23</v>
      </c>
      <c r="DH282" s="119">
        <v>22.494411326378543</v>
      </c>
      <c r="DI282" s="119">
        <v>24.193989071038253</v>
      </c>
      <c r="DJ282" s="120">
        <v>20.394932935916543</v>
      </c>
      <c r="DK282" s="121"/>
      <c r="DL282" s="119">
        <v>40.753954751131218</v>
      </c>
      <c r="DM282" s="119">
        <v>40.548126696832583</v>
      </c>
      <c r="DN282" s="120">
        <v>32.417918552036198</v>
      </c>
      <c r="DO282" s="121"/>
      <c r="DP282" s="119">
        <v>45.89704633204633</v>
      </c>
      <c r="DQ282" s="119">
        <v>38.397528957528962</v>
      </c>
      <c r="DR282" s="120">
        <v>71.095424710424709</v>
      </c>
      <c r="DS282" s="121"/>
      <c r="DT282" s="119">
        <v>85.307695083446106</v>
      </c>
      <c r="DU282" s="119">
        <v>92.908380694632399</v>
      </c>
      <c r="DV282" s="120">
        <v>117.4105908885882</v>
      </c>
      <c r="DW282" s="121"/>
      <c r="DX282" s="119">
        <v>115.41445279383429</v>
      </c>
      <c r="DY282" s="119">
        <v>105.51321290944121</v>
      </c>
      <c r="DZ282" s="120">
        <v>125.11566763005776</v>
      </c>
      <c r="EA282" s="121"/>
      <c r="EB282" s="119">
        <v>108.50956790123458</v>
      </c>
      <c r="EC282" s="119">
        <v>82.507275132275154</v>
      </c>
      <c r="ED282" s="120">
        <v>73.606490299823633</v>
      </c>
      <c r="EE282" s="121"/>
      <c r="EF282" s="119">
        <v>83.920947651676997</v>
      </c>
      <c r="EG282" s="119">
        <v>74.918700585346926</v>
      </c>
      <c r="EH282" s="120">
        <v>89.82242072849337</v>
      </c>
      <c r="EI282" s="121"/>
      <c r="EJ282" s="119">
        <v>92.90419318438272</v>
      </c>
      <c r="EK282" s="119">
        <v>83.703777928232881</v>
      </c>
      <c r="EL282" s="120">
        <v>118.80536222071761</v>
      </c>
      <c r="EM282" s="121"/>
      <c r="EN282" s="119">
        <v>89.665374659400541</v>
      </c>
      <c r="EO282" s="119">
        <v>104.35970027247956</v>
      </c>
      <c r="EP282" s="120">
        <v>99.461591734786552</v>
      </c>
      <c r="EQ282" s="121"/>
      <c r="ER282" s="119">
        <v>114.57710518429725</v>
      </c>
      <c r="ES282" s="119">
        <v>101.17978223953651</v>
      </c>
      <c r="ET282" s="120">
        <v>117.87644590949954</v>
      </c>
      <c r="EU282" s="121"/>
      <c r="EV282" s="119">
        <v>83.013677902621708</v>
      </c>
      <c r="EW282" s="119">
        <v>77.312738576779026</v>
      </c>
      <c r="EX282" s="120">
        <v>62.21025018726592</v>
      </c>
      <c r="EY282" s="121"/>
      <c r="EZ282" s="119">
        <v>54.9</v>
      </c>
      <c r="FA282" s="119">
        <v>37.700000000000003</v>
      </c>
      <c r="FB282" s="120">
        <v>27.9</v>
      </c>
    </row>
    <row r="283" spans="1:158" s="118" customFormat="1" ht="15" customHeight="1" x14ac:dyDescent="0.25">
      <c r="A283" s="85">
        <v>23100050</v>
      </c>
      <c r="B283" s="86">
        <v>-74.41</v>
      </c>
      <c r="C283" s="86">
        <v>6.7158333299999997</v>
      </c>
      <c r="D283" s="87">
        <v>138</v>
      </c>
      <c r="E283" s="197" t="s">
        <v>228</v>
      </c>
      <c r="F283" s="89" t="s">
        <v>49</v>
      </c>
      <c r="G283" s="89" t="s">
        <v>1515</v>
      </c>
      <c r="H283" s="89" t="s">
        <v>1518</v>
      </c>
      <c r="I283" s="89" t="s">
        <v>1586</v>
      </c>
      <c r="J283" s="171" t="s">
        <v>871</v>
      </c>
      <c r="K283" s="339">
        <v>2.5</v>
      </c>
      <c r="L283" s="126">
        <v>0</v>
      </c>
      <c r="M283" s="126">
        <v>0</v>
      </c>
      <c r="N283" s="126">
        <v>0</v>
      </c>
      <c r="O283" s="126">
        <v>0</v>
      </c>
      <c r="P283" s="126">
        <v>0</v>
      </c>
      <c r="Q283" s="126">
        <v>68.400000000000006</v>
      </c>
      <c r="R283" s="126">
        <v>0</v>
      </c>
      <c r="S283" s="126">
        <v>1</v>
      </c>
      <c r="T283" s="126">
        <v>7.8</v>
      </c>
      <c r="U283" s="126">
        <v>0</v>
      </c>
      <c r="V283" s="661">
        <v>73.3</v>
      </c>
      <c r="W283" s="661" t="s">
        <v>1301</v>
      </c>
      <c r="X283" s="126">
        <v>1</v>
      </c>
      <c r="Y283" s="126">
        <v>8.5</v>
      </c>
      <c r="Z283" s="339">
        <v>2.9</v>
      </c>
      <c r="AA283" s="126">
        <v>1.4</v>
      </c>
      <c r="AB283" s="126">
        <v>4</v>
      </c>
      <c r="AC283" s="126">
        <v>4</v>
      </c>
      <c r="AD283" s="339">
        <v>0</v>
      </c>
      <c r="AE283" s="126">
        <v>0</v>
      </c>
      <c r="AF283" s="126">
        <v>0</v>
      </c>
      <c r="AG283" s="126">
        <v>0</v>
      </c>
      <c r="AH283" s="126">
        <v>31</v>
      </c>
      <c r="AI283" s="126">
        <v>0</v>
      </c>
      <c r="AJ283" s="126" t="s">
        <v>1301</v>
      </c>
      <c r="AK283" s="126">
        <v>8.4</v>
      </c>
      <c r="AL283" s="126" t="s">
        <v>1301</v>
      </c>
      <c r="AM283" s="126">
        <v>5.5</v>
      </c>
      <c r="AN283" s="126">
        <v>0</v>
      </c>
      <c r="AO283" s="120"/>
      <c r="AP283" s="92">
        <f t="shared" si="142"/>
        <v>219.70000000000002</v>
      </c>
      <c r="AQ283" s="93" t="s">
        <v>1301</v>
      </c>
      <c r="AR283" s="226"/>
      <c r="AS283" s="227"/>
      <c r="AT283" s="96">
        <f t="shared" si="161"/>
        <v>27</v>
      </c>
      <c r="AU283" s="97">
        <f t="shared" si="162"/>
        <v>14</v>
      </c>
      <c r="AV283" s="98"/>
      <c r="AW283" s="58">
        <f t="shared" si="140"/>
        <v>0</v>
      </c>
      <c r="AX283" s="99"/>
      <c r="AY283" s="100">
        <f t="shared" si="163"/>
        <v>73.3</v>
      </c>
      <c r="AZ283" s="101">
        <v>110.6</v>
      </c>
      <c r="BA283" s="102">
        <f t="shared" si="143"/>
        <v>-37.299999999999997</v>
      </c>
      <c r="BB283" s="102" t="str">
        <f t="shared" si="144"/>
        <v/>
      </c>
      <c r="BC283" s="102" t="str">
        <f t="shared" si="145"/>
        <v/>
      </c>
      <c r="BD283" s="102" t="s">
        <v>1301</v>
      </c>
      <c r="BE283" s="103"/>
      <c r="BF283" s="124" t="s">
        <v>228</v>
      </c>
      <c r="BG283" s="105" t="s">
        <v>1301</v>
      </c>
      <c r="BH283" s="105" t="s">
        <v>1301</v>
      </c>
      <c r="BI283" s="105" t="s">
        <v>1301</v>
      </c>
      <c r="BJ283" s="105" t="s">
        <v>1301</v>
      </c>
      <c r="BK283" s="105" t="s">
        <v>1301</v>
      </c>
      <c r="BL283" s="105" t="s">
        <v>1301</v>
      </c>
      <c r="BM283" s="105" t="s">
        <v>1301</v>
      </c>
      <c r="BN283" s="105" t="s">
        <v>1301</v>
      </c>
      <c r="BO283" s="105" t="s">
        <v>1301</v>
      </c>
      <c r="BP283" s="105" t="s">
        <v>1301</v>
      </c>
      <c r="BQ283" s="105" t="s">
        <v>1301</v>
      </c>
      <c r="BR283" s="106" t="s">
        <v>1301</v>
      </c>
      <c r="BS283" s="107"/>
      <c r="BT283" s="108" t="s">
        <v>1301</v>
      </c>
      <c r="BU283" s="108" t="s">
        <v>1301</v>
      </c>
      <c r="BV283" s="108" t="s">
        <v>1301</v>
      </c>
      <c r="BW283" s="108" t="s">
        <v>1301</v>
      </c>
      <c r="BX283" s="108" t="s">
        <v>1301</v>
      </c>
      <c r="BY283" s="109" t="s">
        <v>1301</v>
      </c>
      <c r="BZ283" s="109" t="s">
        <v>1301</v>
      </c>
      <c r="CA283" s="109" t="s">
        <v>1301</v>
      </c>
      <c r="CB283" s="109" t="s">
        <v>1301</v>
      </c>
      <c r="CC283" s="109" t="s">
        <v>1301</v>
      </c>
      <c r="CD283" s="109" t="s">
        <v>1301</v>
      </c>
      <c r="CE283" s="109" t="s">
        <v>1301</v>
      </c>
      <c r="CF283" s="110"/>
      <c r="CG283" s="111">
        <v>93</v>
      </c>
      <c r="CH283" s="111">
        <v>101</v>
      </c>
      <c r="CI283" s="111">
        <v>120</v>
      </c>
      <c r="CJ283" s="111">
        <v>110.6</v>
      </c>
      <c r="CK283" s="111">
        <v>130</v>
      </c>
      <c r="CL283" s="111">
        <v>117.5</v>
      </c>
      <c r="CM283" s="111">
        <v>138.1</v>
      </c>
      <c r="CN283" s="111">
        <v>133</v>
      </c>
      <c r="CO283" s="111">
        <v>130</v>
      </c>
      <c r="CP283" s="111">
        <v>170</v>
      </c>
      <c r="CQ283" s="111">
        <v>120</v>
      </c>
      <c r="CR283" s="111">
        <v>101.4</v>
      </c>
      <c r="CS283" s="112"/>
      <c r="CT283" s="125" t="s">
        <v>228</v>
      </c>
      <c r="CU283" s="114">
        <f t="shared" si="164"/>
        <v>79.7</v>
      </c>
      <c r="CV283" s="114"/>
      <c r="CW283" s="114"/>
      <c r="CX283" s="114">
        <f t="shared" si="165"/>
        <v>95.100000000000009</v>
      </c>
      <c r="CY283" s="114"/>
      <c r="CZ283" s="114"/>
      <c r="DA283" s="114">
        <f t="shared" si="166"/>
        <v>44.9</v>
      </c>
      <c r="DB283" s="115">
        <f t="shared" ref="DB283:DB346" si="171">+SUM(CU283:DA283)</f>
        <v>219.70000000000002</v>
      </c>
      <c r="DC283" s="116">
        <f t="shared" si="167"/>
        <v>10</v>
      </c>
      <c r="DD283" s="116">
        <f t="shared" si="168"/>
        <v>8</v>
      </c>
      <c r="DE283" s="116">
        <f t="shared" si="169"/>
        <v>8</v>
      </c>
      <c r="DF283" s="117">
        <f t="shared" si="170"/>
        <v>27</v>
      </c>
      <c r="DH283" s="119">
        <v>13.610018484288357</v>
      </c>
      <c r="DI283" s="119">
        <v>14.575268022181147</v>
      </c>
      <c r="DJ283" s="120">
        <v>24.034713493530496</v>
      </c>
      <c r="DK283" s="121"/>
      <c r="DL283" s="119">
        <v>25.59347313237221</v>
      </c>
      <c r="DM283" s="119">
        <v>27.458584534731322</v>
      </c>
      <c r="DN283" s="120">
        <v>26.007942332896459</v>
      </c>
      <c r="DO283" s="121"/>
      <c r="DP283" s="119">
        <v>46.637017726798732</v>
      </c>
      <c r="DQ283" s="119">
        <v>70.28528328119566</v>
      </c>
      <c r="DR283" s="120">
        <v>63.784365658672208</v>
      </c>
      <c r="DS283" s="121"/>
      <c r="DT283" s="119">
        <v>51.779346666666655</v>
      </c>
      <c r="DU283" s="119">
        <v>68.707209999999989</v>
      </c>
      <c r="DV283" s="120">
        <v>60.560109999999995</v>
      </c>
      <c r="DW283" s="121"/>
      <c r="DX283" s="119">
        <v>104.39124959845807</v>
      </c>
      <c r="DY283" s="119">
        <v>89.283272298961336</v>
      </c>
      <c r="DZ283" s="120">
        <v>109.75214476924722</v>
      </c>
      <c r="EA283" s="121"/>
      <c r="EB283" s="119">
        <v>99.175283610909986</v>
      </c>
      <c r="EC283" s="119">
        <v>87.159816558049741</v>
      </c>
      <c r="ED283" s="120">
        <v>77.051566497706986</v>
      </c>
      <c r="EE283" s="121"/>
      <c r="EF283" s="119">
        <v>108.19003629165292</v>
      </c>
      <c r="EG283" s="119">
        <v>100.17595952930824</v>
      </c>
      <c r="EH283" s="120">
        <v>95.267337512372137</v>
      </c>
      <c r="EI283" s="121"/>
      <c r="EJ283" s="119">
        <v>88.901915535444942</v>
      </c>
      <c r="EK283" s="119">
        <v>106.20228829993533</v>
      </c>
      <c r="EL283" s="120">
        <v>114.30246283128632</v>
      </c>
      <c r="EM283" s="121"/>
      <c r="EN283" s="119">
        <v>134.32515426840806</v>
      </c>
      <c r="EO283" s="119">
        <v>91.000989967821297</v>
      </c>
      <c r="EP283" s="120">
        <v>131.1871890971039</v>
      </c>
      <c r="EQ283" s="121"/>
      <c r="ER283" s="119">
        <v>110.63663145874962</v>
      </c>
      <c r="ES283" s="119">
        <v>139.60070796460175</v>
      </c>
      <c r="ET283" s="120">
        <v>108.28266057664858</v>
      </c>
      <c r="EU283" s="121"/>
      <c r="EV283" s="119">
        <v>62.590776732845697</v>
      </c>
      <c r="EW283" s="119">
        <v>71.029982584465344</v>
      </c>
      <c r="EX283" s="120">
        <v>58.672574016022295</v>
      </c>
      <c r="EY283" s="121"/>
      <c r="EZ283" s="119">
        <v>38.176745487617183</v>
      </c>
      <c r="FA283" s="119">
        <v>38.376101860920663</v>
      </c>
      <c r="FB283" s="120">
        <v>25.218581222890727</v>
      </c>
    </row>
    <row r="284" spans="1:158" s="118" customFormat="1" ht="15" customHeight="1" x14ac:dyDescent="0.25">
      <c r="A284" s="85">
        <v>23190350</v>
      </c>
      <c r="B284" s="86">
        <v>-73.2</v>
      </c>
      <c r="C284" s="86">
        <v>7.25</v>
      </c>
      <c r="D284" s="87">
        <v>778</v>
      </c>
      <c r="E284" s="197" t="s">
        <v>229</v>
      </c>
      <c r="F284" s="89" t="s">
        <v>52</v>
      </c>
      <c r="G284" s="89" t="s">
        <v>1515</v>
      </c>
      <c r="H284" s="89" t="s">
        <v>1518</v>
      </c>
      <c r="I284" s="89" t="s">
        <v>1544</v>
      </c>
      <c r="J284" s="171" t="s">
        <v>770</v>
      </c>
      <c r="K284" s="339">
        <v>0</v>
      </c>
      <c r="L284" s="126">
        <v>0</v>
      </c>
      <c r="M284" s="126">
        <v>0</v>
      </c>
      <c r="N284" s="126">
        <v>0</v>
      </c>
      <c r="O284" s="126">
        <v>0</v>
      </c>
      <c r="P284" s="126">
        <v>0</v>
      </c>
      <c r="Q284" s="126">
        <v>0</v>
      </c>
      <c r="R284" s="126">
        <v>0</v>
      </c>
      <c r="S284" s="126">
        <v>0</v>
      </c>
      <c r="T284" s="126">
        <v>0</v>
      </c>
      <c r="U284" s="126">
        <v>0</v>
      </c>
      <c r="V284" s="661">
        <v>0</v>
      </c>
      <c r="W284" s="661">
        <v>31.2</v>
      </c>
      <c r="X284" s="126">
        <v>0</v>
      </c>
      <c r="Y284" s="126">
        <v>33.200000000000003</v>
      </c>
      <c r="Z284" s="339">
        <v>16.3</v>
      </c>
      <c r="AA284" s="126">
        <v>14.2</v>
      </c>
      <c r="AB284" s="126">
        <v>0</v>
      </c>
      <c r="AC284" s="126">
        <v>0</v>
      </c>
      <c r="AD284" s="339">
        <v>0</v>
      </c>
      <c r="AE284" s="126">
        <v>0</v>
      </c>
      <c r="AF284" s="126">
        <v>24.2</v>
      </c>
      <c r="AG284" s="126">
        <v>2.4</v>
      </c>
      <c r="AH284" s="126">
        <v>1.2</v>
      </c>
      <c r="AI284" s="126">
        <v>0</v>
      </c>
      <c r="AJ284" s="126">
        <v>34.200000000000003</v>
      </c>
      <c r="AK284" s="126">
        <v>7.6</v>
      </c>
      <c r="AL284" s="126">
        <v>0</v>
      </c>
      <c r="AM284" s="126">
        <v>0</v>
      </c>
      <c r="AN284" s="126">
        <v>0</v>
      </c>
      <c r="AO284" s="120"/>
      <c r="AP284" s="92">
        <f t="shared" si="142"/>
        <v>164.50000000000003</v>
      </c>
      <c r="AQ284" s="93">
        <v>127.46333333333332</v>
      </c>
      <c r="AR284" s="94">
        <f t="shared" si="159"/>
        <v>129.05672219461809</v>
      </c>
      <c r="AS284" s="95">
        <f t="shared" si="160"/>
        <v>129.05672219461809</v>
      </c>
      <c r="AT284" s="96">
        <f t="shared" si="161"/>
        <v>30</v>
      </c>
      <c r="AU284" s="97">
        <f t="shared" si="162"/>
        <v>9</v>
      </c>
      <c r="AV284" s="98"/>
      <c r="AW284" s="58">
        <f t="shared" si="140"/>
        <v>0</v>
      </c>
      <c r="AX284" s="99"/>
      <c r="AY284" s="100">
        <f t="shared" si="163"/>
        <v>34.200000000000003</v>
      </c>
      <c r="AZ284" s="101">
        <v>140</v>
      </c>
      <c r="BA284" s="102">
        <f t="shared" si="143"/>
        <v>-105.8</v>
      </c>
      <c r="BB284" s="102" t="str">
        <f t="shared" si="144"/>
        <v/>
      </c>
      <c r="BC284" s="102" t="str">
        <f t="shared" si="145"/>
        <v/>
      </c>
      <c r="BD284" s="102">
        <v>11.399999999999999</v>
      </c>
      <c r="BE284" s="103">
        <f t="shared" ref="BE284:BE302" si="172">AU284-BD284</f>
        <v>-2.3999999999999986</v>
      </c>
      <c r="BF284" s="124" t="s">
        <v>229</v>
      </c>
      <c r="BG284" s="105">
        <v>87.365517241379308</v>
      </c>
      <c r="BH284" s="105">
        <v>100.18666666666665</v>
      </c>
      <c r="BI284" s="105">
        <v>144.09000000000003</v>
      </c>
      <c r="BJ284" s="105">
        <v>127.46333333333332</v>
      </c>
      <c r="BK284" s="105">
        <v>124.59000000000002</v>
      </c>
      <c r="BL284" s="105">
        <v>74.967857142857142</v>
      </c>
      <c r="BM284" s="105">
        <v>70.916666666666671</v>
      </c>
      <c r="BN284" s="105">
        <v>81.751724137931021</v>
      </c>
      <c r="BO284" s="105">
        <v>113.35666666666665</v>
      </c>
      <c r="BP284" s="105">
        <v>205.13</v>
      </c>
      <c r="BQ284" s="105">
        <v>191.20333333333329</v>
      </c>
      <c r="BR284" s="106">
        <v>84.078571428571436</v>
      </c>
      <c r="BS284" s="107"/>
      <c r="BT284" s="108">
        <v>6.551724137931032</v>
      </c>
      <c r="BU284" s="108">
        <v>7.1367200328407225</v>
      </c>
      <c r="BV284" s="108">
        <v>10</v>
      </c>
      <c r="BW284" s="108">
        <v>11.399999999999999</v>
      </c>
      <c r="BX284" s="108">
        <v>10.9</v>
      </c>
      <c r="BY284" s="109">
        <v>8.7312722948870398</v>
      </c>
      <c r="BZ284" s="109">
        <v>9.3666666666666618</v>
      </c>
      <c r="CA284" s="109">
        <v>10.068965517241379</v>
      </c>
      <c r="CB284" s="109">
        <v>11.066666666666668</v>
      </c>
      <c r="CC284" s="109">
        <v>12.833333333333334</v>
      </c>
      <c r="CD284" s="109">
        <v>11.566666666666668</v>
      </c>
      <c r="CE284" s="109">
        <v>6.2804597701149403</v>
      </c>
      <c r="CF284" s="110"/>
      <c r="CG284" s="111">
        <v>124</v>
      </c>
      <c r="CH284" s="111">
        <v>130</v>
      </c>
      <c r="CI284" s="111">
        <v>145</v>
      </c>
      <c r="CJ284" s="111">
        <v>140</v>
      </c>
      <c r="CK284" s="111">
        <v>90</v>
      </c>
      <c r="CL284" s="111">
        <v>91</v>
      </c>
      <c r="CM284" s="111">
        <v>130</v>
      </c>
      <c r="CN284" s="111">
        <v>87.9</v>
      </c>
      <c r="CO284" s="111">
        <v>98.5</v>
      </c>
      <c r="CP284" s="111">
        <v>126.6</v>
      </c>
      <c r="CQ284" s="111">
        <v>138</v>
      </c>
      <c r="CR284" s="111">
        <v>135.80000000000001</v>
      </c>
      <c r="CS284" s="112"/>
      <c r="CT284" s="125" t="s">
        <v>229</v>
      </c>
      <c r="CU284" s="114">
        <f t="shared" si="164"/>
        <v>0</v>
      </c>
      <c r="CV284" s="114"/>
      <c r="CW284" s="114"/>
      <c r="CX284" s="114">
        <f t="shared" si="165"/>
        <v>94.9</v>
      </c>
      <c r="CY284" s="114"/>
      <c r="CZ284" s="114"/>
      <c r="DA284" s="114">
        <f t="shared" si="166"/>
        <v>69.599999999999994</v>
      </c>
      <c r="DB284" s="115">
        <f t="shared" si="171"/>
        <v>164.5</v>
      </c>
      <c r="DC284" s="116">
        <f t="shared" si="167"/>
        <v>10</v>
      </c>
      <c r="DD284" s="116">
        <f t="shared" si="168"/>
        <v>9</v>
      </c>
      <c r="DE284" s="116">
        <f t="shared" si="169"/>
        <v>10</v>
      </c>
      <c r="DF284" s="117">
        <f t="shared" si="170"/>
        <v>30</v>
      </c>
      <c r="DH284" s="119">
        <v>34.989684644857057</v>
      </c>
      <c r="DI284" s="119">
        <v>18.594518125552607</v>
      </c>
      <c r="DJ284" s="120">
        <v>28.291659298555849</v>
      </c>
      <c r="DK284" s="121"/>
      <c r="DL284" s="119">
        <v>40.620523342253946</v>
      </c>
      <c r="DM284" s="119">
        <v>35.01769253642582</v>
      </c>
      <c r="DN284" s="120">
        <v>36.518450787986922</v>
      </c>
      <c r="DO284" s="121"/>
      <c r="DP284" s="119">
        <v>46.282974259139081</v>
      </c>
      <c r="DQ284" s="119">
        <v>55.579554401903522</v>
      </c>
      <c r="DR284" s="120">
        <v>52.180804672290726</v>
      </c>
      <c r="DS284" s="121"/>
      <c r="DT284" s="119">
        <v>42.805055516182371</v>
      </c>
      <c r="DU284" s="119">
        <v>47.605622489959835</v>
      </c>
      <c r="DV284" s="120">
        <v>50.705988660524447</v>
      </c>
      <c r="DW284" s="121"/>
      <c r="DX284" s="119">
        <v>48.34626052501239</v>
      </c>
      <c r="DY284" s="119">
        <v>36.882714214957907</v>
      </c>
      <c r="DZ284" s="120">
        <v>48.944358593363063</v>
      </c>
      <c r="EA284" s="121"/>
      <c r="EB284" s="119">
        <v>26.077685950413226</v>
      </c>
      <c r="EC284" s="119">
        <v>22.081105728127675</v>
      </c>
      <c r="ED284" s="120">
        <v>24.379139355941863</v>
      </c>
      <c r="EE284" s="121"/>
      <c r="EF284" s="119">
        <v>27.195356380708496</v>
      </c>
      <c r="EG284" s="119">
        <v>24.695783183952202</v>
      </c>
      <c r="EH284" s="120">
        <v>26.195527102005979</v>
      </c>
      <c r="EI284" s="121"/>
      <c r="EJ284" s="119">
        <v>18.318628324214274</v>
      </c>
      <c r="EK284" s="119">
        <v>23.624023412647919</v>
      </c>
      <c r="EL284" s="120">
        <v>39.440106883827454</v>
      </c>
      <c r="EM284" s="121"/>
      <c r="EN284" s="119">
        <v>40.393462783171522</v>
      </c>
      <c r="EO284" s="119">
        <v>42.693090614886735</v>
      </c>
      <c r="EP284" s="120">
        <v>40.493446601941748</v>
      </c>
      <c r="EQ284" s="121"/>
      <c r="ER284" s="119">
        <v>49.013953098827471</v>
      </c>
      <c r="ES284" s="119">
        <v>66.118822445561136</v>
      </c>
      <c r="ET284" s="120">
        <v>83.923891122278079</v>
      </c>
      <c r="EU284" s="121"/>
      <c r="EV284" s="119">
        <v>63.706954148471617</v>
      </c>
      <c r="EW284" s="119">
        <v>47.205152838427949</v>
      </c>
      <c r="EX284" s="120">
        <v>72.30789301310044</v>
      </c>
      <c r="EY284" s="121"/>
      <c r="EZ284" s="119">
        <v>39.388364710225162</v>
      </c>
      <c r="FA284" s="119">
        <v>31.790609080841634</v>
      </c>
      <c r="FB284" s="120">
        <v>19.094359542266517</v>
      </c>
    </row>
    <row r="285" spans="1:158" s="118" customFormat="1" ht="15" customHeight="1" x14ac:dyDescent="0.25">
      <c r="A285" s="85">
        <v>23145020</v>
      </c>
      <c r="B285" s="86">
        <v>-73.516666999999998</v>
      </c>
      <c r="C285" s="86">
        <v>6.6833330000000002</v>
      </c>
      <c r="D285" s="87">
        <v>815</v>
      </c>
      <c r="E285" s="197" t="s">
        <v>201</v>
      </c>
      <c r="F285" s="89" t="s">
        <v>52</v>
      </c>
      <c r="G285" s="89" t="s">
        <v>1515</v>
      </c>
      <c r="H285" s="89" t="s">
        <v>1518</v>
      </c>
      <c r="I285" s="89" t="s">
        <v>1543</v>
      </c>
      <c r="J285" s="171" t="s">
        <v>872</v>
      </c>
      <c r="K285" s="246">
        <v>25.2</v>
      </c>
      <c r="L285" s="126">
        <v>0</v>
      </c>
      <c r="M285" s="126">
        <v>0</v>
      </c>
      <c r="N285" s="126">
        <v>12.5</v>
      </c>
      <c r="O285" s="126">
        <v>0.7</v>
      </c>
      <c r="P285" s="126">
        <v>5.8</v>
      </c>
      <c r="Q285" s="126">
        <v>4.2</v>
      </c>
      <c r="R285" s="126">
        <v>4.5999999999999996</v>
      </c>
      <c r="S285" s="126">
        <v>0</v>
      </c>
      <c r="T285" s="126">
        <v>7.5</v>
      </c>
      <c r="U285" s="126">
        <v>0</v>
      </c>
      <c r="V285" s="661">
        <v>1.3</v>
      </c>
      <c r="W285" s="661">
        <v>2.6</v>
      </c>
      <c r="X285" s="126">
        <v>8.1999999999999993</v>
      </c>
      <c r="Y285" s="126">
        <v>71.5</v>
      </c>
      <c r="Z285" s="246">
        <v>24.4</v>
      </c>
      <c r="AA285" s="126">
        <v>23.2</v>
      </c>
      <c r="AB285" s="126">
        <v>0.2</v>
      </c>
      <c r="AC285" s="126">
        <v>0.3</v>
      </c>
      <c r="AD285" s="246">
        <v>0</v>
      </c>
      <c r="AE285" s="126">
        <v>0</v>
      </c>
      <c r="AF285" s="126">
        <v>22.6</v>
      </c>
      <c r="AG285" s="126">
        <v>0</v>
      </c>
      <c r="AH285" s="126">
        <v>13.6</v>
      </c>
      <c r="AI285" s="126">
        <v>0.3</v>
      </c>
      <c r="AJ285" s="126">
        <v>2.8</v>
      </c>
      <c r="AK285" s="126">
        <v>15.7</v>
      </c>
      <c r="AL285" s="126">
        <v>4.5999999999999996</v>
      </c>
      <c r="AM285" s="126">
        <v>0</v>
      </c>
      <c r="AN285" s="126">
        <v>0</v>
      </c>
      <c r="AO285" s="120"/>
      <c r="AP285" s="92">
        <f t="shared" si="142"/>
        <v>251.8</v>
      </c>
      <c r="AQ285" s="93">
        <v>242.2237510909583</v>
      </c>
      <c r="AR285" s="94">
        <f>+AP285*100/AQ285</f>
        <v>103.95347230232831</v>
      </c>
      <c r="AS285" s="95">
        <f>IF(AND((AP285*$AT$1*100/(AQ285*AT285))&gt;100+3.33*AP285-AQ285*AT285/$AT$1,AQ285&lt;30),IF(100+3.33*AP285-AQ285*AT285/$AT$1&gt;200,200,100+3.33*AP285-AQ285*AT285/$AT$1),IF((AP285*$AT$1*100/(AQ285*AT285))&lt;100+AP285-3.33*AQ285*AT285/$AT$1,100+AP285-3.33*AQ285*AT285/$AT$1,IF((AP285*$AT$1*100/(AQ285*AT285))&gt;200,200,(AP285*$AT$1*100/(AQ285*AT285)))))</f>
        <v>103.95347230232831</v>
      </c>
      <c r="AT285" s="96">
        <f>COUNT(K285:AO285)</f>
        <v>30</v>
      </c>
      <c r="AU285" s="97">
        <f>COUNTIF(K285:AO285,"&gt;0")</f>
        <v>21</v>
      </c>
      <c r="AV285" s="98"/>
      <c r="AW285" s="58">
        <f>+LOOKUP(1000,K285:AO285)</f>
        <v>0</v>
      </c>
      <c r="AX285" s="99"/>
      <c r="AY285" s="100">
        <f t="shared" si="163"/>
        <v>71.5</v>
      </c>
      <c r="AZ285" s="101">
        <v>107.7</v>
      </c>
      <c r="BA285" s="102">
        <f t="shared" si="143"/>
        <v>-36.200000000000003</v>
      </c>
      <c r="BB285" s="102" t="str">
        <f t="shared" si="144"/>
        <v/>
      </c>
      <c r="BC285" s="102" t="str">
        <f t="shared" si="145"/>
        <v/>
      </c>
      <c r="BD285" s="102">
        <v>18.073457524111504</v>
      </c>
      <c r="BE285" s="103">
        <f t="shared" si="172"/>
        <v>2.9265424758884961</v>
      </c>
      <c r="BF285" s="124" t="s">
        <v>201</v>
      </c>
      <c r="BG285" s="105">
        <v>89.625925925925927</v>
      </c>
      <c r="BH285" s="105">
        <v>100.58</v>
      </c>
      <c r="BI285" s="105">
        <v>168.88750000000002</v>
      </c>
      <c r="BJ285" s="105">
        <v>242.2237510909583</v>
      </c>
      <c r="BK285" s="105">
        <v>311.29583333333329</v>
      </c>
      <c r="BL285" s="105">
        <v>220.87307692307692</v>
      </c>
      <c r="BM285" s="105">
        <v>211.52500000000001</v>
      </c>
      <c r="BN285" s="105">
        <v>235.32916666666668</v>
      </c>
      <c r="BO285" s="105">
        <v>238.83703703703702</v>
      </c>
      <c r="BP285" s="105">
        <v>274.71666666666664</v>
      </c>
      <c r="BQ285" s="105">
        <v>259.93333333333334</v>
      </c>
      <c r="BR285" s="106">
        <v>125.9875</v>
      </c>
      <c r="BS285" s="107"/>
      <c r="BT285" s="108">
        <v>8.539285714285711</v>
      </c>
      <c r="BU285" s="108">
        <v>9.5937710208934952</v>
      </c>
      <c r="BV285" s="108">
        <v>13.535730401994767</v>
      </c>
      <c r="BW285" s="108">
        <v>18.073457524111504</v>
      </c>
      <c r="BX285" s="108">
        <v>21.34462940943321</v>
      </c>
      <c r="BY285" s="109">
        <v>19.954433497536943</v>
      </c>
      <c r="BZ285" s="109">
        <v>19.277566389219185</v>
      </c>
      <c r="CA285" s="109">
        <v>20.176926351638997</v>
      </c>
      <c r="CB285" s="109">
        <v>20.51520298963819</v>
      </c>
      <c r="CC285" s="109">
        <v>19.875533661740555</v>
      </c>
      <c r="CD285" s="109">
        <v>18.127229488703922</v>
      </c>
      <c r="CE285" s="109">
        <v>12.655236922355149</v>
      </c>
      <c r="CF285" s="110"/>
      <c r="CG285" s="111">
        <v>82.2</v>
      </c>
      <c r="CH285" s="111">
        <v>125</v>
      </c>
      <c r="CI285" s="111">
        <v>151</v>
      </c>
      <c r="CJ285" s="111">
        <v>107.7</v>
      </c>
      <c r="CK285" s="111">
        <v>113</v>
      </c>
      <c r="CL285" s="111">
        <v>112</v>
      </c>
      <c r="CM285" s="111">
        <v>91</v>
      </c>
      <c r="CN285" s="111">
        <v>105</v>
      </c>
      <c r="CO285" s="111">
        <v>162.69999999999999</v>
      </c>
      <c r="CP285" s="111">
        <v>122</v>
      </c>
      <c r="CQ285" s="111">
        <v>114.3</v>
      </c>
      <c r="CR285" s="111">
        <v>120</v>
      </c>
      <c r="CS285" s="112"/>
      <c r="CT285" s="125" t="s">
        <v>201</v>
      </c>
      <c r="CU285" s="114">
        <f t="shared" si="164"/>
        <v>60.500000000000007</v>
      </c>
      <c r="CV285" s="114"/>
      <c r="CW285" s="114"/>
      <c r="CX285" s="114">
        <f t="shared" si="165"/>
        <v>131.69999999999999</v>
      </c>
      <c r="CY285" s="114"/>
      <c r="CZ285" s="114"/>
      <c r="DA285" s="114">
        <f t="shared" si="166"/>
        <v>59.6</v>
      </c>
      <c r="DB285" s="115">
        <f t="shared" si="171"/>
        <v>251.79999999999998</v>
      </c>
      <c r="DC285" s="116">
        <f t="shared" si="167"/>
        <v>10</v>
      </c>
      <c r="DD285" s="116">
        <f t="shared" si="168"/>
        <v>9</v>
      </c>
      <c r="DE285" s="116">
        <f t="shared" si="169"/>
        <v>10</v>
      </c>
      <c r="DF285" s="117">
        <f t="shared" si="170"/>
        <v>30</v>
      </c>
      <c r="DH285" s="119">
        <v>29.177907711757271</v>
      </c>
      <c r="DI285" s="119">
        <v>22.473598820058999</v>
      </c>
      <c r="DJ285" s="120">
        <v>23.040160134850399</v>
      </c>
      <c r="DK285" s="121"/>
      <c r="DL285" s="119">
        <v>40.429874199955854</v>
      </c>
      <c r="DM285" s="119">
        <v>40.321483116309871</v>
      </c>
      <c r="DN285" s="120">
        <v>26.013860075038622</v>
      </c>
      <c r="DO285" s="121"/>
      <c r="DP285" s="119">
        <v>44.011242956220208</v>
      </c>
      <c r="DQ285" s="119">
        <v>50.237223667100139</v>
      </c>
      <c r="DR285" s="120">
        <v>70.84736671001302</v>
      </c>
      <c r="DS285" s="121"/>
      <c r="DT285" s="119">
        <v>74.930200528867346</v>
      </c>
      <c r="DU285" s="119">
        <v>74.079928749816375</v>
      </c>
      <c r="DV285" s="120">
        <v>92.148204054649625</v>
      </c>
      <c r="DW285" s="121"/>
      <c r="DX285" s="119">
        <v>99.936811486570122</v>
      </c>
      <c r="DY285" s="119">
        <v>84.095763708379749</v>
      </c>
      <c r="DZ285" s="120">
        <v>102.27575813838347</v>
      </c>
      <c r="EA285" s="121"/>
      <c r="EB285" s="119">
        <v>89.887500000000003</v>
      </c>
      <c r="EC285" s="119">
        <v>82.973076923076903</v>
      </c>
      <c r="ED285" s="120">
        <v>66.839423076923069</v>
      </c>
      <c r="EE285" s="121"/>
      <c r="EF285" s="119">
        <v>57.002528083188245</v>
      </c>
      <c r="EG285" s="119">
        <v>61.264399341744372</v>
      </c>
      <c r="EH285" s="120">
        <v>75.967855183763021</v>
      </c>
      <c r="EI285" s="121"/>
      <c r="EJ285" s="119">
        <v>68.856827586206904</v>
      </c>
      <c r="EK285" s="119">
        <v>62.633615763546814</v>
      </c>
      <c r="EL285" s="120">
        <v>92.64555665024632</v>
      </c>
      <c r="EM285" s="121"/>
      <c r="EN285" s="119">
        <v>72.002520787746192</v>
      </c>
      <c r="EO285" s="119">
        <v>76.202667833698044</v>
      </c>
      <c r="EP285" s="120">
        <v>80.302811378555816</v>
      </c>
      <c r="EQ285" s="121"/>
      <c r="ER285" s="119">
        <v>83.714041170097531</v>
      </c>
      <c r="ES285" s="119">
        <v>95.757113759479978</v>
      </c>
      <c r="ET285" s="120">
        <v>91.644845070422548</v>
      </c>
      <c r="EU285" s="121"/>
      <c r="EV285" s="119">
        <v>91.132154041472702</v>
      </c>
      <c r="EW285" s="119">
        <v>70.434342784595856</v>
      </c>
      <c r="EX285" s="120">
        <v>81.761503173931445</v>
      </c>
      <c r="EY285" s="121"/>
      <c r="EZ285" s="119">
        <v>64.712331081081089</v>
      </c>
      <c r="FA285" s="119">
        <v>45.205743243243241</v>
      </c>
      <c r="FB285" s="120">
        <v>35.194425675675681</v>
      </c>
    </row>
    <row r="286" spans="1:158" s="118" customFormat="1" ht="15" customHeight="1" x14ac:dyDescent="0.25">
      <c r="A286" s="85">
        <v>16055060</v>
      </c>
      <c r="B286" s="86">
        <v>-73.233333000000002</v>
      </c>
      <c r="C286" s="86">
        <v>8.233333</v>
      </c>
      <c r="D286" s="87">
        <v>1500</v>
      </c>
      <c r="E286" s="197" t="s">
        <v>108</v>
      </c>
      <c r="F286" s="89" t="s">
        <v>55</v>
      </c>
      <c r="G286" s="89" t="s">
        <v>1511</v>
      </c>
      <c r="H286" s="89" t="s">
        <v>1519</v>
      </c>
      <c r="I286" s="89" t="s">
        <v>1587</v>
      </c>
      <c r="J286" s="171" t="s">
        <v>873</v>
      </c>
      <c r="K286" s="339">
        <v>1.6</v>
      </c>
      <c r="L286" s="126">
        <v>0</v>
      </c>
      <c r="M286" s="126">
        <v>0</v>
      </c>
      <c r="N286" s="126">
        <v>0</v>
      </c>
      <c r="O286" s="126">
        <v>6.4</v>
      </c>
      <c r="P286" s="126">
        <v>0.1</v>
      </c>
      <c r="Q286" s="126">
        <v>0</v>
      </c>
      <c r="R286" s="126">
        <v>0</v>
      </c>
      <c r="S286" s="126">
        <v>0</v>
      </c>
      <c r="T286" s="126">
        <v>0</v>
      </c>
      <c r="U286" s="126">
        <v>0</v>
      </c>
      <c r="V286" s="661">
        <v>0</v>
      </c>
      <c r="W286" s="661">
        <v>0</v>
      </c>
      <c r="X286" s="126">
        <v>0</v>
      </c>
      <c r="Y286" s="126">
        <v>0.2</v>
      </c>
      <c r="Z286" s="339">
        <v>3.3</v>
      </c>
      <c r="AA286" s="126">
        <v>17.3</v>
      </c>
      <c r="AB286" s="126">
        <v>7.9</v>
      </c>
      <c r="AC286" s="126">
        <v>3.9</v>
      </c>
      <c r="AD286" s="339">
        <v>0</v>
      </c>
      <c r="AE286" s="126">
        <v>0</v>
      </c>
      <c r="AF286" s="126">
        <v>1.5</v>
      </c>
      <c r="AG286" s="126">
        <v>2.1</v>
      </c>
      <c r="AH286" s="126">
        <v>0</v>
      </c>
      <c r="AI286" s="126">
        <v>0</v>
      </c>
      <c r="AJ286" s="126">
        <v>15.4</v>
      </c>
      <c r="AK286" s="126">
        <v>0.2</v>
      </c>
      <c r="AL286" s="126">
        <v>0</v>
      </c>
      <c r="AM286" s="126">
        <v>0</v>
      </c>
      <c r="AN286" s="126">
        <v>0</v>
      </c>
      <c r="AO286" s="120"/>
      <c r="AP286" s="92">
        <f t="shared" si="142"/>
        <v>59.9</v>
      </c>
      <c r="AQ286" s="93">
        <v>70.891999999999996</v>
      </c>
      <c r="AR286" s="94">
        <f>+AP286*100/AQ286</f>
        <v>84.494724369463412</v>
      </c>
      <c r="AS286" s="95">
        <f>IF(AND((AP286*$AT$1*100/(AQ286*AT286))&gt;100+3.33*AP286-AQ286*AT286/$AT$1,AQ286&lt;30),IF(100+3.33*AP286-AQ286*AT286/$AT$1&gt;200,200,100+3.33*AP286-AQ286*AT286/$AT$1),IF((AP286*$AT$1*100/(AQ286*AT286))&lt;100+AP286-3.33*AQ286*AT286/$AT$1,100+AP286-3.33*AQ286*AT286/$AT$1,IF((AP286*$AT$1*100/(AQ286*AT286))&gt;200,200,(AP286*$AT$1*100/(AQ286*AT286)))))</f>
        <v>84.494724369463412</v>
      </c>
      <c r="AT286" s="96">
        <f>COUNT(K286:AO286)</f>
        <v>30</v>
      </c>
      <c r="AU286" s="97">
        <f>COUNTIF(K286:AO286,"&gt;0")</f>
        <v>12</v>
      </c>
      <c r="AV286" s="98"/>
      <c r="AW286" s="58">
        <f>+LOOKUP(1000,K286:AO286)</f>
        <v>0</v>
      </c>
      <c r="AX286" s="99"/>
      <c r="AY286" s="100">
        <f t="shared" si="163"/>
        <v>17.3</v>
      </c>
      <c r="AZ286" s="101">
        <v>58.9</v>
      </c>
      <c r="BA286" s="102">
        <f t="shared" si="143"/>
        <v>-41.599999999999994</v>
      </c>
      <c r="BB286" s="102" t="str">
        <f t="shared" si="144"/>
        <v/>
      </c>
      <c r="BC286" s="102" t="str">
        <f t="shared" si="145"/>
        <v/>
      </c>
      <c r="BD286" s="102">
        <v>8.2223204636997753</v>
      </c>
      <c r="BE286" s="103">
        <f t="shared" si="172"/>
        <v>3.7776795363002247</v>
      </c>
      <c r="BF286" s="124" t="s">
        <v>108</v>
      </c>
      <c r="BG286" s="105">
        <v>17.959999999999997</v>
      </c>
      <c r="BH286" s="105">
        <v>11.884615384615385</v>
      </c>
      <c r="BI286" s="105">
        <v>32.113333333333337</v>
      </c>
      <c r="BJ286" s="105">
        <v>70.891999999999996</v>
      </c>
      <c r="BK286" s="105">
        <v>111.33333333333336</v>
      </c>
      <c r="BL286" s="105">
        <v>59.128000000000014</v>
      </c>
      <c r="BM286" s="105">
        <v>45.55833333333333</v>
      </c>
      <c r="BN286" s="105">
        <v>81.579166666666666</v>
      </c>
      <c r="BO286" s="105">
        <v>131.89999999999998</v>
      </c>
      <c r="BP286" s="105">
        <v>143.23749999999998</v>
      </c>
      <c r="BQ286" s="105">
        <v>87.963999999999999</v>
      </c>
      <c r="BR286" s="106">
        <v>28.49999583333334</v>
      </c>
      <c r="BS286" s="107"/>
      <c r="BT286" s="142">
        <v>2.4111932129173503</v>
      </c>
      <c r="BU286" s="143">
        <v>1.7600087966220972</v>
      </c>
      <c r="BV286" s="143">
        <v>4.1522792022792023</v>
      </c>
      <c r="BW286" s="143">
        <v>8.2223204636997753</v>
      </c>
      <c r="BX286" s="143">
        <v>10.746597010451691</v>
      </c>
      <c r="BY286" s="143">
        <v>6.0809018567639264</v>
      </c>
      <c r="BZ286" s="143">
        <v>5.5781861816344565</v>
      </c>
      <c r="CA286" s="143">
        <v>9.2855081865298956</v>
      </c>
      <c r="CB286" s="143">
        <v>13.111111111111112</v>
      </c>
      <c r="CC286" s="143">
        <v>13.50885331143952</v>
      </c>
      <c r="CD286" s="143">
        <v>9.7268886924059306</v>
      </c>
      <c r="CE286" s="144">
        <v>4.2334325396825392</v>
      </c>
      <c r="CF286" s="110"/>
      <c r="CG286" s="111">
        <v>54.9</v>
      </c>
      <c r="CH286" s="111">
        <v>55</v>
      </c>
      <c r="CI286" s="111">
        <v>42.7</v>
      </c>
      <c r="CJ286" s="111">
        <v>58.9</v>
      </c>
      <c r="CK286" s="111">
        <v>90.3</v>
      </c>
      <c r="CL286" s="111">
        <v>54.7</v>
      </c>
      <c r="CM286" s="111">
        <v>70.099999999999994</v>
      </c>
      <c r="CN286" s="111">
        <v>77</v>
      </c>
      <c r="CO286" s="111">
        <v>70</v>
      </c>
      <c r="CP286" s="111">
        <v>87.5</v>
      </c>
      <c r="CQ286" s="111">
        <v>93.7</v>
      </c>
      <c r="CR286" s="111">
        <v>56.4</v>
      </c>
      <c r="CS286" s="112"/>
      <c r="CT286" s="125" t="s">
        <v>108</v>
      </c>
      <c r="CU286" s="114">
        <f t="shared" si="164"/>
        <v>8.1</v>
      </c>
      <c r="CV286" s="114"/>
      <c r="CW286" s="114"/>
      <c r="CX286" s="114">
        <f t="shared" si="165"/>
        <v>32.6</v>
      </c>
      <c r="CY286" s="114"/>
      <c r="CZ286" s="114"/>
      <c r="DA286" s="114">
        <f t="shared" si="166"/>
        <v>19.2</v>
      </c>
      <c r="DB286" s="115">
        <f t="shared" si="171"/>
        <v>59.900000000000006</v>
      </c>
      <c r="DC286" s="116">
        <f t="shared" si="167"/>
        <v>10</v>
      </c>
      <c r="DD286" s="116">
        <f t="shared" si="168"/>
        <v>9</v>
      </c>
      <c r="DE286" s="116">
        <f t="shared" si="169"/>
        <v>10</v>
      </c>
      <c r="DF286" s="117">
        <f t="shared" si="170"/>
        <v>30</v>
      </c>
      <c r="DH286" s="119">
        <v>6.3703042328042327</v>
      </c>
      <c r="DI286" s="119">
        <v>4.6994047619047619</v>
      </c>
      <c r="DJ286" s="120">
        <v>2.0886243386243386</v>
      </c>
      <c r="DK286" s="121"/>
      <c r="DL286" s="119">
        <v>4.1588793103448278</v>
      </c>
      <c r="DM286" s="119">
        <v>7.0381034482758613</v>
      </c>
      <c r="DN286" s="120">
        <v>4.2655172413793103</v>
      </c>
      <c r="DO286" s="121"/>
      <c r="DP286" s="119">
        <v>6.9958333333333345</v>
      </c>
      <c r="DQ286" s="119">
        <v>8.3138888888888882</v>
      </c>
      <c r="DR286" s="120">
        <v>9.3277777777777775</v>
      </c>
      <c r="DS286" s="121"/>
      <c r="DT286" s="119">
        <v>15.732577903682721</v>
      </c>
      <c r="DU286" s="119">
        <v>23.3971671388102</v>
      </c>
      <c r="DV286" s="120">
        <v>32.070254957507089</v>
      </c>
      <c r="DW286" s="121"/>
      <c r="DX286" s="119">
        <v>29.651778752436648</v>
      </c>
      <c r="DY286" s="119">
        <v>27.000791910331387</v>
      </c>
      <c r="DZ286" s="120">
        <v>44.084929337231969</v>
      </c>
      <c r="EA286" s="121"/>
      <c r="EB286" s="119">
        <v>27.707732570311954</v>
      </c>
      <c r="EC286" s="119">
        <v>23.706615953660407</v>
      </c>
      <c r="ED286" s="120">
        <v>10.903042780375461</v>
      </c>
      <c r="EE286" s="121"/>
      <c r="EF286" s="119">
        <v>10.829458239277651</v>
      </c>
      <c r="EG286" s="119">
        <v>13.937913844996235</v>
      </c>
      <c r="EH286" s="120">
        <v>19.65346124905944</v>
      </c>
      <c r="EI286" s="121"/>
      <c r="EJ286" s="119">
        <v>26.992474916387959</v>
      </c>
      <c r="EK286" s="119">
        <v>22.493729096989966</v>
      </c>
      <c r="EL286" s="120">
        <v>40.188795986622068</v>
      </c>
      <c r="EM286" s="121"/>
      <c r="EN286" s="119">
        <v>40.513202347083919</v>
      </c>
      <c r="EO286" s="119">
        <v>49.116005808440015</v>
      </c>
      <c r="EP286" s="120">
        <v>51.016625177809381</v>
      </c>
      <c r="EQ286" s="121"/>
      <c r="ER286" s="119">
        <v>62.556947969543138</v>
      </c>
      <c r="ES286" s="119">
        <v>46.792195431472074</v>
      </c>
      <c r="ET286" s="120">
        <v>48.900856598984767</v>
      </c>
      <c r="EU286" s="121"/>
      <c r="EV286" s="119">
        <v>28.850192213980186</v>
      </c>
      <c r="EW286" s="119">
        <v>28.436569386539613</v>
      </c>
      <c r="EX286" s="120">
        <v>25.748021008175865</v>
      </c>
      <c r="EY286" s="121"/>
      <c r="EZ286" s="119">
        <v>18.756598240469209</v>
      </c>
      <c r="FA286" s="119">
        <v>6.5648093841642225</v>
      </c>
      <c r="FB286" s="120">
        <v>3.7513196480938418</v>
      </c>
    </row>
    <row r="287" spans="1:158" s="118" customFormat="1" ht="15" customHeight="1" x14ac:dyDescent="0.25">
      <c r="A287" s="85">
        <v>24010230</v>
      </c>
      <c r="B287" s="86">
        <v>-73.25</v>
      </c>
      <c r="C287" s="86">
        <v>6.3666669999999996</v>
      </c>
      <c r="D287" s="87">
        <v>1523</v>
      </c>
      <c r="E287" s="197" t="s">
        <v>230</v>
      </c>
      <c r="F287" s="89" t="s">
        <v>52</v>
      </c>
      <c r="G287" s="89" t="s">
        <v>1515</v>
      </c>
      <c r="H287" s="89" t="s">
        <v>752</v>
      </c>
      <c r="I287" s="89" t="s">
        <v>1588</v>
      </c>
      <c r="J287" s="171" t="s">
        <v>874</v>
      </c>
      <c r="K287" s="339">
        <v>19.8</v>
      </c>
      <c r="L287" s="126">
        <v>0</v>
      </c>
      <c r="M287" s="126">
        <v>0</v>
      </c>
      <c r="N287" s="126">
        <v>0</v>
      </c>
      <c r="O287" s="126">
        <v>1.5</v>
      </c>
      <c r="P287" s="126">
        <v>3.5</v>
      </c>
      <c r="Q287" s="126">
        <v>2.6</v>
      </c>
      <c r="R287" s="126">
        <v>1.5</v>
      </c>
      <c r="S287" s="126">
        <v>0</v>
      </c>
      <c r="T287" s="126">
        <v>0</v>
      </c>
      <c r="U287" s="126">
        <v>0</v>
      </c>
      <c r="V287" s="661" t="s">
        <v>1301</v>
      </c>
      <c r="W287" s="661">
        <v>0</v>
      </c>
      <c r="X287" s="126">
        <v>12.3</v>
      </c>
      <c r="Y287" s="126">
        <v>22.5</v>
      </c>
      <c r="Z287" s="339">
        <v>0.3</v>
      </c>
      <c r="AA287" s="126">
        <v>25.3</v>
      </c>
      <c r="AB287" s="126">
        <v>0</v>
      </c>
      <c r="AC287" s="126">
        <v>0</v>
      </c>
      <c r="AD287" s="339">
        <v>0</v>
      </c>
      <c r="AE287" s="126">
        <v>0</v>
      </c>
      <c r="AF287" s="126">
        <v>0</v>
      </c>
      <c r="AG287" s="126">
        <v>0.9</v>
      </c>
      <c r="AH287" s="126">
        <v>8.3000000000000007</v>
      </c>
      <c r="AI287" s="126">
        <v>0</v>
      </c>
      <c r="AJ287" s="126">
        <v>25.3</v>
      </c>
      <c r="AK287" s="126">
        <v>0</v>
      </c>
      <c r="AL287" s="126">
        <v>2.8</v>
      </c>
      <c r="AM287" s="126">
        <v>0</v>
      </c>
      <c r="AN287" s="126">
        <v>0</v>
      </c>
      <c r="AO287" s="120"/>
      <c r="AP287" s="92">
        <f t="shared" si="142"/>
        <v>126.6</v>
      </c>
      <c r="AQ287" s="93">
        <v>275.26666666666659</v>
      </c>
      <c r="AR287" s="94">
        <f t="shared" si="159"/>
        <v>45.991765560668455</v>
      </c>
      <c r="AS287" s="95">
        <f t="shared" si="160"/>
        <v>47.577688511036335</v>
      </c>
      <c r="AT287" s="96">
        <f t="shared" si="161"/>
        <v>29</v>
      </c>
      <c r="AU287" s="97">
        <f t="shared" si="162"/>
        <v>13</v>
      </c>
      <c r="AV287" s="98"/>
      <c r="AW287" s="58">
        <f t="shared" si="140"/>
        <v>0</v>
      </c>
      <c r="AX287" s="99"/>
      <c r="AY287" s="100">
        <f t="shared" si="163"/>
        <v>25.3</v>
      </c>
      <c r="AZ287" s="101">
        <v>126</v>
      </c>
      <c r="BA287" s="102">
        <f t="shared" si="143"/>
        <v>-100.7</v>
      </c>
      <c r="BB287" s="102" t="str">
        <f t="shared" si="144"/>
        <v/>
      </c>
      <c r="BC287" s="102" t="str">
        <f t="shared" si="145"/>
        <v/>
      </c>
      <c r="BD287" s="102">
        <v>19.433333333333326</v>
      </c>
      <c r="BE287" s="103">
        <f t="shared" si="172"/>
        <v>-6.4333333333333265</v>
      </c>
      <c r="BF287" s="124" t="s">
        <v>230</v>
      </c>
      <c r="BG287" s="105">
        <v>61.693333333333342</v>
      </c>
      <c r="BH287" s="105">
        <v>95.965517241379345</v>
      </c>
      <c r="BI287" s="105">
        <v>194.8133333333333</v>
      </c>
      <c r="BJ287" s="105">
        <v>275.26666666666659</v>
      </c>
      <c r="BK287" s="105">
        <v>296.70344827586206</v>
      </c>
      <c r="BL287" s="105">
        <v>184.45999999999998</v>
      </c>
      <c r="BM287" s="105">
        <v>190.07333333333338</v>
      </c>
      <c r="BN287" s="105">
        <v>213.16666666666663</v>
      </c>
      <c r="BO287" s="105">
        <v>260.8241379310345</v>
      </c>
      <c r="BP287" s="105">
        <v>270.69333333333338</v>
      </c>
      <c r="BQ287" s="105">
        <v>213.9166666666666</v>
      </c>
      <c r="BR287" s="106">
        <v>85.896666666666633</v>
      </c>
      <c r="BS287" s="107"/>
      <c r="BT287" s="108">
        <v>7.3666666666666636</v>
      </c>
      <c r="BU287" s="108">
        <v>9.5987376847290644</v>
      </c>
      <c r="BV287" s="108">
        <v>15.03333333333333</v>
      </c>
      <c r="BW287" s="108">
        <v>19.433333333333326</v>
      </c>
      <c r="BX287" s="108">
        <v>21.803448275862067</v>
      </c>
      <c r="BY287" s="109">
        <v>18.7</v>
      </c>
      <c r="BZ287" s="109">
        <v>19.133333333333329</v>
      </c>
      <c r="CA287" s="109">
        <v>20.299999999999997</v>
      </c>
      <c r="CB287" s="109">
        <v>20.52528735632184</v>
      </c>
      <c r="CC287" s="109">
        <v>21.299999999999997</v>
      </c>
      <c r="CD287" s="109">
        <v>16.600000000000001</v>
      </c>
      <c r="CE287" s="109">
        <v>8.9333333333333318</v>
      </c>
      <c r="CF287" s="110"/>
      <c r="CG287" s="111">
        <v>76</v>
      </c>
      <c r="CH287" s="111">
        <v>90</v>
      </c>
      <c r="CI287" s="111">
        <v>132</v>
      </c>
      <c r="CJ287" s="111">
        <v>126</v>
      </c>
      <c r="CK287" s="111">
        <v>140</v>
      </c>
      <c r="CL287" s="111">
        <v>102</v>
      </c>
      <c r="CM287" s="111">
        <v>111</v>
      </c>
      <c r="CN287" s="111">
        <v>102</v>
      </c>
      <c r="CO287" s="111">
        <v>120</v>
      </c>
      <c r="CP287" s="111">
        <v>121</v>
      </c>
      <c r="CQ287" s="111">
        <v>99</v>
      </c>
      <c r="CR287" s="111">
        <v>77</v>
      </c>
      <c r="CS287" s="112"/>
      <c r="CT287" s="125" t="s">
        <v>230</v>
      </c>
      <c r="CU287" s="114">
        <f t="shared" si="164"/>
        <v>28.900000000000002</v>
      </c>
      <c r="CV287" s="114"/>
      <c r="CW287" s="114"/>
      <c r="CX287" s="114">
        <f t="shared" si="165"/>
        <v>60.399999999999991</v>
      </c>
      <c r="CY287" s="114"/>
      <c r="CZ287" s="114"/>
      <c r="DA287" s="114">
        <f t="shared" si="166"/>
        <v>37.299999999999997</v>
      </c>
      <c r="DB287" s="115">
        <f t="shared" si="171"/>
        <v>126.6</v>
      </c>
      <c r="DC287" s="116">
        <f t="shared" si="167"/>
        <v>10</v>
      </c>
      <c r="DD287" s="116">
        <f t="shared" si="168"/>
        <v>8</v>
      </c>
      <c r="DE287" s="116">
        <f t="shared" si="169"/>
        <v>10</v>
      </c>
      <c r="DF287" s="117">
        <f t="shared" si="170"/>
        <v>29</v>
      </c>
      <c r="DH287" s="119">
        <v>24.47683215130024</v>
      </c>
      <c r="DI287" s="119">
        <v>20.480614657210406</v>
      </c>
      <c r="DJ287" s="120">
        <v>25.475886524822702</v>
      </c>
      <c r="DK287" s="121"/>
      <c r="DL287" s="119">
        <v>36.387937126526374</v>
      </c>
      <c r="DM287" s="119">
        <v>45.459722005715776</v>
      </c>
      <c r="DN287" s="120">
        <v>47.475674201091195</v>
      </c>
      <c r="DO287" s="121"/>
      <c r="DP287" s="119">
        <v>47.990268626457166</v>
      </c>
      <c r="DQ287" s="119">
        <v>63.587105930055742</v>
      </c>
      <c r="DR287" s="120">
        <v>85.682625443487069</v>
      </c>
      <c r="DS287" s="121"/>
      <c r="DT287" s="119">
        <v>89.074428044280452</v>
      </c>
      <c r="DU287" s="119">
        <v>114.96699466994671</v>
      </c>
      <c r="DV287" s="120">
        <v>121.06524395243952</v>
      </c>
      <c r="DW287" s="121"/>
      <c r="DX287" s="119">
        <v>109.41323253704266</v>
      </c>
      <c r="DY287" s="119">
        <v>106.11283338373147</v>
      </c>
      <c r="DZ287" s="120">
        <v>115.21393407922589</v>
      </c>
      <c r="EA287" s="121"/>
      <c r="EB287" s="119">
        <v>92.468593150280483</v>
      </c>
      <c r="EC287" s="119">
        <v>69.07653823442574</v>
      </c>
      <c r="ED287" s="120">
        <v>64.178201948627105</v>
      </c>
      <c r="EE287" s="121"/>
      <c r="EF287" s="119">
        <v>72.292448522829019</v>
      </c>
      <c r="EG287" s="119">
        <v>70.292657415696809</v>
      </c>
      <c r="EH287" s="120">
        <v>80.791560728140851</v>
      </c>
      <c r="EI287" s="121"/>
      <c r="EJ287" s="119">
        <v>71.106030534351135</v>
      </c>
      <c r="EK287" s="119">
        <v>74.206293469041555</v>
      </c>
      <c r="EL287" s="120">
        <v>90.50767599660729</v>
      </c>
      <c r="EM287" s="121"/>
      <c r="EN287" s="119">
        <v>86.02102923196621</v>
      </c>
      <c r="EO287" s="119">
        <v>91.322325219517609</v>
      </c>
      <c r="EP287" s="120">
        <v>122.6299788818495</v>
      </c>
      <c r="EQ287" s="121"/>
      <c r="ER287" s="119">
        <v>104.00313725490196</v>
      </c>
      <c r="ES287" s="119">
        <v>108.30326696832577</v>
      </c>
      <c r="ET287" s="120">
        <v>119.20359577677225</v>
      </c>
      <c r="EU287" s="121"/>
      <c r="EV287" s="119">
        <v>90.280372612948298</v>
      </c>
      <c r="EW287" s="119">
        <v>69.084980593075599</v>
      </c>
      <c r="EX287" s="120">
        <v>55.287980127309424</v>
      </c>
      <c r="EY287" s="121"/>
      <c r="EZ287" s="119">
        <v>45.488460144927537</v>
      </c>
      <c r="FA287" s="119">
        <v>30.092365942028991</v>
      </c>
      <c r="FB287" s="120">
        <v>16.395840579710146</v>
      </c>
    </row>
    <row r="288" spans="1:158" s="118" customFormat="1" ht="15" customHeight="1" x14ac:dyDescent="0.25">
      <c r="A288" s="85">
        <v>24010640</v>
      </c>
      <c r="B288" s="86">
        <v>-73.783332999999999</v>
      </c>
      <c r="C288" s="86">
        <v>5.983333</v>
      </c>
      <c r="D288" s="87">
        <v>2260</v>
      </c>
      <c r="E288" s="197" t="s">
        <v>39</v>
      </c>
      <c r="F288" s="89" t="s">
        <v>52</v>
      </c>
      <c r="G288" s="89" t="s">
        <v>1515</v>
      </c>
      <c r="H288" s="89" t="s">
        <v>752</v>
      </c>
      <c r="I288" s="89" t="s">
        <v>1588</v>
      </c>
      <c r="J288" s="171" t="s">
        <v>875</v>
      </c>
      <c r="K288" s="246" t="s">
        <v>1301</v>
      </c>
      <c r="L288" s="126">
        <v>0</v>
      </c>
      <c r="M288" s="126">
        <v>0.7</v>
      </c>
      <c r="N288" s="126">
        <v>7.4</v>
      </c>
      <c r="O288" s="126">
        <v>3.5</v>
      </c>
      <c r="P288" s="126">
        <v>1.5</v>
      </c>
      <c r="Q288" s="126">
        <v>1.7</v>
      </c>
      <c r="R288" s="126">
        <v>15.7</v>
      </c>
      <c r="S288" s="126">
        <v>0.4</v>
      </c>
      <c r="T288" s="126">
        <v>5.3</v>
      </c>
      <c r="U288" s="126">
        <v>0</v>
      </c>
      <c r="V288" s="661">
        <v>3.5</v>
      </c>
      <c r="W288" s="661">
        <v>5.2</v>
      </c>
      <c r="X288" s="126">
        <v>9.1999999999999993</v>
      </c>
      <c r="Y288" s="126">
        <v>18.5</v>
      </c>
      <c r="Z288" s="246">
        <v>10.4</v>
      </c>
      <c r="AA288" s="126">
        <v>5.3</v>
      </c>
      <c r="AB288" s="126">
        <v>0</v>
      </c>
      <c r="AC288" s="126">
        <v>3.8</v>
      </c>
      <c r="AD288" s="246">
        <v>0.5</v>
      </c>
      <c r="AE288" s="126">
        <v>0.2</v>
      </c>
      <c r="AF288" s="126">
        <v>1.3</v>
      </c>
      <c r="AG288" s="126">
        <v>5.3</v>
      </c>
      <c r="AH288" s="126">
        <v>23.7</v>
      </c>
      <c r="AI288" s="126">
        <v>0.4</v>
      </c>
      <c r="AJ288" s="126">
        <v>1.2</v>
      </c>
      <c r="AK288" s="126">
        <v>27.9</v>
      </c>
      <c r="AL288" s="126">
        <v>4.8</v>
      </c>
      <c r="AM288" s="126">
        <v>0</v>
      </c>
      <c r="AN288" s="126">
        <v>2.2999999999999998</v>
      </c>
      <c r="AO288" s="120"/>
      <c r="AP288" s="92">
        <f t="shared" si="142"/>
        <v>159.70000000000002</v>
      </c>
      <c r="AQ288" s="93">
        <v>286.13333333333333</v>
      </c>
      <c r="AR288" s="94">
        <f t="shared" si="159"/>
        <v>55.813140726933838</v>
      </c>
      <c r="AS288" s="95">
        <f t="shared" si="160"/>
        <v>57.737731786483288</v>
      </c>
      <c r="AT288" s="96">
        <f t="shared" si="161"/>
        <v>29</v>
      </c>
      <c r="AU288" s="97">
        <f t="shared" si="162"/>
        <v>25</v>
      </c>
      <c r="AV288" s="98"/>
      <c r="AW288" s="58">
        <f t="shared" si="140"/>
        <v>2.2999999999999998</v>
      </c>
      <c r="AX288" s="99"/>
      <c r="AY288" s="100">
        <f t="shared" si="163"/>
        <v>27.9</v>
      </c>
      <c r="AZ288" s="101">
        <v>74</v>
      </c>
      <c r="BA288" s="102">
        <f t="shared" si="143"/>
        <v>-46.1</v>
      </c>
      <c r="BB288" s="102" t="str">
        <f t="shared" si="144"/>
        <v/>
      </c>
      <c r="BC288" s="102" t="str">
        <f t="shared" si="145"/>
        <v/>
      </c>
      <c r="BD288" s="102">
        <v>21.333333333333332</v>
      </c>
      <c r="BE288" s="103">
        <f t="shared" si="172"/>
        <v>3.6666666666666679</v>
      </c>
      <c r="BF288" s="124" t="s">
        <v>39</v>
      </c>
      <c r="BG288" s="105">
        <v>62.616666666666667</v>
      </c>
      <c r="BH288" s="105">
        <v>89.923333333333346</v>
      </c>
      <c r="BI288" s="105">
        <v>181.76666666666662</v>
      </c>
      <c r="BJ288" s="105">
        <v>286.13333333333333</v>
      </c>
      <c r="BK288" s="105">
        <v>340.94</v>
      </c>
      <c r="BL288" s="105">
        <v>226.32999999999996</v>
      </c>
      <c r="BM288" s="105">
        <v>212.98666666666668</v>
      </c>
      <c r="BN288" s="105">
        <v>214.60666666666665</v>
      </c>
      <c r="BO288" s="105">
        <v>262.45172413793108</v>
      </c>
      <c r="BP288" s="105">
        <v>269.95333333333332</v>
      </c>
      <c r="BQ288" s="105">
        <v>193.93666666666667</v>
      </c>
      <c r="BR288" s="106">
        <v>101.57000000000001</v>
      </c>
      <c r="BS288" s="107"/>
      <c r="BT288" s="108">
        <v>8.8666666666666654</v>
      </c>
      <c r="BU288" s="108">
        <v>10.092764778325121</v>
      </c>
      <c r="BV288" s="108">
        <v>16.166666666666664</v>
      </c>
      <c r="BW288" s="108">
        <v>21.333333333333332</v>
      </c>
      <c r="BX288" s="108">
        <v>22.63333333333334</v>
      </c>
      <c r="BY288" s="109">
        <v>17.8</v>
      </c>
      <c r="BZ288" s="109">
        <v>17.43333333333333</v>
      </c>
      <c r="CA288" s="109">
        <v>17.066666666666666</v>
      </c>
      <c r="CB288" s="109">
        <v>18.988095238095237</v>
      </c>
      <c r="CC288" s="109">
        <v>21.466666666666661</v>
      </c>
      <c r="CD288" s="109">
        <v>18.000000000000004</v>
      </c>
      <c r="CE288" s="109">
        <v>11.033333333333333</v>
      </c>
      <c r="CF288" s="110"/>
      <c r="CG288" s="111">
        <v>42.5</v>
      </c>
      <c r="CH288" s="111">
        <v>55.5</v>
      </c>
      <c r="CI288" s="111">
        <v>84.8</v>
      </c>
      <c r="CJ288" s="111">
        <v>74</v>
      </c>
      <c r="CK288" s="111">
        <v>162</v>
      </c>
      <c r="CL288" s="111">
        <v>68.5</v>
      </c>
      <c r="CM288" s="111">
        <v>66.5</v>
      </c>
      <c r="CN288" s="111">
        <v>100</v>
      </c>
      <c r="CO288" s="111">
        <v>88.9</v>
      </c>
      <c r="CP288" s="111">
        <v>84</v>
      </c>
      <c r="CQ288" s="111">
        <v>90</v>
      </c>
      <c r="CR288" s="111">
        <v>90</v>
      </c>
      <c r="CS288" s="112"/>
      <c r="CT288" s="125" t="s">
        <v>39</v>
      </c>
      <c r="CU288" s="114">
        <f t="shared" si="164"/>
        <v>36.199999999999996</v>
      </c>
      <c r="CV288" s="114"/>
      <c r="CW288" s="114"/>
      <c r="CX288" s="114">
        <f t="shared" si="165"/>
        <v>55.899999999999991</v>
      </c>
      <c r="CY288" s="114"/>
      <c r="CZ288" s="114"/>
      <c r="DA288" s="114">
        <f t="shared" si="166"/>
        <v>67.099999999999994</v>
      </c>
      <c r="DB288" s="115">
        <f t="shared" si="171"/>
        <v>159.19999999999999</v>
      </c>
      <c r="DC288" s="116">
        <f t="shared" si="167"/>
        <v>9</v>
      </c>
      <c r="DD288" s="116">
        <f t="shared" si="168"/>
        <v>9</v>
      </c>
      <c r="DE288" s="116">
        <f t="shared" si="169"/>
        <v>10</v>
      </c>
      <c r="DF288" s="117">
        <f t="shared" si="170"/>
        <v>29</v>
      </c>
      <c r="DH288" s="119">
        <v>23.718870899915899</v>
      </c>
      <c r="DI288" s="119">
        <v>18.628984440706478</v>
      </c>
      <c r="DJ288" s="120">
        <v>24.431455004205212</v>
      </c>
      <c r="DK288" s="121"/>
      <c r="DL288" s="119">
        <v>36.661883064810105</v>
      </c>
      <c r="DM288" s="119">
        <v>34.630753809141964</v>
      </c>
      <c r="DN288" s="120">
        <v>24.779776919151431</v>
      </c>
      <c r="DO288" s="121"/>
      <c r="DP288" s="119">
        <v>47.594469746258959</v>
      </c>
      <c r="DQ288" s="119">
        <v>45.494713728041646</v>
      </c>
      <c r="DR288" s="120">
        <v>55.293575146389074</v>
      </c>
      <c r="DS288" s="121"/>
      <c r="DT288" s="119">
        <v>79.696031370596302</v>
      </c>
      <c r="DU288" s="119">
        <v>77.896121000871403</v>
      </c>
      <c r="DV288" s="120">
        <v>119.39405452508403</v>
      </c>
      <c r="DW288" s="121"/>
      <c r="DX288" s="119">
        <v>117.6356904400607</v>
      </c>
      <c r="DY288" s="119">
        <v>106.63235204855842</v>
      </c>
      <c r="DZ288" s="120">
        <v>105.33195751138089</v>
      </c>
      <c r="EA288" s="121"/>
      <c r="EB288" s="119">
        <v>87.012156686177391</v>
      </c>
      <c r="EC288" s="119">
        <v>74.510410035864552</v>
      </c>
      <c r="ED288" s="120">
        <v>60.608467760716664</v>
      </c>
      <c r="EE288" s="121"/>
      <c r="EF288" s="119">
        <v>68.506930275693449</v>
      </c>
      <c r="EG288" s="119">
        <v>69.207001096029003</v>
      </c>
      <c r="EH288" s="120">
        <v>66.806758283449952</v>
      </c>
      <c r="EI288" s="121"/>
      <c r="EJ288" s="119">
        <v>61.591310344827583</v>
      </c>
      <c r="EK288" s="119">
        <v>64.990830721003135</v>
      </c>
      <c r="EL288" s="120">
        <v>93.386824451410661</v>
      </c>
      <c r="EM288" s="121"/>
      <c r="EN288" s="119">
        <v>73.67995326467279</v>
      </c>
      <c r="EO288" s="119">
        <v>94.674241169125011</v>
      </c>
      <c r="EP288" s="120">
        <v>110.46994349723668</v>
      </c>
      <c r="EQ288" s="121"/>
      <c r="ER288" s="119">
        <v>91.911895614692668</v>
      </c>
      <c r="ES288" s="119">
        <v>96.189180800224904</v>
      </c>
      <c r="ET288" s="120">
        <v>104.74375117128938</v>
      </c>
      <c r="EU288" s="121"/>
      <c r="EV288" s="119">
        <v>88.363473818646213</v>
      </c>
      <c r="EW288" s="119">
        <v>65.008825704107011</v>
      </c>
      <c r="EX288" s="120">
        <v>54.089769442763995</v>
      </c>
      <c r="EY288" s="121"/>
      <c r="EZ288" s="119">
        <v>42.04783686185656</v>
      </c>
      <c r="FA288" s="119">
        <v>31.992919351412603</v>
      </c>
      <c r="FB288" s="120">
        <v>24.883381717765353</v>
      </c>
    </row>
    <row r="289" spans="1:158" s="118" customFormat="1" ht="15" customHeight="1" x14ac:dyDescent="0.25">
      <c r="A289" s="85">
        <v>24040050</v>
      </c>
      <c r="B289" s="86">
        <v>-73.216667000000001</v>
      </c>
      <c r="C289" s="86">
        <v>6.6333330000000004</v>
      </c>
      <c r="D289" s="87">
        <v>1300</v>
      </c>
      <c r="E289" s="197" t="s">
        <v>198</v>
      </c>
      <c r="F289" s="89" t="s">
        <v>52</v>
      </c>
      <c r="G289" s="89" t="s">
        <v>1515</v>
      </c>
      <c r="H289" s="89" t="s">
        <v>752</v>
      </c>
      <c r="I289" s="89" t="s">
        <v>1588</v>
      </c>
      <c r="J289" s="171" t="s">
        <v>876</v>
      </c>
      <c r="K289" s="339" t="s">
        <v>1301</v>
      </c>
      <c r="L289" s="126">
        <v>0</v>
      </c>
      <c r="M289" s="126">
        <v>0</v>
      </c>
      <c r="N289" s="126">
        <v>0</v>
      </c>
      <c r="O289" s="126">
        <v>4</v>
      </c>
      <c r="P289" s="126">
        <v>0</v>
      </c>
      <c r="Q289" s="126">
        <v>0</v>
      </c>
      <c r="R289" s="126">
        <v>2</v>
      </c>
      <c r="S289" s="126">
        <v>0</v>
      </c>
      <c r="T289" s="126">
        <v>0</v>
      </c>
      <c r="U289" s="126">
        <v>0</v>
      </c>
      <c r="V289" s="661">
        <v>0</v>
      </c>
      <c r="W289" s="661">
        <v>0</v>
      </c>
      <c r="X289" s="126">
        <v>4</v>
      </c>
      <c r="Y289" s="126">
        <v>12</v>
      </c>
      <c r="Z289" s="339">
        <v>5</v>
      </c>
      <c r="AA289" s="126">
        <v>4</v>
      </c>
      <c r="AB289" s="126">
        <v>0</v>
      </c>
      <c r="AC289" s="126">
        <v>0</v>
      </c>
      <c r="AD289" s="339">
        <v>0</v>
      </c>
      <c r="AE289" s="126">
        <v>0</v>
      </c>
      <c r="AF289" s="126">
        <v>0</v>
      </c>
      <c r="AG289" s="126">
        <v>6</v>
      </c>
      <c r="AH289" s="126">
        <v>0</v>
      </c>
      <c r="AI289" s="126">
        <v>0</v>
      </c>
      <c r="AJ289" s="126">
        <v>7</v>
      </c>
      <c r="AK289" s="126">
        <v>0</v>
      </c>
      <c r="AL289" s="126">
        <v>2</v>
      </c>
      <c r="AM289" s="126">
        <v>0</v>
      </c>
      <c r="AN289" s="126">
        <v>0</v>
      </c>
      <c r="AO289" s="120"/>
      <c r="AP289" s="92">
        <f t="shared" si="142"/>
        <v>46</v>
      </c>
      <c r="AQ289" s="93">
        <v>114.96666666666667</v>
      </c>
      <c r="AR289" s="94">
        <f t="shared" si="159"/>
        <v>40.011597564511455</v>
      </c>
      <c r="AS289" s="95">
        <f t="shared" si="160"/>
        <v>41.391307825356677</v>
      </c>
      <c r="AT289" s="96">
        <f t="shared" si="161"/>
        <v>29</v>
      </c>
      <c r="AU289" s="97">
        <f t="shared" si="162"/>
        <v>9</v>
      </c>
      <c r="AV289" s="98"/>
      <c r="AW289" s="58">
        <f t="shared" si="140"/>
        <v>0</v>
      </c>
      <c r="AX289" s="99"/>
      <c r="AY289" s="100">
        <f t="shared" si="163"/>
        <v>12</v>
      </c>
      <c r="AZ289" s="101">
        <v>90</v>
      </c>
      <c r="BA289" s="102">
        <f t="shared" si="143"/>
        <v>-78</v>
      </c>
      <c r="BB289" s="102" t="str">
        <f t="shared" si="144"/>
        <v/>
      </c>
      <c r="BC289" s="102" t="str">
        <f t="shared" si="145"/>
        <v/>
      </c>
      <c r="BD289" s="102">
        <v>10.733333333333334</v>
      </c>
      <c r="BE289" s="103">
        <f t="shared" si="172"/>
        <v>-1.7333333333333343</v>
      </c>
      <c r="BF289" s="124" t="s">
        <v>198</v>
      </c>
      <c r="BG289" s="105">
        <v>27.333333333333332</v>
      </c>
      <c r="BH289" s="105">
        <v>34.666666666666664</v>
      </c>
      <c r="BI289" s="105">
        <v>86.3</v>
      </c>
      <c r="BJ289" s="105">
        <v>114.96666666666667</v>
      </c>
      <c r="BK289" s="105">
        <v>125.23333333333333</v>
      </c>
      <c r="BL289" s="105">
        <v>78.8</v>
      </c>
      <c r="BM289" s="105">
        <v>84.803333333333327</v>
      </c>
      <c r="BN289" s="105">
        <v>95.166666666666671</v>
      </c>
      <c r="BO289" s="105">
        <v>123.41379310344827</v>
      </c>
      <c r="BP289" s="105">
        <v>137.33333333333334</v>
      </c>
      <c r="BQ289" s="105">
        <v>92.7</v>
      </c>
      <c r="BR289" s="106">
        <v>37.559999999999995</v>
      </c>
      <c r="BS289" s="107"/>
      <c r="BT289" s="108">
        <v>2.7666666666666657</v>
      </c>
      <c r="BU289" s="108">
        <v>4.1296490147783249</v>
      </c>
      <c r="BV289" s="108">
        <v>7.6666666666666625</v>
      </c>
      <c r="BW289" s="108">
        <v>10.733333333333334</v>
      </c>
      <c r="BX289" s="108">
        <v>12.93333333333333</v>
      </c>
      <c r="BY289" s="109">
        <v>10.299999999999999</v>
      </c>
      <c r="BZ289" s="109">
        <v>10.833333333333332</v>
      </c>
      <c r="CA289" s="109">
        <v>10.933333333333332</v>
      </c>
      <c r="CB289" s="109">
        <v>12.118390804597706</v>
      </c>
      <c r="CC289" s="109">
        <v>13.100000000000001</v>
      </c>
      <c r="CD289" s="109">
        <v>8.5666666666666682</v>
      </c>
      <c r="CE289" s="109">
        <v>3.5666666666666651</v>
      </c>
      <c r="CF289" s="110"/>
      <c r="CG289" s="111">
        <v>80</v>
      </c>
      <c r="CH289" s="111">
        <v>76</v>
      </c>
      <c r="CI289" s="111">
        <v>78</v>
      </c>
      <c r="CJ289" s="111">
        <v>90</v>
      </c>
      <c r="CK289" s="111">
        <v>125</v>
      </c>
      <c r="CL289" s="111">
        <v>78</v>
      </c>
      <c r="CM289" s="111">
        <v>51</v>
      </c>
      <c r="CN289" s="111">
        <v>85</v>
      </c>
      <c r="CO289" s="111">
        <v>64</v>
      </c>
      <c r="CP289" s="111">
        <v>73</v>
      </c>
      <c r="CQ289" s="111">
        <v>108</v>
      </c>
      <c r="CR289" s="111">
        <v>60</v>
      </c>
      <c r="CS289" s="112"/>
      <c r="CT289" s="125" t="s">
        <v>198</v>
      </c>
      <c r="CU289" s="114">
        <f t="shared" si="164"/>
        <v>6</v>
      </c>
      <c r="CV289" s="114"/>
      <c r="CW289" s="114"/>
      <c r="CX289" s="114">
        <f t="shared" si="165"/>
        <v>25</v>
      </c>
      <c r="CY289" s="114"/>
      <c r="CZ289" s="114"/>
      <c r="DA289" s="114">
        <f t="shared" si="166"/>
        <v>15</v>
      </c>
      <c r="DB289" s="115">
        <f t="shared" si="171"/>
        <v>46</v>
      </c>
      <c r="DC289" s="116">
        <f t="shared" si="167"/>
        <v>9</v>
      </c>
      <c r="DD289" s="116">
        <f t="shared" si="168"/>
        <v>9</v>
      </c>
      <c r="DE289" s="116">
        <f t="shared" si="169"/>
        <v>10</v>
      </c>
      <c r="DF289" s="117">
        <f t="shared" si="170"/>
        <v>29</v>
      </c>
      <c r="DH289" s="119">
        <v>11.9</v>
      </c>
      <c r="DI289" s="119">
        <v>8.4</v>
      </c>
      <c r="DJ289" s="120">
        <v>11.2</v>
      </c>
      <c r="DK289" s="121"/>
      <c r="DL289" s="119">
        <v>16.778720538720538</v>
      </c>
      <c r="DM289" s="119">
        <v>18.285791245791245</v>
      </c>
      <c r="DN289" s="120">
        <v>14.668821548821549</v>
      </c>
      <c r="DO289" s="121"/>
      <c r="DP289" s="119">
        <v>16.092698412698415</v>
      </c>
      <c r="DQ289" s="119">
        <v>20.590657596371884</v>
      </c>
      <c r="DR289" s="120">
        <v>36.783310657596374</v>
      </c>
      <c r="DS289" s="121"/>
      <c r="DT289" s="119">
        <v>37.110383431290238</v>
      </c>
      <c r="DU289" s="119">
        <v>39.511055135740278</v>
      </c>
      <c r="DV289" s="120">
        <v>42.511894766302831</v>
      </c>
      <c r="DW289" s="121"/>
      <c r="DX289" s="119">
        <v>46.7</v>
      </c>
      <c r="DY289" s="119">
        <v>43.4</v>
      </c>
      <c r="DZ289" s="120">
        <v>53.4</v>
      </c>
      <c r="EA289" s="121"/>
      <c r="EB289" s="119">
        <v>34.81283185840708</v>
      </c>
      <c r="EC289" s="119">
        <v>28.010324483775808</v>
      </c>
      <c r="ED289" s="120">
        <v>27.610176991150443</v>
      </c>
      <c r="EE289" s="121"/>
      <c r="EF289" s="119">
        <v>29.910648148148152</v>
      </c>
      <c r="EG289" s="119">
        <v>31.211111111111116</v>
      </c>
      <c r="EH289" s="120">
        <v>32.511574074074076</v>
      </c>
      <c r="EI289" s="121"/>
      <c r="EJ289" s="119">
        <v>24.092283061159144</v>
      </c>
      <c r="EK289" s="119">
        <v>35.28869676593019</v>
      </c>
      <c r="EL289" s="120">
        <v>44.685686839577329</v>
      </c>
      <c r="EM289" s="121"/>
      <c r="EN289" s="119">
        <v>37.509819324430474</v>
      </c>
      <c r="EO289" s="119">
        <v>41.410840534171243</v>
      </c>
      <c r="EP289" s="120">
        <v>48.412673474731591</v>
      </c>
      <c r="EQ289" s="121"/>
      <c r="ER289" s="119">
        <v>53.72309677419355</v>
      </c>
      <c r="ES289" s="119">
        <v>48.520860215053766</v>
      </c>
      <c r="ET289" s="120">
        <v>52.822709677419354</v>
      </c>
      <c r="EU289" s="121"/>
      <c r="EV289" s="119">
        <v>28.613799758745472</v>
      </c>
      <c r="EW289" s="119">
        <v>24.811966224366703</v>
      </c>
      <c r="EX289" s="120">
        <v>29.514234016887816</v>
      </c>
      <c r="EY289" s="121"/>
      <c r="EZ289" s="119">
        <v>23.232222222222219</v>
      </c>
      <c r="FA289" s="119">
        <v>10.714861111111109</v>
      </c>
      <c r="FB289" s="120">
        <v>9.3129166666666663</v>
      </c>
    </row>
    <row r="290" spans="1:158" s="118" customFormat="1" ht="15" customHeight="1" x14ac:dyDescent="0.25">
      <c r="A290" s="85">
        <v>16055010</v>
      </c>
      <c r="B290" s="86">
        <v>-73.349999999999994</v>
      </c>
      <c r="C290" s="86">
        <v>8.3000000000000007</v>
      </c>
      <c r="D290" s="87">
        <v>1435</v>
      </c>
      <c r="E290" s="197" t="s">
        <v>71</v>
      </c>
      <c r="F290" s="89" t="s">
        <v>55</v>
      </c>
      <c r="G290" s="89" t="s">
        <v>1511</v>
      </c>
      <c r="H290" s="89" t="s">
        <v>1519</v>
      </c>
      <c r="I290" s="89" t="s">
        <v>1587</v>
      </c>
      <c r="J290" s="171" t="s">
        <v>1452</v>
      </c>
      <c r="K290" s="339">
        <v>18.899999999999999</v>
      </c>
      <c r="L290" s="126">
        <v>0.1</v>
      </c>
      <c r="M290" s="126">
        <v>0</v>
      </c>
      <c r="N290" s="126">
        <v>0</v>
      </c>
      <c r="O290" s="126">
        <v>4.7</v>
      </c>
      <c r="P290" s="126">
        <v>0</v>
      </c>
      <c r="Q290" s="126">
        <v>12.3</v>
      </c>
      <c r="R290" s="126">
        <v>0</v>
      </c>
      <c r="S290" s="126">
        <v>9.9</v>
      </c>
      <c r="T290" s="126">
        <v>0</v>
      </c>
      <c r="U290" s="126">
        <v>0</v>
      </c>
      <c r="V290" s="661">
        <v>0</v>
      </c>
      <c r="W290" s="661">
        <v>0</v>
      </c>
      <c r="X290" s="126">
        <v>0</v>
      </c>
      <c r="Y290" s="126">
        <v>0</v>
      </c>
      <c r="Z290" s="339">
        <v>3.8</v>
      </c>
      <c r="AA290" s="126">
        <v>3.4</v>
      </c>
      <c r="AB290" s="126">
        <v>3.6</v>
      </c>
      <c r="AC290" s="126">
        <v>0</v>
      </c>
      <c r="AD290" s="339">
        <v>0</v>
      </c>
      <c r="AE290" s="126">
        <v>2.6</v>
      </c>
      <c r="AF290" s="126">
        <v>0</v>
      </c>
      <c r="AG290" s="126">
        <v>13.3</v>
      </c>
      <c r="AH290" s="126">
        <v>0</v>
      </c>
      <c r="AI290" s="126">
        <v>0.1</v>
      </c>
      <c r="AJ290" s="126">
        <v>5.2</v>
      </c>
      <c r="AK290" s="126">
        <v>36</v>
      </c>
      <c r="AL290" s="126">
        <v>10.9</v>
      </c>
      <c r="AM290" s="126">
        <v>0</v>
      </c>
      <c r="AN290" s="126">
        <v>0</v>
      </c>
      <c r="AO290" s="120"/>
      <c r="AP290" s="92">
        <f t="shared" si="142"/>
        <v>124.8</v>
      </c>
      <c r="AQ290" s="93">
        <v>97.428162193311195</v>
      </c>
      <c r="AR290" s="94">
        <f>+AP290*100/AQ290</f>
        <v>128.09437968498187</v>
      </c>
      <c r="AS290" s="95">
        <f>IF(AND((AP290*$AT$1*100/(AQ290*AT290))&gt;100+3.33*AP290-AQ290*AT290/$AT$1,AQ290&lt;30),IF(100+3.33*AP290-AQ290*AT290/$AT$1&gt;200,200,100+3.33*AP290-AQ290*AT290/$AT$1),IF((AP290*$AT$1*100/(AQ290*AT290))&lt;100+AP290-3.33*AQ290*AT290/$AT$1,100+AP290-3.33*AQ290*AT290/$AT$1,IF((AP290*$AT$1*100/(AQ290*AT290))&gt;200,200,(AP290*$AT$1*100/(AQ290*AT290)))))</f>
        <v>128.09437968498187</v>
      </c>
      <c r="AT290" s="96">
        <f>COUNT(K290:AO290)</f>
        <v>30</v>
      </c>
      <c r="AU290" s="97">
        <f t="shared" si="162"/>
        <v>14</v>
      </c>
      <c r="AV290" s="98"/>
      <c r="AW290" s="58">
        <f t="shared" si="140"/>
        <v>0</v>
      </c>
      <c r="AX290" s="99"/>
      <c r="AY290" s="100">
        <f t="shared" si="163"/>
        <v>36</v>
      </c>
      <c r="AZ290" s="101">
        <v>140.4</v>
      </c>
      <c r="BA290" s="102">
        <f t="shared" si="143"/>
        <v>-104.4</v>
      </c>
      <c r="BB290" s="102" t="str">
        <f t="shared" si="144"/>
        <v/>
      </c>
      <c r="BC290" s="102" t="str">
        <f t="shared" si="145"/>
        <v/>
      </c>
      <c r="BD290" s="102">
        <v>8.9411443728685089</v>
      </c>
      <c r="BE290" s="103">
        <f t="shared" si="172"/>
        <v>5.0588556271314911</v>
      </c>
      <c r="BF290" s="124" t="s">
        <v>71</v>
      </c>
      <c r="BG290" s="105">
        <v>13.679166666666667</v>
      </c>
      <c r="BH290" s="105">
        <v>9</v>
      </c>
      <c r="BI290" s="105">
        <v>44.17819667061169</v>
      </c>
      <c r="BJ290" s="105">
        <v>97.428162193311195</v>
      </c>
      <c r="BK290" s="105">
        <v>140.20245014826455</v>
      </c>
      <c r="BL290" s="105">
        <v>77.466666666666654</v>
      </c>
      <c r="BM290" s="105">
        <v>58.415065296490972</v>
      </c>
      <c r="BN290" s="105">
        <v>110.95517427125002</v>
      </c>
      <c r="BO290" s="105">
        <v>162.20416666666668</v>
      </c>
      <c r="BP290" s="105">
        <v>142.17261825283367</v>
      </c>
      <c r="BQ290" s="105">
        <v>72.412500000000023</v>
      </c>
      <c r="BR290" s="106">
        <v>22.439853258618495</v>
      </c>
      <c r="BS290" s="107"/>
      <c r="BT290" s="142">
        <v>1.7870370370370368</v>
      </c>
      <c r="BU290" s="143">
        <v>1.4358202716823409</v>
      </c>
      <c r="BV290" s="143">
        <v>4.0467948717948712</v>
      </c>
      <c r="BW290" s="143">
        <v>8.9411443728685089</v>
      </c>
      <c r="BX290" s="143">
        <v>12.320512820512823</v>
      </c>
      <c r="BY290" s="143">
        <v>7.3295440191991901</v>
      </c>
      <c r="BZ290" s="143">
        <v>7.7419601046037814</v>
      </c>
      <c r="CA290" s="143">
        <v>12.060919540229886</v>
      </c>
      <c r="CB290" s="143">
        <v>14.915119363395226</v>
      </c>
      <c r="CC290" s="143">
        <v>13.687002498750623</v>
      </c>
      <c r="CD290" s="143">
        <v>8.3526436781609199</v>
      </c>
      <c r="CE290" s="144">
        <v>3.8443007662835238</v>
      </c>
      <c r="CF290" s="110"/>
      <c r="CG290" s="111">
        <v>42.8</v>
      </c>
      <c r="CH290" s="111">
        <v>45</v>
      </c>
      <c r="CI290" s="111">
        <v>73.400000000000006</v>
      </c>
      <c r="CJ290" s="111">
        <v>140.4</v>
      </c>
      <c r="CK290" s="111">
        <v>98.5</v>
      </c>
      <c r="CL290" s="111">
        <v>52</v>
      </c>
      <c r="CM290" s="111">
        <v>55.8</v>
      </c>
      <c r="CN290" s="111">
        <v>69.8</v>
      </c>
      <c r="CO290" s="111">
        <v>66.599999999999994</v>
      </c>
      <c r="CP290" s="111">
        <v>89</v>
      </c>
      <c r="CQ290" s="111">
        <v>53.6</v>
      </c>
      <c r="CR290" s="111">
        <v>36.200000000000003</v>
      </c>
      <c r="CS290" s="112"/>
      <c r="CT290" s="125" t="s">
        <v>71</v>
      </c>
      <c r="CU290" s="114">
        <f t="shared" si="164"/>
        <v>45.9</v>
      </c>
      <c r="CV290" s="114"/>
      <c r="CW290" s="114"/>
      <c r="CX290" s="114">
        <f t="shared" si="165"/>
        <v>10.799999999999999</v>
      </c>
      <c r="CY290" s="114"/>
      <c r="CZ290" s="114"/>
      <c r="DA290" s="114">
        <f t="shared" si="166"/>
        <v>68.100000000000009</v>
      </c>
      <c r="DB290" s="115">
        <f t="shared" si="171"/>
        <v>124.80000000000001</v>
      </c>
      <c r="DC290" s="116">
        <f t="shared" si="167"/>
        <v>10</v>
      </c>
      <c r="DD290" s="116">
        <f t="shared" si="168"/>
        <v>9</v>
      </c>
      <c r="DE290" s="116">
        <f t="shared" si="169"/>
        <v>10</v>
      </c>
      <c r="DF290" s="117">
        <f t="shared" si="170"/>
        <v>30</v>
      </c>
      <c r="DH290" s="119"/>
      <c r="DI290" s="119"/>
      <c r="DJ290" s="120"/>
      <c r="DK290" s="121"/>
      <c r="DL290" s="119"/>
      <c r="DM290" s="119"/>
      <c r="DN290" s="120"/>
      <c r="DO290" s="121"/>
      <c r="DP290" s="119"/>
      <c r="DQ290" s="119"/>
      <c r="DR290" s="120"/>
      <c r="DS290" s="121"/>
      <c r="DT290" s="119"/>
      <c r="DU290" s="119"/>
      <c r="DV290" s="120"/>
      <c r="DW290" s="121"/>
      <c r="DX290" s="119"/>
      <c r="DY290" s="119"/>
      <c r="DZ290" s="120"/>
      <c r="EA290" s="121"/>
      <c r="EB290" s="119"/>
      <c r="EC290" s="119"/>
      <c r="ED290" s="120"/>
      <c r="EE290" s="121"/>
      <c r="EF290" s="119"/>
      <c r="EG290" s="119"/>
      <c r="EH290" s="120"/>
      <c r="EI290" s="121"/>
      <c r="EJ290" s="119"/>
      <c r="EK290" s="119"/>
      <c r="EL290" s="120"/>
      <c r="EM290" s="121"/>
      <c r="EN290" s="119"/>
      <c r="EO290" s="119"/>
      <c r="EP290" s="120"/>
      <c r="EQ290" s="121"/>
      <c r="ER290" s="119"/>
      <c r="ES290" s="119"/>
      <c r="ET290" s="120"/>
      <c r="EU290" s="121"/>
      <c r="EV290" s="119"/>
      <c r="EW290" s="119"/>
      <c r="EX290" s="120"/>
      <c r="EY290" s="121"/>
      <c r="EZ290" s="119"/>
      <c r="FA290" s="119"/>
      <c r="FB290" s="120"/>
    </row>
    <row r="291" spans="1:158" s="118" customFormat="1" ht="15" customHeight="1" x14ac:dyDescent="0.25">
      <c r="A291" s="85">
        <v>16055040</v>
      </c>
      <c r="B291" s="86">
        <v>-73.233333000000002</v>
      </c>
      <c r="C291" s="86">
        <v>8.0833329999999997</v>
      </c>
      <c r="D291" s="87">
        <v>1430</v>
      </c>
      <c r="E291" s="197" t="s">
        <v>231</v>
      </c>
      <c r="F291" s="89" t="s">
        <v>55</v>
      </c>
      <c r="G291" s="89" t="s">
        <v>1511</v>
      </c>
      <c r="H291" s="89" t="s">
        <v>1519</v>
      </c>
      <c r="I291" s="89" t="s">
        <v>1587</v>
      </c>
      <c r="J291" s="171" t="s">
        <v>877</v>
      </c>
      <c r="K291" s="246">
        <v>6.8</v>
      </c>
      <c r="L291" s="126">
        <v>0</v>
      </c>
      <c r="M291" s="126" t="s">
        <v>1301</v>
      </c>
      <c r="N291" s="126" t="s">
        <v>1301</v>
      </c>
      <c r="O291" s="126" t="s">
        <v>1301</v>
      </c>
      <c r="P291" s="126">
        <v>0</v>
      </c>
      <c r="Q291" s="126">
        <v>0</v>
      </c>
      <c r="R291" s="126">
        <v>0</v>
      </c>
      <c r="S291" s="126">
        <v>0</v>
      </c>
      <c r="T291" s="126">
        <v>0</v>
      </c>
      <c r="U291" s="126" t="s">
        <v>1301</v>
      </c>
      <c r="V291" s="661">
        <v>0</v>
      </c>
      <c r="W291" s="661">
        <v>0</v>
      </c>
      <c r="X291" s="126">
        <v>4.5999999999999996</v>
      </c>
      <c r="Y291" s="126">
        <v>0.6</v>
      </c>
      <c r="Z291" s="246">
        <v>2.9</v>
      </c>
      <c r="AA291" s="126">
        <v>26</v>
      </c>
      <c r="AB291" s="126">
        <v>0</v>
      </c>
      <c r="AC291" s="126">
        <v>1.5</v>
      </c>
      <c r="AD291" s="246">
        <v>0</v>
      </c>
      <c r="AE291" s="126">
        <v>0</v>
      </c>
      <c r="AF291" s="126">
        <v>0.8</v>
      </c>
      <c r="AG291" s="126">
        <v>41</v>
      </c>
      <c r="AH291" s="126" t="s">
        <v>1301</v>
      </c>
      <c r="AI291" s="126" t="s">
        <v>1301</v>
      </c>
      <c r="AJ291" s="126" t="s">
        <v>1301</v>
      </c>
      <c r="AK291" s="126" t="s">
        <v>1301</v>
      </c>
      <c r="AL291" s="126" t="s">
        <v>1301</v>
      </c>
      <c r="AM291" s="126" t="s">
        <v>1301</v>
      </c>
      <c r="AN291" s="126" t="s">
        <v>1301</v>
      </c>
      <c r="AO291" s="120"/>
      <c r="AP291" s="92">
        <f t="shared" si="142"/>
        <v>84.199999999999989</v>
      </c>
      <c r="AQ291" s="93">
        <v>123.7222222222222</v>
      </c>
      <c r="AR291" s="94">
        <f>+AP291*100/AQ291</f>
        <v>68.055680287382131</v>
      </c>
      <c r="AS291" s="95">
        <f>IF(AND((AP291*$AT$1*100/(AQ291*AT291))&gt;100+3.33*AP291-AQ291*AT291/$AT$1,AQ291&lt;30),IF(100+3.33*AP291-AQ291*AT291/$AT$1&gt;200,200,100+3.33*AP291-AQ291*AT291/$AT$1),IF((AP291*$AT$1*100/(AQ291*AT291))&lt;100+AP291-3.33*AQ291*AT291/$AT$1,100+AP291-3.33*AQ291*AT291/$AT$1,IF((AP291*$AT$1*100/(AQ291*AT291))&gt;200,200,(AP291*$AT$1*100/(AQ291*AT291)))))</f>
        <v>107.45633729586652</v>
      </c>
      <c r="AT291" s="96">
        <f>COUNT(K291:AO291)</f>
        <v>19</v>
      </c>
      <c r="AU291" s="97">
        <f t="shared" si="162"/>
        <v>8</v>
      </c>
      <c r="AV291" s="98"/>
      <c r="AW291" s="58">
        <f t="shared" si="140"/>
        <v>41</v>
      </c>
      <c r="AX291" s="99"/>
      <c r="AY291" s="100">
        <f t="shared" si="163"/>
        <v>41</v>
      </c>
      <c r="AZ291" s="101">
        <v>200.5</v>
      </c>
      <c r="BA291" s="102">
        <f t="shared" si="143"/>
        <v>-159.5</v>
      </c>
      <c r="BB291" s="102" t="str">
        <f t="shared" si="144"/>
        <v/>
      </c>
      <c r="BC291" s="102" t="str">
        <f t="shared" si="145"/>
        <v/>
      </c>
      <c r="BD291" s="102">
        <v>10.962962962962962</v>
      </c>
      <c r="BE291" s="103">
        <f t="shared" si="172"/>
        <v>-2.9629629629629619</v>
      </c>
      <c r="BF291" s="124" t="s">
        <v>231</v>
      </c>
      <c r="BG291" s="105">
        <v>12.453846153846154</v>
      </c>
      <c r="BH291" s="105">
        <v>13.614285714285712</v>
      </c>
      <c r="BI291" s="105">
        <v>28.376923076923074</v>
      </c>
      <c r="BJ291" s="105">
        <v>123.7222222222222</v>
      </c>
      <c r="BK291" s="105">
        <v>175.42083333333335</v>
      </c>
      <c r="BL291" s="105">
        <v>94.352000000000004</v>
      </c>
      <c r="BM291" s="105">
        <v>82.84615384615384</v>
      </c>
      <c r="BN291" s="105">
        <v>138.45199999999997</v>
      </c>
      <c r="BO291" s="105">
        <v>202.17407407407407</v>
      </c>
      <c r="BP291" s="105">
        <v>169.66923076923075</v>
      </c>
      <c r="BQ291" s="105">
        <v>91.276923076923069</v>
      </c>
      <c r="BR291" s="106">
        <v>19.080769230769231</v>
      </c>
      <c r="BS291" s="107"/>
      <c r="BT291" s="108">
        <v>1.6157224958949092</v>
      </c>
      <c r="BU291" s="108">
        <v>2.004189391273751</v>
      </c>
      <c r="BV291" s="108">
        <v>3.9910714285714279</v>
      </c>
      <c r="BW291" s="108">
        <v>10.962962962962962</v>
      </c>
      <c r="BX291" s="108">
        <v>15.325641025641026</v>
      </c>
      <c r="BY291" s="109">
        <v>9.2582417582417609</v>
      </c>
      <c r="BZ291" s="109">
        <v>8.9728395061728357</v>
      </c>
      <c r="CA291" s="109">
        <v>12.364285714285714</v>
      </c>
      <c r="CB291" s="109">
        <v>16.574656021742825</v>
      </c>
      <c r="CC291" s="109">
        <v>17.026436781609199</v>
      </c>
      <c r="CD291" s="109">
        <v>9.9375743162901315</v>
      </c>
      <c r="CE291" s="109">
        <v>3.2017651888341536</v>
      </c>
      <c r="CF291" s="110"/>
      <c r="CG291" s="111">
        <v>57.4</v>
      </c>
      <c r="CH291" s="111">
        <v>81</v>
      </c>
      <c r="CI291" s="111">
        <v>58.7</v>
      </c>
      <c r="CJ291" s="111">
        <v>200.5</v>
      </c>
      <c r="CK291" s="111">
        <v>89.8</v>
      </c>
      <c r="CL291" s="111">
        <v>98.5</v>
      </c>
      <c r="CM291" s="111">
        <v>84.3</v>
      </c>
      <c r="CN291" s="111">
        <v>90</v>
      </c>
      <c r="CO291" s="111">
        <v>64.400000000000006</v>
      </c>
      <c r="CP291" s="111">
        <v>76.5</v>
      </c>
      <c r="CQ291" s="111">
        <v>51.6</v>
      </c>
      <c r="CR291" s="111">
        <v>44.4</v>
      </c>
      <c r="CS291" s="112"/>
      <c r="CT291" s="125" t="s">
        <v>231</v>
      </c>
      <c r="CU291" s="114">
        <f t="shared" si="164"/>
        <v>6.8</v>
      </c>
      <c r="CV291" s="114"/>
      <c r="CW291" s="114"/>
      <c r="CX291" s="114">
        <f t="shared" si="165"/>
        <v>35.6</v>
      </c>
      <c r="CY291" s="114"/>
      <c r="CZ291" s="114"/>
      <c r="DA291" s="114">
        <f t="shared" si="166"/>
        <v>41.8</v>
      </c>
      <c r="DB291" s="115">
        <f t="shared" si="171"/>
        <v>84.199999999999989</v>
      </c>
      <c r="DC291" s="116">
        <f t="shared" si="167"/>
        <v>7</v>
      </c>
      <c r="DD291" s="116">
        <f t="shared" si="168"/>
        <v>8</v>
      </c>
      <c r="DE291" s="116">
        <f t="shared" si="169"/>
        <v>3</v>
      </c>
      <c r="DF291" s="117">
        <f t="shared" si="170"/>
        <v>19</v>
      </c>
      <c r="DH291" s="119"/>
      <c r="DI291" s="119"/>
      <c r="DJ291" s="120"/>
      <c r="DK291" s="121"/>
      <c r="DL291" s="119"/>
      <c r="DM291" s="119"/>
      <c r="DN291" s="120"/>
      <c r="DO291" s="121"/>
      <c r="DP291" s="119"/>
      <c r="DQ291" s="119"/>
      <c r="DR291" s="120"/>
      <c r="DS291" s="121"/>
      <c r="DT291" s="119"/>
      <c r="DU291" s="119"/>
      <c r="DV291" s="120"/>
      <c r="DW291" s="121"/>
      <c r="DX291" s="119"/>
      <c r="DY291" s="119"/>
      <c r="DZ291" s="120"/>
      <c r="EA291" s="121"/>
      <c r="EB291" s="119"/>
      <c r="EC291" s="119"/>
      <c r="ED291" s="120"/>
      <c r="EE291" s="121"/>
      <c r="EF291" s="119"/>
      <c r="EG291" s="119"/>
      <c r="EH291" s="120"/>
      <c r="EI291" s="121"/>
      <c r="EJ291" s="119"/>
      <c r="EK291" s="119"/>
      <c r="EL291" s="120"/>
      <c r="EM291" s="121"/>
      <c r="EN291" s="119"/>
      <c r="EO291" s="119"/>
      <c r="EP291" s="120"/>
      <c r="EQ291" s="121"/>
      <c r="ER291" s="119"/>
      <c r="ES291" s="119"/>
      <c r="ET291" s="120"/>
      <c r="EU291" s="121"/>
      <c r="EV291" s="119"/>
      <c r="EW291" s="119"/>
      <c r="EX291" s="120"/>
      <c r="EY291" s="121"/>
      <c r="EZ291" s="119"/>
      <c r="FA291" s="119"/>
      <c r="FB291" s="120"/>
    </row>
    <row r="292" spans="1:158" s="118" customFormat="1" ht="15" customHeight="1" x14ac:dyDescent="0.25">
      <c r="A292" s="85">
        <v>23190700</v>
      </c>
      <c r="B292" s="86">
        <v>-73.083332999999996</v>
      </c>
      <c r="C292" s="86">
        <v>7</v>
      </c>
      <c r="D292" s="87">
        <v>1000</v>
      </c>
      <c r="E292" s="197" t="s">
        <v>232</v>
      </c>
      <c r="F292" s="89" t="s">
        <v>52</v>
      </c>
      <c r="G292" s="89" t="s">
        <v>1515</v>
      </c>
      <c r="H292" s="89" t="s">
        <v>1518</v>
      </c>
      <c r="I292" s="89" t="s">
        <v>1544</v>
      </c>
      <c r="J292" s="171" t="s">
        <v>878</v>
      </c>
      <c r="K292" s="339" t="s">
        <v>1301</v>
      </c>
      <c r="L292" s="126" t="s">
        <v>1301</v>
      </c>
      <c r="M292" s="126" t="s">
        <v>1301</v>
      </c>
      <c r="N292" s="126" t="s">
        <v>1301</v>
      </c>
      <c r="O292" s="126" t="s">
        <v>1301</v>
      </c>
      <c r="P292" s="126" t="s">
        <v>1301</v>
      </c>
      <c r="Q292" s="126" t="s">
        <v>1301</v>
      </c>
      <c r="R292" s="126" t="s">
        <v>1301</v>
      </c>
      <c r="S292" s="126" t="s">
        <v>1301</v>
      </c>
      <c r="T292" s="126" t="s">
        <v>1301</v>
      </c>
      <c r="U292" s="126" t="s">
        <v>1301</v>
      </c>
      <c r="V292" s="661" t="s">
        <v>1301</v>
      </c>
      <c r="W292" s="661" t="s">
        <v>1301</v>
      </c>
      <c r="X292" s="126" t="s">
        <v>1301</v>
      </c>
      <c r="Y292" s="126">
        <v>64.2</v>
      </c>
      <c r="Z292" s="339">
        <v>2.4</v>
      </c>
      <c r="AA292" s="126">
        <v>8.8000000000000007</v>
      </c>
      <c r="AB292" s="126">
        <v>0</v>
      </c>
      <c r="AC292" s="126">
        <v>0.4</v>
      </c>
      <c r="AD292" s="339">
        <v>5.6</v>
      </c>
      <c r="AE292" s="126">
        <v>0</v>
      </c>
      <c r="AF292" s="126">
        <v>16</v>
      </c>
      <c r="AG292" s="126">
        <v>0</v>
      </c>
      <c r="AH292" s="126">
        <v>30</v>
      </c>
      <c r="AI292" s="126">
        <v>0.2</v>
      </c>
      <c r="AJ292" s="126">
        <v>19.3</v>
      </c>
      <c r="AK292" s="126">
        <v>50.6</v>
      </c>
      <c r="AL292" s="126">
        <v>0</v>
      </c>
      <c r="AM292" s="126">
        <v>0</v>
      </c>
      <c r="AN292" s="126">
        <v>0</v>
      </c>
      <c r="AO292" s="120"/>
      <c r="AP292" s="92">
        <f t="shared" si="142"/>
        <v>197.5</v>
      </c>
      <c r="AQ292" s="93">
        <v>139.67586206896553</v>
      </c>
      <c r="AR292" s="226"/>
      <c r="AS292" s="227"/>
      <c r="AT292" s="96">
        <f t="shared" si="161"/>
        <v>16</v>
      </c>
      <c r="AU292" s="97">
        <f t="shared" si="162"/>
        <v>10</v>
      </c>
      <c r="AV292" s="98"/>
      <c r="AW292" s="58"/>
      <c r="AX292" s="99"/>
      <c r="AY292" s="100"/>
      <c r="AZ292" s="101">
        <v>113</v>
      </c>
      <c r="BA292" s="102" t="str">
        <f t="shared" si="143"/>
        <v/>
      </c>
      <c r="BB292" s="102" t="str">
        <f t="shared" si="144"/>
        <v/>
      </c>
      <c r="BC292" s="102" t="str">
        <f t="shared" si="145"/>
        <v/>
      </c>
      <c r="BD292" s="102">
        <v>13.103448275862069</v>
      </c>
      <c r="BE292" s="103">
        <f t="shared" si="172"/>
        <v>-3.1034482758620694</v>
      </c>
      <c r="BF292" s="124" t="s">
        <v>232</v>
      </c>
      <c r="BG292" s="105">
        <v>97.17333333333336</v>
      </c>
      <c r="BH292" s="105">
        <v>119.24666666666668</v>
      </c>
      <c r="BI292" s="105">
        <v>192.92758620689654</v>
      </c>
      <c r="BJ292" s="105">
        <v>139.67586206896553</v>
      </c>
      <c r="BK292" s="105">
        <v>174.0965517241379</v>
      </c>
      <c r="BL292" s="105">
        <v>100.051724137931</v>
      </c>
      <c r="BM292" s="105">
        <v>103.91333333333333</v>
      </c>
      <c r="BN292" s="105">
        <v>110.68333333333332</v>
      </c>
      <c r="BO292" s="105">
        <v>126.45333333333333</v>
      </c>
      <c r="BP292" s="105">
        <v>189.62333333333336</v>
      </c>
      <c r="BQ292" s="105">
        <v>158.35333333333332</v>
      </c>
      <c r="BR292" s="106">
        <v>69.78</v>
      </c>
      <c r="BS292" s="107"/>
      <c r="BT292" s="108">
        <v>7.2666666666666639</v>
      </c>
      <c r="BU292" s="108">
        <v>8.6350369458128071</v>
      </c>
      <c r="BV292" s="108">
        <v>11.517241379310343</v>
      </c>
      <c r="BW292" s="108">
        <v>13.103448275862069</v>
      </c>
      <c r="BX292" s="108">
        <v>14.405952380952382</v>
      </c>
      <c r="BY292" s="109">
        <v>11.400000000000004</v>
      </c>
      <c r="BZ292" s="109">
        <v>11.533333333333335</v>
      </c>
      <c r="CA292" s="109">
        <v>13.5</v>
      </c>
      <c r="CB292" s="109">
        <v>13.200000000000005</v>
      </c>
      <c r="CC292" s="109">
        <v>13.966666666666667</v>
      </c>
      <c r="CD292" s="109">
        <v>11.666666666666668</v>
      </c>
      <c r="CE292" s="109">
        <v>6.6666666666666643</v>
      </c>
      <c r="CF292" s="110"/>
      <c r="CG292" s="111">
        <v>133.5</v>
      </c>
      <c r="CH292" s="111">
        <v>128.5</v>
      </c>
      <c r="CI292" s="111">
        <v>134</v>
      </c>
      <c r="CJ292" s="111">
        <v>113</v>
      </c>
      <c r="CK292" s="111">
        <v>129</v>
      </c>
      <c r="CL292" s="111">
        <v>65</v>
      </c>
      <c r="CM292" s="111">
        <v>122.3</v>
      </c>
      <c r="CN292" s="111">
        <v>127.7</v>
      </c>
      <c r="CO292" s="111">
        <v>106.5</v>
      </c>
      <c r="CP292" s="111">
        <v>90.6</v>
      </c>
      <c r="CQ292" s="111">
        <v>103</v>
      </c>
      <c r="CR292" s="111">
        <v>103.5</v>
      </c>
      <c r="CS292" s="112"/>
      <c r="CT292" s="125" t="s">
        <v>232</v>
      </c>
      <c r="CU292" s="114">
        <f t="shared" si="164"/>
        <v>0</v>
      </c>
      <c r="CV292" s="114"/>
      <c r="CW292" s="114"/>
      <c r="CX292" s="114">
        <f t="shared" si="165"/>
        <v>75.800000000000011</v>
      </c>
      <c r="CY292" s="114"/>
      <c r="CZ292" s="114"/>
      <c r="DA292" s="114">
        <f t="shared" si="166"/>
        <v>116.1</v>
      </c>
      <c r="DB292" s="115">
        <f t="shared" si="171"/>
        <v>191.9</v>
      </c>
      <c r="DC292" s="116">
        <f t="shared" si="167"/>
        <v>0</v>
      </c>
      <c r="DD292" s="116">
        <f t="shared" si="168"/>
        <v>5</v>
      </c>
      <c r="DE292" s="116">
        <f t="shared" si="169"/>
        <v>10</v>
      </c>
      <c r="DF292" s="117">
        <f t="shared" si="170"/>
        <v>16</v>
      </c>
      <c r="DH292" s="119">
        <v>28.983031674208142</v>
      </c>
      <c r="DI292" s="119">
        <v>26.084728506787329</v>
      </c>
      <c r="DJ292" s="120">
        <v>33.280515681073481</v>
      </c>
      <c r="DK292" s="121"/>
      <c r="DL292" s="119">
        <v>38.67978173834431</v>
      </c>
      <c r="DM292" s="119">
        <v>30.376791941108095</v>
      </c>
      <c r="DN292" s="120">
        <v>39.084805630892419</v>
      </c>
      <c r="DO292" s="121"/>
      <c r="DP292" s="119">
        <v>46.015806282087567</v>
      </c>
      <c r="DQ292" s="119">
        <v>65.222403686784986</v>
      </c>
      <c r="DR292" s="120">
        <v>59.420410720782641</v>
      </c>
      <c r="DS292" s="121"/>
      <c r="DT292" s="119">
        <v>46.193172413793107</v>
      </c>
      <c r="DU292" s="119">
        <v>41.793822660098513</v>
      </c>
      <c r="DV292" s="120">
        <v>51.992315270935961</v>
      </c>
      <c r="DW292" s="121"/>
      <c r="DX292" s="119">
        <v>58.404766374209323</v>
      </c>
      <c r="DY292" s="119">
        <v>47.503876759844914</v>
      </c>
      <c r="DZ292" s="120">
        <v>63.105149969393977</v>
      </c>
      <c r="EA292" s="121"/>
      <c r="EB292" s="119">
        <v>40.264155614500439</v>
      </c>
      <c r="EC292" s="119">
        <v>28.541679929266135</v>
      </c>
      <c r="ED292" s="120">
        <v>30.580371352785139</v>
      </c>
      <c r="EE292" s="121"/>
      <c r="EF292" s="119">
        <v>36.59748341183348</v>
      </c>
      <c r="EG292" s="119">
        <v>26.698164128304754</v>
      </c>
      <c r="EH292" s="120">
        <v>36.997455908137674</v>
      </c>
      <c r="EI292" s="121"/>
      <c r="EJ292" s="119">
        <v>18.370273729114828</v>
      </c>
      <c r="EK292" s="119">
        <v>36.249363668681127</v>
      </c>
      <c r="EL292" s="120">
        <v>40.670017774617854</v>
      </c>
      <c r="EM292" s="121"/>
      <c r="EN292" s="119">
        <v>45.229792035720358</v>
      </c>
      <c r="EO292" s="119">
        <v>47.308185105195463</v>
      </c>
      <c r="EP292" s="120">
        <v>48.099953893566948</v>
      </c>
      <c r="EQ292" s="121"/>
      <c r="ER292" s="119">
        <v>51.742182124015606</v>
      </c>
      <c r="ES292" s="119">
        <v>61.241723373346595</v>
      </c>
      <c r="ET292" s="120">
        <v>69.326439330224019</v>
      </c>
      <c r="EU292" s="121"/>
      <c r="EV292" s="119">
        <v>55.664615683701513</v>
      </c>
      <c r="EW292" s="119">
        <v>44.059262229350452</v>
      </c>
      <c r="EX292" s="120">
        <v>46.010604845568771</v>
      </c>
      <c r="EY292" s="121"/>
      <c r="EZ292" s="119">
        <v>28.682911877394623</v>
      </c>
      <c r="FA292" s="119">
        <v>29.591877394636004</v>
      </c>
      <c r="FB292" s="120">
        <v>18.987279693486585</v>
      </c>
    </row>
    <row r="293" spans="1:158" s="118" customFormat="1" ht="15" customHeight="1" x14ac:dyDescent="0.25">
      <c r="A293" s="85">
        <v>23125120</v>
      </c>
      <c r="B293" s="86">
        <v>-73.95</v>
      </c>
      <c r="C293" s="86">
        <v>6.3166669999999998</v>
      </c>
      <c r="D293" s="87">
        <v>300</v>
      </c>
      <c r="E293" s="229" t="s">
        <v>233</v>
      </c>
      <c r="F293" s="89" t="s">
        <v>52</v>
      </c>
      <c r="G293" s="89" t="s">
        <v>1515</v>
      </c>
      <c r="H293" s="89" t="s">
        <v>1518</v>
      </c>
      <c r="I293" s="89" t="s">
        <v>1589</v>
      </c>
      <c r="J293" s="171" t="s">
        <v>879</v>
      </c>
      <c r="K293" s="339">
        <v>74.900000000000006</v>
      </c>
      <c r="L293" s="126">
        <v>0</v>
      </c>
      <c r="M293" s="126">
        <v>0</v>
      </c>
      <c r="N293" s="126">
        <v>17.100000000000001</v>
      </c>
      <c r="O293" s="126">
        <v>0</v>
      </c>
      <c r="P293" s="126">
        <v>0</v>
      </c>
      <c r="Q293" s="126">
        <v>2.6</v>
      </c>
      <c r="R293" s="126">
        <v>1.9</v>
      </c>
      <c r="S293" s="126">
        <v>0</v>
      </c>
      <c r="T293" s="126">
        <v>0.3</v>
      </c>
      <c r="U293" s="126" t="s">
        <v>1301</v>
      </c>
      <c r="V293" s="661">
        <v>46.3</v>
      </c>
      <c r="W293" s="661">
        <v>1.6</v>
      </c>
      <c r="X293" s="126">
        <v>7.5</v>
      </c>
      <c r="Y293" s="126" t="s">
        <v>1301</v>
      </c>
      <c r="Z293" s="339">
        <v>28.5</v>
      </c>
      <c r="AA293" s="126">
        <v>13.1</v>
      </c>
      <c r="AB293" s="126">
        <v>21.4</v>
      </c>
      <c r="AC293" s="126">
        <v>47.9</v>
      </c>
      <c r="AD293" s="339">
        <v>13.3</v>
      </c>
      <c r="AE293" s="126">
        <v>5.3</v>
      </c>
      <c r="AF293" s="126">
        <v>32.299999999999997</v>
      </c>
      <c r="AG293" s="126">
        <v>0</v>
      </c>
      <c r="AH293" s="126">
        <v>107.1</v>
      </c>
      <c r="AI293" s="126">
        <v>0</v>
      </c>
      <c r="AJ293" s="126">
        <v>1.3</v>
      </c>
      <c r="AK293" s="126">
        <v>2</v>
      </c>
      <c r="AL293" s="126">
        <v>1.3</v>
      </c>
      <c r="AM293" s="126" t="s">
        <v>1301</v>
      </c>
      <c r="AN293" s="126">
        <v>0</v>
      </c>
      <c r="AO293" s="120"/>
      <c r="AP293" s="92">
        <f t="shared" si="142"/>
        <v>425.70000000000005</v>
      </c>
      <c r="AQ293" s="93">
        <v>302.2</v>
      </c>
      <c r="AR293" s="94">
        <f t="shared" si="159"/>
        <v>140.86697551290538</v>
      </c>
      <c r="AS293" s="95">
        <f t="shared" si="160"/>
        <v>156.518861681006</v>
      </c>
      <c r="AT293" s="96">
        <f t="shared" si="161"/>
        <v>27</v>
      </c>
      <c r="AU293" s="97">
        <f t="shared" si="162"/>
        <v>19</v>
      </c>
      <c r="AV293" s="98"/>
      <c r="AW293" s="58">
        <f t="shared" si="140"/>
        <v>0</v>
      </c>
      <c r="AX293" s="99"/>
      <c r="AY293" s="100">
        <f t="shared" si="163"/>
        <v>107.1</v>
      </c>
      <c r="AZ293" s="101">
        <v>134.6</v>
      </c>
      <c r="BA293" s="102">
        <f t="shared" si="143"/>
        <v>-27.5</v>
      </c>
      <c r="BB293" s="102" t="str">
        <f t="shared" si="144"/>
        <v/>
      </c>
      <c r="BC293" s="102" t="str">
        <f t="shared" si="145"/>
        <v/>
      </c>
      <c r="BD293" s="102">
        <v>15.375717386062213</v>
      </c>
      <c r="BE293" s="103">
        <f t="shared" si="172"/>
        <v>3.6242826139377868</v>
      </c>
      <c r="BF293" s="230" t="s">
        <v>233</v>
      </c>
      <c r="BG293" s="105">
        <v>152.05357142857142</v>
      </c>
      <c r="BH293" s="105">
        <v>172.08518518518517</v>
      </c>
      <c r="BI293" s="105">
        <v>282.62307692307689</v>
      </c>
      <c r="BJ293" s="105">
        <v>302.2</v>
      </c>
      <c r="BK293" s="105">
        <v>286.62399999999997</v>
      </c>
      <c r="BL293" s="105">
        <v>189.77307692307699</v>
      </c>
      <c r="BM293" s="105">
        <v>170.93846153846152</v>
      </c>
      <c r="BN293" s="105">
        <v>193.06071428571431</v>
      </c>
      <c r="BO293" s="105">
        <v>279.76538461538462</v>
      </c>
      <c r="BP293" s="105">
        <v>372.95384615384614</v>
      </c>
      <c r="BQ293" s="105">
        <v>359.61785714285713</v>
      </c>
      <c r="BR293" s="106">
        <v>202.25384615384615</v>
      </c>
      <c r="BS293" s="107"/>
      <c r="BT293" s="108">
        <v>8.5896551724137939</v>
      </c>
      <c r="BU293" s="108">
        <v>9.7600171534130897</v>
      </c>
      <c r="BV293" s="108">
        <v>13.609615384615386</v>
      </c>
      <c r="BW293" s="108">
        <v>15.375717386062213</v>
      </c>
      <c r="BX293" s="108">
        <v>17.739873166864843</v>
      </c>
      <c r="BY293" s="109">
        <v>14.480200833649107</v>
      </c>
      <c r="BZ293" s="109">
        <v>14.269230769230768</v>
      </c>
      <c r="CA293" s="109">
        <v>15.189060642092747</v>
      </c>
      <c r="CB293" s="109">
        <v>15.953201970443349</v>
      </c>
      <c r="CC293" s="109">
        <v>17.198500293030616</v>
      </c>
      <c r="CD293" s="109">
        <v>16.321839080459768</v>
      </c>
      <c r="CE293" s="109">
        <v>11.46254458977408</v>
      </c>
      <c r="CF293" s="110"/>
      <c r="CG293" s="111">
        <v>188.2</v>
      </c>
      <c r="CH293" s="111">
        <v>100</v>
      </c>
      <c r="CI293" s="111">
        <v>130.80000000000001</v>
      </c>
      <c r="CJ293" s="111">
        <v>134.6</v>
      </c>
      <c r="CK293" s="111">
        <v>133</v>
      </c>
      <c r="CL293" s="111">
        <v>133.9</v>
      </c>
      <c r="CM293" s="111">
        <v>123.6</v>
      </c>
      <c r="CN293" s="111">
        <v>163.1</v>
      </c>
      <c r="CO293" s="111">
        <v>124.8</v>
      </c>
      <c r="CP293" s="111">
        <v>146</v>
      </c>
      <c r="CQ293" s="111">
        <v>153.4</v>
      </c>
      <c r="CR293" s="111">
        <v>118.5</v>
      </c>
      <c r="CS293" s="112"/>
      <c r="CT293" s="231" t="s">
        <v>233</v>
      </c>
      <c r="CU293" s="114">
        <f t="shared" si="164"/>
        <v>96.8</v>
      </c>
      <c r="CV293" s="114"/>
      <c r="CW293" s="114"/>
      <c r="CX293" s="114">
        <f t="shared" ref="CX293:CX356" si="173">SUM(U293:AD293)</f>
        <v>179.60000000000002</v>
      </c>
      <c r="CY293" s="114"/>
      <c r="CZ293" s="114"/>
      <c r="DA293" s="114">
        <f t="shared" si="166"/>
        <v>149.30000000000001</v>
      </c>
      <c r="DB293" s="115">
        <f t="shared" si="171"/>
        <v>425.70000000000005</v>
      </c>
      <c r="DC293" s="116">
        <f t="shared" si="167"/>
        <v>10</v>
      </c>
      <c r="DD293" s="116">
        <f t="shared" ref="DD293:DD356" si="174">COUNT(U293:AD293)</f>
        <v>8</v>
      </c>
      <c r="DE293" s="116">
        <f t="shared" si="169"/>
        <v>9</v>
      </c>
      <c r="DF293" s="117">
        <f t="shared" si="170"/>
        <v>27</v>
      </c>
      <c r="DH293" s="119">
        <v>42.849867808132956</v>
      </c>
      <c r="DI293" s="119">
        <v>46.745310336145046</v>
      </c>
      <c r="DJ293" s="120">
        <v>35.674052624952786</v>
      </c>
      <c r="DK293" s="121"/>
      <c r="DL293" s="119">
        <v>59.062741157556282</v>
      </c>
      <c r="DM293" s="119">
        <v>44.019410503751352</v>
      </c>
      <c r="DN293" s="120">
        <v>53.913681672025731</v>
      </c>
      <c r="DO293" s="121"/>
      <c r="DP293" s="119">
        <v>77.097642201834844</v>
      </c>
      <c r="DQ293" s="119">
        <v>87.69731804281345</v>
      </c>
      <c r="DR293" s="120">
        <v>96.797039755351676</v>
      </c>
      <c r="DS293" s="121"/>
      <c r="DT293" s="119">
        <v>93.801173996845989</v>
      </c>
      <c r="DU293" s="119">
        <v>108.60135923302212</v>
      </c>
      <c r="DV293" s="120">
        <v>104.9013129239781</v>
      </c>
      <c r="DW293" s="121"/>
      <c r="DX293" s="119">
        <v>86.566420447883687</v>
      </c>
      <c r="DY293" s="119">
        <v>81.619767850861763</v>
      </c>
      <c r="DZ293" s="120">
        <v>113.0804783679212</v>
      </c>
      <c r="EA293" s="121"/>
      <c r="EB293" s="119">
        <v>65.594494103823095</v>
      </c>
      <c r="EC293" s="119">
        <v>64.094620000839328</v>
      </c>
      <c r="ED293" s="120">
        <v>53.595501279953027</v>
      </c>
      <c r="EE293" s="121"/>
      <c r="EF293" s="119">
        <v>53.938591492977459</v>
      </c>
      <c r="EG293" s="119">
        <v>45.608307092517613</v>
      </c>
      <c r="EH293" s="120">
        <v>60.706947568351076</v>
      </c>
      <c r="EI293" s="121"/>
      <c r="EJ293" s="119">
        <v>59.955173375846947</v>
      </c>
      <c r="EK293" s="119">
        <v>54.605637704264645</v>
      </c>
      <c r="EL293" s="120">
        <v>80.243035073734546</v>
      </c>
      <c r="EM293" s="121"/>
      <c r="EN293" s="119">
        <v>89.417198279360449</v>
      </c>
      <c r="EO293" s="119">
        <v>98.369090712333957</v>
      </c>
      <c r="EP293" s="120">
        <v>90.739636934231541</v>
      </c>
      <c r="EQ293" s="121"/>
      <c r="ER293" s="119">
        <v>100.71255519576096</v>
      </c>
      <c r="ES293" s="119">
        <v>102.93489843979981</v>
      </c>
      <c r="ET293" s="120">
        <v>139.50254636443918</v>
      </c>
      <c r="EU293" s="121"/>
      <c r="EV293" s="119">
        <v>124.81560144215014</v>
      </c>
      <c r="EW293" s="119">
        <v>107.51943625040971</v>
      </c>
      <c r="EX293" s="120">
        <v>87.694591937069831</v>
      </c>
      <c r="EY293" s="121"/>
      <c r="EZ293" s="119">
        <v>84.884316305778185</v>
      </c>
      <c r="FA293" s="119">
        <v>67.907453044622557</v>
      </c>
      <c r="FB293" s="120">
        <v>42.138999880368466</v>
      </c>
    </row>
    <row r="294" spans="1:158" s="118" customFormat="1" ht="15" customHeight="1" x14ac:dyDescent="0.25">
      <c r="A294" s="85">
        <v>24030210</v>
      </c>
      <c r="B294" s="86">
        <v>-72.683333000000005</v>
      </c>
      <c r="C294" s="86">
        <v>6.85</v>
      </c>
      <c r="D294" s="87">
        <v>2440</v>
      </c>
      <c r="E294" s="197" t="s">
        <v>234</v>
      </c>
      <c r="F294" s="89" t="s">
        <v>52</v>
      </c>
      <c r="G294" s="89" t="s">
        <v>1515</v>
      </c>
      <c r="H294" s="89" t="s">
        <v>752</v>
      </c>
      <c r="I294" s="89" t="s">
        <v>1590</v>
      </c>
      <c r="J294" s="171" t="s">
        <v>880</v>
      </c>
      <c r="K294" s="339">
        <v>0</v>
      </c>
      <c r="L294" s="126">
        <v>1.5</v>
      </c>
      <c r="M294" s="126">
        <v>0</v>
      </c>
      <c r="N294" s="126">
        <v>0</v>
      </c>
      <c r="O294" s="126">
        <v>1.2</v>
      </c>
      <c r="P294" s="126">
        <v>0</v>
      </c>
      <c r="Q294" s="126">
        <v>1.4</v>
      </c>
      <c r="R294" s="126">
        <v>1.3</v>
      </c>
      <c r="S294" s="126">
        <v>0</v>
      </c>
      <c r="T294" s="126">
        <v>0</v>
      </c>
      <c r="U294" s="126">
        <v>0</v>
      </c>
      <c r="V294" s="661">
        <v>0</v>
      </c>
      <c r="W294" s="661">
        <v>10.5</v>
      </c>
      <c r="X294" s="126">
        <v>4.2</v>
      </c>
      <c r="Y294" s="126">
        <v>16.2</v>
      </c>
      <c r="Z294" s="339">
        <v>3.3</v>
      </c>
      <c r="AA294" s="126">
        <v>21.5</v>
      </c>
      <c r="AB294" s="126">
        <v>0</v>
      </c>
      <c r="AC294" s="126">
        <v>1.6</v>
      </c>
      <c r="AD294" s="339">
        <v>21.3</v>
      </c>
      <c r="AE294" s="126">
        <v>1.5</v>
      </c>
      <c r="AF294" s="126">
        <v>2.4</v>
      </c>
      <c r="AG294" s="126">
        <v>7</v>
      </c>
      <c r="AH294" s="126">
        <v>0</v>
      </c>
      <c r="AI294" s="126">
        <v>5</v>
      </c>
      <c r="AJ294" s="126">
        <v>7.7</v>
      </c>
      <c r="AK294" s="126">
        <v>0</v>
      </c>
      <c r="AL294" s="126">
        <v>4.8</v>
      </c>
      <c r="AM294" s="126">
        <v>0.5</v>
      </c>
      <c r="AN294" s="126">
        <v>0</v>
      </c>
      <c r="AO294" s="120"/>
      <c r="AP294" s="92">
        <f t="shared" si="142"/>
        <v>112.9</v>
      </c>
      <c r="AQ294" s="93">
        <v>137.77000000000001</v>
      </c>
      <c r="AR294" s="94">
        <f t="shared" si="159"/>
        <v>81.94817449372141</v>
      </c>
      <c r="AS294" s="95">
        <f t="shared" si="160"/>
        <v>81.94817449372141</v>
      </c>
      <c r="AT294" s="96">
        <f t="shared" si="161"/>
        <v>30</v>
      </c>
      <c r="AU294" s="97">
        <f t="shared" si="162"/>
        <v>18</v>
      </c>
      <c r="AV294" s="98"/>
      <c r="AW294" s="58">
        <f t="shared" si="140"/>
        <v>0</v>
      </c>
      <c r="AX294" s="99"/>
      <c r="AY294" s="100">
        <f t="shared" si="163"/>
        <v>21.5</v>
      </c>
      <c r="AZ294" s="101">
        <v>58</v>
      </c>
      <c r="BA294" s="102">
        <f t="shared" si="143"/>
        <v>-36.5</v>
      </c>
      <c r="BB294" s="102" t="str">
        <f t="shared" si="144"/>
        <v/>
      </c>
      <c r="BC294" s="102" t="str">
        <f t="shared" si="145"/>
        <v/>
      </c>
      <c r="BD294" s="102">
        <v>14.766666666666664</v>
      </c>
      <c r="BE294" s="103">
        <f t="shared" si="172"/>
        <v>3.2333333333333361</v>
      </c>
      <c r="BF294" s="124" t="s">
        <v>234</v>
      </c>
      <c r="BG294" s="105">
        <v>33.369999999999997</v>
      </c>
      <c r="BH294" s="105">
        <v>41.410344827586201</v>
      </c>
      <c r="BI294" s="105">
        <v>95.603333333333339</v>
      </c>
      <c r="BJ294" s="105">
        <v>137.77000000000001</v>
      </c>
      <c r="BK294" s="105">
        <v>126.36999999999999</v>
      </c>
      <c r="BL294" s="105">
        <v>74.599999999999994</v>
      </c>
      <c r="BM294" s="105">
        <v>71.653333333333336</v>
      </c>
      <c r="BN294" s="105">
        <v>94.460000000000022</v>
      </c>
      <c r="BO294" s="105">
        <v>125.12666666666665</v>
      </c>
      <c r="BP294" s="105">
        <v>159.42000000000002</v>
      </c>
      <c r="BQ294" s="105">
        <v>122.69666666666667</v>
      </c>
      <c r="BR294" s="106">
        <v>41.456666666666656</v>
      </c>
      <c r="BS294" s="107"/>
      <c r="BT294" s="108">
        <v>6.1666666666666634</v>
      </c>
      <c r="BU294" s="108">
        <v>6.7116299489144318</v>
      </c>
      <c r="BV294" s="108">
        <v>11.899999999999999</v>
      </c>
      <c r="BW294" s="108">
        <v>14.766666666666664</v>
      </c>
      <c r="BX294" s="108">
        <v>15.33333333333333</v>
      </c>
      <c r="BY294" s="109">
        <v>12.100000000000001</v>
      </c>
      <c r="BZ294" s="109">
        <v>12.466666666666669</v>
      </c>
      <c r="CA294" s="109">
        <v>14.433333333333332</v>
      </c>
      <c r="CB294" s="109">
        <v>15.966666666666669</v>
      </c>
      <c r="CC294" s="109">
        <v>17.066666666666666</v>
      </c>
      <c r="CD294" s="109">
        <v>12.166666666666668</v>
      </c>
      <c r="CE294" s="109">
        <v>5.8333333333333313</v>
      </c>
      <c r="CF294" s="110"/>
      <c r="CG294" s="111">
        <v>63.5</v>
      </c>
      <c r="CH294" s="111">
        <v>47</v>
      </c>
      <c r="CI294" s="111">
        <v>52.5</v>
      </c>
      <c r="CJ294" s="111">
        <v>58</v>
      </c>
      <c r="CK294" s="111">
        <v>95</v>
      </c>
      <c r="CL294" s="111">
        <v>56</v>
      </c>
      <c r="CM294" s="111">
        <v>39</v>
      </c>
      <c r="CN294" s="111">
        <v>45.2</v>
      </c>
      <c r="CO294" s="111">
        <v>60</v>
      </c>
      <c r="CP294" s="111">
        <v>53</v>
      </c>
      <c r="CQ294" s="111">
        <v>75</v>
      </c>
      <c r="CR294" s="111">
        <v>66</v>
      </c>
      <c r="CS294" s="112"/>
      <c r="CT294" s="125" t="s">
        <v>234</v>
      </c>
      <c r="CU294" s="114">
        <f t="shared" si="164"/>
        <v>5.3999999999999995</v>
      </c>
      <c r="CV294" s="114"/>
      <c r="CW294" s="114"/>
      <c r="CX294" s="114">
        <f t="shared" si="173"/>
        <v>78.599999999999994</v>
      </c>
      <c r="CY294" s="114"/>
      <c r="CZ294" s="114"/>
      <c r="DA294" s="114">
        <f t="shared" si="166"/>
        <v>28.900000000000002</v>
      </c>
      <c r="DB294" s="115">
        <f t="shared" si="171"/>
        <v>112.9</v>
      </c>
      <c r="DC294" s="116">
        <f t="shared" si="167"/>
        <v>10</v>
      </c>
      <c r="DD294" s="116">
        <f t="shared" si="174"/>
        <v>10</v>
      </c>
      <c r="DE294" s="116">
        <f t="shared" si="169"/>
        <v>10</v>
      </c>
      <c r="DF294" s="117">
        <f t="shared" si="170"/>
        <v>30</v>
      </c>
      <c r="DH294" s="119">
        <v>11.802694063926939</v>
      </c>
      <c r="DI294" s="119">
        <v>8.9020319634703196</v>
      </c>
      <c r="DJ294" s="120">
        <v>8.5019406392694048</v>
      </c>
      <c r="DK294" s="121"/>
      <c r="DL294" s="119">
        <v>12.942809734513274</v>
      </c>
      <c r="DM294" s="119">
        <v>13.74546460176991</v>
      </c>
      <c r="DN294" s="120">
        <v>18.661725663716815</v>
      </c>
      <c r="DO294" s="121"/>
      <c r="DP294" s="119">
        <v>22.514002333722289</v>
      </c>
      <c r="DQ294" s="119">
        <v>32.320101127965771</v>
      </c>
      <c r="DR294" s="120">
        <v>30.919229871645275</v>
      </c>
      <c r="DS294" s="121"/>
      <c r="DT294" s="119">
        <v>48.279299999999999</v>
      </c>
      <c r="DU294" s="119">
        <v>45.480499999999999</v>
      </c>
      <c r="DV294" s="120">
        <v>46.180199999999999</v>
      </c>
      <c r="DW294" s="121"/>
      <c r="DX294" s="119">
        <v>52.005006016847169</v>
      </c>
      <c r="DY294" s="119">
        <v>37.403600481347766</v>
      </c>
      <c r="DZ294" s="120">
        <v>49.104726835138386</v>
      </c>
      <c r="EA294" s="121"/>
      <c r="EB294" s="119">
        <v>33.567614457831326</v>
      </c>
      <c r="EC294" s="119">
        <v>25.775132530120484</v>
      </c>
      <c r="ED294" s="120">
        <v>23.577253012048196</v>
      </c>
      <c r="EE294" s="121"/>
      <c r="EF294" s="119">
        <v>23.583286118980173</v>
      </c>
      <c r="EG294" s="119">
        <v>23.683215297450424</v>
      </c>
      <c r="EH294" s="120">
        <v>23.283498583569408</v>
      </c>
      <c r="EI294" s="121"/>
      <c r="EJ294" s="119">
        <v>27.389621212121213</v>
      </c>
      <c r="EK294" s="119">
        <v>29.688749999999999</v>
      </c>
      <c r="EL294" s="120">
        <v>39.684962121212124</v>
      </c>
      <c r="EM294" s="121"/>
      <c r="EN294" s="119">
        <v>36.795513289441601</v>
      </c>
      <c r="EO294" s="119">
        <v>43.294720799804928</v>
      </c>
      <c r="EP294" s="120">
        <v>56.593099244086815</v>
      </c>
      <c r="EQ294" s="121"/>
      <c r="ER294" s="119">
        <v>50.714604938271606</v>
      </c>
      <c r="ES294" s="119">
        <v>55.015843621399171</v>
      </c>
      <c r="ET294" s="120">
        <v>56.316218106995876</v>
      </c>
      <c r="EU294" s="121"/>
      <c r="EV294" s="119">
        <v>39.387556703990811</v>
      </c>
      <c r="EW294" s="119">
        <v>44.485946023542922</v>
      </c>
      <c r="EX294" s="120">
        <v>32.1898306057996</v>
      </c>
      <c r="EY294" s="121"/>
      <c r="EZ294" s="119">
        <v>29.115126705653022</v>
      </c>
      <c r="FA294" s="119">
        <v>12.606549707602339</v>
      </c>
      <c r="FB294" s="120">
        <v>9.6049902534113052</v>
      </c>
    </row>
    <row r="295" spans="1:158" s="118" customFormat="1" ht="15" customHeight="1" x14ac:dyDescent="0.25">
      <c r="A295" s="85">
        <v>16015020</v>
      </c>
      <c r="B295" s="86">
        <v>-72.650000000000006</v>
      </c>
      <c r="C295" s="86">
        <v>7.3666669999999996</v>
      </c>
      <c r="D295" s="87">
        <v>2340</v>
      </c>
      <c r="E295" s="197" t="s">
        <v>235</v>
      </c>
      <c r="F295" s="89" t="s">
        <v>55</v>
      </c>
      <c r="G295" s="89" t="s">
        <v>1511</v>
      </c>
      <c r="H295" s="89" t="s">
        <v>1519</v>
      </c>
      <c r="I295" s="89" t="s">
        <v>1545</v>
      </c>
      <c r="J295" s="171" t="s">
        <v>881</v>
      </c>
      <c r="K295" s="339">
        <v>0</v>
      </c>
      <c r="L295" s="126">
        <v>0</v>
      </c>
      <c r="M295" s="126">
        <v>0</v>
      </c>
      <c r="N295" s="126">
        <v>0</v>
      </c>
      <c r="O295" s="126">
        <v>0</v>
      </c>
      <c r="P295" s="126">
        <v>0</v>
      </c>
      <c r="Q295" s="126">
        <v>2.6</v>
      </c>
      <c r="R295" s="126">
        <v>0</v>
      </c>
      <c r="S295" s="126">
        <v>0</v>
      </c>
      <c r="T295" s="126">
        <v>0.6</v>
      </c>
      <c r="U295" s="126">
        <v>0</v>
      </c>
      <c r="V295" s="661">
        <v>0</v>
      </c>
      <c r="W295" s="661">
        <v>3.8</v>
      </c>
      <c r="X295" s="126">
        <v>9</v>
      </c>
      <c r="Y295" s="126">
        <v>10</v>
      </c>
      <c r="Z295" s="339">
        <v>11.6</v>
      </c>
      <c r="AA295" s="126">
        <v>1.8</v>
      </c>
      <c r="AB295" s="126">
        <v>2.1</v>
      </c>
      <c r="AC295" s="126">
        <v>0.3</v>
      </c>
      <c r="AD295" s="339">
        <v>14.7</v>
      </c>
      <c r="AE295" s="126">
        <v>3.8</v>
      </c>
      <c r="AF295" s="126">
        <v>19.8</v>
      </c>
      <c r="AG295" s="126">
        <v>21.7</v>
      </c>
      <c r="AH295" s="126">
        <v>0</v>
      </c>
      <c r="AI295" s="126">
        <v>29.4</v>
      </c>
      <c r="AJ295" s="126">
        <v>12</v>
      </c>
      <c r="AK295" s="126">
        <v>4.8</v>
      </c>
      <c r="AL295" s="126">
        <v>0.4</v>
      </c>
      <c r="AM295" s="126">
        <v>6.6</v>
      </c>
      <c r="AN295" s="126" t="s">
        <v>1301</v>
      </c>
      <c r="AO295" s="120"/>
      <c r="AP295" s="92">
        <f t="shared" si="142"/>
        <v>155</v>
      </c>
      <c r="AQ295" s="93">
        <v>118.48928571428571</v>
      </c>
      <c r="AR295" s="94">
        <f t="shared" si="159"/>
        <v>130.81351538716581</v>
      </c>
      <c r="AS295" s="95">
        <f t="shared" si="160"/>
        <v>135.32432626258532</v>
      </c>
      <c r="AT295" s="96">
        <f t="shared" si="161"/>
        <v>29</v>
      </c>
      <c r="AU295" s="97">
        <f t="shared" si="162"/>
        <v>18</v>
      </c>
      <c r="AV295" s="98"/>
      <c r="AW295" s="58">
        <f t="shared" si="140"/>
        <v>6.6</v>
      </c>
      <c r="AX295" s="99"/>
      <c r="AY295" s="100">
        <f t="shared" si="163"/>
        <v>29.4</v>
      </c>
      <c r="AZ295" s="101">
        <v>64</v>
      </c>
      <c r="BA295" s="102">
        <f t="shared" si="143"/>
        <v>-34.6</v>
      </c>
      <c r="BB295" s="102" t="str">
        <f t="shared" si="144"/>
        <v/>
      </c>
      <c r="BC295" s="102" t="str">
        <f t="shared" si="145"/>
        <v/>
      </c>
      <c r="BD295" s="102">
        <v>12.046373365041617</v>
      </c>
      <c r="BE295" s="103">
        <f t="shared" si="172"/>
        <v>5.9536266349583826</v>
      </c>
      <c r="BF295" s="124" t="s">
        <v>235</v>
      </c>
      <c r="BG295" s="105">
        <v>33.595999999999997</v>
      </c>
      <c r="BH295" s="105">
        <v>33.857142857142854</v>
      </c>
      <c r="BI295" s="105">
        <v>70.207142857142841</v>
      </c>
      <c r="BJ295" s="105">
        <v>118.48928571428571</v>
      </c>
      <c r="BK295" s="105">
        <v>94.986206896551721</v>
      </c>
      <c r="BL295" s="105">
        <v>71.40333333333335</v>
      </c>
      <c r="BM295" s="105">
        <v>56.50714285714286</v>
      </c>
      <c r="BN295" s="105">
        <v>65.2655172413793</v>
      </c>
      <c r="BO295" s="105">
        <v>95.2</v>
      </c>
      <c r="BP295" s="105">
        <v>124.36896551724138</v>
      </c>
      <c r="BQ295" s="105">
        <v>115.26923076923077</v>
      </c>
      <c r="BR295" s="106">
        <v>39.511999999999993</v>
      </c>
      <c r="BS295" s="107"/>
      <c r="BT295" s="108">
        <v>5.9540229885057459</v>
      </c>
      <c r="BU295" s="108">
        <v>6.6111666058505145</v>
      </c>
      <c r="BV295" s="108">
        <v>9.039239001189058</v>
      </c>
      <c r="BW295" s="108">
        <v>12.046373365041617</v>
      </c>
      <c r="BX295" s="108">
        <v>11.511111111111113</v>
      </c>
      <c r="BY295" s="109">
        <v>12.233333333333338</v>
      </c>
      <c r="BZ295" s="109">
        <v>11.526666666666667</v>
      </c>
      <c r="CA295" s="109">
        <v>11.598850574712642</v>
      </c>
      <c r="CB295" s="109">
        <v>11.452380952380958</v>
      </c>
      <c r="CC295" s="109">
        <v>13.008333333333335</v>
      </c>
      <c r="CD295" s="109">
        <v>12.743162901307965</v>
      </c>
      <c r="CE295" s="109">
        <v>5.3518518518518494</v>
      </c>
      <c r="CF295" s="110"/>
      <c r="CG295" s="111">
        <v>34.5</v>
      </c>
      <c r="CH295" s="111">
        <v>32.4</v>
      </c>
      <c r="CI295" s="111">
        <v>48</v>
      </c>
      <c r="CJ295" s="111">
        <v>64</v>
      </c>
      <c r="CK295" s="111">
        <v>76.2</v>
      </c>
      <c r="CL295" s="111">
        <v>53.2</v>
      </c>
      <c r="CM295" s="111">
        <v>35.200000000000003</v>
      </c>
      <c r="CN295" s="111">
        <v>39</v>
      </c>
      <c r="CO295" s="111">
        <v>63</v>
      </c>
      <c r="CP295" s="111">
        <v>61.6</v>
      </c>
      <c r="CQ295" s="111">
        <v>60.5</v>
      </c>
      <c r="CR295" s="111">
        <v>64.599999999999994</v>
      </c>
      <c r="CS295" s="112"/>
      <c r="CT295" s="125" t="s">
        <v>235</v>
      </c>
      <c r="CU295" s="114">
        <f t="shared" si="164"/>
        <v>3.2</v>
      </c>
      <c r="CV295" s="114"/>
      <c r="CW295" s="114"/>
      <c r="CX295" s="114">
        <f t="shared" si="173"/>
        <v>53.3</v>
      </c>
      <c r="CY295" s="114"/>
      <c r="CZ295" s="114"/>
      <c r="DA295" s="114">
        <f t="shared" si="166"/>
        <v>98.499999999999986</v>
      </c>
      <c r="DB295" s="115">
        <f t="shared" si="171"/>
        <v>155</v>
      </c>
      <c r="DC295" s="116">
        <f t="shared" si="167"/>
        <v>10</v>
      </c>
      <c r="DD295" s="116">
        <f t="shared" si="174"/>
        <v>10</v>
      </c>
      <c r="DE295" s="116">
        <f t="shared" si="169"/>
        <v>9</v>
      </c>
      <c r="DF295" s="117">
        <f t="shared" si="170"/>
        <v>29</v>
      </c>
      <c r="DH295" s="119">
        <v>13.795660377358491</v>
      </c>
      <c r="DI295" s="119">
        <v>8.6972641509433952</v>
      </c>
      <c r="DJ295" s="120">
        <v>9.297075471698113</v>
      </c>
      <c r="DK295" s="121"/>
      <c r="DL295" s="119">
        <v>8.6543406593406598</v>
      </c>
      <c r="DM295" s="119">
        <v>12.277087912087913</v>
      </c>
      <c r="DN295" s="120">
        <v>15.698571428571428</v>
      </c>
      <c r="DO295" s="121"/>
      <c r="DP295" s="119">
        <v>14.504503105590061</v>
      </c>
      <c r="DQ295" s="119">
        <v>20.406335403726704</v>
      </c>
      <c r="DR295" s="120">
        <v>29.50916149068323</v>
      </c>
      <c r="DS295" s="121"/>
      <c r="DT295" s="119">
        <v>35.118604240282686</v>
      </c>
      <c r="DU295" s="119">
        <v>38.72051236749116</v>
      </c>
      <c r="DV295" s="120">
        <v>39.420883392226145</v>
      </c>
      <c r="DW295" s="121"/>
      <c r="DX295" s="119">
        <v>40.61146892655367</v>
      </c>
      <c r="DY295" s="119">
        <v>28.107937853107344</v>
      </c>
      <c r="DZ295" s="120">
        <v>37.510593220338983</v>
      </c>
      <c r="EA295" s="121"/>
      <c r="EB295" s="119">
        <v>24.526114341085268</v>
      </c>
      <c r="EC295" s="119">
        <v>21.422810077519376</v>
      </c>
      <c r="ED295" s="120">
        <v>22.92440891472868</v>
      </c>
      <c r="EE295" s="121"/>
      <c r="EF295" s="119">
        <v>20.779954648526076</v>
      </c>
      <c r="EG295" s="119">
        <v>20.580147392290247</v>
      </c>
      <c r="EH295" s="120">
        <v>17.383231292517003</v>
      </c>
      <c r="EI295" s="121"/>
      <c r="EJ295" s="119">
        <v>17.405050798258344</v>
      </c>
      <c r="EK295" s="119">
        <v>20.205863570391873</v>
      </c>
      <c r="EL295" s="120">
        <v>31.309085631349785</v>
      </c>
      <c r="EM295" s="121"/>
      <c r="EN295" s="119">
        <v>28.706520610191497</v>
      </c>
      <c r="EO295" s="119">
        <v>33.507611165206107</v>
      </c>
      <c r="EP295" s="120">
        <v>40.509201557935732</v>
      </c>
      <c r="EQ295" s="121"/>
      <c r="ER295" s="119">
        <v>40.594269583627387</v>
      </c>
      <c r="ES295" s="119">
        <v>44.393733239237832</v>
      </c>
      <c r="ET295" s="120">
        <v>56.691997177134802</v>
      </c>
      <c r="EU295" s="121"/>
      <c r="EV295" s="119">
        <v>30.284841879578337</v>
      </c>
      <c r="EW295" s="119">
        <v>42.078938717169905</v>
      </c>
      <c r="EX295" s="120">
        <v>24.087943541182771</v>
      </c>
      <c r="EY295" s="121"/>
      <c r="EZ295" s="119">
        <v>25.410176282051278</v>
      </c>
      <c r="FA295" s="119">
        <v>9.2036858974358964</v>
      </c>
      <c r="FB295" s="120">
        <v>7.0028044871794863</v>
      </c>
    </row>
    <row r="296" spans="1:158" s="118" customFormat="1" ht="15" customHeight="1" x14ac:dyDescent="0.25">
      <c r="A296" s="85">
        <v>24025020</v>
      </c>
      <c r="B296" s="86">
        <v>-73.199166669999997</v>
      </c>
      <c r="C296" s="86">
        <v>6.5322222200000004</v>
      </c>
      <c r="D296" s="87">
        <v>975</v>
      </c>
      <c r="E296" s="197" t="s">
        <v>236</v>
      </c>
      <c r="F296" s="89" t="s">
        <v>52</v>
      </c>
      <c r="G296" s="89" t="s">
        <v>1515</v>
      </c>
      <c r="H296" s="89" t="s">
        <v>752</v>
      </c>
      <c r="I296" s="89" t="s">
        <v>1585</v>
      </c>
      <c r="J296" s="171" t="s">
        <v>882</v>
      </c>
      <c r="K296" s="339">
        <v>0</v>
      </c>
      <c r="L296" s="126">
        <v>0</v>
      </c>
      <c r="M296" s="126">
        <v>0</v>
      </c>
      <c r="N296" s="126">
        <v>0</v>
      </c>
      <c r="O296" s="126">
        <v>11.2</v>
      </c>
      <c r="P296" s="126">
        <v>1.3</v>
      </c>
      <c r="Q296" s="126">
        <v>0</v>
      </c>
      <c r="R296" s="126">
        <v>3.3</v>
      </c>
      <c r="S296" s="126">
        <v>7.2</v>
      </c>
      <c r="T296" s="126">
        <v>5.3</v>
      </c>
      <c r="U296" s="126">
        <v>0</v>
      </c>
      <c r="V296" s="661">
        <v>0</v>
      </c>
      <c r="W296" s="661">
        <v>0</v>
      </c>
      <c r="X296" s="126">
        <v>5.7</v>
      </c>
      <c r="Y296" s="126">
        <v>15.6</v>
      </c>
      <c r="Z296" s="339">
        <v>4.5</v>
      </c>
      <c r="AA296" s="126">
        <v>8</v>
      </c>
      <c r="AB296" s="126">
        <v>0</v>
      </c>
      <c r="AC296" s="126">
        <v>0</v>
      </c>
      <c r="AD296" s="339">
        <v>0</v>
      </c>
      <c r="AE296" s="126">
        <v>0</v>
      </c>
      <c r="AF296" s="126">
        <v>0</v>
      </c>
      <c r="AG296" s="126">
        <v>3.2</v>
      </c>
      <c r="AH296" s="126">
        <v>0.5</v>
      </c>
      <c r="AI296" s="126">
        <v>0</v>
      </c>
      <c r="AJ296" s="126">
        <v>8.5</v>
      </c>
      <c r="AK296" s="126">
        <v>28.7</v>
      </c>
      <c r="AL296" s="126">
        <v>6.8</v>
      </c>
      <c r="AM296" s="126">
        <v>0</v>
      </c>
      <c r="AN296" s="126">
        <v>0</v>
      </c>
      <c r="AO296" s="120"/>
      <c r="AP296" s="92">
        <f t="shared" si="142"/>
        <v>109.8</v>
      </c>
      <c r="AQ296" s="93">
        <v>152.36071428571429</v>
      </c>
      <c r="AR296" s="94">
        <f t="shared" si="159"/>
        <v>72.065821241883683</v>
      </c>
      <c r="AS296" s="95">
        <f t="shared" si="160"/>
        <v>72.065821241883697</v>
      </c>
      <c r="AT296" s="96">
        <f t="shared" si="161"/>
        <v>30</v>
      </c>
      <c r="AU296" s="97">
        <f t="shared" si="162"/>
        <v>14</v>
      </c>
      <c r="AV296" s="98"/>
      <c r="AW296" s="58">
        <f t="shared" si="140"/>
        <v>0</v>
      </c>
      <c r="AX296" s="99"/>
      <c r="AY296" s="100">
        <f t="shared" si="163"/>
        <v>28.7</v>
      </c>
      <c r="AZ296" s="101">
        <v>74.599999999999994</v>
      </c>
      <c r="BA296" s="102">
        <f t="shared" si="143"/>
        <v>-45.899999999999991</v>
      </c>
      <c r="BB296" s="102" t="str">
        <f t="shared" si="144"/>
        <v/>
      </c>
      <c r="BC296" s="102" t="str">
        <f t="shared" si="145"/>
        <v/>
      </c>
      <c r="BD296" s="102">
        <v>13.899014778325121</v>
      </c>
      <c r="BE296" s="103">
        <f t="shared" si="172"/>
        <v>0.100985221674879</v>
      </c>
      <c r="BF296" s="124" t="s">
        <v>236</v>
      </c>
      <c r="BG296" s="105">
        <v>24.425000000000001</v>
      </c>
      <c r="BH296" s="105">
        <v>55.392857142857146</v>
      </c>
      <c r="BI296" s="105">
        <v>109.05555555555554</v>
      </c>
      <c r="BJ296" s="105">
        <v>152.36071428571429</v>
      </c>
      <c r="BK296" s="105">
        <v>160.88888888888889</v>
      </c>
      <c r="BL296" s="105">
        <v>111.29629629629632</v>
      </c>
      <c r="BM296" s="105">
        <v>113.87857142857145</v>
      </c>
      <c r="BN296" s="105">
        <v>125.50714285714284</v>
      </c>
      <c r="BO296" s="105">
        <v>150.26296296296294</v>
      </c>
      <c r="BP296" s="105">
        <v>173.51851851851856</v>
      </c>
      <c r="BQ296" s="105">
        <v>118.74615384615387</v>
      </c>
      <c r="BR296" s="106">
        <v>37.175862068965515</v>
      </c>
      <c r="BS296" s="107"/>
      <c r="BT296" s="108">
        <v>3.2425287356321828</v>
      </c>
      <c r="BU296" s="108">
        <v>5.5060491613799005</v>
      </c>
      <c r="BV296" s="108">
        <v>9.7407407407407387</v>
      </c>
      <c r="BW296" s="108">
        <v>13.899014778325121</v>
      </c>
      <c r="BX296" s="108">
        <v>16.53402298850575</v>
      </c>
      <c r="BY296" s="109">
        <v>13.627186406796604</v>
      </c>
      <c r="BZ296" s="109">
        <v>14.244000000000003</v>
      </c>
      <c r="CA296" s="109">
        <v>15.320197044334975</v>
      </c>
      <c r="CB296" s="109">
        <v>14.717003567181928</v>
      </c>
      <c r="CC296" s="109">
        <v>15.878571428571432</v>
      </c>
      <c r="CD296" s="109">
        <v>10.405612244897958</v>
      </c>
      <c r="CE296" s="109">
        <v>4.3448275862068959</v>
      </c>
      <c r="CF296" s="110"/>
      <c r="CG296" s="111">
        <v>57.8</v>
      </c>
      <c r="CH296" s="111">
        <v>89</v>
      </c>
      <c r="CI296" s="111">
        <v>76.099999999999994</v>
      </c>
      <c r="CJ296" s="111">
        <v>74.599999999999994</v>
      </c>
      <c r="CK296" s="111">
        <v>89.6</v>
      </c>
      <c r="CL296" s="111">
        <v>78.599999999999994</v>
      </c>
      <c r="CM296" s="111">
        <v>90.5</v>
      </c>
      <c r="CN296" s="111">
        <v>79.8</v>
      </c>
      <c r="CO296" s="111">
        <v>57.7</v>
      </c>
      <c r="CP296" s="111">
        <v>88.4</v>
      </c>
      <c r="CQ296" s="111">
        <v>74.7</v>
      </c>
      <c r="CR296" s="111">
        <v>84</v>
      </c>
      <c r="CS296" s="112"/>
      <c r="CT296" s="125" t="s">
        <v>236</v>
      </c>
      <c r="CU296" s="114">
        <f t="shared" si="164"/>
        <v>28.3</v>
      </c>
      <c r="CV296" s="114"/>
      <c r="CW296" s="114"/>
      <c r="CX296" s="114">
        <f t="shared" si="173"/>
        <v>33.799999999999997</v>
      </c>
      <c r="CY296" s="114"/>
      <c r="CZ296" s="114"/>
      <c r="DA296" s="114">
        <f t="shared" si="166"/>
        <v>47.699999999999996</v>
      </c>
      <c r="DB296" s="115">
        <f t="shared" si="171"/>
        <v>109.79999999999998</v>
      </c>
      <c r="DC296" s="116">
        <f t="shared" si="167"/>
        <v>10</v>
      </c>
      <c r="DD296" s="116">
        <f t="shared" si="174"/>
        <v>10</v>
      </c>
      <c r="DE296" s="116">
        <f t="shared" si="169"/>
        <v>10</v>
      </c>
      <c r="DF296" s="117">
        <f t="shared" si="170"/>
        <v>30</v>
      </c>
      <c r="DH296" s="119">
        <v>9.7601286549707602</v>
      </c>
      <c r="DI296" s="119">
        <v>9.5588888888888892</v>
      </c>
      <c r="DJ296" s="120">
        <v>9.3576491228070182</v>
      </c>
      <c r="DK296" s="121"/>
      <c r="DL296" s="119">
        <v>19.425424501424498</v>
      </c>
      <c r="DM296" s="119">
        <v>21.32791452991453</v>
      </c>
      <c r="DN296" s="120">
        <v>17.823327635327633</v>
      </c>
      <c r="DO296" s="121"/>
      <c r="DP296" s="119">
        <v>18.679324324324323</v>
      </c>
      <c r="DQ296" s="119">
        <v>24.672690417690415</v>
      </c>
      <c r="DR296" s="120">
        <v>37.957985257985257</v>
      </c>
      <c r="DS296" s="121"/>
      <c r="DT296" s="119">
        <v>40.658541136556416</v>
      </c>
      <c r="DU296" s="119">
        <v>55.179448685326555</v>
      </c>
      <c r="DV296" s="120">
        <v>61.58867684478372</v>
      </c>
      <c r="DW296" s="121"/>
      <c r="DX296" s="119">
        <v>51.939884559884554</v>
      </c>
      <c r="DY296" s="119">
        <v>48.229892805607093</v>
      </c>
      <c r="DZ296" s="120">
        <v>61.966889301175009</v>
      </c>
      <c r="EA296" s="121"/>
      <c r="EB296" s="119">
        <v>47.354977738201242</v>
      </c>
      <c r="EC296" s="119">
        <v>33.967705550608486</v>
      </c>
      <c r="ED296" s="120">
        <v>30.870650044523593</v>
      </c>
      <c r="EE296" s="121"/>
      <c r="EF296" s="119">
        <v>36.652048009723487</v>
      </c>
      <c r="EG296" s="119">
        <v>29.161847462777267</v>
      </c>
      <c r="EH296" s="120">
        <v>43.742771194165904</v>
      </c>
      <c r="EI296" s="121"/>
      <c r="EJ296" s="119">
        <v>33.525883002207507</v>
      </c>
      <c r="EK296" s="119">
        <v>42.432759381898457</v>
      </c>
      <c r="EL296" s="120">
        <v>44.934690949227374</v>
      </c>
      <c r="EM296" s="121"/>
      <c r="EN296" s="119">
        <v>50.550006775067743</v>
      </c>
      <c r="EO296" s="119">
        <v>46.661544715447143</v>
      </c>
      <c r="EP296" s="120">
        <v>49.95178184281842</v>
      </c>
      <c r="EQ296" s="121"/>
      <c r="ER296" s="119">
        <v>63.94957866666666</v>
      </c>
      <c r="ES296" s="119">
        <v>56.367413333333332</v>
      </c>
      <c r="ET296" s="120">
        <v>66.743008000000017</v>
      </c>
      <c r="EU296" s="121"/>
      <c r="EV296" s="119">
        <v>37.714336417796936</v>
      </c>
      <c r="EW296" s="119">
        <v>42.316085688933953</v>
      </c>
      <c r="EX296" s="120">
        <v>32.712435036126259</v>
      </c>
      <c r="EY296" s="121"/>
      <c r="EZ296" s="119">
        <v>23.326961351538998</v>
      </c>
      <c r="FA296" s="119">
        <v>12.914927100208283</v>
      </c>
      <c r="FB296" s="120">
        <v>8.5098356861837523</v>
      </c>
    </row>
    <row r="297" spans="1:158" s="118" customFormat="1" ht="15" customHeight="1" x14ac:dyDescent="0.25">
      <c r="A297" s="85">
        <v>23180070</v>
      </c>
      <c r="B297" s="86">
        <v>-73.5</v>
      </c>
      <c r="C297" s="86">
        <v>7.4</v>
      </c>
      <c r="D297" s="87">
        <v>176</v>
      </c>
      <c r="E297" s="197" t="s">
        <v>237</v>
      </c>
      <c r="F297" s="89" t="s">
        <v>52</v>
      </c>
      <c r="G297" s="89" t="s">
        <v>1515</v>
      </c>
      <c r="H297" s="89" t="s">
        <v>1518</v>
      </c>
      <c r="I297" s="89" t="s">
        <v>1544</v>
      </c>
      <c r="J297" s="171" t="s">
        <v>883</v>
      </c>
      <c r="K297" s="339">
        <v>0</v>
      </c>
      <c r="L297" s="126">
        <v>0.7</v>
      </c>
      <c r="M297" s="126">
        <v>0</v>
      </c>
      <c r="N297" s="126">
        <v>0</v>
      </c>
      <c r="O297" s="126">
        <v>34.5</v>
      </c>
      <c r="P297" s="126">
        <v>22</v>
      </c>
      <c r="Q297" s="126">
        <v>0</v>
      </c>
      <c r="R297" s="126">
        <v>1</v>
      </c>
      <c r="S297" s="126">
        <v>0</v>
      </c>
      <c r="T297" s="126">
        <v>0</v>
      </c>
      <c r="U297" s="126">
        <v>0</v>
      </c>
      <c r="V297" s="661" t="s">
        <v>1301</v>
      </c>
      <c r="W297" s="661">
        <v>12.4</v>
      </c>
      <c r="X297" s="126">
        <v>0</v>
      </c>
      <c r="Y297" s="126">
        <v>82.3</v>
      </c>
      <c r="Z297" s="339">
        <v>92.5</v>
      </c>
      <c r="AA297" s="126">
        <v>14</v>
      </c>
      <c r="AB297" s="126">
        <v>0.5</v>
      </c>
      <c r="AC297" s="126">
        <v>0</v>
      </c>
      <c r="AD297" s="339">
        <v>0.5</v>
      </c>
      <c r="AE297" s="126">
        <v>0</v>
      </c>
      <c r="AF297" s="126">
        <v>32.5</v>
      </c>
      <c r="AG297" s="126">
        <v>2.9</v>
      </c>
      <c r="AH297" s="126">
        <v>54</v>
      </c>
      <c r="AI297" s="126">
        <v>7.6</v>
      </c>
      <c r="AJ297" s="126">
        <v>24.1</v>
      </c>
      <c r="AK297" s="126">
        <v>11.5</v>
      </c>
      <c r="AL297" s="126">
        <v>2.4</v>
      </c>
      <c r="AM297" s="126">
        <v>0</v>
      </c>
      <c r="AN297" s="126">
        <v>0</v>
      </c>
      <c r="AO297" s="120"/>
      <c r="AP297" s="92">
        <f t="shared" si="142"/>
        <v>395.4</v>
      </c>
      <c r="AQ297" s="93">
        <v>367.21666666666664</v>
      </c>
      <c r="AR297" s="94">
        <f t="shared" si="159"/>
        <v>107.67485135932466</v>
      </c>
      <c r="AS297" s="95">
        <f t="shared" si="160"/>
        <v>111.38777726826689</v>
      </c>
      <c r="AT297" s="96">
        <f t="shared" si="161"/>
        <v>29</v>
      </c>
      <c r="AU297" s="97">
        <f t="shared" si="162"/>
        <v>17</v>
      </c>
      <c r="AV297" s="98"/>
      <c r="AW297" s="58">
        <f t="shared" si="140"/>
        <v>0</v>
      </c>
      <c r="AX297" s="99"/>
      <c r="AY297" s="100">
        <f t="shared" si="163"/>
        <v>92.5</v>
      </c>
      <c r="AZ297" s="101">
        <v>150</v>
      </c>
      <c r="BA297" s="102">
        <f t="shared" si="143"/>
        <v>-57.5</v>
      </c>
      <c r="BB297" s="102" t="str">
        <f t="shared" si="144"/>
        <v/>
      </c>
      <c r="BC297" s="102" t="str">
        <f t="shared" si="145"/>
        <v/>
      </c>
      <c r="BD297" s="102">
        <v>14.1</v>
      </c>
      <c r="BE297" s="103">
        <f t="shared" si="172"/>
        <v>2.9000000000000004</v>
      </c>
      <c r="BF297" s="124" t="s">
        <v>237</v>
      </c>
      <c r="BG297" s="105">
        <v>74.763333333333335</v>
      </c>
      <c r="BH297" s="105">
        <v>93.393333333333345</v>
      </c>
      <c r="BI297" s="105">
        <v>238.13793103448282</v>
      </c>
      <c r="BJ297" s="105">
        <v>367.21666666666664</v>
      </c>
      <c r="BK297" s="105">
        <v>358.38333333333333</v>
      </c>
      <c r="BL297" s="105">
        <v>274.59000000000003</v>
      </c>
      <c r="BM297" s="105">
        <v>221.92666666666668</v>
      </c>
      <c r="BN297" s="105">
        <v>261.84666666666669</v>
      </c>
      <c r="BO297" s="105">
        <v>342.84</v>
      </c>
      <c r="BP297" s="105">
        <v>454.24666666666661</v>
      </c>
      <c r="BQ297" s="105">
        <v>345.79333333333329</v>
      </c>
      <c r="BR297" s="106">
        <v>178.1166666666667</v>
      </c>
      <c r="BS297" s="107"/>
      <c r="BT297" s="108">
        <v>4.1999999999999984</v>
      </c>
      <c r="BU297" s="108">
        <v>4.5958435960591135</v>
      </c>
      <c r="BV297" s="108">
        <v>10.103333333333333</v>
      </c>
      <c r="BW297" s="108">
        <v>14.1</v>
      </c>
      <c r="BX297" s="108">
        <v>14.366666666666664</v>
      </c>
      <c r="BY297" s="109">
        <v>11.533333333333335</v>
      </c>
      <c r="BZ297" s="109">
        <v>10.666666666666664</v>
      </c>
      <c r="CA297" s="109">
        <v>12.733333333333333</v>
      </c>
      <c r="CB297" s="109">
        <v>14.333333333333332</v>
      </c>
      <c r="CC297" s="109">
        <v>15.899999999999997</v>
      </c>
      <c r="CD297" s="109">
        <v>13.433333333333334</v>
      </c>
      <c r="CE297" s="109">
        <v>7.9666666666666641</v>
      </c>
      <c r="CF297" s="110"/>
      <c r="CG297" s="111">
        <v>100</v>
      </c>
      <c r="CH297" s="111">
        <v>145</v>
      </c>
      <c r="CI297" s="111">
        <v>172.2</v>
      </c>
      <c r="CJ297" s="111">
        <v>150</v>
      </c>
      <c r="CK297" s="111">
        <v>153.5</v>
      </c>
      <c r="CL297" s="111">
        <v>143.9</v>
      </c>
      <c r="CM297" s="111">
        <v>140</v>
      </c>
      <c r="CN297" s="111">
        <v>130</v>
      </c>
      <c r="CO297" s="111">
        <v>159.5</v>
      </c>
      <c r="CP297" s="111">
        <v>166</v>
      </c>
      <c r="CQ297" s="111">
        <v>189.5</v>
      </c>
      <c r="CR297" s="111">
        <v>122</v>
      </c>
      <c r="CS297" s="112"/>
      <c r="CT297" s="125" t="s">
        <v>237</v>
      </c>
      <c r="CU297" s="114">
        <f t="shared" si="164"/>
        <v>58.2</v>
      </c>
      <c r="CV297" s="114"/>
      <c r="CW297" s="114"/>
      <c r="CX297" s="114">
        <f t="shared" si="173"/>
        <v>202.2</v>
      </c>
      <c r="CY297" s="114"/>
      <c r="CZ297" s="114"/>
      <c r="DA297" s="114">
        <f t="shared" si="166"/>
        <v>135</v>
      </c>
      <c r="DB297" s="115">
        <f t="shared" si="171"/>
        <v>395.4</v>
      </c>
      <c r="DC297" s="116">
        <f t="shared" si="167"/>
        <v>10</v>
      </c>
      <c r="DD297" s="116">
        <f t="shared" si="174"/>
        <v>9</v>
      </c>
      <c r="DE297" s="116">
        <f t="shared" si="169"/>
        <v>10</v>
      </c>
      <c r="DF297" s="117">
        <f t="shared" si="170"/>
        <v>29</v>
      </c>
      <c r="DH297" s="119">
        <v>33.523226666666659</v>
      </c>
      <c r="DI297" s="119">
        <v>13.609429333333331</v>
      </c>
      <c r="DJ297" s="120">
        <v>15.410677333333332</v>
      </c>
      <c r="DK297" s="121"/>
      <c r="DL297" s="119">
        <v>45.037448979591836</v>
      </c>
      <c r="DM297" s="119">
        <v>34.705918367346939</v>
      </c>
      <c r="DN297" s="120">
        <v>38.216632653061225</v>
      </c>
      <c r="DO297" s="121"/>
      <c r="DP297" s="119">
        <v>61.090968218773106</v>
      </c>
      <c r="DQ297" s="119">
        <v>55.491796008869187</v>
      </c>
      <c r="DR297" s="120">
        <v>108.88390243902441</v>
      </c>
      <c r="DS297" s="121"/>
      <c r="DT297" s="119">
        <v>101.61052651408117</v>
      </c>
      <c r="DU297" s="119">
        <v>114.81189413205236</v>
      </c>
      <c r="DV297" s="120">
        <v>137.51424602053308</v>
      </c>
      <c r="DW297" s="121"/>
      <c r="DX297" s="119">
        <v>125.09541127922971</v>
      </c>
      <c r="DY297" s="119">
        <v>103.8961889041724</v>
      </c>
      <c r="DZ297" s="120">
        <v>134.49506648326457</v>
      </c>
      <c r="EA297" s="121"/>
      <c r="EB297" s="119">
        <v>102.70239143089998</v>
      </c>
      <c r="EC297" s="119">
        <v>112.30261497263942</v>
      </c>
      <c r="ED297" s="120">
        <v>71.30166026312726</v>
      </c>
      <c r="EE297" s="121"/>
      <c r="EF297" s="119">
        <v>78.415702432045791</v>
      </c>
      <c r="EG297" s="119">
        <v>75.015021459227469</v>
      </c>
      <c r="EH297" s="120">
        <v>79.615942775393421</v>
      </c>
      <c r="EI297" s="121"/>
      <c r="EJ297" s="119">
        <v>70.084989293361886</v>
      </c>
      <c r="EK297" s="119">
        <v>86.881391862955041</v>
      </c>
      <c r="EL297" s="120">
        <v>123.17361884368309</v>
      </c>
      <c r="EM297" s="121"/>
      <c r="EN297" s="119">
        <v>106.493438077634</v>
      </c>
      <c r="EO297" s="119">
        <v>115.3928897104128</v>
      </c>
      <c r="EP297" s="120">
        <v>102.69367221195317</v>
      </c>
      <c r="EQ297" s="121"/>
      <c r="ER297" s="119">
        <v>125.50723447182591</v>
      </c>
      <c r="ES297" s="119">
        <v>164.20946534082717</v>
      </c>
      <c r="ET297" s="120">
        <v>172.90996685401353</v>
      </c>
      <c r="EU297" s="121"/>
      <c r="EV297" s="119">
        <v>115.7</v>
      </c>
      <c r="EW297" s="119">
        <v>102.2</v>
      </c>
      <c r="EX297" s="120">
        <v>111.3</v>
      </c>
      <c r="EY297" s="121"/>
      <c r="EZ297" s="119">
        <v>82.41562579013906</v>
      </c>
      <c r="FA297" s="119">
        <v>52.709993678887479</v>
      </c>
      <c r="FB297" s="120">
        <v>23.104380530973447</v>
      </c>
    </row>
    <row r="298" spans="1:158" s="118" customFormat="1" ht="15" customHeight="1" x14ac:dyDescent="0.25">
      <c r="A298" s="85">
        <v>16010010</v>
      </c>
      <c r="B298" s="86">
        <v>-72.48</v>
      </c>
      <c r="C298" s="86">
        <v>7.82</v>
      </c>
      <c r="D298" s="87">
        <v>431</v>
      </c>
      <c r="E298" s="197" t="s">
        <v>1306</v>
      </c>
      <c r="F298" s="89" t="s">
        <v>55</v>
      </c>
      <c r="G298" s="89" t="s">
        <v>1511</v>
      </c>
      <c r="H298" s="89" t="s">
        <v>1519</v>
      </c>
      <c r="I298" s="89" t="s">
        <v>1545</v>
      </c>
      <c r="J298" s="171" t="s">
        <v>1307</v>
      </c>
      <c r="K298" s="339">
        <v>23</v>
      </c>
      <c r="L298" s="126">
        <v>0</v>
      </c>
      <c r="M298" s="126">
        <v>0</v>
      </c>
      <c r="N298" s="126">
        <v>0</v>
      </c>
      <c r="O298" s="126">
        <v>0</v>
      </c>
      <c r="P298" s="126">
        <v>0</v>
      </c>
      <c r="Q298" s="126">
        <v>1</v>
      </c>
      <c r="R298" s="126">
        <v>0</v>
      </c>
      <c r="S298" s="126">
        <v>0</v>
      </c>
      <c r="T298" s="126">
        <v>0</v>
      </c>
      <c r="U298" s="126">
        <v>0</v>
      </c>
      <c r="V298" s="661">
        <v>0</v>
      </c>
      <c r="W298" s="661">
        <v>0</v>
      </c>
      <c r="X298" s="126">
        <v>92</v>
      </c>
      <c r="Y298" s="126">
        <v>7</v>
      </c>
      <c r="Z298" s="339">
        <v>26</v>
      </c>
      <c r="AA298" s="126">
        <v>8</v>
      </c>
      <c r="AB298" s="126">
        <v>16</v>
      </c>
      <c r="AC298" s="126">
        <v>0</v>
      </c>
      <c r="AD298" s="339">
        <v>0</v>
      </c>
      <c r="AE298" s="126">
        <v>47</v>
      </c>
      <c r="AF298" s="126">
        <v>6</v>
      </c>
      <c r="AG298" s="126">
        <v>0</v>
      </c>
      <c r="AH298" s="126">
        <v>9</v>
      </c>
      <c r="AI298" s="126">
        <v>1</v>
      </c>
      <c r="AJ298" s="126">
        <v>1</v>
      </c>
      <c r="AK298" s="126">
        <v>0</v>
      </c>
      <c r="AL298" s="126">
        <v>0</v>
      </c>
      <c r="AM298" s="126">
        <v>0</v>
      </c>
      <c r="AN298" s="126">
        <v>0</v>
      </c>
      <c r="AO298" s="120"/>
      <c r="AP298" s="92">
        <f t="shared" si="142"/>
        <v>237</v>
      </c>
      <c r="AQ298" s="93">
        <v>88</v>
      </c>
      <c r="AR298" s="94">
        <f t="shared" si="159"/>
        <v>269.31818181818181</v>
      </c>
      <c r="AS298" s="95">
        <f t="shared" si="160"/>
        <v>200</v>
      </c>
      <c r="AT298" s="96">
        <f t="shared" si="161"/>
        <v>30</v>
      </c>
      <c r="AU298" s="97">
        <f t="shared" si="162"/>
        <v>12</v>
      </c>
      <c r="AV298" s="98"/>
      <c r="AW298" s="58">
        <f t="shared" si="140"/>
        <v>0</v>
      </c>
      <c r="AX298" s="99"/>
      <c r="AY298" s="100">
        <f t="shared" si="163"/>
        <v>92</v>
      </c>
      <c r="AZ298" s="101">
        <v>152</v>
      </c>
      <c r="BA298" s="102">
        <f t="shared" si="143"/>
        <v>-60</v>
      </c>
      <c r="BB298" s="102" t="str">
        <f t="shared" si="144"/>
        <v/>
      </c>
      <c r="BC298" s="102" t="str">
        <f t="shared" si="145"/>
        <v/>
      </c>
      <c r="BD298" s="102">
        <v>7.4459770114942536</v>
      </c>
      <c r="BE298" s="103">
        <f t="shared" si="172"/>
        <v>4.5540229885057464</v>
      </c>
      <c r="BF298" s="124" t="s">
        <v>1306</v>
      </c>
      <c r="BG298" s="105">
        <v>47.366666666666667</v>
      </c>
      <c r="BH298" s="105">
        <v>47.966666666666669</v>
      </c>
      <c r="BI298" s="105">
        <v>54.8</v>
      </c>
      <c r="BJ298" s="105">
        <v>88</v>
      </c>
      <c r="BK298" s="105">
        <v>76.965517241379317</v>
      </c>
      <c r="BL298" s="105">
        <v>37.931034482758619</v>
      </c>
      <c r="BM298" s="105">
        <v>33.333333333333336</v>
      </c>
      <c r="BN298" s="105">
        <v>35.372413793103448</v>
      </c>
      <c r="BO298" s="105">
        <v>57.055172413793102</v>
      </c>
      <c r="BP298" s="105">
        <v>122.68965517241379</v>
      </c>
      <c r="BQ298" s="105">
        <v>138.53333333333333</v>
      </c>
      <c r="BR298" s="106">
        <v>79.206896551724142</v>
      </c>
      <c r="BS298" s="107"/>
      <c r="BT298" s="108">
        <v>5.1333333333333311</v>
      </c>
      <c r="BU298" s="108">
        <v>4.8347393267651873</v>
      </c>
      <c r="BV298" s="108">
        <v>6.9999999999999973</v>
      </c>
      <c r="BW298" s="108">
        <v>7.4459770114942536</v>
      </c>
      <c r="BX298" s="108">
        <v>8.2758620689655125</v>
      </c>
      <c r="BY298" s="109">
        <v>7.5862068965517251</v>
      </c>
      <c r="BZ298" s="109">
        <v>7.0999999999999988</v>
      </c>
      <c r="CA298" s="109">
        <v>6.620689655172411</v>
      </c>
      <c r="CB298" s="109">
        <v>7.4482758620689644</v>
      </c>
      <c r="CC298" s="109">
        <v>9.4482758620689626</v>
      </c>
      <c r="CD298" s="109">
        <v>9.6666666666666679</v>
      </c>
      <c r="CE298" s="109">
        <v>6.136666666666664</v>
      </c>
      <c r="CF298" s="110"/>
      <c r="CG298" s="111">
        <v>56</v>
      </c>
      <c r="CH298" s="111">
        <v>65</v>
      </c>
      <c r="CI298" s="111">
        <v>70</v>
      </c>
      <c r="CJ298" s="111">
        <v>152</v>
      </c>
      <c r="CK298" s="111">
        <v>109</v>
      </c>
      <c r="CL298" s="111">
        <v>82</v>
      </c>
      <c r="CM298" s="111">
        <v>74</v>
      </c>
      <c r="CN298" s="111">
        <v>62</v>
      </c>
      <c r="CO298" s="111">
        <v>84</v>
      </c>
      <c r="CP298" s="111">
        <v>105</v>
      </c>
      <c r="CQ298" s="111">
        <v>92</v>
      </c>
      <c r="CR298" s="111">
        <v>134</v>
      </c>
      <c r="CS298" s="112"/>
      <c r="CT298" s="125" t="s">
        <v>1306</v>
      </c>
      <c r="CU298" s="114">
        <f t="shared" si="164"/>
        <v>24</v>
      </c>
      <c r="CV298" s="114"/>
      <c r="CW298" s="114"/>
      <c r="CX298" s="114">
        <f t="shared" si="173"/>
        <v>149</v>
      </c>
      <c r="CY298" s="114"/>
      <c r="CZ298" s="114"/>
      <c r="DA298" s="114">
        <f t="shared" si="166"/>
        <v>64</v>
      </c>
      <c r="DB298" s="115">
        <f t="shared" si="171"/>
        <v>237</v>
      </c>
      <c r="DC298" s="116">
        <f t="shared" si="167"/>
        <v>10</v>
      </c>
      <c r="DD298" s="116">
        <f t="shared" si="174"/>
        <v>10</v>
      </c>
      <c r="DE298" s="116">
        <f t="shared" si="169"/>
        <v>10</v>
      </c>
      <c r="DF298" s="117">
        <f t="shared" si="170"/>
        <v>30</v>
      </c>
      <c r="DH298" s="119"/>
      <c r="DI298" s="119"/>
      <c r="DJ298" s="120"/>
      <c r="DK298" s="121"/>
      <c r="DL298" s="119"/>
      <c r="DM298" s="119"/>
      <c r="DN298" s="120"/>
      <c r="DO298" s="121"/>
      <c r="DP298" s="119"/>
      <c r="DQ298" s="119"/>
      <c r="DR298" s="120"/>
      <c r="DS298" s="121"/>
      <c r="DT298" s="119"/>
      <c r="DU298" s="119"/>
      <c r="DV298" s="120"/>
      <c r="DW298" s="121"/>
      <c r="DX298" s="119"/>
      <c r="DY298" s="119"/>
      <c r="DZ298" s="120"/>
      <c r="EA298" s="121"/>
      <c r="EB298" s="119"/>
      <c r="EC298" s="119"/>
      <c r="ED298" s="120"/>
      <c r="EE298" s="121"/>
      <c r="EF298" s="119"/>
      <c r="EG298" s="119"/>
      <c r="EH298" s="120"/>
      <c r="EI298" s="121"/>
      <c r="EJ298" s="119"/>
      <c r="EK298" s="119"/>
      <c r="EL298" s="120"/>
      <c r="EM298" s="121"/>
      <c r="EN298" s="119"/>
      <c r="EO298" s="119"/>
      <c r="EP298" s="120"/>
      <c r="EQ298" s="121"/>
      <c r="ER298" s="119"/>
      <c r="ES298" s="119"/>
      <c r="ET298" s="120"/>
      <c r="EU298" s="121"/>
      <c r="EV298" s="119"/>
      <c r="EW298" s="119"/>
      <c r="EX298" s="120"/>
      <c r="EY298" s="121"/>
      <c r="EZ298" s="119"/>
      <c r="FA298" s="119"/>
      <c r="FB298" s="120"/>
    </row>
    <row r="299" spans="1:158" s="118" customFormat="1" ht="15" customHeight="1" x14ac:dyDescent="0.25">
      <c r="A299" s="85">
        <v>24020130</v>
      </c>
      <c r="B299" s="86">
        <v>-73.066666999999995</v>
      </c>
      <c r="C299" s="86">
        <v>6.6166669999999996</v>
      </c>
      <c r="D299" s="87">
        <v>1626</v>
      </c>
      <c r="E299" s="197" t="s">
        <v>238</v>
      </c>
      <c r="F299" s="89" t="s">
        <v>52</v>
      </c>
      <c r="G299" s="89" t="s">
        <v>1515</v>
      </c>
      <c r="H299" s="89" t="s">
        <v>752</v>
      </c>
      <c r="I299" s="89" t="s">
        <v>1585</v>
      </c>
      <c r="J299" s="171" t="s">
        <v>884</v>
      </c>
      <c r="K299" s="339">
        <v>28</v>
      </c>
      <c r="L299" s="126">
        <v>0</v>
      </c>
      <c r="M299" s="126">
        <v>0</v>
      </c>
      <c r="N299" s="126">
        <v>0</v>
      </c>
      <c r="O299" s="126">
        <v>8.8000000000000007</v>
      </c>
      <c r="P299" s="126">
        <v>1.7</v>
      </c>
      <c r="Q299" s="126">
        <v>1</v>
      </c>
      <c r="R299" s="126">
        <v>0</v>
      </c>
      <c r="S299" s="126">
        <v>33.700000000000003</v>
      </c>
      <c r="T299" s="126">
        <v>3.8</v>
      </c>
      <c r="U299" s="126">
        <v>0</v>
      </c>
      <c r="V299" s="661">
        <v>0</v>
      </c>
      <c r="W299" s="661">
        <v>0</v>
      </c>
      <c r="X299" s="126">
        <v>4</v>
      </c>
      <c r="Y299" s="126">
        <v>6</v>
      </c>
      <c r="Z299" s="339">
        <v>0.3</v>
      </c>
      <c r="AA299" s="126">
        <v>11</v>
      </c>
      <c r="AB299" s="126">
        <v>0</v>
      </c>
      <c r="AC299" s="126">
        <v>0</v>
      </c>
      <c r="AD299" s="339">
        <v>0</v>
      </c>
      <c r="AE299" s="126">
        <v>0</v>
      </c>
      <c r="AF299" s="126">
        <v>0</v>
      </c>
      <c r="AG299" s="126">
        <v>0</v>
      </c>
      <c r="AH299" s="126">
        <v>15.2</v>
      </c>
      <c r="AI299" s="126" t="s">
        <v>1301</v>
      </c>
      <c r="AJ299" s="126">
        <v>45</v>
      </c>
      <c r="AK299" s="126">
        <v>0</v>
      </c>
      <c r="AL299" s="126">
        <v>6</v>
      </c>
      <c r="AM299" s="126">
        <v>0</v>
      </c>
      <c r="AN299" s="126">
        <v>0</v>
      </c>
      <c r="AO299" s="120"/>
      <c r="AP299" s="92">
        <f t="shared" si="142"/>
        <v>164.5</v>
      </c>
      <c r="AQ299" s="93">
        <v>138.72666666666666</v>
      </c>
      <c r="AR299" s="94">
        <f t="shared" si="159"/>
        <v>118.57849968763516</v>
      </c>
      <c r="AS299" s="95">
        <f t="shared" si="160"/>
        <v>122.6674134699674</v>
      </c>
      <c r="AT299" s="96">
        <f t="shared" si="161"/>
        <v>29</v>
      </c>
      <c r="AU299" s="97">
        <f t="shared" si="162"/>
        <v>13</v>
      </c>
      <c r="AV299" s="98"/>
      <c r="AW299" s="58">
        <f t="shared" si="140"/>
        <v>0</v>
      </c>
      <c r="AX299" s="99"/>
      <c r="AY299" s="100">
        <f t="shared" si="163"/>
        <v>45</v>
      </c>
      <c r="AZ299" s="101">
        <v>77.400000000000006</v>
      </c>
      <c r="BA299" s="102">
        <f t="shared" si="143"/>
        <v>-32.400000000000006</v>
      </c>
      <c r="BB299" s="102" t="str">
        <f t="shared" si="144"/>
        <v/>
      </c>
      <c r="BC299" s="102" t="str">
        <f t="shared" si="145"/>
        <v/>
      </c>
      <c r="BD299" s="102">
        <v>13.933333333333335</v>
      </c>
      <c r="BE299" s="103">
        <f t="shared" si="172"/>
        <v>-0.93333333333333535</v>
      </c>
      <c r="BF299" s="124" t="s">
        <v>238</v>
      </c>
      <c r="BG299" s="105">
        <v>20.239999999999998</v>
      </c>
      <c r="BH299" s="105">
        <v>33.576666666666675</v>
      </c>
      <c r="BI299" s="105">
        <v>72.783333333333317</v>
      </c>
      <c r="BJ299" s="105">
        <v>138.72666666666666</v>
      </c>
      <c r="BK299" s="105">
        <v>175.87333333333333</v>
      </c>
      <c r="BL299" s="105">
        <v>157.69999999999999</v>
      </c>
      <c r="BM299" s="105">
        <v>155.84137931034485</v>
      </c>
      <c r="BN299" s="105">
        <v>151.01000000000005</v>
      </c>
      <c r="BO299" s="105">
        <v>140.98666666666665</v>
      </c>
      <c r="BP299" s="105">
        <v>142.60344827586206</v>
      </c>
      <c r="BQ299" s="105">
        <v>86.526666666666671</v>
      </c>
      <c r="BR299" s="106">
        <v>30.633333333333329</v>
      </c>
      <c r="BS299" s="107"/>
      <c r="BT299" s="108">
        <v>3.1666666666666656</v>
      </c>
      <c r="BU299" s="108">
        <v>5.2916564039408858</v>
      </c>
      <c r="BV299" s="108">
        <v>8.5333333333333314</v>
      </c>
      <c r="BW299" s="108">
        <v>13.933333333333335</v>
      </c>
      <c r="BX299" s="108">
        <v>17.966666666666665</v>
      </c>
      <c r="BY299" s="109">
        <v>17.399999999999999</v>
      </c>
      <c r="BZ299" s="109">
        <v>17.717777777777776</v>
      </c>
      <c r="CA299" s="109">
        <v>17.933333333333334</v>
      </c>
      <c r="CB299" s="109">
        <v>17</v>
      </c>
      <c r="CC299" s="109">
        <v>16.286666666666669</v>
      </c>
      <c r="CD299" s="109">
        <v>11.299999999999999</v>
      </c>
      <c r="CE299" s="109">
        <v>4.6999999999999984</v>
      </c>
      <c r="CF299" s="110"/>
      <c r="CG299" s="111">
        <v>50</v>
      </c>
      <c r="CH299" s="111">
        <v>47.2</v>
      </c>
      <c r="CI299" s="111">
        <v>64</v>
      </c>
      <c r="CJ299" s="111">
        <v>77.400000000000006</v>
      </c>
      <c r="CK299" s="111">
        <v>64</v>
      </c>
      <c r="CL299" s="111">
        <v>96.4</v>
      </c>
      <c r="CM299" s="111">
        <v>97</v>
      </c>
      <c r="CN299" s="111">
        <v>71</v>
      </c>
      <c r="CO299" s="111">
        <v>90</v>
      </c>
      <c r="CP299" s="111">
        <v>71</v>
      </c>
      <c r="CQ299" s="111">
        <v>51.6</v>
      </c>
      <c r="CR299" s="111">
        <v>97</v>
      </c>
      <c r="CS299" s="112"/>
      <c r="CT299" s="125" t="s">
        <v>238</v>
      </c>
      <c r="CU299" s="114">
        <f t="shared" si="164"/>
        <v>77</v>
      </c>
      <c r="CV299" s="114"/>
      <c r="CW299" s="114"/>
      <c r="CX299" s="114">
        <f t="shared" si="173"/>
        <v>21.3</v>
      </c>
      <c r="CY299" s="114"/>
      <c r="CZ299" s="114"/>
      <c r="DA299" s="114">
        <f t="shared" si="166"/>
        <v>66.2</v>
      </c>
      <c r="DB299" s="115">
        <f t="shared" si="171"/>
        <v>164.5</v>
      </c>
      <c r="DC299" s="116">
        <f t="shared" si="167"/>
        <v>10</v>
      </c>
      <c r="DD299" s="116">
        <f t="shared" si="174"/>
        <v>10</v>
      </c>
      <c r="DE299" s="116">
        <f t="shared" si="169"/>
        <v>9</v>
      </c>
      <c r="DF299" s="117">
        <f t="shared" si="170"/>
        <v>29</v>
      </c>
      <c r="DH299" s="119">
        <v>6.3009813084112141</v>
      </c>
      <c r="DI299" s="119">
        <v>7.1011059190031149</v>
      </c>
      <c r="DJ299" s="120">
        <v>8.0012461059190034</v>
      </c>
      <c r="DK299" s="121"/>
      <c r="DL299" s="119">
        <v>16.134895366218238</v>
      </c>
      <c r="DM299" s="119">
        <v>13.829910313901346</v>
      </c>
      <c r="DN299" s="120">
        <v>14.731860986547085</v>
      </c>
      <c r="DO299" s="121"/>
      <c r="DP299" s="119">
        <v>21.883549295774646</v>
      </c>
      <c r="DQ299" s="119">
        <v>23.882046948356809</v>
      </c>
      <c r="DR299" s="120">
        <v>25.18107042253521</v>
      </c>
      <c r="DS299" s="121"/>
      <c r="DT299" s="119">
        <v>45.107774186597716</v>
      </c>
      <c r="DU299" s="119">
        <v>50.40868778280543</v>
      </c>
      <c r="DV299" s="120">
        <v>59.210204697263521</v>
      </c>
      <c r="DW299" s="121"/>
      <c r="DX299" s="119">
        <v>59.822469135802471</v>
      </c>
      <c r="DY299" s="119">
        <v>65.62464841653248</v>
      </c>
      <c r="DZ299" s="120">
        <v>60.922882447665067</v>
      </c>
      <c r="EA299" s="121"/>
      <c r="EB299" s="119">
        <v>70.610630528891392</v>
      </c>
      <c r="EC299" s="119">
        <v>52.607920195746281</v>
      </c>
      <c r="ED299" s="120">
        <v>53.908115942028992</v>
      </c>
      <c r="EE299" s="121"/>
      <c r="EF299" s="119">
        <v>57.512130336389092</v>
      </c>
      <c r="EG299" s="119">
        <v>59.412531164895867</v>
      </c>
      <c r="EH299" s="120">
        <v>62.913269533197806</v>
      </c>
      <c r="EI299" s="121"/>
      <c r="EJ299" s="119">
        <v>56.094487028301899</v>
      </c>
      <c r="EK299" s="119">
        <v>53.894703223270447</v>
      </c>
      <c r="EL299" s="120">
        <v>59.594143081761025</v>
      </c>
      <c r="EM299" s="121"/>
      <c r="EN299" s="119">
        <v>55.702313603322949</v>
      </c>
      <c r="EO299" s="119">
        <v>49.402051921079959</v>
      </c>
      <c r="EP299" s="120">
        <v>55.402301142263759</v>
      </c>
      <c r="EQ299" s="121"/>
      <c r="ER299" s="119">
        <v>58.084363706266814</v>
      </c>
      <c r="ES299" s="119">
        <v>52.585843906189929</v>
      </c>
      <c r="ET299" s="120">
        <v>62.683125720876589</v>
      </c>
      <c r="EU299" s="121"/>
      <c r="EV299" s="119">
        <v>33.698714721586583</v>
      </c>
      <c r="EW299" s="119">
        <v>30.39884057971015</v>
      </c>
      <c r="EX299" s="120">
        <v>23.299111365369949</v>
      </c>
      <c r="EY299" s="121"/>
      <c r="EZ299" s="119">
        <v>17.018662674650702</v>
      </c>
      <c r="FA299" s="119">
        <v>8.4092215568862283</v>
      </c>
      <c r="FB299" s="120">
        <v>8.0087824351297403</v>
      </c>
    </row>
    <row r="300" spans="1:158" s="118" customFormat="1" ht="15" customHeight="1" x14ac:dyDescent="0.25">
      <c r="A300" s="208">
        <v>37020030</v>
      </c>
      <c r="B300" s="86">
        <v>-72.316666999999995</v>
      </c>
      <c r="C300" s="86">
        <v>7.1166669999999996</v>
      </c>
      <c r="D300" s="87">
        <v>1660</v>
      </c>
      <c r="E300" s="364" t="s">
        <v>239</v>
      </c>
      <c r="F300" s="89" t="s">
        <v>55</v>
      </c>
      <c r="G300" s="89" t="s">
        <v>1524</v>
      </c>
      <c r="H300" s="89" t="s">
        <v>778</v>
      </c>
      <c r="I300" s="89" t="s">
        <v>1591</v>
      </c>
      <c r="J300" s="365" t="s">
        <v>885</v>
      </c>
      <c r="K300" s="339">
        <v>0</v>
      </c>
      <c r="L300" s="126">
        <v>0</v>
      </c>
      <c r="M300" s="126">
        <v>0</v>
      </c>
      <c r="N300" s="126">
        <v>14</v>
      </c>
      <c r="O300" s="126">
        <v>14</v>
      </c>
      <c r="P300" s="126">
        <v>10</v>
      </c>
      <c r="Q300" s="126">
        <v>13</v>
      </c>
      <c r="R300" s="126">
        <v>39</v>
      </c>
      <c r="S300" s="126">
        <v>26</v>
      </c>
      <c r="T300" s="126">
        <v>58</v>
      </c>
      <c r="U300" s="126">
        <v>0</v>
      </c>
      <c r="V300" s="660">
        <v>0</v>
      </c>
      <c r="W300" s="660">
        <v>0</v>
      </c>
      <c r="X300" s="126" t="s">
        <v>1301</v>
      </c>
      <c r="Y300" s="366">
        <v>28</v>
      </c>
      <c r="Z300" s="367">
        <v>26</v>
      </c>
      <c r="AA300" s="366">
        <v>25</v>
      </c>
      <c r="AB300" s="126">
        <v>13</v>
      </c>
      <c r="AC300" s="126">
        <v>0</v>
      </c>
      <c r="AD300" s="339">
        <v>0</v>
      </c>
      <c r="AE300" s="126">
        <v>0</v>
      </c>
      <c r="AF300" s="126">
        <v>15</v>
      </c>
      <c r="AG300" s="126">
        <v>0</v>
      </c>
      <c r="AH300" s="126">
        <v>7</v>
      </c>
      <c r="AI300" s="126">
        <v>38</v>
      </c>
      <c r="AJ300" s="126">
        <v>0</v>
      </c>
      <c r="AK300" s="126">
        <v>0</v>
      </c>
      <c r="AL300" s="126">
        <v>28</v>
      </c>
      <c r="AM300" s="126">
        <v>11</v>
      </c>
      <c r="AN300" s="126">
        <v>0</v>
      </c>
      <c r="AO300" s="120"/>
      <c r="AP300" s="92">
        <f t="shared" si="142"/>
        <v>365</v>
      </c>
      <c r="AQ300" s="93">
        <v>465.23333333333335</v>
      </c>
      <c r="AR300" s="94">
        <f t="shared" si="159"/>
        <v>78.455255427384103</v>
      </c>
      <c r="AS300" s="95">
        <f t="shared" si="160"/>
        <v>81.160609062811147</v>
      </c>
      <c r="AT300" s="96">
        <f t="shared" si="161"/>
        <v>29</v>
      </c>
      <c r="AU300" s="97">
        <f t="shared" si="162"/>
        <v>16</v>
      </c>
      <c r="AV300" s="98"/>
      <c r="AW300" s="58">
        <f t="shared" si="140"/>
        <v>0</v>
      </c>
      <c r="AX300" s="99"/>
      <c r="AY300" s="100">
        <f t="shared" si="163"/>
        <v>58</v>
      </c>
      <c r="AZ300" s="101">
        <v>150</v>
      </c>
      <c r="BA300" s="102">
        <f t="shared" si="143"/>
        <v>-92</v>
      </c>
      <c r="BB300" s="102" t="str">
        <f t="shared" si="144"/>
        <v/>
      </c>
      <c r="BC300" s="102" t="str">
        <f t="shared" si="145"/>
        <v/>
      </c>
      <c r="BD300" s="102">
        <v>21.333333333333336</v>
      </c>
      <c r="BE300" s="103">
        <f t="shared" si="172"/>
        <v>-5.3333333333333357</v>
      </c>
      <c r="BF300" s="212" t="s">
        <v>239</v>
      </c>
      <c r="BG300" s="105">
        <v>196.31034482758622</v>
      </c>
      <c r="BH300" s="105">
        <v>265.08333333333331</v>
      </c>
      <c r="BI300" s="105">
        <v>375.07333333333338</v>
      </c>
      <c r="BJ300" s="105">
        <v>465.23333333333335</v>
      </c>
      <c r="BK300" s="105">
        <v>589.26666666666665</v>
      </c>
      <c r="BL300" s="105">
        <v>783.34482758620686</v>
      </c>
      <c r="BM300" s="105">
        <v>745.01666666666665</v>
      </c>
      <c r="BN300" s="105">
        <v>605.83333333333337</v>
      </c>
      <c r="BO300" s="105">
        <v>486.23333333333335</v>
      </c>
      <c r="BP300" s="105">
        <v>342.24137931034483</v>
      </c>
      <c r="BQ300" s="105">
        <v>279.7</v>
      </c>
      <c r="BR300" s="106">
        <v>201.25925925925927</v>
      </c>
      <c r="BS300" s="107"/>
      <c r="BT300" s="108">
        <v>12.448275862068964</v>
      </c>
      <c r="BU300" s="108">
        <v>13.992795566502462</v>
      </c>
      <c r="BV300" s="108">
        <v>18.433333333333341</v>
      </c>
      <c r="BW300" s="108">
        <v>21.333333333333336</v>
      </c>
      <c r="BX300" s="108">
        <v>23.499999999999993</v>
      </c>
      <c r="BY300" s="109">
        <v>25.32988505747127</v>
      </c>
      <c r="BZ300" s="109">
        <v>26.599999999999994</v>
      </c>
      <c r="CA300" s="109">
        <v>24.36666666666666</v>
      </c>
      <c r="CB300" s="109">
        <v>20.8</v>
      </c>
      <c r="CC300" s="109">
        <v>19.410344827586201</v>
      </c>
      <c r="CD300" s="109">
        <v>16.8</v>
      </c>
      <c r="CE300" s="109">
        <v>13.751724137931035</v>
      </c>
      <c r="CF300" s="110"/>
      <c r="CG300" s="111">
        <v>147</v>
      </c>
      <c r="CH300" s="111">
        <v>139</v>
      </c>
      <c r="CI300" s="111">
        <v>135</v>
      </c>
      <c r="CJ300" s="111">
        <v>150</v>
      </c>
      <c r="CK300" s="111">
        <v>207</v>
      </c>
      <c r="CL300" s="111">
        <v>190</v>
      </c>
      <c r="CM300" s="111">
        <v>195</v>
      </c>
      <c r="CN300" s="111">
        <v>218</v>
      </c>
      <c r="CO300" s="111">
        <v>186</v>
      </c>
      <c r="CP300" s="111">
        <v>130</v>
      </c>
      <c r="CQ300" s="111">
        <v>120</v>
      </c>
      <c r="CR300" s="111">
        <v>97</v>
      </c>
      <c r="CS300" s="112"/>
      <c r="CT300" s="213" t="s">
        <v>239</v>
      </c>
      <c r="CU300" s="114">
        <f t="shared" si="164"/>
        <v>174</v>
      </c>
      <c r="CV300" s="114"/>
      <c r="CW300" s="114"/>
      <c r="CX300" s="114">
        <f t="shared" si="173"/>
        <v>92</v>
      </c>
      <c r="CY300" s="114"/>
      <c r="CZ300" s="114"/>
      <c r="DA300" s="114">
        <f t="shared" si="166"/>
        <v>99</v>
      </c>
      <c r="DB300" s="115">
        <f t="shared" si="171"/>
        <v>365</v>
      </c>
      <c r="DC300" s="116">
        <f t="shared" si="167"/>
        <v>10</v>
      </c>
      <c r="DD300" s="116">
        <f t="shared" si="174"/>
        <v>9</v>
      </c>
      <c r="DE300" s="116">
        <f t="shared" si="169"/>
        <v>10</v>
      </c>
      <c r="DF300" s="117">
        <f t="shared" si="170"/>
        <v>29</v>
      </c>
      <c r="DH300" s="119">
        <v>64.161395278450357</v>
      </c>
      <c r="DI300" s="119">
        <v>50.164402996368032</v>
      </c>
      <c r="DJ300" s="120">
        <v>78.567058868038743</v>
      </c>
      <c r="DK300" s="121"/>
      <c r="DL300" s="119">
        <v>100.66861996471982</v>
      </c>
      <c r="DM300" s="119">
        <v>80.229839547640339</v>
      </c>
      <c r="DN300" s="120">
        <v>109.31188531522606</v>
      </c>
      <c r="DO300" s="121"/>
      <c r="DP300" s="119">
        <v>106.293687398551</v>
      </c>
      <c r="DQ300" s="119">
        <v>103.49385367591749</v>
      </c>
      <c r="DR300" s="120">
        <v>138.59176927035907</v>
      </c>
      <c r="DS300" s="121"/>
      <c r="DT300" s="119">
        <v>146.78020051252082</v>
      </c>
      <c r="DU300" s="119">
        <v>154.57914849615611</v>
      </c>
      <c r="DV300" s="120">
        <v>158.77858202580586</v>
      </c>
      <c r="DW300" s="121"/>
      <c r="DX300" s="119">
        <v>180.92219904282734</v>
      </c>
      <c r="DY300" s="119">
        <v>200.12455516014234</v>
      </c>
      <c r="DZ300" s="120">
        <v>209.12565959013378</v>
      </c>
      <c r="EA300" s="121"/>
      <c r="EB300" s="119">
        <v>246.39797169927809</v>
      </c>
      <c r="EC300" s="119">
        <v>274.39774121055967</v>
      </c>
      <c r="ED300" s="120">
        <v>316.99739053843808</v>
      </c>
      <c r="EE300" s="121"/>
      <c r="EF300" s="119">
        <v>251.80278725689055</v>
      </c>
      <c r="EG300" s="119">
        <v>236.42704211907886</v>
      </c>
      <c r="EH300" s="120">
        <v>233.13223958954777</v>
      </c>
      <c r="EI300" s="121"/>
      <c r="EJ300" s="119">
        <v>222.96658166846018</v>
      </c>
      <c r="EK300" s="119">
        <v>193.76977962850324</v>
      </c>
      <c r="EL300" s="120">
        <v>178.91881111682963</v>
      </c>
      <c r="EM300" s="121"/>
      <c r="EN300" s="119">
        <v>173.90865773500002</v>
      </c>
      <c r="EO300" s="119">
        <v>177.374946471176</v>
      </c>
      <c r="EP300" s="120">
        <v>151.13018889727223</v>
      </c>
      <c r="EQ300" s="121"/>
      <c r="ER300" s="119">
        <v>137.53299264224503</v>
      </c>
      <c r="ES300" s="119">
        <v>114.87931523045505</v>
      </c>
      <c r="ET300" s="120">
        <v>102.89803695488614</v>
      </c>
      <c r="EU300" s="121"/>
      <c r="EV300" s="119">
        <v>94.135221951313909</v>
      </c>
      <c r="EW300" s="119">
        <v>88.40009288285151</v>
      </c>
      <c r="EX300" s="120">
        <v>81.775029993420802</v>
      </c>
      <c r="EY300" s="121"/>
      <c r="EZ300" s="119">
        <v>97.200024801587276</v>
      </c>
      <c r="FA300" s="119">
        <v>51.447084041950106</v>
      </c>
      <c r="FB300" s="120">
        <v>52.745748299319722</v>
      </c>
    </row>
    <row r="301" spans="1:158" s="118" customFormat="1" ht="15" customHeight="1" x14ac:dyDescent="0.25">
      <c r="A301" s="208">
        <v>37035010</v>
      </c>
      <c r="B301" s="86">
        <v>-72.116667000000007</v>
      </c>
      <c r="C301" s="86">
        <v>7</v>
      </c>
      <c r="D301" s="87">
        <v>370</v>
      </c>
      <c r="E301" s="364" t="s">
        <v>1893</v>
      </c>
      <c r="F301" s="210" t="s">
        <v>240</v>
      </c>
      <c r="G301" s="210" t="s">
        <v>1524</v>
      </c>
      <c r="H301" s="210" t="s">
        <v>778</v>
      </c>
      <c r="I301" s="210" t="s">
        <v>1592</v>
      </c>
      <c r="J301" s="365" t="s">
        <v>1710</v>
      </c>
      <c r="K301" s="339">
        <v>62</v>
      </c>
      <c r="L301" s="126">
        <v>0.7</v>
      </c>
      <c r="M301" s="126">
        <v>21.4</v>
      </c>
      <c r="N301" s="126">
        <v>25.5</v>
      </c>
      <c r="O301" s="126">
        <v>4.5999999999999996</v>
      </c>
      <c r="P301" s="126">
        <v>10</v>
      </c>
      <c r="Q301" s="126">
        <v>8.1999999999999993</v>
      </c>
      <c r="R301" s="126">
        <v>5</v>
      </c>
      <c r="S301" s="126">
        <v>17.5</v>
      </c>
      <c r="T301" s="126">
        <v>27.4</v>
      </c>
      <c r="U301" s="126">
        <v>0</v>
      </c>
      <c r="V301" s="661">
        <v>0</v>
      </c>
      <c r="W301" s="661">
        <v>0</v>
      </c>
      <c r="X301" s="126">
        <v>26</v>
      </c>
      <c r="Y301" s="126">
        <v>3</v>
      </c>
      <c r="Z301" s="339">
        <v>26</v>
      </c>
      <c r="AA301" s="126">
        <v>17.3</v>
      </c>
      <c r="AB301" s="126">
        <v>0</v>
      </c>
      <c r="AC301" s="126">
        <v>0</v>
      </c>
      <c r="AD301" s="339">
        <v>0</v>
      </c>
      <c r="AE301" s="126">
        <v>1</v>
      </c>
      <c r="AF301" s="126">
        <v>20.6</v>
      </c>
      <c r="AG301" s="126">
        <v>0</v>
      </c>
      <c r="AH301" s="126">
        <v>33.5</v>
      </c>
      <c r="AI301" s="126">
        <v>114.6</v>
      </c>
      <c r="AJ301" s="126">
        <v>3.4</v>
      </c>
      <c r="AK301" s="126">
        <v>10.7</v>
      </c>
      <c r="AL301" s="126">
        <v>59</v>
      </c>
      <c r="AM301" s="126">
        <v>21</v>
      </c>
      <c r="AN301" s="126">
        <v>0</v>
      </c>
      <c r="AO301" s="120"/>
      <c r="AP301" s="92">
        <f t="shared" si="142"/>
        <v>518.39999999999986</v>
      </c>
      <c r="AQ301" s="93">
        <v>369.02592592592589</v>
      </c>
      <c r="AR301" s="94">
        <f t="shared" si="159"/>
        <v>140.4779349037004</v>
      </c>
      <c r="AS301" s="95">
        <f t="shared" si="160"/>
        <v>140.4779349037004</v>
      </c>
      <c r="AT301" s="96">
        <f t="shared" si="161"/>
        <v>30</v>
      </c>
      <c r="AU301" s="97">
        <f t="shared" si="162"/>
        <v>22</v>
      </c>
      <c r="AV301" s="98"/>
      <c r="AW301" s="58">
        <f t="shared" si="140"/>
        <v>0</v>
      </c>
      <c r="AX301" s="99"/>
      <c r="AY301" s="100">
        <f t="shared" si="163"/>
        <v>114.6</v>
      </c>
      <c r="AZ301" s="101">
        <v>150</v>
      </c>
      <c r="BA301" s="102">
        <f t="shared" si="143"/>
        <v>-35.400000000000006</v>
      </c>
      <c r="BB301" s="102" t="str">
        <f t="shared" si="144"/>
        <v/>
      </c>
      <c r="BC301" s="102" t="str">
        <f t="shared" si="145"/>
        <v/>
      </c>
      <c r="BD301" s="102">
        <v>18.925824175824172</v>
      </c>
      <c r="BE301" s="103">
        <f t="shared" si="172"/>
        <v>3.0741758241758284</v>
      </c>
      <c r="BF301" s="212" t="s">
        <v>1799</v>
      </c>
      <c r="BG301" s="105">
        <v>145.43749999999997</v>
      </c>
      <c r="BH301" s="105">
        <v>166.42592592592584</v>
      </c>
      <c r="BI301" s="105">
        <v>259.57777777777778</v>
      </c>
      <c r="BJ301" s="105">
        <v>369.02592592592589</v>
      </c>
      <c r="BK301" s="105">
        <v>567.89199999999994</v>
      </c>
      <c r="BL301" s="105">
        <v>650.55999999999995</v>
      </c>
      <c r="BM301" s="105">
        <v>702.89166666666654</v>
      </c>
      <c r="BN301" s="105">
        <v>642.73333333333335</v>
      </c>
      <c r="BO301" s="105">
        <v>536.41683209737141</v>
      </c>
      <c r="BP301" s="105">
        <v>400.92000000000007</v>
      </c>
      <c r="BQ301" s="105">
        <v>340.42222222222216</v>
      </c>
      <c r="BR301" s="106">
        <v>222.8833333333333</v>
      </c>
      <c r="BS301" s="107"/>
      <c r="BT301" s="108">
        <v>9.5416666666666625</v>
      </c>
      <c r="BU301" s="108">
        <v>11.210778874646296</v>
      </c>
      <c r="BV301" s="108">
        <v>14.620238095238093</v>
      </c>
      <c r="BW301" s="108">
        <v>18.925824175824172</v>
      </c>
      <c r="BX301" s="108">
        <v>21.057471264367816</v>
      </c>
      <c r="BY301" s="109">
        <v>23.915119363395224</v>
      </c>
      <c r="BZ301" s="109">
        <v>24.300451559934316</v>
      </c>
      <c r="CA301" s="109">
        <v>23.316666666666663</v>
      </c>
      <c r="CB301" s="109">
        <v>20.574565281461833</v>
      </c>
      <c r="CC301" s="109">
        <v>18.379012345679012</v>
      </c>
      <c r="CD301" s="109">
        <v>16.447044334975367</v>
      </c>
      <c r="CE301" s="109">
        <v>12.54</v>
      </c>
      <c r="CF301" s="110"/>
      <c r="CG301" s="111">
        <v>137</v>
      </c>
      <c r="CH301" s="111">
        <v>147.30000000000001</v>
      </c>
      <c r="CI301" s="111">
        <v>115</v>
      </c>
      <c r="CJ301" s="111">
        <v>150</v>
      </c>
      <c r="CK301" s="111">
        <v>170.3</v>
      </c>
      <c r="CL301" s="111">
        <v>214.6</v>
      </c>
      <c r="CM301" s="111">
        <v>275</v>
      </c>
      <c r="CN301" s="111">
        <v>234</v>
      </c>
      <c r="CO301" s="111">
        <v>272</v>
      </c>
      <c r="CP301" s="111">
        <v>240</v>
      </c>
      <c r="CQ301" s="111">
        <v>196.5</v>
      </c>
      <c r="CR301" s="111">
        <v>140</v>
      </c>
      <c r="CS301" s="112"/>
      <c r="CT301" s="213" t="s">
        <v>1799</v>
      </c>
      <c r="CU301" s="114">
        <f t="shared" si="164"/>
        <v>182.29999999999998</v>
      </c>
      <c r="CV301" s="114"/>
      <c r="CW301" s="114"/>
      <c r="CX301" s="114">
        <f t="shared" si="173"/>
        <v>72.3</v>
      </c>
      <c r="CY301" s="114"/>
      <c r="CZ301" s="114"/>
      <c r="DA301" s="114">
        <f t="shared" si="166"/>
        <v>263.79999999999995</v>
      </c>
      <c r="DB301" s="115">
        <f t="shared" si="171"/>
        <v>518.39999999999986</v>
      </c>
      <c r="DC301" s="116">
        <f t="shared" si="167"/>
        <v>10</v>
      </c>
      <c r="DD301" s="116">
        <f t="shared" si="174"/>
        <v>10</v>
      </c>
      <c r="DE301" s="116">
        <f t="shared" si="169"/>
        <v>10</v>
      </c>
      <c r="DF301" s="117">
        <f t="shared" si="170"/>
        <v>30</v>
      </c>
      <c r="DH301" s="119">
        <v>51.427898227898218</v>
      </c>
      <c r="DI301" s="119">
        <v>53.605289080289069</v>
      </c>
      <c r="DJ301" s="120">
        <v>56.093735768735755</v>
      </c>
      <c r="DK301" s="121"/>
      <c r="DL301" s="119">
        <v>75.130703759454391</v>
      </c>
      <c r="DM301" s="119">
        <v>54.822404341119856</v>
      </c>
      <c r="DN301" s="120">
        <v>69.428373380907274</v>
      </c>
      <c r="DO301" s="121"/>
      <c r="DP301" s="119">
        <v>46.799421448653568</v>
      </c>
      <c r="DQ301" s="119">
        <v>68.846258105406861</v>
      </c>
      <c r="DR301" s="120">
        <v>112.73950563112476</v>
      </c>
      <c r="DS301" s="121"/>
      <c r="DT301" s="119">
        <v>118.03989290495315</v>
      </c>
      <c r="DU301" s="119">
        <v>120.58166493133027</v>
      </c>
      <c r="DV301" s="120">
        <v>141.11918290445735</v>
      </c>
      <c r="DW301" s="121"/>
      <c r="DX301" s="119">
        <v>200.68132722175358</v>
      </c>
      <c r="DY301" s="119">
        <v>181.48311355629434</v>
      </c>
      <c r="DZ301" s="120">
        <v>193.58198779338062</v>
      </c>
      <c r="EA301" s="121"/>
      <c r="EB301" s="119">
        <v>216.28009925746323</v>
      </c>
      <c r="EC301" s="119">
        <v>212.6804304764791</v>
      </c>
      <c r="ED301" s="120">
        <v>230.87875598034336</v>
      </c>
      <c r="EE301" s="121"/>
      <c r="EF301" s="119">
        <v>225.41759410430839</v>
      </c>
      <c r="EG301" s="119">
        <v>198.06987528344672</v>
      </c>
      <c r="EH301" s="120">
        <v>209.93395918367347</v>
      </c>
      <c r="EI301" s="121"/>
      <c r="EJ301" s="119">
        <v>258.02678571428567</v>
      </c>
      <c r="EK301" s="119">
        <v>203.80595238095233</v>
      </c>
      <c r="EL301" s="120">
        <v>189.42083333333332</v>
      </c>
      <c r="EM301" s="121"/>
      <c r="EN301" s="119">
        <v>176.42268333439097</v>
      </c>
      <c r="EO301" s="119">
        <v>188.98192144171585</v>
      </c>
      <c r="EP301" s="120">
        <v>154.07317300167102</v>
      </c>
      <c r="EQ301" s="121"/>
      <c r="ER301" s="119">
        <v>159.04451765946229</v>
      </c>
      <c r="ES301" s="119">
        <v>148.40138705851345</v>
      </c>
      <c r="ET301" s="120">
        <v>127.91838099630996</v>
      </c>
      <c r="EU301" s="121"/>
      <c r="EV301" s="119">
        <v>102.67873616236163</v>
      </c>
      <c r="EW301" s="119">
        <v>141.50253690036899</v>
      </c>
      <c r="EX301" s="120">
        <v>88.068726937269375</v>
      </c>
      <c r="EY301" s="121"/>
      <c r="EZ301" s="119">
        <v>111.46579150061953</v>
      </c>
      <c r="FA301" s="119">
        <v>54.751682796959244</v>
      </c>
      <c r="FB301" s="120">
        <v>59.16714108703659</v>
      </c>
    </row>
    <row r="302" spans="1:158" s="118" customFormat="1" ht="15" customHeight="1" x14ac:dyDescent="0.25">
      <c r="A302" s="208">
        <v>23180020</v>
      </c>
      <c r="B302" s="86">
        <v>-73.900000000000006</v>
      </c>
      <c r="C302" s="86">
        <v>7.35</v>
      </c>
      <c r="D302" s="87">
        <v>128</v>
      </c>
      <c r="E302" s="364" t="s">
        <v>241</v>
      </c>
      <c r="F302" s="210" t="s">
        <v>52</v>
      </c>
      <c r="G302" s="210" t="s">
        <v>1515</v>
      </c>
      <c r="H302" s="210" t="s">
        <v>1518</v>
      </c>
      <c r="I302" s="210" t="s">
        <v>1544</v>
      </c>
      <c r="J302" s="365" t="s">
        <v>886</v>
      </c>
      <c r="K302" s="339">
        <v>0</v>
      </c>
      <c r="L302" s="126">
        <v>0.3</v>
      </c>
      <c r="M302" s="126">
        <v>0</v>
      </c>
      <c r="N302" s="126">
        <v>0</v>
      </c>
      <c r="O302" s="126">
        <v>0</v>
      </c>
      <c r="P302" s="126">
        <v>0</v>
      </c>
      <c r="Q302" s="126">
        <v>0.2</v>
      </c>
      <c r="R302" s="126">
        <v>2</v>
      </c>
      <c r="S302" s="126">
        <v>0</v>
      </c>
      <c r="T302" s="126">
        <v>8</v>
      </c>
      <c r="U302" s="126">
        <v>0</v>
      </c>
      <c r="V302" s="661">
        <v>0</v>
      </c>
      <c r="W302" s="661">
        <v>0</v>
      </c>
      <c r="X302" s="126">
        <v>17</v>
      </c>
      <c r="Y302" s="126">
        <v>8</v>
      </c>
      <c r="Z302" s="339">
        <v>22</v>
      </c>
      <c r="AA302" s="126">
        <v>4</v>
      </c>
      <c r="AB302" s="126">
        <v>0</v>
      </c>
      <c r="AC302" s="126">
        <v>13</v>
      </c>
      <c r="AD302" s="339">
        <v>0</v>
      </c>
      <c r="AE302" s="126">
        <v>0</v>
      </c>
      <c r="AF302" s="126">
        <v>0</v>
      </c>
      <c r="AG302" s="126">
        <v>0</v>
      </c>
      <c r="AH302" s="126">
        <v>0</v>
      </c>
      <c r="AI302" s="126">
        <v>0</v>
      </c>
      <c r="AJ302" s="126">
        <v>1</v>
      </c>
      <c r="AK302" s="126">
        <v>0</v>
      </c>
      <c r="AL302" s="126">
        <v>13</v>
      </c>
      <c r="AM302" s="126">
        <v>0</v>
      </c>
      <c r="AN302" s="126">
        <v>0</v>
      </c>
      <c r="AO302" s="120"/>
      <c r="AP302" s="92">
        <f t="shared" si="142"/>
        <v>88.5</v>
      </c>
      <c r="AQ302" s="93">
        <v>305.73333333333335</v>
      </c>
      <c r="AR302" s="94">
        <f t="shared" si="159"/>
        <v>28.946794592237243</v>
      </c>
      <c r="AS302" s="95">
        <f t="shared" si="160"/>
        <v>28.946794592237243</v>
      </c>
      <c r="AT302" s="96">
        <f t="shared" si="161"/>
        <v>30</v>
      </c>
      <c r="AU302" s="97">
        <f t="shared" si="162"/>
        <v>11</v>
      </c>
      <c r="AV302" s="98"/>
      <c r="AW302" s="58">
        <f t="shared" si="140"/>
        <v>0</v>
      </c>
      <c r="AX302" s="99"/>
      <c r="AY302" s="100">
        <f t="shared" si="163"/>
        <v>22</v>
      </c>
      <c r="AZ302" s="101">
        <v>136</v>
      </c>
      <c r="BA302" s="102">
        <f t="shared" si="143"/>
        <v>-114</v>
      </c>
      <c r="BB302" s="102" t="str">
        <f t="shared" si="144"/>
        <v/>
      </c>
      <c r="BC302" s="102" t="str">
        <f t="shared" si="145"/>
        <v/>
      </c>
      <c r="BD302" s="102">
        <v>12.66666666666667</v>
      </c>
      <c r="BE302" s="103">
        <f t="shared" si="172"/>
        <v>-1.6666666666666696</v>
      </c>
      <c r="BF302" s="212" t="s">
        <v>241</v>
      </c>
      <c r="BG302" s="105">
        <v>34.166666666666664</v>
      </c>
      <c r="BH302" s="105">
        <v>59.172413793103445</v>
      </c>
      <c r="BI302" s="105">
        <v>157.26666666666668</v>
      </c>
      <c r="BJ302" s="105">
        <v>305.73333333333335</v>
      </c>
      <c r="BK302" s="105">
        <v>369.26666666666665</v>
      </c>
      <c r="BL302" s="105">
        <v>319.0344827586207</v>
      </c>
      <c r="BM302" s="105">
        <v>286.60714285714283</v>
      </c>
      <c r="BN302" s="105">
        <v>305.46428571428572</v>
      </c>
      <c r="BO302" s="105">
        <v>338.87931034482756</v>
      </c>
      <c r="BP302" s="105">
        <v>320.86206896551727</v>
      </c>
      <c r="BQ302" s="105">
        <v>285.24137931034483</v>
      </c>
      <c r="BR302" s="106">
        <v>112.57142857142857</v>
      </c>
      <c r="BS302" s="107"/>
      <c r="BT302" s="108">
        <v>2.5333333333333332</v>
      </c>
      <c r="BU302" s="108">
        <v>3.6158272464752841</v>
      </c>
      <c r="BV302" s="108">
        <v>8.4999999999999982</v>
      </c>
      <c r="BW302" s="108">
        <v>12.66666666666667</v>
      </c>
      <c r="BX302" s="108">
        <v>15.633333333333329</v>
      </c>
      <c r="BY302" s="109">
        <v>12.280459770114943</v>
      </c>
      <c r="BZ302" s="109">
        <v>11.945977011494254</v>
      </c>
      <c r="CA302" s="109">
        <v>13.116172839506175</v>
      </c>
      <c r="CB302" s="109">
        <v>14.862068965517244</v>
      </c>
      <c r="CC302" s="109">
        <v>14.931034482758619</v>
      </c>
      <c r="CD302" s="109">
        <v>12.068965517241381</v>
      </c>
      <c r="CE302" s="109">
        <v>6.2471264367816071</v>
      </c>
      <c r="CF302" s="110"/>
      <c r="CG302" s="111">
        <v>130</v>
      </c>
      <c r="CH302" s="111">
        <v>105</v>
      </c>
      <c r="CI302" s="111">
        <v>131</v>
      </c>
      <c r="CJ302" s="111">
        <v>136</v>
      </c>
      <c r="CK302" s="111">
        <v>136</v>
      </c>
      <c r="CL302" s="111">
        <v>150</v>
      </c>
      <c r="CM302" s="111">
        <v>151</v>
      </c>
      <c r="CN302" s="111">
        <v>135</v>
      </c>
      <c r="CO302" s="111">
        <v>150</v>
      </c>
      <c r="CP302" s="111">
        <v>143</v>
      </c>
      <c r="CQ302" s="111">
        <v>162</v>
      </c>
      <c r="CR302" s="111">
        <v>118</v>
      </c>
      <c r="CS302" s="112"/>
      <c r="CT302" s="213" t="s">
        <v>241</v>
      </c>
      <c r="CU302" s="114">
        <f t="shared" si="164"/>
        <v>10.5</v>
      </c>
      <c r="CV302" s="114"/>
      <c r="CW302" s="114"/>
      <c r="CX302" s="114">
        <f t="shared" si="173"/>
        <v>64</v>
      </c>
      <c r="CY302" s="114"/>
      <c r="CZ302" s="114"/>
      <c r="DA302" s="114">
        <f t="shared" si="166"/>
        <v>14</v>
      </c>
      <c r="DB302" s="115">
        <f t="shared" si="171"/>
        <v>88.5</v>
      </c>
      <c r="DC302" s="116">
        <f t="shared" si="167"/>
        <v>10</v>
      </c>
      <c r="DD302" s="116">
        <f t="shared" si="174"/>
        <v>10</v>
      </c>
      <c r="DE302" s="116">
        <f t="shared" si="169"/>
        <v>10</v>
      </c>
      <c r="DF302" s="117">
        <f t="shared" si="170"/>
        <v>30</v>
      </c>
      <c r="DH302" s="119">
        <v>18.998128078817732</v>
      </c>
      <c r="DI302" s="119">
        <v>8.2102463054187194</v>
      </c>
      <c r="DJ302" s="120">
        <v>6.2054187192118233</v>
      </c>
      <c r="DK302" s="121"/>
      <c r="DL302" s="119">
        <v>27.814029959810011</v>
      </c>
      <c r="DM302" s="119">
        <v>15.096090610157106</v>
      </c>
      <c r="DN302" s="120">
        <v>37.947022287175741</v>
      </c>
      <c r="DO302" s="121"/>
      <c r="DP302" s="119">
        <v>44.716290130796672</v>
      </c>
      <c r="DQ302" s="119">
        <v>31.855410225921521</v>
      </c>
      <c r="DR302" s="120">
        <v>66.876575505350758</v>
      </c>
      <c r="DS302" s="121"/>
      <c r="DT302" s="119">
        <v>88.606118170340423</v>
      </c>
      <c r="DU302" s="119">
        <v>96.717222846420256</v>
      </c>
      <c r="DV302" s="120">
        <v>120.33183139703242</v>
      </c>
      <c r="DW302" s="121"/>
      <c r="DX302" s="119">
        <v>103.14853893807813</v>
      </c>
      <c r="DY302" s="119">
        <v>119.53568498769482</v>
      </c>
      <c r="DZ302" s="120">
        <v>144.97094848802013</v>
      </c>
      <c r="EA302" s="121"/>
      <c r="EB302" s="119">
        <v>112.1500549088513</v>
      </c>
      <c r="EC302" s="119">
        <v>100.1579617834395</v>
      </c>
      <c r="ED302" s="120">
        <v>88.933362618054034</v>
      </c>
      <c r="EE302" s="121"/>
      <c r="EF302" s="119">
        <v>91.849919192908573</v>
      </c>
      <c r="EG302" s="119">
        <v>109.16087957294677</v>
      </c>
      <c r="EH302" s="120">
        <v>96.024915519858951</v>
      </c>
      <c r="EI302" s="121"/>
      <c r="EJ302" s="119">
        <v>127.44323713105139</v>
      </c>
      <c r="EK302" s="119">
        <v>88.927955023407691</v>
      </c>
      <c r="EL302" s="120">
        <v>112.62191129381678</v>
      </c>
      <c r="EM302" s="121"/>
      <c r="EN302" s="119">
        <v>120.88117213455149</v>
      </c>
      <c r="EO302" s="119">
        <v>113.88226225083055</v>
      </c>
      <c r="EP302" s="120">
        <v>109.1829941860465</v>
      </c>
      <c r="EQ302" s="121"/>
      <c r="ER302" s="119">
        <v>108.05742437941802</v>
      </c>
      <c r="ES302" s="119">
        <v>107.15944024330101</v>
      </c>
      <c r="ET302" s="120">
        <v>131.60456394870951</v>
      </c>
      <c r="EU302" s="121"/>
      <c r="EV302" s="119">
        <v>106.74189814814815</v>
      </c>
      <c r="EW302" s="119">
        <v>77.575231481481481</v>
      </c>
      <c r="EX302" s="120">
        <v>78.182870370370381</v>
      </c>
      <c r="EY302" s="121"/>
      <c r="EZ302" s="119">
        <v>59.79437695924765</v>
      </c>
      <c r="FA302" s="119">
        <v>29.847276645768023</v>
      </c>
      <c r="FB302" s="120">
        <v>15.772139498432601</v>
      </c>
    </row>
    <row r="303" spans="1:158" s="118" customFormat="1" ht="15" customHeight="1" x14ac:dyDescent="0.25">
      <c r="A303" s="85">
        <v>16025040</v>
      </c>
      <c r="B303" s="86">
        <v>-72.483333000000002</v>
      </c>
      <c r="C303" s="86">
        <v>8.15</v>
      </c>
      <c r="D303" s="87">
        <v>100</v>
      </c>
      <c r="E303" s="197" t="s">
        <v>1894</v>
      </c>
      <c r="F303" s="89" t="s">
        <v>55</v>
      </c>
      <c r="G303" s="89" t="s">
        <v>1511</v>
      </c>
      <c r="H303" s="89" t="s">
        <v>1519</v>
      </c>
      <c r="I303" s="89" t="s">
        <v>1593</v>
      </c>
      <c r="J303" s="171" t="s">
        <v>1453</v>
      </c>
      <c r="K303" s="339">
        <v>8.5</v>
      </c>
      <c r="L303" s="126">
        <v>3.5</v>
      </c>
      <c r="M303" s="126">
        <v>0</v>
      </c>
      <c r="N303" s="126">
        <v>0</v>
      </c>
      <c r="O303" s="126">
        <v>0</v>
      </c>
      <c r="P303" s="126">
        <v>0</v>
      </c>
      <c r="Q303" s="126">
        <v>0</v>
      </c>
      <c r="R303" s="126">
        <v>0</v>
      </c>
      <c r="S303" s="126">
        <v>0.1</v>
      </c>
      <c r="T303" s="126">
        <v>0</v>
      </c>
      <c r="U303" s="126">
        <v>0</v>
      </c>
      <c r="V303" s="661">
        <v>0</v>
      </c>
      <c r="W303" s="661">
        <v>0</v>
      </c>
      <c r="X303" s="126">
        <v>103.5</v>
      </c>
      <c r="Y303" s="126">
        <v>0</v>
      </c>
      <c r="Z303" s="339">
        <v>2.5</v>
      </c>
      <c r="AA303" s="126">
        <v>0</v>
      </c>
      <c r="AB303" s="126">
        <v>0</v>
      </c>
      <c r="AC303" s="126">
        <v>5.5</v>
      </c>
      <c r="AD303" s="339">
        <v>0</v>
      </c>
      <c r="AE303" s="126">
        <v>0</v>
      </c>
      <c r="AF303" s="126">
        <v>0</v>
      </c>
      <c r="AG303" s="126">
        <v>0</v>
      </c>
      <c r="AH303" s="126" t="s">
        <v>1301</v>
      </c>
      <c r="AI303" s="126">
        <v>0</v>
      </c>
      <c r="AJ303" s="126">
        <v>4.2</v>
      </c>
      <c r="AK303" s="126">
        <v>16</v>
      </c>
      <c r="AL303" s="126">
        <v>0</v>
      </c>
      <c r="AM303" s="126">
        <v>0</v>
      </c>
      <c r="AN303" s="126" t="s">
        <v>1301</v>
      </c>
      <c r="AO303" s="120"/>
      <c r="AP303" s="92">
        <f t="shared" si="142"/>
        <v>143.80000000000001</v>
      </c>
      <c r="AQ303" s="93">
        <v>203.17777777777778</v>
      </c>
      <c r="AR303" s="94">
        <f t="shared" si="159"/>
        <v>70.775456633490109</v>
      </c>
      <c r="AS303" s="95">
        <f t="shared" si="160"/>
        <v>75.830846393025098</v>
      </c>
      <c r="AT303" s="96">
        <f t="shared" si="161"/>
        <v>28</v>
      </c>
      <c r="AU303" s="97">
        <f t="shared" si="162"/>
        <v>8</v>
      </c>
      <c r="AV303" s="98"/>
      <c r="AW303" s="58">
        <f t="shared" si="140"/>
        <v>0</v>
      </c>
      <c r="AX303" s="99"/>
      <c r="AY303" s="100">
        <f t="shared" si="163"/>
        <v>103.5</v>
      </c>
      <c r="AZ303" s="101">
        <v>224.7</v>
      </c>
      <c r="BA303" s="102">
        <f t="shared" si="143"/>
        <v>-121.19999999999999</v>
      </c>
      <c r="BB303" s="102" t="str">
        <f t="shared" si="144"/>
        <v/>
      </c>
      <c r="BC303" s="102" t="str">
        <f t="shared" si="145"/>
        <v/>
      </c>
      <c r="BD303" s="102">
        <v>11.045566502463052</v>
      </c>
      <c r="BE303" s="103"/>
      <c r="BF303" s="124" t="s">
        <v>1800</v>
      </c>
      <c r="BG303" s="105">
        <v>194.95416666666665</v>
      </c>
      <c r="BH303" s="105">
        <v>136.14000000000001</v>
      </c>
      <c r="BI303" s="105">
        <v>164.35000000000002</v>
      </c>
      <c r="BJ303" s="105">
        <v>203.17777777777778</v>
      </c>
      <c r="BK303" s="105">
        <v>188.08461538461538</v>
      </c>
      <c r="BL303" s="105">
        <v>104.35599999999998</v>
      </c>
      <c r="BM303" s="105">
        <v>101.93214285714285</v>
      </c>
      <c r="BN303" s="105">
        <v>137.48888888888891</v>
      </c>
      <c r="BO303" s="105">
        <v>203.94615384615386</v>
      </c>
      <c r="BP303" s="105">
        <v>289.50399999999996</v>
      </c>
      <c r="BQ303" s="105">
        <v>313.56153846153842</v>
      </c>
      <c r="BR303" s="106">
        <v>202.68333333333331</v>
      </c>
      <c r="BS303" s="107"/>
      <c r="BT303" s="108">
        <v>9.4707307060755319</v>
      </c>
      <c r="BU303" s="108">
        <v>8.2873860476829808</v>
      </c>
      <c r="BV303" s="108">
        <v>9.6095124851367419</v>
      </c>
      <c r="BW303" s="108">
        <v>11.045566502463052</v>
      </c>
      <c r="BX303" s="108">
        <v>9.3513674197384038</v>
      </c>
      <c r="BY303" s="109">
        <v>8.9230735397607326</v>
      </c>
      <c r="BZ303" s="109">
        <v>8.5714285714285676</v>
      </c>
      <c r="CA303" s="109">
        <v>8.7249999999999961</v>
      </c>
      <c r="CB303" s="109">
        <v>11.412561576354683</v>
      </c>
      <c r="CC303" s="109">
        <v>14.141492200328409</v>
      </c>
      <c r="CD303" s="109">
        <v>14.699310344827587</v>
      </c>
      <c r="CE303" s="109">
        <v>11.110509031198688</v>
      </c>
      <c r="CF303" s="110"/>
      <c r="CG303" s="111">
        <v>160</v>
      </c>
      <c r="CH303" s="111">
        <v>137.5</v>
      </c>
      <c r="CI303" s="111">
        <v>196</v>
      </c>
      <c r="CJ303" s="111">
        <v>224.7</v>
      </c>
      <c r="CK303" s="111">
        <v>187</v>
      </c>
      <c r="CL303" s="111">
        <v>133</v>
      </c>
      <c r="CM303" s="111">
        <v>153.80000000000001</v>
      </c>
      <c r="CN303" s="111">
        <v>160</v>
      </c>
      <c r="CO303" s="111">
        <v>131.5</v>
      </c>
      <c r="CP303" s="111">
        <v>172.2</v>
      </c>
      <c r="CQ303" s="111">
        <v>148.69999999999999</v>
      </c>
      <c r="CR303" s="111">
        <v>137.6</v>
      </c>
      <c r="CS303" s="112"/>
      <c r="CT303" s="125" t="s">
        <v>1800</v>
      </c>
      <c r="CU303" s="114">
        <f t="shared" si="164"/>
        <v>12.1</v>
      </c>
      <c r="CV303" s="114"/>
      <c r="CW303" s="114"/>
      <c r="CX303" s="114">
        <f t="shared" si="173"/>
        <v>111.5</v>
      </c>
      <c r="CY303" s="114"/>
      <c r="CZ303" s="114"/>
      <c r="DA303" s="114">
        <f t="shared" si="166"/>
        <v>20.2</v>
      </c>
      <c r="DB303" s="115">
        <f t="shared" si="171"/>
        <v>143.79999999999998</v>
      </c>
      <c r="DC303" s="116">
        <f t="shared" si="167"/>
        <v>10</v>
      </c>
      <c r="DD303" s="116">
        <f t="shared" si="174"/>
        <v>10</v>
      </c>
      <c r="DE303" s="116">
        <f t="shared" si="169"/>
        <v>8</v>
      </c>
      <c r="DF303" s="117">
        <f t="shared" si="170"/>
        <v>28</v>
      </c>
      <c r="DH303" s="119">
        <v>70.930091434663197</v>
      </c>
      <c r="DI303" s="119">
        <v>51.594489318955276</v>
      </c>
      <c r="DJ303" s="120">
        <v>43.406453729140203</v>
      </c>
      <c r="DK303" s="121"/>
      <c r="DL303" s="119">
        <v>50.622</v>
      </c>
      <c r="DM303" s="119">
        <v>39.754000000000005</v>
      </c>
      <c r="DN303" s="120">
        <v>39.754000000000005</v>
      </c>
      <c r="DO303" s="121"/>
      <c r="DP303" s="119">
        <v>39.810610079575589</v>
      </c>
      <c r="DQ303" s="119">
        <v>45.033289124668435</v>
      </c>
      <c r="DR303" s="120">
        <v>63.756100795755962</v>
      </c>
      <c r="DS303" s="121"/>
      <c r="DT303" s="119">
        <v>53.77473093121197</v>
      </c>
      <c r="DU303" s="119">
        <v>94.889751988769305</v>
      </c>
      <c r="DV303" s="120">
        <v>99.535517080018707</v>
      </c>
      <c r="DW303" s="121"/>
      <c r="DX303" s="119">
        <v>63.299127272727276</v>
      </c>
      <c r="DY303" s="119">
        <v>50.365916883116881</v>
      </c>
      <c r="DZ303" s="120">
        <v>88.744955844155854</v>
      </c>
      <c r="EA303" s="121"/>
      <c r="EB303" s="119">
        <v>28.668539789789797</v>
      </c>
      <c r="EC303" s="119">
        <v>32.341377627627629</v>
      </c>
      <c r="ED303" s="120">
        <v>29.586749249249255</v>
      </c>
      <c r="EE303" s="121"/>
      <c r="EF303" s="119">
        <v>56.193505612111721</v>
      </c>
      <c r="EG303" s="119">
        <v>37.907501957713386</v>
      </c>
      <c r="EH303" s="120">
        <v>37.085659096841553</v>
      </c>
      <c r="EI303" s="121"/>
      <c r="EJ303" s="119">
        <v>30.606059737156514</v>
      </c>
      <c r="EK303" s="119">
        <v>57.514743130227004</v>
      </c>
      <c r="EL303" s="120">
        <v>55.15253046594983</v>
      </c>
      <c r="EM303" s="121"/>
      <c r="EN303" s="119">
        <v>63.715644525326056</v>
      </c>
      <c r="EO303" s="119">
        <v>67.143384895359404</v>
      </c>
      <c r="EP303" s="120">
        <v>90.73430391264786</v>
      </c>
      <c r="EQ303" s="121"/>
      <c r="ER303" s="119">
        <v>86.121181736794995</v>
      </c>
      <c r="ES303" s="119">
        <v>122.63899731423456</v>
      </c>
      <c r="ET303" s="120">
        <v>131.15982094897046</v>
      </c>
      <c r="EU303" s="121"/>
      <c r="EV303" s="119">
        <v>85.525063056808989</v>
      </c>
      <c r="EW303" s="119">
        <v>114.47045586023373</v>
      </c>
      <c r="EX303" s="120">
        <v>90.567814416290645</v>
      </c>
      <c r="EY303" s="121"/>
      <c r="EZ303" s="119">
        <v>114.23199476211262</v>
      </c>
      <c r="FA303" s="119">
        <v>71.259006256365481</v>
      </c>
      <c r="FB303" s="120">
        <v>63.752332314855231</v>
      </c>
    </row>
    <row r="304" spans="1:158" s="118" customFormat="1" ht="15" customHeight="1" x14ac:dyDescent="0.25">
      <c r="A304" s="85">
        <v>23190600</v>
      </c>
      <c r="B304" s="86">
        <v>-73.230277777777786</v>
      </c>
      <c r="C304" s="86">
        <v>6.9975000000000005</v>
      </c>
      <c r="D304" s="87">
        <v>1280</v>
      </c>
      <c r="E304" s="197" t="s">
        <v>1454</v>
      </c>
      <c r="F304" s="89" t="s">
        <v>739</v>
      </c>
      <c r="G304" s="89" t="s">
        <v>1515</v>
      </c>
      <c r="H304" s="89" t="s">
        <v>1518</v>
      </c>
      <c r="I304" s="89" t="s">
        <v>1544</v>
      </c>
      <c r="J304" s="171" t="s">
        <v>1208</v>
      </c>
      <c r="K304" s="246">
        <v>0</v>
      </c>
      <c r="L304" s="126">
        <v>0</v>
      </c>
      <c r="M304" s="126">
        <v>0</v>
      </c>
      <c r="N304" s="126">
        <v>0</v>
      </c>
      <c r="O304" s="126">
        <v>0</v>
      </c>
      <c r="P304" s="126">
        <v>0</v>
      </c>
      <c r="Q304" s="126">
        <v>3</v>
      </c>
      <c r="R304" s="126">
        <v>0</v>
      </c>
      <c r="S304" s="126">
        <v>0</v>
      </c>
      <c r="T304" s="126">
        <v>0</v>
      </c>
      <c r="U304" s="126">
        <v>0</v>
      </c>
      <c r="V304" s="661">
        <v>10</v>
      </c>
      <c r="W304" s="661">
        <v>0</v>
      </c>
      <c r="X304" s="126">
        <v>0</v>
      </c>
      <c r="Y304" s="126">
        <v>30</v>
      </c>
      <c r="Z304" s="246">
        <v>0</v>
      </c>
      <c r="AA304" s="126">
        <v>47</v>
      </c>
      <c r="AB304" s="126">
        <v>0</v>
      </c>
      <c r="AC304" s="126">
        <v>0</v>
      </c>
      <c r="AD304" s="246">
        <v>0</v>
      </c>
      <c r="AE304" s="126">
        <v>0</v>
      </c>
      <c r="AF304" s="126">
        <v>6</v>
      </c>
      <c r="AG304" s="126">
        <v>0</v>
      </c>
      <c r="AH304" s="126">
        <v>63</v>
      </c>
      <c r="AI304" s="126">
        <v>0</v>
      </c>
      <c r="AJ304" s="126">
        <v>0</v>
      </c>
      <c r="AK304" s="126">
        <v>0</v>
      </c>
      <c r="AL304" s="126">
        <v>0</v>
      </c>
      <c r="AM304" s="126">
        <v>0</v>
      </c>
      <c r="AN304" s="126">
        <v>0</v>
      </c>
      <c r="AO304" s="120"/>
      <c r="AP304" s="92">
        <f t="shared" si="142"/>
        <v>159</v>
      </c>
      <c r="AQ304" s="93">
        <v>96.465517241379317</v>
      </c>
      <c r="AR304" s="94">
        <f>+AP304*100/AQ304</f>
        <v>164.82573726541554</v>
      </c>
      <c r="AS304" s="95">
        <f>IF(AND((AP304*$AT$1*100/(AQ304*AT304))&gt;100+3.33*AP304-AQ304*AT304/$AT$1,AQ304&lt;30),IF(100+3.33*AP304-AQ304*AT304/$AT$1&gt;200,200,100+3.33*AP304-AQ304*AT304/$AT$1),IF((AP304*$AT$1*100/(AQ304*AT304))&lt;100+AP304-3.33*AQ304*AT304/$AT$1,100+AP304-3.33*AQ304*AT304/$AT$1,IF((AP304*$AT$1*100/(AQ304*AT304))&gt;200,200,(AP304*$AT$1*100/(AQ304*AT304)))))</f>
        <v>164.82573726541554</v>
      </c>
      <c r="AT304" s="96">
        <f>COUNT(K304:AO304)</f>
        <v>30</v>
      </c>
      <c r="AU304" s="97">
        <f t="shared" si="162"/>
        <v>6</v>
      </c>
      <c r="AV304" s="98"/>
      <c r="AW304" s="58">
        <f t="shared" si="140"/>
        <v>0</v>
      </c>
      <c r="AX304" s="99"/>
      <c r="AY304" s="100">
        <f t="shared" si="163"/>
        <v>63</v>
      </c>
      <c r="AZ304" s="101">
        <v>115.3</v>
      </c>
      <c r="BA304" s="102">
        <f t="shared" si="143"/>
        <v>-52.3</v>
      </c>
      <c r="BB304" s="102" t="str">
        <f t="shared" si="144"/>
        <v/>
      </c>
      <c r="BC304" s="102" t="str">
        <f t="shared" si="145"/>
        <v/>
      </c>
      <c r="BD304" s="102">
        <v>6.7586206896551744</v>
      </c>
      <c r="BE304" s="103">
        <f t="shared" ref="BE304:BE321" si="175">AU304-BD304</f>
        <v>-0.75862068965517437</v>
      </c>
      <c r="BF304" s="124" t="s">
        <v>1454</v>
      </c>
      <c r="BG304" s="105">
        <v>48.800000000000004</v>
      </c>
      <c r="BH304" s="105">
        <v>65.680000000000007</v>
      </c>
      <c r="BI304" s="105">
        <v>95.75</v>
      </c>
      <c r="BJ304" s="105">
        <v>96.465517241379317</v>
      </c>
      <c r="BK304" s="105">
        <v>105.65666666666668</v>
      </c>
      <c r="BL304" s="105">
        <v>68.182142857142864</v>
      </c>
      <c r="BM304" s="105">
        <v>63.676923076923075</v>
      </c>
      <c r="BN304" s="105">
        <v>75.414814814814818</v>
      </c>
      <c r="BO304" s="105">
        <v>100.36538461538461</v>
      </c>
      <c r="BP304" s="105">
        <v>122.90740740740742</v>
      </c>
      <c r="BQ304" s="105">
        <v>110.61724137931034</v>
      </c>
      <c r="BR304" s="106">
        <v>37.943333333333335</v>
      </c>
      <c r="BS304" s="107"/>
      <c r="BT304" s="108">
        <v>3.1333333333333324</v>
      </c>
      <c r="BU304" s="108">
        <v>3.8687192118226608</v>
      </c>
      <c r="BV304" s="108">
        <v>6.633333333333332</v>
      </c>
      <c r="BW304" s="108">
        <v>6.7586206896551744</v>
      </c>
      <c r="BX304" s="108">
        <v>8.0999999999999961</v>
      </c>
      <c r="BY304" s="109">
        <v>6.1428571428571423</v>
      </c>
      <c r="BZ304" s="109">
        <v>5.6538461538461524</v>
      </c>
      <c r="CA304" s="109">
        <v>7.0370370370370336</v>
      </c>
      <c r="CB304" s="109">
        <v>7.8633461047254158</v>
      </c>
      <c r="CC304" s="109">
        <v>8.9629629629629601</v>
      </c>
      <c r="CD304" s="109">
        <v>7.3793103448275863</v>
      </c>
      <c r="CE304" s="109">
        <v>2.4999999999999991</v>
      </c>
      <c r="CF304" s="110"/>
      <c r="CG304" s="111">
        <v>125</v>
      </c>
      <c r="CH304" s="111">
        <v>132</v>
      </c>
      <c r="CI304" s="111">
        <v>119</v>
      </c>
      <c r="CJ304" s="111">
        <v>115.3</v>
      </c>
      <c r="CK304" s="111">
        <v>84</v>
      </c>
      <c r="CL304" s="111">
        <v>50.7</v>
      </c>
      <c r="CM304" s="111">
        <v>65.5</v>
      </c>
      <c r="CN304" s="111">
        <v>109</v>
      </c>
      <c r="CO304" s="111">
        <v>81</v>
      </c>
      <c r="CP304" s="111">
        <v>110</v>
      </c>
      <c r="CQ304" s="111">
        <v>110</v>
      </c>
      <c r="CR304" s="111">
        <v>100.5</v>
      </c>
      <c r="CS304" s="112"/>
      <c r="CT304" s="125" t="s">
        <v>1454</v>
      </c>
      <c r="CU304" s="114">
        <f t="shared" si="164"/>
        <v>3</v>
      </c>
      <c r="CV304" s="114"/>
      <c r="CW304" s="114"/>
      <c r="CX304" s="114">
        <f t="shared" si="173"/>
        <v>87</v>
      </c>
      <c r="CY304" s="114"/>
      <c r="CZ304" s="114"/>
      <c r="DA304" s="114">
        <f t="shared" si="166"/>
        <v>69</v>
      </c>
      <c r="DB304" s="115">
        <f t="shared" si="171"/>
        <v>159</v>
      </c>
      <c r="DC304" s="116">
        <f t="shared" si="167"/>
        <v>10</v>
      </c>
      <c r="DD304" s="116">
        <f t="shared" si="174"/>
        <v>10</v>
      </c>
      <c r="DE304" s="116">
        <f t="shared" si="169"/>
        <v>10</v>
      </c>
      <c r="DF304" s="117">
        <f t="shared" si="170"/>
        <v>30</v>
      </c>
      <c r="DH304" s="119">
        <v>13.418974358974358</v>
      </c>
      <c r="DI304" s="119">
        <v>17.72871794871795</v>
      </c>
      <c r="DJ304" s="120">
        <v>17.23897435897436</v>
      </c>
      <c r="DK304" s="121"/>
      <c r="DL304" s="119">
        <v>25.30131770833334</v>
      </c>
      <c r="DM304" s="119">
        <v>22.201156250000004</v>
      </c>
      <c r="DN304" s="120">
        <v>16.500859375000001</v>
      </c>
      <c r="DO304" s="121"/>
      <c r="DP304" s="119">
        <v>27.901229364243061</v>
      </c>
      <c r="DQ304" s="119">
        <v>32.813417632595716</v>
      </c>
      <c r="DR304" s="120">
        <v>32.518686336494561</v>
      </c>
      <c r="DS304" s="121"/>
      <c r="DT304" s="119">
        <v>31.697748830995327</v>
      </c>
      <c r="DU304" s="119">
        <v>33.174352037408156</v>
      </c>
      <c r="DV304" s="120">
        <v>33.371232464929854</v>
      </c>
      <c r="DW304" s="121"/>
      <c r="DX304" s="119">
        <v>33.287865168539327</v>
      </c>
      <c r="DY304" s="119">
        <v>31.64401997503121</v>
      </c>
      <c r="DZ304" s="120">
        <v>44.794781523096127</v>
      </c>
      <c r="EA304" s="121"/>
      <c r="EB304" s="119">
        <v>25.498563666684603</v>
      </c>
      <c r="EC304" s="119">
        <v>23.529162407875628</v>
      </c>
      <c r="ED304" s="120">
        <v>17.413653235784608</v>
      </c>
      <c r="EE304" s="121"/>
      <c r="EF304" s="119">
        <v>22.390817610062889</v>
      </c>
      <c r="EG304" s="119">
        <v>22.593449443638118</v>
      </c>
      <c r="EH304" s="120">
        <v>24.822399612965643</v>
      </c>
      <c r="EI304" s="121"/>
      <c r="EJ304" s="119">
        <v>20.510630023334198</v>
      </c>
      <c r="EK304" s="119">
        <v>30.115607985480949</v>
      </c>
      <c r="EL304" s="120">
        <v>29.215141301529687</v>
      </c>
      <c r="EM304" s="121"/>
      <c r="EN304" s="119">
        <v>31.1923774954628</v>
      </c>
      <c r="EO304" s="119">
        <v>30.892450788775662</v>
      </c>
      <c r="EP304" s="120">
        <v>36.691033784727082</v>
      </c>
      <c r="EQ304" s="121"/>
      <c r="ER304" s="119">
        <v>34.674800000000005</v>
      </c>
      <c r="ES304" s="119">
        <v>39.298106666666676</v>
      </c>
      <c r="ET304" s="120">
        <v>51.660426666666673</v>
      </c>
      <c r="EU304" s="121"/>
      <c r="EV304" s="119">
        <v>44.324880838894188</v>
      </c>
      <c r="EW304" s="119">
        <v>27.893231649189701</v>
      </c>
      <c r="EX304" s="120">
        <v>34.181887511916109</v>
      </c>
      <c r="EY304" s="121"/>
      <c r="EZ304" s="119">
        <v>17.534921874999998</v>
      </c>
      <c r="FA304" s="119">
        <v>14.766249999999999</v>
      </c>
      <c r="FB304" s="120">
        <v>7.0754947916666691</v>
      </c>
    </row>
    <row r="305" spans="1:158" s="118" customFormat="1" ht="15" customHeight="1" x14ac:dyDescent="0.25">
      <c r="A305" s="85">
        <v>16035030</v>
      </c>
      <c r="B305" s="86">
        <v>-72.8</v>
      </c>
      <c r="C305" s="86">
        <v>8.0833329999999997</v>
      </c>
      <c r="D305" s="87">
        <v>320</v>
      </c>
      <c r="E305" s="197" t="s">
        <v>242</v>
      </c>
      <c r="F305" s="89" t="s">
        <v>55</v>
      </c>
      <c r="G305" s="89" t="s">
        <v>1511</v>
      </c>
      <c r="H305" s="89" t="s">
        <v>1519</v>
      </c>
      <c r="I305" s="89" t="s">
        <v>1594</v>
      </c>
      <c r="J305" s="171" t="s">
        <v>887</v>
      </c>
      <c r="K305" s="246">
        <v>9.6</v>
      </c>
      <c r="L305" s="126">
        <v>0.7</v>
      </c>
      <c r="M305" s="126">
        <v>0</v>
      </c>
      <c r="N305" s="126">
        <v>0</v>
      </c>
      <c r="O305" s="126">
        <v>0</v>
      </c>
      <c r="P305" s="126">
        <v>0</v>
      </c>
      <c r="Q305" s="126">
        <v>0</v>
      </c>
      <c r="R305" s="126">
        <v>0</v>
      </c>
      <c r="S305" s="126">
        <v>4</v>
      </c>
      <c r="T305" s="126">
        <v>0</v>
      </c>
      <c r="U305" s="126">
        <v>0</v>
      </c>
      <c r="V305" s="661">
        <v>0</v>
      </c>
      <c r="W305" s="661">
        <v>24.6</v>
      </c>
      <c r="X305" s="126">
        <v>114</v>
      </c>
      <c r="Y305" s="126">
        <v>0</v>
      </c>
      <c r="Z305" s="246">
        <v>2</v>
      </c>
      <c r="AA305" s="126">
        <v>10.5</v>
      </c>
      <c r="AB305" s="126">
        <v>0.6</v>
      </c>
      <c r="AC305" s="126">
        <v>17.5</v>
      </c>
      <c r="AD305" s="246">
        <v>0</v>
      </c>
      <c r="AE305" s="126">
        <v>5.4</v>
      </c>
      <c r="AF305" s="126">
        <v>4.2</v>
      </c>
      <c r="AG305" s="126">
        <v>6.9</v>
      </c>
      <c r="AH305" s="126">
        <v>16.5</v>
      </c>
      <c r="AI305" s="126">
        <v>7.2</v>
      </c>
      <c r="AJ305" s="126">
        <v>109.2</v>
      </c>
      <c r="AK305" s="126">
        <v>14.8</v>
      </c>
      <c r="AL305" s="126">
        <v>2.2999999999999998</v>
      </c>
      <c r="AM305" s="126">
        <v>0</v>
      </c>
      <c r="AN305" s="126">
        <v>0</v>
      </c>
      <c r="AO305" s="120"/>
      <c r="AP305" s="92">
        <f t="shared" si="142"/>
        <v>350</v>
      </c>
      <c r="AQ305" s="93">
        <v>184.38965517241377</v>
      </c>
      <c r="AR305" s="94">
        <f>+AP305*100/AQ305</f>
        <v>189.81542086660559</v>
      </c>
      <c r="AS305" s="95">
        <f>IF(AND((AP305*$AT$1*100/(AQ305*AT305))&gt;100+3.33*AP305-AQ305*AT305/$AT$1,AQ305&lt;30),IF(100+3.33*AP305-AQ305*AT305/$AT$1&gt;200,200,100+3.33*AP305-AQ305*AT305/$AT$1),IF((AP305*$AT$1*100/(AQ305*AT305))&lt;100+AP305-3.33*AQ305*AT305/$AT$1,100+AP305-3.33*AQ305*AT305/$AT$1,IF((AP305*$AT$1*100/(AQ305*AT305))&gt;200,200,(AP305*$AT$1*100/(AQ305*AT305)))))</f>
        <v>189.81542086660559</v>
      </c>
      <c r="AT305" s="96">
        <f>COUNT(K305:AO305)</f>
        <v>30</v>
      </c>
      <c r="AU305" s="97">
        <f t="shared" si="162"/>
        <v>17</v>
      </c>
      <c r="AV305" s="98"/>
      <c r="AW305" s="58">
        <f t="shared" si="140"/>
        <v>0</v>
      </c>
      <c r="AX305" s="99"/>
      <c r="AY305" s="100">
        <f t="shared" si="163"/>
        <v>114</v>
      </c>
      <c r="AZ305" s="101"/>
      <c r="BA305" s="102" t="str">
        <f t="shared" si="143"/>
        <v/>
      </c>
      <c r="BB305" s="102" t="str">
        <f t="shared" si="144"/>
        <v/>
      </c>
      <c r="BC305" s="102" t="str">
        <f t="shared" si="145"/>
        <v/>
      </c>
      <c r="BD305" s="102">
        <v>10.896551724137934</v>
      </c>
      <c r="BE305" s="103">
        <f t="shared" si="175"/>
        <v>6.1034482758620658</v>
      </c>
      <c r="BF305" s="124" t="s">
        <v>242</v>
      </c>
      <c r="BG305" s="105">
        <v>83.546666666666653</v>
      </c>
      <c r="BH305" s="105">
        <v>90.158620689655166</v>
      </c>
      <c r="BI305" s="105">
        <v>137.86551724137931</v>
      </c>
      <c r="BJ305" s="105">
        <v>184.38965517241377</v>
      </c>
      <c r="BK305" s="105">
        <v>137.19259259259258</v>
      </c>
      <c r="BL305" s="105">
        <v>49.467857142857135</v>
      </c>
      <c r="BM305" s="105">
        <v>43.678571428571423</v>
      </c>
      <c r="BN305" s="105">
        <v>100.31111111111112</v>
      </c>
      <c r="BO305" s="105">
        <v>161.88148148148144</v>
      </c>
      <c r="BP305" s="105">
        <v>232.90357142857141</v>
      </c>
      <c r="BQ305" s="105">
        <v>253.73333333333335</v>
      </c>
      <c r="BR305" s="106">
        <v>120.8034482758621</v>
      </c>
      <c r="BS305" s="107"/>
      <c r="BT305" s="108">
        <v>6.0666666666666655</v>
      </c>
      <c r="BU305" s="108">
        <v>6.4641868880374629</v>
      </c>
      <c r="BV305" s="108">
        <v>8.6551724137931014</v>
      </c>
      <c r="BW305" s="108">
        <v>10.896551724137934</v>
      </c>
      <c r="BX305" s="108">
        <v>9.4702380952380931</v>
      </c>
      <c r="BY305" s="109">
        <v>5.6313912009512483</v>
      </c>
      <c r="BZ305" s="109">
        <v>5.9999999999999973</v>
      </c>
      <c r="CA305" s="109">
        <v>7.797619047619043</v>
      </c>
      <c r="CB305" s="109">
        <v>11.045566502463053</v>
      </c>
      <c r="CC305" s="109">
        <v>14.035714285714292</v>
      </c>
      <c r="CD305" s="109">
        <v>14.116995073891626</v>
      </c>
      <c r="CE305" s="109">
        <v>8.068965517241379</v>
      </c>
      <c r="CF305" s="110"/>
      <c r="CG305" s="111"/>
      <c r="CH305" s="111"/>
      <c r="CI305" s="111"/>
      <c r="CJ305" s="111"/>
      <c r="CK305" s="111"/>
      <c r="CL305" s="111"/>
      <c r="CM305" s="111"/>
      <c r="CN305" s="111"/>
      <c r="CO305" s="111"/>
      <c r="CP305" s="111"/>
      <c r="CQ305" s="111"/>
      <c r="CR305" s="111"/>
      <c r="CS305" s="112"/>
      <c r="CT305" s="125" t="s">
        <v>242</v>
      </c>
      <c r="CU305" s="114">
        <f t="shared" si="164"/>
        <v>14.299999999999999</v>
      </c>
      <c r="CV305" s="114"/>
      <c r="CW305" s="114"/>
      <c r="CX305" s="114">
        <f t="shared" si="173"/>
        <v>169.2</v>
      </c>
      <c r="CY305" s="114"/>
      <c r="CZ305" s="114"/>
      <c r="DA305" s="114">
        <f t="shared" si="166"/>
        <v>166.50000000000003</v>
      </c>
      <c r="DB305" s="115">
        <f t="shared" si="171"/>
        <v>350</v>
      </c>
      <c r="DC305" s="116">
        <f t="shared" si="167"/>
        <v>10</v>
      </c>
      <c r="DD305" s="116">
        <f t="shared" si="174"/>
        <v>10</v>
      </c>
      <c r="DE305" s="116">
        <f t="shared" si="169"/>
        <v>10</v>
      </c>
      <c r="DF305" s="117">
        <f t="shared" si="170"/>
        <v>30</v>
      </c>
      <c r="DH305" s="119">
        <v>34.578680288058948</v>
      </c>
      <c r="DI305" s="119">
        <v>23.238360408641764</v>
      </c>
      <c r="DJ305" s="120">
        <v>21.472245017584992</v>
      </c>
      <c r="DK305" s="121"/>
      <c r="DL305" s="119">
        <v>43.853113864593439</v>
      </c>
      <c r="DM305" s="119">
        <v>25.030766115970188</v>
      </c>
      <c r="DN305" s="120">
        <v>18.033977162293482</v>
      </c>
      <c r="DO305" s="121"/>
      <c r="DP305" s="119">
        <v>24.50915347929763</v>
      </c>
      <c r="DQ305" s="119">
        <v>41.961196618252757</v>
      </c>
      <c r="DR305" s="120">
        <v>59.222507045306735</v>
      </c>
      <c r="DS305" s="121"/>
      <c r="DT305" s="119">
        <v>54.621021853500643</v>
      </c>
      <c r="DU305" s="119">
        <v>68.934044921084634</v>
      </c>
      <c r="DV305" s="120">
        <v>62.198504653986276</v>
      </c>
      <c r="DW305" s="121"/>
      <c r="DX305" s="119">
        <v>65.94846531614489</v>
      </c>
      <c r="DY305" s="119">
        <v>47.554675670145294</v>
      </c>
      <c r="DZ305" s="120">
        <v>48.900562717413557</v>
      </c>
      <c r="EA305" s="121"/>
      <c r="EB305" s="119">
        <v>23.134152878116993</v>
      </c>
      <c r="EC305" s="119">
        <v>23.134152878116993</v>
      </c>
      <c r="ED305" s="120">
        <v>13.067408529480309</v>
      </c>
      <c r="EE305" s="121"/>
      <c r="EF305" s="119">
        <v>17.618910175082469</v>
      </c>
      <c r="EG305" s="119">
        <v>12.070413600608985</v>
      </c>
      <c r="EH305" s="120">
        <v>25.114247652879982</v>
      </c>
      <c r="EI305" s="121"/>
      <c r="EJ305" s="119">
        <v>23.387351313155104</v>
      </c>
      <c r="EK305" s="119">
        <v>38.39423507242963</v>
      </c>
      <c r="EL305" s="120">
        <v>56.421985042986691</v>
      </c>
      <c r="EM305" s="121"/>
      <c r="EN305" s="119">
        <v>49.440998173376968</v>
      </c>
      <c r="EO305" s="119">
        <v>51.454888119339365</v>
      </c>
      <c r="EP305" s="120">
        <v>88.107685135855078</v>
      </c>
      <c r="EQ305" s="121"/>
      <c r="ER305" s="119">
        <v>81.317497982243751</v>
      </c>
      <c r="ES305" s="119">
        <v>82.81782082324456</v>
      </c>
      <c r="ET305" s="120">
        <v>101.42182405165457</v>
      </c>
      <c r="EU305" s="121"/>
      <c r="EV305" s="119">
        <v>64.729437136739051</v>
      </c>
      <c r="EW305" s="119">
        <v>75.651277148975211</v>
      </c>
      <c r="EX305" s="120">
        <v>93.587142857142851</v>
      </c>
      <c r="EY305" s="121"/>
      <c r="EZ305" s="119">
        <v>87.693279811924768</v>
      </c>
      <c r="FA305" s="119">
        <v>24.925477691076427</v>
      </c>
      <c r="FB305" s="120">
        <v>31.484813925570226</v>
      </c>
    </row>
    <row r="306" spans="1:158" s="118" customFormat="1" ht="15" customHeight="1" x14ac:dyDescent="0.25">
      <c r="A306" s="85">
        <v>16020010</v>
      </c>
      <c r="B306" s="86">
        <v>-72.8</v>
      </c>
      <c r="C306" s="86">
        <v>7.9</v>
      </c>
      <c r="D306" s="87">
        <v>1020</v>
      </c>
      <c r="E306" s="197" t="s">
        <v>243</v>
      </c>
      <c r="F306" s="89" t="s">
        <v>55</v>
      </c>
      <c r="G306" s="89" t="s">
        <v>1511</v>
      </c>
      <c r="H306" s="89" t="s">
        <v>1519</v>
      </c>
      <c r="I306" s="89" t="s">
        <v>1593</v>
      </c>
      <c r="J306" s="171" t="s">
        <v>888</v>
      </c>
      <c r="K306" s="339">
        <v>17</v>
      </c>
      <c r="L306" s="126">
        <v>18</v>
      </c>
      <c r="M306" s="126">
        <v>0</v>
      </c>
      <c r="N306" s="126">
        <v>2</v>
      </c>
      <c r="O306" s="126">
        <v>0</v>
      </c>
      <c r="P306" s="126">
        <v>0</v>
      </c>
      <c r="Q306" s="126">
        <v>0</v>
      </c>
      <c r="R306" s="126">
        <v>0</v>
      </c>
      <c r="S306" s="126">
        <v>13</v>
      </c>
      <c r="T306" s="126">
        <v>0</v>
      </c>
      <c r="U306" s="126">
        <v>0</v>
      </c>
      <c r="V306" s="661">
        <v>0</v>
      </c>
      <c r="W306" s="661">
        <v>13</v>
      </c>
      <c r="X306" s="126">
        <v>89</v>
      </c>
      <c r="Y306" s="126">
        <v>8</v>
      </c>
      <c r="Z306" s="339">
        <v>9</v>
      </c>
      <c r="AA306" s="126">
        <v>17</v>
      </c>
      <c r="AB306" s="126">
        <v>6</v>
      </c>
      <c r="AC306" s="126">
        <v>0</v>
      </c>
      <c r="AD306" s="339">
        <v>0</v>
      </c>
      <c r="AE306" s="126">
        <v>8</v>
      </c>
      <c r="AF306" s="126">
        <v>4</v>
      </c>
      <c r="AG306" s="126">
        <v>8</v>
      </c>
      <c r="AH306" s="126">
        <v>23</v>
      </c>
      <c r="AI306" s="126">
        <v>48</v>
      </c>
      <c r="AJ306" s="126">
        <v>4</v>
      </c>
      <c r="AK306" s="126">
        <v>3</v>
      </c>
      <c r="AL306" s="126">
        <v>0</v>
      </c>
      <c r="AM306" s="126">
        <v>0</v>
      </c>
      <c r="AN306" s="126">
        <v>0</v>
      </c>
      <c r="AO306" s="120"/>
      <c r="AP306" s="92">
        <f t="shared" si="142"/>
        <v>290</v>
      </c>
      <c r="AQ306" s="93">
        <v>201.83333333333334</v>
      </c>
      <c r="AR306" s="94">
        <f t="shared" si="159"/>
        <v>143.68290668868704</v>
      </c>
      <c r="AS306" s="95">
        <f t="shared" si="160"/>
        <v>143.68290668868704</v>
      </c>
      <c r="AT306" s="96">
        <f t="shared" si="161"/>
        <v>30</v>
      </c>
      <c r="AU306" s="97">
        <f t="shared" si="162"/>
        <v>17</v>
      </c>
      <c r="AV306" s="98"/>
      <c r="AW306" s="58">
        <f t="shared" si="140"/>
        <v>0</v>
      </c>
      <c r="AX306" s="99"/>
      <c r="AY306" s="100">
        <f t="shared" si="163"/>
        <v>89</v>
      </c>
      <c r="AZ306" s="101">
        <v>160</v>
      </c>
      <c r="BA306" s="102">
        <f t="shared" si="143"/>
        <v>-71</v>
      </c>
      <c r="BB306" s="102" t="str">
        <f t="shared" si="144"/>
        <v/>
      </c>
      <c r="BC306" s="102" t="str">
        <f t="shared" si="145"/>
        <v/>
      </c>
      <c r="BD306" s="102">
        <v>13.1</v>
      </c>
      <c r="BE306" s="103">
        <f t="shared" si="175"/>
        <v>3.9000000000000004</v>
      </c>
      <c r="BF306" s="124" t="s">
        <v>243</v>
      </c>
      <c r="BG306" s="105">
        <v>57.172413793103445</v>
      </c>
      <c r="BH306" s="105">
        <v>82.896551724137936</v>
      </c>
      <c r="BI306" s="105">
        <v>139.6758620689655</v>
      </c>
      <c r="BJ306" s="105">
        <v>201.83333333333334</v>
      </c>
      <c r="BK306" s="105">
        <v>169.46666666666667</v>
      </c>
      <c r="BL306" s="105">
        <v>66.666666666666671</v>
      </c>
      <c r="BM306" s="105">
        <v>64.448275862068968</v>
      </c>
      <c r="BN306" s="105">
        <v>99.11666666666666</v>
      </c>
      <c r="BO306" s="105">
        <v>200.89655172413794</v>
      </c>
      <c r="BP306" s="105">
        <v>265.89999999999998</v>
      </c>
      <c r="BQ306" s="105">
        <v>279.53333333333336</v>
      </c>
      <c r="BR306" s="106">
        <v>109.31034482758621</v>
      </c>
      <c r="BS306" s="107"/>
      <c r="BT306" s="108">
        <v>6.482758620689653</v>
      </c>
      <c r="BU306" s="108">
        <v>8.1758004926108381</v>
      </c>
      <c r="BV306" s="108">
        <v>10.862068965517238</v>
      </c>
      <c r="BW306" s="108">
        <v>13.1</v>
      </c>
      <c r="BX306" s="108">
        <v>10.333333333333332</v>
      </c>
      <c r="BY306" s="109">
        <v>7.2666666666666666</v>
      </c>
      <c r="BZ306" s="109">
        <v>7.3788888888888851</v>
      </c>
      <c r="CA306" s="109">
        <v>7.6999999999999957</v>
      </c>
      <c r="CB306" s="109">
        <v>11.620689655172416</v>
      </c>
      <c r="CC306" s="109">
        <v>15.633333333333333</v>
      </c>
      <c r="CD306" s="109">
        <v>16.166666666666664</v>
      </c>
      <c r="CE306" s="109">
        <v>9.2068965517241388</v>
      </c>
      <c r="CF306" s="110"/>
      <c r="CG306" s="111">
        <v>132</v>
      </c>
      <c r="CH306" s="111">
        <v>150</v>
      </c>
      <c r="CI306" s="111">
        <v>120</v>
      </c>
      <c r="CJ306" s="111">
        <v>160</v>
      </c>
      <c r="CK306" s="111">
        <v>145</v>
      </c>
      <c r="CL306" s="111">
        <v>87</v>
      </c>
      <c r="CM306" s="111">
        <v>72</v>
      </c>
      <c r="CN306" s="111">
        <v>137</v>
      </c>
      <c r="CO306" s="111">
        <v>148</v>
      </c>
      <c r="CP306" s="111">
        <v>130</v>
      </c>
      <c r="CQ306" s="111">
        <v>124</v>
      </c>
      <c r="CR306" s="111">
        <v>95</v>
      </c>
      <c r="CS306" s="112"/>
      <c r="CT306" s="125" t="s">
        <v>243</v>
      </c>
      <c r="CU306" s="114">
        <f t="shared" si="164"/>
        <v>50</v>
      </c>
      <c r="CV306" s="114"/>
      <c r="CW306" s="114"/>
      <c r="CX306" s="114">
        <f t="shared" si="173"/>
        <v>142</v>
      </c>
      <c r="CY306" s="114"/>
      <c r="CZ306" s="114"/>
      <c r="DA306" s="114">
        <f t="shared" si="166"/>
        <v>98</v>
      </c>
      <c r="DB306" s="115">
        <f t="shared" si="171"/>
        <v>290</v>
      </c>
      <c r="DC306" s="116">
        <f t="shared" si="167"/>
        <v>10</v>
      </c>
      <c r="DD306" s="116">
        <f t="shared" si="174"/>
        <v>10</v>
      </c>
      <c r="DE306" s="116">
        <f t="shared" si="169"/>
        <v>10</v>
      </c>
      <c r="DF306" s="117">
        <f t="shared" si="170"/>
        <v>30</v>
      </c>
      <c r="DH306" s="119">
        <v>30.654029850746269</v>
      </c>
      <c r="DI306" s="119">
        <v>18.848756218905475</v>
      </c>
      <c r="DJ306" s="120">
        <v>16.963880597014928</v>
      </c>
      <c r="DK306" s="121"/>
      <c r="DL306" s="119">
        <v>40.364175438596497</v>
      </c>
      <c r="DM306" s="119">
        <v>21.381539961013647</v>
      </c>
      <c r="DN306" s="120">
        <v>27.430951267056535</v>
      </c>
      <c r="DO306" s="121"/>
      <c r="DP306" s="119">
        <v>23.214161508989097</v>
      </c>
      <c r="DQ306" s="119">
        <v>36.465163572060121</v>
      </c>
      <c r="DR306" s="120">
        <v>53.004008252284116</v>
      </c>
      <c r="DS306" s="121"/>
      <c r="DT306" s="119">
        <v>59.002218860312659</v>
      </c>
      <c r="DU306" s="119">
        <v>66.90973272818961</v>
      </c>
      <c r="DV306" s="120">
        <v>75.121381744831055</v>
      </c>
      <c r="DW306" s="121"/>
      <c r="DX306" s="119">
        <v>74.131799163179906</v>
      </c>
      <c r="DY306" s="119">
        <v>53.85983263598326</v>
      </c>
      <c r="DZ306" s="120">
        <v>62.008368200836813</v>
      </c>
      <c r="EA306" s="121"/>
      <c r="EB306" s="119">
        <v>22.661643835616442</v>
      </c>
      <c r="EC306" s="119">
        <v>15.958904109589042</v>
      </c>
      <c r="ED306" s="120">
        <v>15.746118721461189</v>
      </c>
      <c r="EE306" s="121"/>
      <c r="EF306" s="119">
        <v>24.407968749999998</v>
      </c>
      <c r="EG306" s="119">
        <v>13.716875</v>
      </c>
      <c r="EH306" s="120">
        <v>26.425156250000001</v>
      </c>
      <c r="EI306" s="121"/>
      <c r="EJ306" s="119">
        <v>21.348681434599154</v>
      </c>
      <c r="EK306" s="119">
        <v>27.863537271448664</v>
      </c>
      <c r="EL306" s="120">
        <v>45.804447960618845</v>
      </c>
      <c r="EM306" s="121"/>
      <c r="EN306" s="119">
        <v>61.060643921191726</v>
      </c>
      <c r="EO306" s="119">
        <v>65.773378183565583</v>
      </c>
      <c r="EP306" s="120">
        <v>86.365977895242651</v>
      </c>
      <c r="EQ306" s="121"/>
      <c r="ER306" s="119">
        <v>76.118473609129836</v>
      </c>
      <c r="ES306" s="119">
        <v>93.499857346647659</v>
      </c>
      <c r="ET306" s="120">
        <v>110.48166904422256</v>
      </c>
      <c r="EU306" s="121"/>
      <c r="EV306" s="119">
        <v>65.288653733098172</v>
      </c>
      <c r="EW306" s="119">
        <v>94.770561434450329</v>
      </c>
      <c r="EX306" s="120">
        <v>71.307451499118173</v>
      </c>
      <c r="EY306" s="121"/>
      <c r="EZ306" s="119">
        <v>77.581609195402294</v>
      </c>
      <c r="FA306" s="119">
        <v>26.023591482947054</v>
      </c>
      <c r="FB306" s="120">
        <v>21.718937252685134</v>
      </c>
    </row>
    <row r="307" spans="1:158" s="118" customFormat="1" ht="15" customHeight="1" x14ac:dyDescent="0.25">
      <c r="A307" s="85">
        <v>16025030</v>
      </c>
      <c r="B307" s="86">
        <v>-72.816666999999995</v>
      </c>
      <c r="C307" s="86">
        <v>7.7833329999999998</v>
      </c>
      <c r="D307" s="87">
        <v>860</v>
      </c>
      <c r="E307" s="197" t="s">
        <v>244</v>
      </c>
      <c r="F307" s="89" t="s">
        <v>55</v>
      </c>
      <c r="G307" s="89" t="s">
        <v>1511</v>
      </c>
      <c r="H307" s="89" t="s">
        <v>1519</v>
      </c>
      <c r="I307" s="89" t="s">
        <v>1593</v>
      </c>
      <c r="J307" s="171" t="s">
        <v>889</v>
      </c>
      <c r="K307" s="339">
        <v>1.9</v>
      </c>
      <c r="L307" s="126">
        <v>1.2</v>
      </c>
      <c r="M307" s="126">
        <v>0.4</v>
      </c>
      <c r="N307" s="126">
        <v>1.2</v>
      </c>
      <c r="O307" s="126">
        <v>0</v>
      </c>
      <c r="P307" s="126">
        <v>0</v>
      </c>
      <c r="Q307" s="126">
        <v>0</v>
      </c>
      <c r="R307" s="126">
        <v>0</v>
      </c>
      <c r="S307" s="126">
        <v>20.6</v>
      </c>
      <c r="T307" s="126">
        <v>0</v>
      </c>
      <c r="U307" s="126">
        <v>0</v>
      </c>
      <c r="V307" s="661">
        <v>0.9</v>
      </c>
      <c r="W307" s="661">
        <v>79.599999999999994</v>
      </c>
      <c r="X307" s="126">
        <v>92.9</v>
      </c>
      <c r="Y307" s="126">
        <v>5.6</v>
      </c>
      <c r="Z307" s="339">
        <v>14.8</v>
      </c>
      <c r="AA307" s="126">
        <v>4.3</v>
      </c>
      <c r="AB307" s="126">
        <v>12.6</v>
      </c>
      <c r="AC307" s="126">
        <v>6.3</v>
      </c>
      <c r="AD307" s="339">
        <v>14.6</v>
      </c>
      <c r="AE307" s="126">
        <v>11.6</v>
      </c>
      <c r="AF307" s="126">
        <v>3.3</v>
      </c>
      <c r="AG307" s="126">
        <v>1.1000000000000001</v>
      </c>
      <c r="AH307" s="126">
        <v>35.1</v>
      </c>
      <c r="AI307" s="126">
        <v>16.3</v>
      </c>
      <c r="AJ307" s="126">
        <v>10</v>
      </c>
      <c r="AK307" s="126">
        <v>21.1</v>
      </c>
      <c r="AL307" s="126">
        <v>1</v>
      </c>
      <c r="AM307" s="126">
        <v>0</v>
      </c>
      <c r="AN307" s="126">
        <v>7.6</v>
      </c>
      <c r="AO307" s="120"/>
      <c r="AP307" s="92">
        <f t="shared" si="142"/>
        <v>364.00000000000017</v>
      </c>
      <c r="AQ307" s="93">
        <v>298.34999999999991</v>
      </c>
      <c r="AR307" s="94">
        <f t="shared" si="159"/>
        <v>122.00435729847503</v>
      </c>
      <c r="AS307" s="95">
        <f t="shared" si="160"/>
        <v>122.00435729847504</v>
      </c>
      <c r="AT307" s="96">
        <f t="shared" si="161"/>
        <v>30</v>
      </c>
      <c r="AU307" s="97">
        <f t="shared" si="162"/>
        <v>23</v>
      </c>
      <c r="AV307" s="98"/>
      <c r="AW307" s="58">
        <f t="shared" si="140"/>
        <v>7.6</v>
      </c>
      <c r="AX307" s="99"/>
      <c r="AY307" s="100">
        <f t="shared" si="163"/>
        <v>92.9</v>
      </c>
      <c r="AZ307" s="101">
        <v>147.5</v>
      </c>
      <c r="BA307" s="102">
        <f t="shared" si="143"/>
        <v>-54.599999999999994</v>
      </c>
      <c r="BB307" s="102" t="str">
        <f t="shared" si="144"/>
        <v/>
      </c>
      <c r="BC307" s="102" t="str">
        <f t="shared" si="145"/>
        <v/>
      </c>
      <c r="BD307" s="102">
        <v>14.464285714285717</v>
      </c>
      <c r="BE307" s="103">
        <f t="shared" si="175"/>
        <v>8.5357142857142829</v>
      </c>
      <c r="BF307" s="124" t="s">
        <v>244</v>
      </c>
      <c r="BG307" s="105">
        <v>117.75000000000003</v>
      </c>
      <c r="BH307" s="105">
        <v>121.75714285714288</v>
      </c>
      <c r="BI307" s="105">
        <v>177.40689655172417</v>
      </c>
      <c r="BJ307" s="105">
        <v>298.34999999999991</v>
      </c>
      <c r="BK307" s="105">
        <v>233.68928571428569</v>
      </c>
      <c r="BL307" s="105">
        <v>90.575000000000017</v>
      </c>
      <c r="BM307" s="105">
        <v>81.227586206896547</v>
      </c>
      <c r="BN307" s="105">
        <v>113.80344827586205</v>
      </c>
      <c r="BO307" s="105">
        <v>268.97199999999998</v>
      </c>
      <c r="BP307" s="105">
        <v>431.0066666666666</v>
      </c>
      <c r="BQ307" s="105">
        <v>437.54137931034478</v>
      </c>
      <c r="BR307" s="106">
        <v>232.81333333333342</v>
      </c>
      <c r="BS307" s="107"/>
      <c r="BT307" s="108">
        <v>9.1333333333333311</v>
      </c>
      <c r="BU307" s="108">
        <v>8.8905548713738369</v>
      </c>
      <c r="BV307" s="108">
        <v>11.614444444444441</v>
      </c>
      <c r="BW307" s="108">
        <v>14.464285714285717</v>
      </c>
      <c r="BX307" s="108">
        <v>11.910344827586208</v>
      </c>
      <c r="BY307" s="109">
        <v>8.4950738916256157</v>
      </c>
      <c r="BZ307" s="109">
        <v>8.6206896551724093</v>
      </c>
      <c r="CA307" s="109">
        <v>8.9999999999999964</v>
      </c>
      <c r="CB307" s="109">
        <v>12.410990317649059</v>
      </c>
      <c r="CC307" s="109">
        <v>18.43333333333333</v>
      </c>
      <c r="CD307" s="109">
        <v>18.109523809523807</v>
      </c>
      <c r="CE307" s="109">
        <v>12.566666666666666</v>
      </c>
      <c r="CF307" s="110"/>
      <c r="CG307" s="111">
        <v>126.7</v>
      </c>
      <c r="CH307" s="111">
        <v>138.5</v>
      </c>
      <c r="CI307" s="111">
        <v>142.6</v>
      </c>
      <c r="CJ307" s="111">
        <v>147.5</v>
      </c>
      <c r="CK307" s="111">
        <v>135</v>
      </c>
      <c r="CL307" s="111">
        <v>136</v>
      </c>
      <c r="CM307" s="111">
        <v>104.2</v>
      </c>
      <c r="CN307" s="111">
        <v>120.6</v>
      </c>
      <c r="CO307" s="111">
        <v>130</v>
      </c>
      <c r="CP307" s="111">
        <v>139.19999999999999</v>
      </c>
      <c r="CQ307" s="111">
        <v>130.69999999999999</v>
      </c>
      <c r="CR307" s="111">
        <v>164.7</v>
      </c>
      <c r="CS307" s="112"/>
      <c r="CT307" s="125" t="s">
        <v>244</v>
      </c>
      <c r="CU307" s="114">
        <f t="shared" si="164"/>
        <v>25.3</v>
      </c>
      <c r="CV307" s="114"/>
      <c r="CW307" s="114"/>
      <c r="CX307" s="114">
        <f t="shared" si="173"/>
        <v>231.60000000000002</v>
      </c>
      <c r="CY307" s="114"/>
      <c r="CZ307" s="114"/>
      <c r="DA307" s="114">
        <f t="shared" si="166"/>
        <v>107.1</v>
      </c>
      <c r="DB307" s="115">
        <f t="shared" si="171"/>
        <v>364</v>
      </c>
      <c r="DC307" s="116">
        <f t="shared" si="167"/>
        <v>10</v>
      </c>
      <c r="DD307" s="116">
        <f t="shared" si="174"/>
        <v>10</v>
      </c>
      <c r="DE307" s="116">
        <f t="shared" si="169"/>
        <v>10</v>
      </c>
      <c r="DF307" s="117">
        <f t="shared" si="170"/>
        <v>30</v>
      </c>
      <c r="DH307" s="119">
        <v>48.19780740740741</v>
      </c>
      <c r="DI307" s="119">
        <v>39.558577777777785</v>
      </c>
      <c r="DJ307" s="120">
        <v>40.126948148148152</v>
      </c>
      <c r="DK307" s="121"/>
      <c r="DL307" s="119">
        <v>60.902013093289682</v>
      </c>
      <c r="DM307" s="119">
        <v>36.460409165302785</v>
      </c>
      <c r="DN307" s="120">
        <v>26.057577741407531</v>
      </c>
      <c r="DO307" s="121"/>
      <c r="DP307" s="119">
        <v>33.924965215662887</v>
      </c>
      <c r="DQ307" s="119">
        <v>40.747863247863251</v>
      </c>
      <c r="DR307" s="120">
        <v>84.243838203140541</v>
      </c>
      <c r="DS307" s="121"/>
      <c r="DT307" s="119">
        <v>91.376270987436911</v>
      </c>
      <c r="DU307" s="119">
        <v>87.611324410003547</v>
      </c>
      <c r="DV307" s="120">
        <v>109.89573793589295</v>
      </c>
      <c r="DW307" s="121"/>
      <c r="DX307" s="119">
        <v>105.89090909090909</v>
      </c>
      <c r="DY307" s="119">
        <v>66.08</v>
      </c>
      <c r="DZ307" s="120">
        <v>85.629090909090905</v>
      </c>
      <c r="EA307" s="121"/>
      <c r="EB307" s="119">
        <v>24.678494623655919</v>
      </c>
      <c r="EC307" s="119">
        <v>24.495690959776987</v>
      </c>
      <c r="ED307" s="120">
        <v>27.329147749900443</v>
      </c>
      <c r="EE307" s="121"/>
      <c r="EF307" s="119">
        <v>30.468618446230387</v>
      </c>
      <c r="EG307" s="119">
        <v>19.435132032146957</v>
      </c>
      <c r="EH307" s="120">
        <v>38.262916188289317</v>
      </c>
      <c r="EI307" s="121"/>
      <c r="EJ307" s="119">
        <v>33.859340229885056</v>
      </c>
      <c r="EK307" s="119">
        <v>35.050871264367814</v>
      </c>
      <c r="EL307" s="120">
        <v>75.066455172413782</v>
      </c>
      <c r="EM307" s="121"/>
      <c r="EN307" s="119">
        <v>64.656047933480068</v>
      </c>
      <c r="EO307" s="119">
        <v>88.026944240645648</v>
      </c>
      <c r="EP307" s="120">
        <v>127.97367449254095</v>
      </c>
      <c r="EQ307" s="121"/>
      <c r="ER307" s="119">
        <v>138.11272131147541</v>
      </c>
      <c r="ES307" s="119">
        <v>127.13751912568308</v>
      </c>
      <c r="ET307" s="120">
        <v>179.09975956284157</v>
      </c>
      <c r="EU307" s="121"/>
      <c r="EV307" s="119">
        <v>133.80780015797788</v>
      </c>
      <c r="EW307" s="119">
        <v>143.92521721958923</v>
      </c>
      <c r="EX307" s="120">
        <v>140.85031595576618</v>
      </c>
      <c r="EY307" s="121"/>
      <c r="EZ307" s="119">
        <v>127.13889118457303</v>
      </c>
      <c r="FA307" s="119">
        <v>61.343278236914607</v>
      </c>
      <c r="FB307" s="120">
        <v>50.95449724517907</v>
      </c>
    </row>
    <row r="308" spans="1:158" s="118" customFormat="1" ht="15" customHeight="1" x14ac:dyDescent="0.25">
      <c r="A308" s="85">
        <v>16025010</v>
      </c>
      <c r="B308" s="86">
        <v>-72.566666999999995</v>
      </c>
      <c r="C308" s="86">
        <v>7.85</v>
      </c>
      <c r="D308" s="87">
        <v>285</v>
      </c>
      <c r="E308" s="346" t="s">
        <v>1895</v>
      </c>
      <c r="F308" s="89" t="s">
        <v>55</v>
      </c>
      <c r="G308" s="89" t="s">
        <v>1511</v>
      </c>
      <c r="H308" s="89" t="s">
        <v>1519</v>
      </c>
      <c r="I308" s="89" t="s">
        <v>1593</v>
      </c>
      <c r="J308" s="171" t="s">
        <v>1455</v>
      </c>
      <c r="K308" s="246">
        <v>6.1</v>
      </c>
      <c r="L308" s="126">
        <v>0.2</v>
      </c>
      <c r="M308" s="126">
        <v>4.3</v>
      </c>
      <c r="N308" s="126">
        <v>0</v>
      </c>
      <c r="O308" s="126">
        <v>0</v>
      </c>
      <c r="P308" s="126">
        <v>0</v>
      </c>
      <c r="Q308" s="126">
        <v>3.8</v>
      </c>
      <c r="R308" s="126">
        <v>0</v>
      </c>
      <c r="S308" s="126">
        <v>0</v>
      </c>
      <c r="T308" s="126">
        <v>0</v>
      </c>
      <c r="U308" s="126">
        <v>0</v>
      </c>
      <c r="V308" s="661">
        <v>0</v>
      </c>
      <c r="W308" s="661">
        <v>14.1</v>
      </c>
      <c r="X308" s="126">
        <v>79.400000000000006</v>
      </c>
      <c r="Y308" s="126">
        <v>3.1</v>
      </c>
      <c r="Z308" s="339">
        <v>13.2</v>
      </c>
      <c r="AA308" s="126">
        <v>30.7</v>
      </c>
      <c r="AB308" s="126">
        <v>0</v>
      </c>
      <c r="AC308" s="126">
        <v>1.5</v>
      </c>
      <c r="AD308" s="246">
        <v>0</v>
      </c>
      <c r="AE308" s="126">
        <v>80</v>
      </c>
      <c r="AF308" s="126">
        <v>10.8</v>
      </c>
      <c r="AG308" s="126">
        <v>0</v>
      </c>
      <c r="AH308" s="126">
        <v>8.8000000000000007</v>
      </c>
      <c r="AI308" s="126">
        <v>5.3</v>
      </c>
      <c r="AJ308" s="126">
        <v>6.1</v>
      </c>
      <c r="AK308" s="126">
        <v>0</v>
      </c>
      <c r="AL308" s="126">
        <v>0</v>
      </c>
      <c r="AM308" s="126">
        <v>6</v>
      </c>
      <c r="AN308" s="126">
        <v>0</v>
      </c>
      <c r="AO308" s="120"/>
      <c r="AP308" s="92">
        <f t="shared" si="142"/>
        <v>273.40000000000003</v>
      </c>
      <c r="AQ308" s="93">
        <v>113.7</v>
      </c>
      <c r="AR308" s="94">
        <f t="shared" si="159"/>
        <v>240.45734388742306</v>
      </c>
      <c r="AS308" s="95">
        <f t="shared" si="160"/>
        <v>200</v>
      </c>
      <c r="AT308" s="96">
        <f t="shared" si="161"/>
        <v>30</v>
      </c>
      <c r="AU308" s="97">
        <f t="shared" si="162"/>
        <v>16</v>
      </c>
      <c r="AV308" s="98"/>
      <c r="AW308" s="58">
        <f t="shared" si="140"/>
        <v>0</v>
      </c>
      <c r="AX308" s="99"/>
      <c r="AY308" s="100">
        <f t="shared" si="163"/>
        <v>80</v>
      </c>
      <c r="AZ308" s="101">
        <v>195.4</v>
      </c>
      <c r="BA308" s="102">
        <f t="shared" si="143"/>
        <v>-115.4</v>
      </c>
      <c r="BB308" s="102" t="str">
        <f t="shared" si="144"/>
        <v/>
      </c>
      <c r="BC308" s="102" t="str">
        <f t="shared" si="145"/>
        <v/>
      </c>
      <c r="BD308" s="102">
        <v>8.1214285714285701</v>
      </c>
      <c r="BE308" s="103">
        <f t="shared" si="175"/>
        <v>7.8785714285714299</v>
      </c>
      <c r="BF308" s="124" t="s">
        <v>1801</v>
      </c>
      <c r="BG308" s="105">
        <v>55.733333333333334</v>
      </c>
      <c r="BH308" s="105">
        <v>60.493103448275853</v>
      </c>
      <c r="BI308" s="105">
        <v>80.86333333333333</v>
      </c>
      <c r="BJ308" s="105">
        <v>113.7</v>
      </c>
      <c r="BK308" s="105">
        <v>83.644827586206873</v>
      </c>
      <c r="BL308" s="105">
        <v>35.033333333333339</v>
      </c>
      <c r="BM308" s="105">
        <v>35.84137931034482</v>
      </c>
      <c r="BN308" s="105">
        <v>44.623333333333328</v>
      </c>
      <c r="BO308" s="105">
        <v>65.882142857142838</v>
      </c>
      <c r="BP308" s="105">
        <v>144.64137931034483</v>
      </c>
      <c r="BQ308" s="105">
        <v>168.83703703703705</v>
      </c>
      <c r="BR308" s="106">
        <v>76.364285714285728</v>
      </c>
      <c r="BS308" s="107"/>
      <c r="BT308" s="108">
        <v>5.5666666666666655</v>
      </c>
      <c r="BU308" s="108">
        <v>5.8768263850878792</v>
      </c>
      <c r="BV308" s="108">
        <v>7.3999999999999968</v>
      </c>
      <c r="BW308" s="108">
        <v>8.1214285714285701</v>
      </c>
      <c r="BX308" s="108">
        <v>7.4788888888888883</v>
      </c>
      <c r="BY308" s="109">
        <v>6.9333333333333327</v>
      </c>
      <c r="BZ308" s="109">
        <v>7.5744444444444419</v>
      </c>
      <c r="CA308" s="109">
        <v>6.1666666666666643</v>
      </c>
      <c r="CB308" s="109">
        <v>6.7425287356321855</v>
      </c>
      <c r="CC308" s="109">
        <v>10.221111111111108</v>
      </c>
      <c r="CD308" s="109">
        <v>10.472057074910822</v>
      </c>
      <c r="CE308" s="109">
        <v>6.1137931034482742</v>
      </c>
      <c r="CF308" s="110"/>
      <c r="CG308" s="111">
        <v>71.5</v>
      </c>
      <c r="CH308" s="111">
        <v>95</v>
      </c>
      <c r="CI308" s="111">
        <v>118.4</v>
      </c>
      <c r="CJ308" s="111">
        <v>195.4</v>
      </c>
      <c r="CK308" s="111">
        <v>133</v>
      </c>
      <c r="CL308" s="111">
        <v>75</v>
      </c>
      <c r="CM308" s="111">
        <v>70.5</v>
      </c>
      <c r="CN308" s="111">
        <v>71</v>
      </c>
      <c r="CO308" s="111">
        <v>100</v>
      </c>
      <c r="CP308" s="111">
        <v>118.5</v>
      </c>
      <c r="CQ308" s="111">
        <v>126.4</v>
      </c>
      <c r="CR308" s="111">
        <v>105</v>
      </c>
      <c r="CS308" s="112"/>
      <c r="CT308" s="125" t="s">
        <v>1801</v>
      </c>
      <c r="CU308" s="114">
        <f t="shared" si="164"/>
        <v>14.399999999999999</v>
      </c>
      <c r="CV308" s="114"/>
      <c r="CW308" s="114"/>
      <c r="CX308" s="114">
        <f t="shared" si="173"/>
        <v>142</v>
      </c>
      <c r="CY308" s="114"/>
      <c r="CZ308" s="114"/>
      <c r="DA308" s="114">
        <f t="shared" si="166"/>
        <v>116.99999999999999</v>
      </c>
      <c r="DB308" s="115">
        <f t="shared" si="171"/>
        <v>273.39999999999998</v>
      </c>
      <c r="DC308" s="116">
        <f t="shared" si="167"/>
        <v>10</v>
      </c>
      <c r="DD308" s="116">
        <f t="shared" si="174"/>
        <v>10</v>
      </c>
      <c r="DE308" s="116">
        <f t="shared" si="169"/>
        <v>10</v>
      </c>
      <c r="DF308" s="117">
        <f t="shared" si="170"/>
        <v>30</v>
      </c>
      <c r="DH308" s="119">
        <v>27.362184684684678</v>
      </c>
      <c r="DI308" s="119">
        <v>14.162820945945942</v>
      </c>
      <c r="DJ308" s="120">
        <v>15.511661036036037</v>
      </c>
      <c r="DK308" s="121"/>
      <c r="DL308" s="119">
        <v>17.646179001721176</v>
      </c>
      <c r="DM308" s="119">
        <v>24.624893861158927</v>
      </c>
      <c r="DN308" s="120">
        <v>15.652260470453243</v>
      </c>
      <c r="DO308" s="121"/>
      <c r="DP308" s="119">
        <v>18.776392405063284</v>
      </c>
      <c r="DQ308" s="119">
        <v>25.631265822784805</v>
      </c>
      <c r="DR308" s="120">
        <v>34.075675105485217</v>
      </c>
      <c r="DS308" s="121"/>
      <c r="DT308" s="119">
        <v>45.276942572986854</v>
      </c>
      <c r="DU308" s="119">
        <v>42.170872633942899</v>
      </c>
      <c r="DV308" s="120">
        <v>36.675518126403603</v>
      </c>
      <c r="DW308" s="121"/>
      <c r="DX308" s="119">
        <v>34.681500000000007</v>
      </c>
      <c r="DY308" s="119">
        <v>22.811343750000002</v>
      </c>
      <c r="DZ308" s="120">
        <v>41.597156249999998</v>
      </c>
      <c r="EA308" s="121"/>
      <c r="EB308" s="119">
        <v>11.151833333333331</v>
      </c>
      <c r="EC308" s="119">
        <v>11.342462962962962</v>
      </c>
      <c r="ED308" s="120">
        <v>11.819037037037035</v>
      </c>
      <c r="EE308" s="121"/>
      <c r="EF308" s="119">
        <v>13.707128205128205</v>
      </c>
      <c r="EG308" s="119">
        <v>13.998769230769231</v>
      </c>
      <c r="EH308" s="120">
        <v>10.207435897435898</v>
      </c>
      <c r="EI308" s="121"/>
      <c r="EJ308" s="119">
        <v>6.3837816764132542</v>
      </c>
      <c r="EK308" s="119">
        <v>12.110409356725148</v>
      </c>
      <c r="EL308" s="120">
        <v>29.665808966861601</v>
      </c>
      <c r="EM308" s="121"/>
      <c r="EN308" s="119">
        <v>19.940786115364975</v>
      </c>
      <c r="EO308" s="119">
        <v>16.477386421643693</v>
      </c>
      <c r="EP308" s="120">
        <v>32.115160796324645</v>
      </c>
      <c r="EQ308" s="121"/>
      <c r="ER308" s="119">
        <v>38.556791455160727</v>
      </c>
      <c r="ES308" s="119">
        <v>61.006307106598967</v>
      </c>
      <c r="ET308" s="120">
        <v>59.093568104906922</v>
      </c>
      <c r="EU308" s="121"/>
      <c r="EV308" s="119">
        <v>41.725938297378811</v>
      </c>
      <c r="EW308" s="119">
        <v>50.147687311528664</v>
      </c>
      <c r="EX308" s="120">
        <v>45.649707724425909</v>
      </c>
      <c r="EY308" s="121"/>
      <c r="EZ308" s="119">
        <v>53.934825284648589</v>
      </c>
      <c r="FA308" s="119">
        <v>13.795053003533566</v>
      </c>
      <c r="FB308" s="120">
        <v>13.603455045151152</v>
      </c>
    </row>
    <row r="309" spans="1:158" s="118" customFormat="1" ht="15" customHeight="1" x14ac:dyDescent="0.25">
      <c r="A309" s="85">
        <v>16015140</v>
      </c>
      <c r="B309" s="86">
        <v>-72.63333333333334</v>
      </c>
      <c r="C309" s="86">
        <v>7.5166666666666666</v>
      </c>
      <c r="D309" s="87">
        <v>1107</v>
      </c>
      <c r="E309" s="197" t="s">
        <v>1456</v>
      </c>
      <c r="F309" s="89" t="s">
        <v>55</v>
      </c>
      <c r="G309" s="89" t="s">
        <v>1511</v>
      </c>
      <c r="H309" s="89" t="s">
        <v>1519</v>
      </c>
      <c r="I309" s="89" t="s">
        <v>1545</v>
      </c>
      <c r="J309" s="171" t="s">
        <v>1253</v>
      </c>
      <c r="K309" s="246" t="s">
        <v>1301</v>
      </c>
      <c r="L309" s="126" t="s">
        <v>1301</v>
      </c>
      <c r="M309" s="126" t="s">
        <v>1301</v>
      </c>
      <c r="N309" s="126" t="s">
        <v>1301</v>
      </c>
      <c r="O309" s="126" t="s">
        <v>1301</v>
      </c>
      <c r="P309" s="126" t="s">
        <v>1301</v>
      </c>
      <c r="Q309" s="126" t="s">
        <v>1301</v>
      </c>
      <c r="R309" s="126" t="s">
        <v>1301</v>
      </c>
      <c r="S309" s="126" t="s">
        <v>1301</v>
      </c>
      <c r="T309" s="126" t="s">
        <v>1301</v>
      </c>
      <c r="U309" s="126" t="s">
        <v>1301</v>
      </c>
      <c r="V309" s="661" t="s">
        <v>1301</v>
      </c>
      <c r="W309" s="661" t="s">
        <v>1301</v>
      </c>
      <c r="X309" s="126" t="s">
        <v>1301</v>
      </c>
      <c r="Y309" s="126" t="s">
        <v>1301</v>
      </c>
      <c r="Z309" s="246" t="s">
        <v>1301</v>
      </c>
      <c r="AA309" s="126" t="s">
        <v>1301</v>
      </c>
      <c r="AB309" s="126" t="s">
        <v>1301</v>
      </c>
      <c r="AC309" s="126" t="s">
        <v>1301</v>
      </c>
      <c r="AD309" s="246" t="s">
        <v>1301</v>
      </c>
      <c r="AE309" s="126" t="s">
        <v>1301</v>
      </c>
      <c r="AF309" s="126" t="s">
        <v>1301</v>
      </c>
      <c r="AG309" s="126" t="s">
        <v>1301</v>
      </c>
      <c r="AH309" s="126" t="s">
        <v>1301</v>
      </c>
      <c r="AI309" s="126" t="s">
        <v>1301</v>
      </c>
      <c r="AJ309" s="126" t="s">
        <v>1301</v>
      </c>
      <c r="AK309" s="126" t="s">
        <v>1301</v>
      </c>
      <c r="AL309" s="126" t="s">
        <v>1301</v>
      </c>
      <c r="AM309" s="126" t="s">
        <v>1301</v>
      </c>
      <c r="AN309" s="126" t="s">
        <v>1301</v>
      </c>
      <c r="AO309" s="120"/>
      <c r="AP309" s="92" t="str">
        <f t="shared" si="142"/>
        <v/>
      </c>
      <c r="AQ309" s="93" t="s">
        <v>1301</v>
      </c>
      <c r="AR309" s="226"/>
      <c r="AS309" s="227"/>
      <c r="AT309" s="96"/>
      <c r="AU309" s="97"/>
      <c r="AV309" s="98"/>
      <c r="AW309" s="58"/>
      <c r="AX309" s="99"/>
      <c r="AY309" s="100"/>
      <c r="AZ309" s="101">
        <v>92.4</v>
      </c>
      <c r="BA309" s="102" t="str">
        <f t="shared" si="143"/>
        <v/>
      </c>
      <c r="BB309" s="102" t="str">
        <f t="shared" si="144"/>
        <v/>
      </c>
      <c r="BC309" s="102" t="str">
        <f t="shared" si="145"/>
        <v/>
      </c>
      <c r="BD309" s="102" t="s">
        <v>1301</v>
      </c>
      <c r="BE309" s="103" t="e">
        <f t="shared" si="175"/>
        <v>#VALUE!</v>
      </c>
      <c r="BF309" s="124" t="s">
        <v>1456</v>
      </c>
      <c r="BG309" s="105" t="s">
        <v>1301</v>
      </c>
      <c r="BH309" s="105" t="s">
        <v>1301</v>
      </c>
      <c r="BI309" s="105" t="s">
        <v>1301</v>
      </c>
      <c r="BJ309" s="105" t="s">
        <v>1301</v>
      </c>
      <c r="BK309" s="105" t="s">
        <v>1301</v>
      </c>
      <c r="BL309" s="105" t="s">
        <v>1301</v>
      </c>
      <c r="BM309" s="105" t="s">
        <v>1301</v>
      </c>
      <c r="BN309" s="105" t="s">
        <v>1301</v>
      </c>
      <c r="BO309" s="105" t="s">
        <v>1301</v>
      </c>
      <c r="BP309" s="105" t="s">
        <v>1301</v>
      </c>
      <c r="BQ309" s="105" t="s">
        <v>1301</v>
      </c>
      <c r="BR309" s="106" t="s">
        <v>1301</v>
      </c>
      <c r="BS309" s="107"/>
      <c r="BT309" s="108" t="s">
        <v>1301</v>
      </c>
      <c r="BU309" s="108" t="s">
        <v>1301</v>
      </c>
      <c r="BV309" s="108" t="s">
        <v>1301</v>
      </c>
      <c r="BW309" s="108" t="s">
        <v>1301</v>
      </c>
      <c r="BX309" s="108" t="s">
        <v>1301</v>
      </c>
      <c r="BY309" s="109" t="s">
        <v>1301</v>
      </c>
      <c r="BZ309" s="109" t="s">
        <v>1301</v>
      </c>
      <c r="CA309" s="109" t="s">
        <v>1301</v>
      </c>
      <c r="CB309" s="109" t="s">
        <v>1301</v>
      </c>
      <c r="CC309" s="109" t="s">
        <v>1301</v>
      </c>
      <c r="CD309" s="109" t="s">
        <v>1301</v>
      </c>
      <c r="CE309" s="109" t="s">
        <v>1301</v>
      </c>
      <c r="CF309" s="110"/>
      <c r="CG309" s="111">
        <v>36.700000000000003</v>
      </c>
      <c r="CH309" s="111">
        <v>52</v>
      </c>
      <c r="CI309" s="111">
        <v>71.2</v>
      </c>
      <c r="CJ309" s="111">
        <v>92.4</v>
      </c>
      <c r="CK309" s="111">
        <v>113.7</v>
      </c>
      <c r="CL309" s="111">
        <v>59.4</v>
      </c>
      <c r="CM309" s="111">
        <v>108.8</v>
      </c>
      <c r="CN309" s="111">
        <v>73.7</v>
      </c>
      <c r="CO309" s="111">
        <v>76</v>
      </c>
      <c r="CP309" s="111">
        <v>139.19999999999999</v>
      </c>
      <c r="CQ309" s="111">
        <v>76</v>
      </c>
      <c r="CR309" s="111">
        <v>91</v>
      </c>
      <c r="CS309" s="112"/>
      <c r="CT309" s="125" t="s">
        <v>1456</v>
      </c>
      <c r="CU309" s="114">
        <f t="shared" si="164"/>
        <v>0</v>
      </c>
      <c r="CV309" s="114"/>
      <c r="CW309" s="114"/>
      <c r="CX309" s="114">
        <f t="shared" si="173"/>
        <v>0</v>
      </c>
      <c r="CY309" s="114"/>
      <c r="CZ309" s="114"/>
      <c r="DA309" s="114">
        <f t="shared" si="166"/>
        <v>0</v>
      </c>
      <c r="DB309" s="115">
        <f t="shared" si="171"/>
        <v>0</v>
      </c>
      <c r="DC309" s="116">
        <f t="shared" si="167"/>
        <v>0</v>
      </c>
      <c r="DD309" s="116">
        <f t="shared" si="174"/>
        <v>0</v>
      </c>
      <c r="DE309" s="116">
        <f t="shared" si="169"/>
        <v>0</v>
      </c>
      <c r="DF309" s="117">
        <f t="shared" si="170"/>
        <v>0</v>
      </c>
      <c r="DH309" s="119">
        <v>25.115247574439607</v>
      </c>
      <c r="DI309" s="119">
        <v>9.2529859484777504</v>
      </c>
      <c r="DJ309" s="120">
        <v>9.0496236199397782</v>
      </c>
      <c r="DK309" s="121"/>
      <c r="DL309" s="119">
        <v>28.988770685579201</v>
      </c>
      <c r="DM309" s="119">
        <v>29.49556737588653</v>
      </c>
      <c r="DN309" s="120">
        <v>27.265661938534279</v>
      </c>
      <c r="DO309" s="121"/>
      <c r="DP309" s="119">
        <v>43.680069740410694</v>
      </c>
      <c r="DQ309" s="119">
        <v>41.712499031383189</v>
      </c>
      <c r="DR309" s="120">
        <v>89.721224331654398</v>
      </c>
      <c r="DS309" s="121"/>
      <c r="DT309" s="119">
        <v>84.572802294570536</v>
      </c>
      <c r="DU309" s="119">
        <v>85.989093242087279</v>
      </c>
      <c r="DV309" s="120">
        <v>116.64167589191366</v>
      </c>
      <c r="DW309" s="121"/>
      <c r="DX309" s="119">
        <v>105.50007011908936</v>
      </c>
      <c r="DY309" s="119">
        <v>88.067010099410794</v>
      </c>
      <c r="DZ309" s="120">
        <v>111.91223012632746</v>
      </c>
      <c r="EA309" s="121"/>
      <c r="EB309" s="119">
        <v>83.425017547527673</v>
      </c>
      <c r="EC309" s="119">
        <v>79.973627932677232</v>
      </c>
      <c r="ED309" s="120">
        <v>64.294457968070972</v>
      </c>
      <c r="EE309" s="121"/>
      <c r="EF309" s="119">
        <v>64.430221447370641</v>
      </c>
      <c r="EG309" s="119">
        <v>74.296099106499256</v>
      </c>
      <c r="EH309" s="120">
        <v>68.356438066819791</v>
      </c>
      <c r="EI309" s="121"/>
      <c r="EJ309" s="119">
        <v>77.713551455640356</v>
      </c>
      <c r="EK309" s="119">
        <v>91.308350274251083</v>
      </c>
      <c r="EL309" s="120">
        <v>104.59878792528096</v>
      </c>
      <c r="EM309" s="121"/>
      <c r="EN309" s="119">
        <v>94.328226772030632</v>
      </c>
      <c r="EO309" s="119">
        <v>102.73074113984674</v>
      </c>
      <c r="EP309" s="120">
        <v>91.027238984674312</v>
      </c>
      <c r="EQ309" s="121"/>
      <c r="ER309" s="119">
        <v>115.30096759845925</v>
      </c>
      <c r="ES309" s="119">
        <v>145.20121851948204</v>
      </c>
      <c r="ET309" s="120">
        <v>150.40126215792083</v>
      </c>
      <c r="EU309" s="121"/>
      <c r="EV309" s="119">
        <v>108.0872430314617</v>
      </c>
      <c r="EW309" s="119">
        <v>94.788812575231901</v>
      </c>
      <c r="EX309" s="120">
        <v>89.28946163468575</v>
      </c>
      <c r="EY309" s="121"/>
      <c r="EZ309" s="119">
        <v>65.103909711411802</v>
      </c>
      <c r="FA309" s="119">
        <v>29.719189318644471</v>
      </c>
      <c r="FB309" s="120">
        <v>23.755472398515145</v>
      </c>
    </row>
    <row r="310" spans="1:158" s="118" customFormat="1" ht="15" customHeight="1" x14ac:dyDescent="0.25">
      <c r="A310" s="85">
        <v>16055100</v>
      </c>
      <c r="B310" s="86">
        <v>-73.333332999999996</v>
      </c>
      <c r="C310" s="86">
        <v>8.2166669999999993</v>
      </c>
      <c r="D310" s="87">
        <v>1150</v>
      </c>
      <c r="E310" s="197" t="s">
        <v>245</v>
      </c>
      <c r="F310" s="89" t="s">
        <v>55</v>
      </c>
      <c r="G310" s="89" t="s">
        <v>1511</v>
      </c>
      <c r="H310" s="89" t="s">
        <v>1519</v>
      </c>
      <c r="I310" s="89" t="s">
        <v>1587</v>
      </c>
      <c r="J310" s="171" t="s">
        <v>775</v>
      </c>
      <c r="K310" s="246" t="s">
        <v>1301</v>
      </c>
      <c r="L310" s="126" t="s">
        <v>1301</v>
      </c>
      <c r="M310" s="126" t="s">
        <v>1301</v>
      </c>
      <c r="N310" s="126" t="s">
        <v>1301</v>
      </c>
      <c r="O310" s="126" t="s">
        <v>1301</v>
      </c>
      <c r="P310" s="126" t="s">
        <v>1301</v>
      </c>
      <c r="Q310" s="126" t="s">
        <v>1301</v>
      </c>
      <c r="R310" s="126" t="s">
        <v>1301</v>
      </c>
      <c r="S310" s="126" t="s">
        <v>1301</v>
      </c>
      <c r="T310" s="126" t="s">
        <v>1301</v>
      </c>
      <c r="U310" s="126" t="s">
        <v>1301</v>
      </c>
      <c r="V310" s="661" t="s">
        <v>1301</v>
      </c>
      <c r="W310" s="661" t="s">
        <v>1301</v>
      </c>
      <c r="X310" s="126" t="s">
        <v>1301</v>
      </c>
      <c r="Y310" s="126" t="s">
        <v>1301</v>
      </c>
      <c r="Z310" s="246" t="s">
        <v>1301</v>
      </c>
      <c r="AA310" s="126" t="s">
        <v>1301</v>
      </c>
      <c r="AB310" s="126" t="s">
        <v>1301</v>
      </c>
      <c r="AC310" s="126" t="s">
        <v>1301</v>
      </c>
      <c r="AD310" s="246" t="s">
        <v>1301</v>
      </c>
      <c r="AE310" s="126" t="s">
        <v>1301</v>
      </c>
      <c r="AF310" s="126" t="s">
        <v>1301</v>
      </c>
      <c r="AG310" s="126" t="s">
        <v>1301</v>
      </c>
      <c r="AH310" s="126" t="s">
        <v>1301</v>
      </c>
      <c r="AI310" s="126" t="s">
        <v>1301</v>
      </c>
      <c r="AJ310" s="126" t="s">
        <v>1301</v>
      </c>
      <c r="AK310" s="126" t="s">
        <v>1301</v>
      </c>
      <c r="AL310" s="126" t="s">
        <v>1301</v>
      </c>
      <c r="AM310" s="126" t="s">
        <v>1301</v>
      </c>
      <c r="AN310" s="126" t="s">
        <v>1301</v>
      </c>
      <c r="AO310" s="120"/>
      <c r="AP310" s="92" t="str">
        <f t="shared" si="142"/>
        <v/>
      </c>
      <c r="AQ310" s="93" t="s">
        <v>1301</v>
      </c>
      <c r="AR310" s="94"/>
      <c r="AS310" s="95"/>
      <c r="AT310" s="96">
        <f t="shared" ref="AT310" si="176">COUNT(K310:AO310)</f>
        <v>0</v>
      </c>
      <c r="AU310" s="97">
        <f t="shared" ref="AU310" si="177">COUNTIF(K310:AO310,"&gt;0")</f>
        <v>0</v>
      </c>
      <c r="AV310" s="98"/>
      <c r="AW310" s="58" t="e">
        <f t="shared" ref="AW310" si="178">+LOOKUP(1000,K310:AO310)</f>
        <v>#N/A</v>
      </c>
      <c r="AX310" s="99"/>
      <c r="AY310" s="100">
        <f>MAX(K310:AO310)</f>
        <v>0</v>
      </c>
      <c r="AZ310" s="101">
        <v>58.7</v>
      </c>
      <c r="BA310" s="102" t="str">
        <f t="shared" si="143"/>
        <v/>
      </c>
      <c r="BB310" s="102" t="str">
        <f t="shared" si="144"/>
        <v/>
      </c>
      <c r="BC310" s="102" t="e">
        <f t="shared" si="145"/>
        <v>#N/A</v>
      </c>
      <c r="BD310" s="102" t="s">
        <v>1301</v>
      </c>
      <c r="BE310" s="103" t="e">
        <f t="shared" si="175"/>
        <v>#VALUE!</v>
      </c>
      <c r="BF310" s="124" t="s">
        <v>245</v>
      </c>
      <c r="BG310" s="105" t="s">
        <v>1301</v>
      </c>
      <c r="BH310" s="105" t="s">
        <v>1301</v>
      </c>
      <c r="BI310" s="105" t="s">
        <v>1301</v>
      </c>
      <c r="BJ310" s="105" t="s">
        <v>1301</v>
      </c>
      <c r="BK310" s="105" t="s">
        <v>1301</v>
      </c>
      <c r="BL310" s="105" t="s">
        <v>1301</v>
      </c>
      <c r="BM310" s="105" t="s">
        <v>1301</v>
      </c>
      <c r="BN310" s="105" t="s">
        <v>1301</v>
      </c>
      <c r="BO310" s="105" t="s">
        <v>1301</v>
      </c>
      <c r="BP310" s="105" t="s">
        <v>1301</v>
      </c>
      <c r="BQ310" s="105" t="s">
        <v>1301</v>
      </c>
      <c r="BR310" s="106" t="s">
        <v>1301</v>
      </c>
      <c r="BS310" s="107"/>
      <c r="BT310" s="142" t="s">
        <v>1301</v>
      </c>
      <c r="BU310" s="143" t="s">
        <v>1301</v>
      </c>
      <c r="BV310" s="143" t="s">
        <v>1301</v>
      </c>
      <c r="BW310" s="143" t="s">
        <v>1301</v>
      </c>
      <c r="BX310" s="143" t="s">
        <v>1301</v>
      </c>
      <c r="BY310" s="143" t="s">
        <v>1301</v>
      </c>
      <c r="BZ310" s="143" t="s">
        <v>1301</v>
      </c>
      <c r="CA310" s="143" t="s">
        <v>1301</v>
      </c>
      <c r="CB310" s="143" t="s">
        <v>1301</v>
      </c>
      <c r="CC310" s="143" t="s">
        <v>1301</v>
      </c>
      <c r="CD310" s="143" t="s">
        <v>1301</v>
      </c>
      <c r="CE310" s="144" t="s">
        <v>1301</v>
      </c>
      <c r="CF310" s="110"/>
      <c r="CG310" s="111">
        <v>56</v>
      </c>
      <c r="CH310" s="111">
        <v>33.5</v>
      </c>
      <c r="CI310" s="111">
        <v>37.299999999999997</v>
      </c>
      <c r="CJ310" s="111">
        <v>58.7</v>
      </c>
      <c r="CK310" s="111">
        <v>54.7</v>
      </c>
      <c r="CL310" s="111">
        <v>34.200000000000003</v>
      </c>
      <c r="CM310" s="111">
        <v>40.1</v>
      </c>
      <c r="CN310" s="111">
        <v>56.3</v>
      </c>
      <c r="CO310" s="111">
        <v>78.7</v>
      </c>
      <c r="CP310" s="111">
        <v>63.9</v>
      </c>
      <c r="CQ310" s="111">
        <v>48.7</v>
      </c>
      <c r="CR310" s="111">
        <v>8.5</v>
      </c>
      <c r="CS310" s="112"/>
      <c r="CT310" s="125" t="s">
        <v>245</v>
      </c>
      <c r="CU310" s="114">
        <f t="shared" si="164"/>
        <v>0</v>
      </c>
      <c r="CV310" s="114"/>
      <c r="CW310" s="114"/>
      <c r="CX310" s="114">
        <f t="shared" si="173"/>
        <v>0</v>
      </c>
      <c r="CY310" s="114"/>
      <c r="CZ310" s="114"/>
      <c r="DA310" s="114">
        <f t="shared" si="166"/>
        <v>0</v>
      </c>
      <c r="DB310" s="115">
        <f t="shared" si="171"/>
        <v>0</v>
      </c>
      <c r="DC310" s="116">
        <f t="shared" si="167"/>
        <v>0</v>
      </c>
      <c r="DD310" s="116">
        <f t="shared" si="174"/>
        <v>0</v>
      </c>
      <c r="DE310" s="116">
        <f t="shared" si="169"/>
        <v>0</v>
      </c>
      <c r="DF310" s="117">
        <f t="shared" si="170"/>
        <v>0</v>
      </c>
      <c r="DH310" s="119">
        <v>10.513983371126226</v>
      </c>
      <c r="DI310" s="119">
        <v>2.9439153439153438</v>
      </c>
      <c r="DJ310" s="120">
        <v>1.9976568405139832</v>
      </c>
      <c r="DK310" s="121"/>
      <c r="DL310" s="119">
        <v>3.0121951219512191</v>
      </c>
      <c r="DM310" s="119">
        <v>3.6146341463414631</v>
      </c>
      <c r="DN310" s="120">
        <v>5.7231707317073166</v>
      </c>
      <c r="DO310" s="121"/>
      <c r="DP310" s="119">
        <v>16.017218841559615</v>
      </c>
      <c r="DQ310" s="119">
        <v>11.759477124183007</v>
      </c>
      <c r="DR310" s="120">
        <v>22.201081812035159</v>
      </c>
      <c r="DS310" s="121"/>
      <c r="DT310" s="119">
        <v>27.356346483704975</v>
      </c>
      <c r="DU310" s="119">
        <v>39.818682104059462</v>
      </c>
      <c r="DV310" s="120">
        <v>50.963860301124456</v>
      </c>
      <c r="DW310" s="121"/>
      <c r="DX310" s="119">
        <v>40.380965842167249</v>
      </c>
      <c r="DY310" s="119">
        <v>38.581813898704354</v>
      </c>
      <c r="DZ310" s="120">
        <v>62.470553592461712</v>
      </c>
      <c r="EA310" s="121"/>
      <c r="EB310" s="119">
        <v>31.862913137352596</v>
      </c>
      <c r="EC310" s="119">
        <v>20.276399269224381</v>
      </c>
      <c r="ED310" s="120">
        <v>14.682909815645241</v>
      </c>
      <c r="EE310" s="121"/>
      <c r="EF310" s="119">
        <v>16.988502415458935</v>
      </c>
      <c r="EG310" s="119">
        <v>14.690057971014491</v>
      </c>
      <c r="EH310" s="120">
        <v>25.78255072463768</v>
      </c>
      <c r="EI310" s="121"/>
      <c r="EJ310" s="119">
        <v>21.795530955309555</v>
      </c>
      <c r="EK310" s="119">
        <v>27.194423944239443</v>
      </c>
      <c r="EL310" s="120">
        <v>32.293378433784333</v>
      </c>
      <c r="EM310" s="121"/>
      <c r="EN310" s="119">
        <v>49.906538259958062</v>
      </c>
      <c r="EO310" s="119">
        <v>60.807966457023056</v>
      </c>
      <c r="EP310" s="120">
        <v>58.907717505241081</v>
      </c>
      <c r="EQ310" s="121"/>
      <c r="ER310" s="119">
        <v>55.812801101169981</v>
      </c>
      <c r="ES310" s="119">
        <v>45.810506997017654</v>
      </c>
      <c r="ET310" s="120">
        <v>43.710025235145672</v>
      </c>
      <c r="EU310" s="121"/>
      <c r="EV310" s="119">
        <v>46.304370810912864</v>
      </c>
      <c r="EW310" s="119">
        <v>39.503728877560654</v>
      </c>
      <c r="EX310" s="120">
        <v>31.90301142263759</v>
      </c>
      <c r="EY310" s="121"/>
      <c r="EZ310" s="119">
        <v>11.652800734618918</v>
      </c>
      <c r="FA310" s="119">
        <v>7.3216712580348942</v>
      </c>
      <c r="FB310" s="120">
        <v>5.9810835629017447</v>
      </c>
    </row>
    <row r="311" spans="1:158" s="118" customFormat="1" ht="15" customHeight="1" x14ac:dyDescent="0.25">
      <c r="A311" s="85">
        <v>24010650</v>
      </c>
      <c r="B311" s="86">
        <v>-73.333332999999996</v>
      </c>
      <c r="C311" s="86">
        <v>6.1333330000000004</v>
      </c>
      <c r="D311" s="87">
        <v>1502</v>
      </c>
      <c r="E311" s="197" t="s">
        <v>246</v>
      </c>
      <c r="F311" s="89" t="s">
        <v>52</v>
      </c>
      <c r="G311" s="89" t="s">
        <v>1515</v>
      </c>
      <c r="H311" s="89" t="s">
        <v>752</v>
      </c>
      <c r="I311" s="89" t="s">
        <v>1588</v>
      </c>
      <c r="J311" s="171" t="s">
        <v>890</v>
      </c>
      <c r="K311" s="339">
        <v>13.5</v>
      </c>
      <c r="L311" s="126">
        <v>0</v>
      </c>
      <c r="M311" s="126">
        <v>0</v>
      </c>
      <c r="N311" s="126">
        <v>0</v>
      </c>
      <c r="O311" s="126">
        <v>2.2000000000000002</v>
      </c>
      <c r="P311" s="126">
        <v>10.8</v>
      </c>
      <c r="Q311" s="126">
        <v>34.6</v>
      </c>
      <c r="R311" s="126">
        <v>0.7</v>
      </c>
      <c r="S311" s="126">
        <v>0.5</v>
      </c>
      <c r="T311" s="126">
        <v>16.7</v>
      </c>
      <c r="U311" s="126">
        <v>0</v>
      </c>
      <c r="V311" s="661">
        <v>0</v>
      </c>
      <c r="W311" s="661">
        <v>0</v>
      </c>
      <c r="X311" s="126">
        <v>38.6</v>
      </c>
      <c r="Y311" s="126">
        <v>0</v>
      </c>
      <c r="Z311" s="339">
        <v>10.4</v>
      </c>
      <c r="AA311" s="126">
        <v>14</v>
      </c>
      <c r="AB311" s="126">
        <v>0.3</v>
      </c>
      <c r="AC311" s="126">
        <v>0</v>
      </c>
      <c r="AD311" s="339">
        <v>0</v>
      </c>
      <c r="AE311" s="126">
        <v>1</v>
      </c>
      <c r="AF311" s="126">
        <v>15.9</v>
      </c>
      <c r="AG311" s="126">
        <v>0</v>
      </c>
      <c r="AH311" s="126">
        <v>34.799999999999997</v>
      </c>
      <c r="AI311" s="126">
        <v>0</v>
      </c>
      <c r="AJ311" s="126">
        <v>0.4</v>
      </c>
      <c r="AK311" s="126">
        <v>3.2</v>
      </c>
      <c r="AL311" s="126">
        <v>2.9</v>
      </c>
      <c r="AM311" s="126">
        <v>0</v>
      </c>
      <c r="AN311" s="126">
        <v>0</v>
      </c>
      <c r="AO311" s="120"/>
      <c r="AP311" s="92">
        <f t="shared" si="142"/>
        <v>200.5</v>
      </c>
      <c r="AQ311" s="93">
        <v>364.40344827586205</v>
      </c>
      <c r="AR311" s="94">
        <f t="shared" si="159"/>
        <v>55.021433235235676</v>
      </c>
      <c r="AS311" s="95">
        <f t="shared" si="160"/>
        <v>55.021433235235669</v>
      </c>
      <c r="AT311" s="96">
        <f t="shared" si="161"/>
        <v>30</v>
      </c>
      <c r="AU311" s="97">
        <f t="shared" si="162"/>
        <v>17</v>
      </c>
      <c r="AV311" s="98"/>
      <c r="AW311" s="58">
        <f t="shared" si="140"/>
        <v>0</v>
      </c>
      <c r="AX311" s="99"/>
      <c r="AY311" s="100">
        <f>MAX(K311:AO311)</f>
        <v>38.6</v>
      </c>
      <c r="AZ311" s="101">
        <v>120</v>
      </c>
      <c r="BA311" s="102">
        <f t="shared" si="143"/>
        <v>-81.400000000000006</v>
      </c>
      <c r="BB311" s="102" t="str">
        <f t="shared" si="144"/>
        <v/>
      </c>
      <c r="BC311" s="102" t="str">
        <f t="shared" si="145"/>
        <v/>
      </c>
      <c r="BD311" s="102">
        <v>23.42962962962963</v>
      </c>
      <c r="BE311" s="103">
        <f t="shared" si="175"/>
        <v>-6.4296296296296305</v>
      </c>
      <c r="BF311" s="124" t="s">
        <v>246</v>
      </c>
      <c r="BG311" s="105">
        <v>107.12068965517246</v>
      </c>
      <c r="BH311" s="105">
        <v>142.00000000000003</v>
      </c>
      <c r="BI311" s="105">
        <v>246.55357142857139</v>
      </c>
      <c r="BJ311" s="105">
        <v>364.40344827586205</v>
      </c>
      <c r="BK311" s="105">
        <v>403.97931034482752</v>
      </c>
      <c r="BL311" s="105">
        <v>283.9733333333333</v>
      </c>
      <c r="BM311" s="105">
        <v>272.25714285714292</v>
      </c>
      <c r="BN311" s="105">
        <v>276.31379310344835</v>
      </c>
      <c r="BO311" s="105">
        <v>302.25357142857143</v>
      </c>
      <c r="BP311" s="105">
        <v>406.7275862068966</v>
      </c>
      <c r="BQ311" s="105">
        <v>345.50000000000006</v>
      </c>
      <c r="BR311" s="106">
        <v>199.20740740740746</v>
      </c>
      <c r="BS311" s="107"/>
      <c r="BT311" s="108">
        <v>11.310344827586205</v>
      </c>
      <c r="BU311" s="108">
        <v>12.870217569786535</v>
      </c>
      <c r="BV311" s="108">
        <v>18.785714285714281</v>
      </c>
      <c r="BW311" s="108">
        <v>23.42962962962963</v>
      </c>
      <c r="BX311" s="108">
        <v>24.904166666666661</v>
      </c>
      <c r="BY311" s="109">
        <v>21.466666666666661</v>
      </c>
      <c r="BZ311" s="109">
        <v>22.682520808561229</v>
      </c>
      <c r="CA311" s="109">
        <v>21.72413793103448</v>
      </c>
      <c r="CB311" s="109">
        <v>21.783590963139122</v>
      </c>
      <c r="CC311" s="109">
        <v>24.517241379310342</v>
      </c>
      <c r="CD311" s="109">
        <v>21.333333333333336</v>
      </c>
      <c r="CE311" s="109">
        <v>14.419047619047616</v>
      </c>
      <c r="CF311" s="110"/>
      <c r="CG311" s="111">
        <v>90</v>
      </c>
      <c r="CH311" s="111">
        <v>65</v>
      </c>
      <c r="CI311" s="111">
        <v>90</v>
      </c>
      <c r="CJ311" s="111">
        <v>120</v>
      </c>
      <c r="CK311" s="111">
        <v>111</v>
      </c>
      <c r="CL311" s="111">
        <v>112</v>
      </c>
      <c r="CM311" s="111">
        <v>89.5</v>
      </c>
      <c r="CN311" s="111">
        <v>100</v>
      </c>
      <c r="CO311" s="111">
        <v>90</v>
      </c>
      <c r="CP311" s="111">
        <v>106</v>
      </c>
      <c r="CQ311" s="111">
        <v>105</v>
      </c>
      <c r="CR311" s="111">
        <v>110</v>
      </c>
      <c r="CS311" s="112"/>
      <c r="CT311" s="125" t="s">
        <v>246</v>
      </c>
      <c r="CU311" s="114">
        <f t="shared" si="164"/>
        <v>79</v>
      </c>
      <c r="CV311" s="114"/>
      <c r="CW311" s="114"/>
      <c r="CX311" s="114">
        <f t="shared" si="173"/>
        <v>63.3</v>
      </c>
      <c r="CY311" s="114"/>
      <c r="CZ311" s="114"/>
      <c r="DA311" s="114">
        <f t="shared" si="166"/>
        <v>58.199999999999996</v>
      </c>
      <c r="DB311" s="115">
        <f t="shared" si="171"/>
        <v>200.5</v>
      </c>
      <c r="DC311" s="116">
        <f t="shared" si="167"/>
        <v>10</v>
      </c>
      <c r="DD311" s="116">
        <f t="shared" si="174"/>
        <v>10</v>
      </c>
      <c r="DE311" s="116">
        <f t="shared" si="169"/>
        <v>10</v>
      </c>
      <c r="DF311" s="117">
        <f t="shared" si="170"/>
        <v>30</v>
      </c>
      <c r="DH311" s="119">
        <v>41.819390753053966</v>
      </c>
      <c r="DI311" s="119">
        <v>28.513220967991341</v>
      </c>
      <c r="DJ311" s="120">
        <v>41.219112416885729</v>
      </c>
      <c r="DK311" s="121"/>
      <c r="DL311" s="119">
        <v>55.650835003340021</v>
      </c>
      <c r="DM311" s="119">
        <v>51.913846082970551</v>
      </c>
      <c r="DN311" s="120">
        <v>43.63187063782739</v>
      </c>
      <c r="DO311" s="121"/>
      <c r="DP311" s="119">
        <v>61.191897616946164</v>
      </c>
      <c r="DQ311" s="119">
        <v>77.289766107678716</v>
      </c>
      <c r="DR311" s="120">
        <v>88.088336275375113</v>
      </c>
      <c r="DS311" s="121"/>
      <c r="DT311" s="119">
        <v>119.06426264230869</v>
      </c>
      <c r="DU311" s="119">
        <v>119.16423263613096</v>
      </c>
      <c r="DV311" s="120">
        <v>139.35817138822699</v>
      </c>
      <c r="DW311" s="121"/>
      <c r="DX311" s="119">
        <v>136.57481816658284</v>
      </c>
      <c r="DY311" s="119">
        <v>126.47668007373889</v>
      </c>
      <c r="DZ311" s="120">
        <v>134.67516842634487</v>
      </c>
      <c r="EA311" s="121"/>
      <c r="EB311" s="119">
        <v>114.27573248407643</v>
      </c>
      <c r="EC311" s="119">
        <v>87.781358811040334</v>
      </c>
      <c r="ED311" s="120">
        <v>80.482908704883229</v>
      </c>
      <c r="EE311" s="121"/>
      <c r="EF311" s="119">
        <v>98.525362827715355</v>
      </c>
      <c r="EG311" s="119">
        <v>93.023946629213484</v>
      </c>
      <c r="EH311" s="120">
        <v>93.324023876404496</v>
      </c>
      <c r="EI311" s="121"/>
      <c r="EJ311" s="119">
        <v>89.466269157088135</v>
      </c>
      <c r="EK311" s="119">
        <v>82.321044061302686</v>
      </c>
      <c r="EL311" s="120">
        <v>118.04716954022989</v>
      </c>
      <c r="EM311" s="121"/>
      <c r="EN311" s="119">
        <v>90.619905005021735</v>
      </c>
      <c r="EO311" s="119">
        <v>111.12440889688646</v>
      </c>
      <c r="EP311" s="120">
        <v>127.92809989119515</v>
      </c>
      <c r="EQ311" s="121"/>
      <c r="ER311" s="119">
        <v>123.07082938388623</v>
      </c>
      <c r="ES311" s="119">
        <v>127.26983412322274</v>
      </c>
      <c r="ET311" s="120">
        <v>171.55933649289099</v>
      </c>
      <c r="EU311" s="121"/>
      <c r="EV311" s="119">
        <v>124.32157361874458</v>
      </c>
      <c r="EW311" s="119">
        <v>113.71973387330054</v>
      </c>
      <c r="EX311" s="120">
        <v>107.71869250795487</v>
      </c>
      <c r="EY311" s="121"/>
      <c r="EZ311" s="119">
        <v>101.81543747136971</v>
      </c>
      <c r="FA311" s="119">
        <v>67.744126693279242</v>
      </c>
      <c r="FB311" s="120">
        <v>47.919007263922531</v>
      </c>
    </row>
    <row r="312" spans="1:158" s="118" customFormat="1" ht="15" customHeight="1" x14ac:dyDescent="0.25">
      <c r="A312" s="85">
        <v>24015270</v>
      </c>
      <c r="B312" s="86">
        <v>-73.650000000000006</v>
      </c>
      <c r="C312" s="86">
        <v>6</v>
      </c>
      <c r="D312" s="87">
        <v>2170</v>
      </c>
      <c r="E312" s="197" t="s">
        <v>248</v>
      </c>
      <c r="F312" s="89" t="s">
        <v>52</v>
      </c>
      <c r="G312" s="89"/>
      <c r="H312" s="89"/>
      <c r="I312" s="89"/>
      <c r="J312" s="171" t="s">
        <v>891</v>
      </c>
      <c r="K312" s="246" t="s">
        <v>1301</v>
      </c>
      <c r="L312" s="126" t="s">
        <v>1301</v>
      </c>
      <c r="M312" s="126" t="s">
        <v>1301</v>
      </c>
      <c r="N312" s="126" t="s">
        <v>1301</v>
      </c>
      <c r="O312" s="126" t="s">
        <v>1301</v>
      </c>
      <c r="P312" s="126" t="s">
        <v>1301</v>
      </c>
      <c r="Q312" s="126" t="s">
        <v>1301</v>
      </c>
      <c r="R312" s="126" t="s">
        <v>1301</v>
      </c>
      <c r="S312" s="126" t="s">
        <v>1301</v>
      </c>
      <c r="T312" s="126" t="s">
        <v>1301</v>
      </c>
      <c r="U312" s="126" t="s">
        <v>1301</v>
      </c>
      <c r="V312" s="661" t="s">
        <v>1301</v>
      </c>
      <c r="W312" s="661" t="s">
        <v>1301</v>
      </c>
      <c r="X312" s="126" t="s">
        <v>1301</v>
      </c>
      <c r="Y312" s="126" t="s">
        <v>1301</v>
      </c>
      <c r="Z312" s="246" t="s">
        <v>1301</v>
      </c>
      <c r="AA312" s="126" t="s">
        <v>1301</v>
      </c>
      <c r="AB312" s="126" t="s">
        <v>1301</v>
      </c>
      <c r="AC312" s="126" t="s">
        <v>1301</v>
      </c>
      <c r="AD312" s="246" t="s">
        <v>1301</v>
      </c>
      <c r="AE312" s="126" t="s">
        <v>1301</v>
      </c>
      <c r="AF312" s="126" t="s">
        <v>1301</v>
      </c>
      <c r="AG312" s="126" t="s">
        <v>1301</v>
      </c>
      <c r="AH312" s="126" t="s">
        <v>1301</v>
      </c>
      <c r="AI312" s="126" t="s">
        <v>1301</v>
      </c>
      <c r="AJ312" s="126" t="s">
        <v>1301</v>
      </c>
      <c r="AK312" s="126" t="s">
        <v>1301</v>
      </c>
      <c r="AL312" s="126" t="s">
        <v>1301</v>
      </c>
      <c r="AM312" s="126" t="s">
        <v>1301</v>
      </c>
      <c r="AN312" s="126" t="s">
        <v>1301</v>
      </c>
      <c r="AO312" s="120"/>
      <c r="AP312" s="92" t="str">
        <f t="shared" si="142"/>
        <v/>
      </c>
      <c r="AQ312" s="93" t="s">
        <v>1301</v>
      </c>
      <c r="AR312" s="226"/>
      <c r="AS312" s="227"/>
      <c r="AT312" s="96"/>
      <c r="AU312" s="97"/>
      <c r="AV312" s="98"/>
      <c r="AW312" s="58"/>
      <c r="AX312" s="99"/>
      <c r="AY312" s="100"/>
      <c r="AZ312" s="101"/>
      <c r="BA312" s="102" t="str">
        <f t="shared" si="143"/>
        <v/>
      </c>
      <c r="BB312" s="102" t="str">
        <f t="shared" si="144"/>
        <v/>
      </c>
      <c r="BC312" s="102" t="str">
        <f t="shared" si="145"/>
        <v/>
      </c>
      <c r="BD312" s="102" t="s">
        <v>1301</v>
      </c>
      <c r="BE312" s="103" t="e">
        <f t="shared" si="175"/>
        <v>#VALUE!</v>
      </c>
      <c r="BF312" s="124" t="s">
        <v>248</v>
      </c>
      <c r="BG312" s="105" t="s">
        <v>1301</v>
      </c>
      <c r="BH312" s="105" t="s">
        <v>1301</v>
      </c>
      <c r="BI312" s="105" t="s">
        <v>1301</v>
      </c>
      <c r="BJ312" s="105" t="s">
        <v>1301</v>
      </c>
      <c r="BK312" s="105" t="s">
        <v>1301</v>
      </c>
      <c r="BL312" s="105" t="s">
        <v>1301</v>
      </c>
      <c r="BM312" s="105" t="s">
        <v>1301</v>
      </c>
      <c r="BN312" s="105" t="s">
        <v>1301</v>
      </c>
      <c r="BO312" s="105" t="s">
        <v>1301</v>
      </c>
      <c r="BP312" s="105" t="s">
        <v>1301</v>
      </c>
      <c r="BQ312" s="105" t="s">
        <v>1301</v>
      </c>
      <c r="BR312" s="106" t="s">
        <v>1301</v>
      </c>
      <c r="BS312" s="107"/>
      <c r="BT312" s="108" t="s">
        <v>1301</v>
      </c>
      <c r="BU312" s="108" t="s">
        <v>1301</v>
      </c>
      <c r="BV312" s="108" t="s">
        <v>1301</v>
      </c>
      <c r="BW312" s="108" t="s">
        <v>1301</v>
      </c>
      <c r="BX312" s="108" t="s">
        <v>1301</v>
      </c>
      <c r="BY312" s="109" t="s">
        <v>1301</v>
      </c>
      <c r="BZ312" s="109" t="s">
        <v>1301</v>
      </c>
      <c r="CA312" s="109" t="s">
        <v>1301</v>
      </c>
      <c r="CB312" s="109" t="s">
        <v>1301</v>
      </c>
      <c r="CC312" s="109" t="s">
        <v>1301</v>
      </c>
      <c r="CD312" s="109" t="s">
        <v>1301</v>
      </c>
      <c r="CE312" s="109" t="s">
        <v>1301</v>
      </c>
      <c r="CF312" s="110"/>
      <c r="CG312" s="111"/>
      <c r="CH312" s="111"/>
      <c r="CI312" s="111"/>
      <c r="CJ312" s="111"/>
      <c r="CK312" s="111"/>
      <c r="CL312" s="111"/>
      <c r="CM312" s="111"/>
      <c r="CN312" s="111"/>
      <c r="CO312" s="111"/>
      <c r="CP312" s="111"/>
      <c r="CQ312" s="111"/>
      <c r="CR312" s="111"/>
      <c r="CS312" s="112"/>
      <c r="CT312" s="125" t="s">
        <v>248</v>
      </c>
      <c r="CU312" s="114">
        <f t="shared" si="164"/>
        <v>0</v>
      </c>
      <c r="CV312" s="114"/>
      <c r="CW312" s="114"/>
      <c r="CX312" s="114">
        <f t="shared" si="173"/>
        <v>0</v>
      </c>
      <c r="CY312" s="114"/>
      <c r="CZ312" s="114"/>
      <c r="DA312" s="114">
        <f t="shared" si="166"/>
        <v>0</v>
      </c>
      <c r="DB312" s="115">
        <f t="shared" si="171"/>
        <v>0</v>
      </c>
      <c r="DC312" s="116">
        <f t="shared" si="167"/>
        <v>0</v>
      </c>
      <c r="DD312" s="116">
        <f t="shared" si="174"/>
        <v>0</v>
      </c>
      <c r="DE312" s="116">
        <f t="shared" si="169"/>
        <v>0</v>
      </c>
      <c r="DF312" s="117">
        <f t="shared" si="170"/>
        <v>0</v>
      </c>
      <c r="DH312" s="119">
        <v>14.990158172231986</v>
      </c>
      <c r="DI312" s="119">
        <v>15.866206377102687</v>
      </c>
      <c r="DJ312" s="120">
        <v>24.529349736379611</v>
      </c>
      <c r="DK312" s="121"/>
      <c r="DL312" s="119">
        <v>22.371304777298846</v>
      </c>
      <c r="DM312" s="119">
        <v>34.536346084770109</v>
      </c>
      <c r="DN312" s="120">
        <v>22.268211206896549</v>
      </c>
      <c r="DO312" s="121"/>
      <c r="DP312" s="119">
        <v>36.072706935123037</v>
      </c>
      <c r="DQ312" s="119">
        <v>43.651006711409394</v>
      </c>
      <c r="DR312" s="120">
        <v>55.776286353467555</v>
      </c>
      <c r="DS312" s="121"/>
      <c r="DT312" s="119">
        <v>84.289549990050318</v>
      </c>
      <c r="DU312" s="119">
        <v>74.633467890951479</v>
      </c>
      <c r="DV312" s="120">
        <v>85.094223498308551</v>
      </c>
      <c r="DW312" s="121"/>
      <c r="DX312" s="119">
        <v>100.37212096733481</v>
      </c>
      <c r="DY312" s="119">
        <v>87.075814106124099</v>
      </c>
      <c r="DZ312" s="120">
        <v>85.676202857575618</v>
      </c>
      <c r="EA312" s="121"/>
      <c r="EB312" s="119">
        <v>71.88401304452556</v>
      </c>
      <c r="EC312" s="119">
        <v>55.687615112379333</v>
      </c>
      <c r="ED312" s="120">
        <v>58.486992532750286</v>
      </c>
      <c r="EE312" s="121"/>
      <c r="EF312" s="119">
        <v>59.124983392716942</v>
      </c>
      <c r="EG312" s="119">
        <v>56.123715200193239</v>
      </c>
      <c r="EH312" s="120">
        <v>56.123715200193239</v>
      </c>
      <c r="EI312" s="121"/>
      <c r="EJ312" s="119">
        <v>44.808135429067214</v>
      </c>
      <c r="EK312" s="119">
        <v>53.109642662577443</v>
      </c>
      <c r="EL312" s="120">
        <v>73.013256391113998</v>
      </c>
      <c r="EM312" s="121"/>
      <c r="EN312" s="119">
        <v>64.798997090323766</v>
      </c>
      <c r="EO312" s="119">
        <v>76.398817557110135</v>
      </c>
      <c r="EP312" s="120">
        <v>81.598737076703998</v>
      </c>
      <c r="EQ312" s="121"/>
      <c r="ER312" s="119">
        <v>79.804174022203924</v>
      </c>
      <c r="ES312" s="119">
        <v>81.304252481267909</v>
      </c>
      <c r="ET312" s="120">
        <v>102.60536659997649</v>
      </c>
      <c r="EU312" s="121"/>
      <c r="EV312" s="119">
        <v>70.463616221047147</v>
      </c>
      <c r="EW312" s="119">
        <v>66.253841140984576</v>
      </c>
      <c r="EX312" s="120">
        <v>48.913577120726892</v>
      </c>
      <c r="EY312" s="121"/>
      <c r="EZ312" s="119">
        <v>32.307887623884028</v>
      </c>
      <c r="FA312" s="119">
        <v>29.240683102629212</v>
      </c>
      <c r="FB312" s="120">
        <v>24.5376361700385</v>
      </c>
    </row>
    <row r="313" spans="1:158" s="118" customFormat="1" ht="15" customHeight="1" x14ac:dyDescent="0.25">
      <c r="A313" s="85">
        <v>24010660</v>
      </c>
      <c r="B313" s="86">
        <v>-73.333333333333329</v>
      </c>
      <c r="C313" s="86">
        <v>6.4333333333333336</v>
      </c>
      <c r="D313" s="87">
        <v>1050</v>
      </c>
      <c r="E313" s="197" t="s">
        <v>1254</v>
      </c>
      <c r="F313" s="89" t="s">
        <v>52</v>
      </c>
      <c r="G313" s="89" t="s">
        <v>1515</v>
      </c>
      <c r="H313" s="89" t="s">
        <v>752</v>
      </c>
      <c r="I313" s="89" t="s">
        <v>1588</v>
      </c>
      <c r="J313" s="171" t="s">
        <v>1255</v>
      </c>
      <c r="K313" s="246">
        <v>1</v>
      </c>
      <c r="L313" s="126">
        <v>0</v>
      </c>
      <c r="M313" s="126">
        <v>0</v>
      </c>
      <c r="N313" s="126">
        <v>0</v>
      </c>
      <c r="O313" s="126">
        <v>1</v>
      </c>
      <c r="P313" s="126">
        <v>1</v>
      </c>
      <c r="Q313" s="126">
        <v>17</v>
      </c>
      <c r="R313" s="126">
        <v>5</v>
      </c>
      <c r="S313" s="126">
        <v>0</v>
      </c>
      <c r="T313" s="126">
        <v>0</v>
      </c>
      <c r="U313" s="126">
        <v>0</v>
      </c>
      <c r="V313" s="661">
        <v>0</v>
      </c>
      <c r="W313" s="661">
        <v>0</v>
      </c>
      <c r="X313" s="126">
        <v>13</v>
      </c>
      <c r="Y313" s="126">
        <v>43</v>
      </c>
      <c r="Z313" s="246">
        <v>4</v>
      </c>
      <c r="AA313" s="126">
        <v>10</v>
      </c>
      <c r="AB313" s="126">
        <v>0</v>
      </c>
      <c r="AC313" s="126">
        <v>0</v>
      </c>
      <c r="AD313" s="246">
        <v>0</v>
      </c>
      <c r="AE313" s="126">
        <v>0</v>
      </c>
      <c r="AF313" s="126">
        <v>0</v>
      </c>
      <c r="AG313" s="126">
        <v>3</v>
      </c>
      <c r="AH313" s="126">
        <v>5</v>
      </c>
      <c r="AI313" s="126">
        <v>0</v>
      </c>
      <c r="AJ313" s="126">
        <v>20</v>
      </c>
      <c r="AK313" s="126">
        <v>0</v>
      </c>
      <c r="AL313" s="126">
        <v>27</v>
      </c>
      <c r="AM313" s="126">
        <v>0</v>
      </c>
      <c r="AN313" s="126">
        <v>2</v>
      </c>
      <c r="AO313" s="120"/>
      <c r="AP313" s="92">
        <f t="shared" si="142"/>
        <v>152</v>
      </c>
      <c r="AQ313" s="93">
        <v>328.20689655172413</v>
      </c>
      <c r="AR313" s="94">
        <f>+AP313*100/AQ313</f>
        <v>46.312250472788399</v>
      </c>
      <c r="AS313" s="95">
        <f>IF(AND((AP313*$AT$1*100/(AQ313*AT313))&gt;100+3.33*AP313-AQ313*AT313/$AT$1,AQ313&lt;30),IF(100+3.33*AP313-AQ313*AT313/$AT$1&gt;200,200,100+3.33*AP313-AQ313*AT313/$AT$1),IF((AP313*$AT$1*100/(AQ313*AT313))&lt;100+AP313-3.33*AQ313*AT313/$AT$1,100+AP313-3.33*AQ313*AT313/$AT$1,IF((AP313*$AT$1*100/(AQ313*AT313))&gt;200,200,(AP313*$AT$1*100/(AQ313*AT313)))))</f>
        <v>46.312250472788399</v>
      </c>
      <c r="AT313" s="96">
        <f>COUNT(K313:AO313)</f>
        <v>30</v>
      </c>
      <c r="AU313" s="97">
        <f t="shared" ref="AU313:AU374" si="179">COUNTIF(K313:AO313,"&gt;0")</f>
        <v>14</v>
      </c>
      <c r="AV313" s="98"/>
      <c r="AW313" s="58">
        <f t="shared" si="140"/>
        <v>2</v>
      </c>
      <c r="AX313" s="99"/>
      <c r="AY313" s="100">
        <f t="shared" ref="AY313:AY319" si="180">MAX(K313:AO313)</f>
        <v>43</v>
      </c>
      <c r="AZ313" s="101">
        <v>145</v>
      </c>
      <c r="BA313" s="102">
        <f t="shared" si="143"/>
        <v>-102</v>
      </c>
      <c r="BB313" s="102" t="str">
        <f t="shared" si="144"/>
        <v/>
      </c>
      <c r="BC313" s="102" t="str">
        <f t="shared" si="145"/>
        <v/>
      </c>
      <c r="BD313" s="102">
        <v>18.310344827586206</v>
      </c>
      <c r="BE313" s="103">
        <f t="shared" si="175"/>
        <v>-4.3103448275862064</v>
      </c>
      <c r="BF313" s="124" t="s">
        <v>1254</v>
      </c>
      <c r="BG313" s="105">
        <v>71.650000000000006</v>
      </c>
      <c r="BH313" s="105">
        <v>115.70370370370371</v>
      </c>
      <c r="BI313" s="105">
        <v>225.96666666666667</v>
      </c>
      <c r="BJ313" s="105">
        <v>328.20689655172413</v>
      </c>
      <c r="BK313" s="105">
        <v>312.5275862068965</v>
      </c>
      <c r="BL313" s="105">
        <v>170.93666666666667</v>
      </c>
      <c r="BM313" s="105">
        <v>210.56666666666666</v>
      </c>
      <c r="BN313" s="105">
        <v>225.84333333333333</v>
      </c>
      <c r="BO313" s="105">
        <v>294.84000000000003</v>
      </c>
      <c r="BP313" s="105">
        <v>351.06666666666666</v>
      </c>
      <c r="BQ313" s="105">
        <v>290.60740740740738</v>
      </c>
      <c r="BR313" s="106">
        <v>105.67931034482758</v>
      </c>
      <c r="BS313" s="107"/>
      <c r="BT313" s="108">
        <v>6.8666666666666636</v>
      </c>
      <c r="BU313" s="108">
        <v>9.5954098843435425</v>
      </c>
      <c r="BV313" s="108">
        <v>14.966666666666667</v>
      </c>
      <c r="BW313" s="108">
        <v>18.310344827586206</v>
      </c>
      <c r="BX313" s="108">
        <v>20.448275862068964</v>
      </c>
      <c r="BY313" s="109">
        <v>15.7</v>
      </c>
      <c r="BZ313" s="109">
        <v>17.93333333333333</v>
      </c>
      <c r="CA313" s="109">
        <v>18.566666666666674</v>
      </c>
      <c r="CB313" s="109">
        <v>19.133333333333329</v>
      </c>
      <c r="CC313" s="109">
        <v>21.233333333333327</v>
      </c>
      <c r="CD313" s="109">
        <v>17.236453201970445</v>
      </c>
      <c r="CE313" s="109">
        <v>10.275862068965518</v>
      </c>
      <c r="CF313" s="110"/>
      <c r="CG313" s="111">
        <v>90</v>
      </c>
      <c r="CH313" s="111">
        <v>100</v>
      </c>
      <c r="CI313" s="111">
        <v>130</v>
      </c>
      <c r="CJ313" s="111">
        <v>145</v>
      </c>
      <c r="CK313" s="111">
        <v>150</v>
      </c>
      <c r="CL313" s="111">
        <v>102</v>
      </c>
      <c r="CM313" s="111">
        <v>85</v>
      </c>
      <c r="CN313" s="111">
        <v>90</v>
      </c>
      <c r="CO313" s="111">
        <v>90</v>
      </c>
      <c r="CP313" s="111">
        <v>145</v>
      </c>
      <c r="CQ313" s="111">
        <v>95</v>
      </c>
      <c r="CR313" s="111">
        <v>115</v>
      </c>
      <c r="CS313" s="112"/>
      <c r="CT313" s="125" t="s">
        <v>1254</v>
      </c>
      <c r="CU313" s="114">
        <f t="shared" si="164"/>
        <v>25</v>
      </c>
      <c r="CV313" s="114"/>
      <c r="CW313" s="114"/>
      <c r="CX313" s="114">
        <f t="shared" si="173"/>
        <v>70</v>
      </c>
      <c r="CY313" s="114"/>
      <c r="CZ313" s="114"/>
      <c r="DA313" s="114">
        <f t="shared" si="166"/>
        <v>57</v>
      </c>
      <c r="DB313" s="115">
        <f t="shared" si="171"/>
        <v>152</v>
      </c>
      <c r="DC313" s="116">
        <f t="shared" si="167"/>
        <v>10</v>
      </c>
      <c r="DD313" s="116">
        <f t="shared" si="174"/>
        <v>10</v>
      </c>
      <c r="DE313" s="116">
        <f t="shared" si="169"/>
        <v>10</v>
      </c>
      <c r="DF313" s="117">
        <f t="shared" si="170"/>
        <v>30</v>
      </c>
      <c r="DH313" s="119"/>
      <c r="DI313" s="119"/>
      <c r="DJ313" s="120"/>
      <c r="DK313" s="121"/>
      <c r="DL313" s="119"/>
      <c r="DM313" s="119"/>
      <c r="DN313" s="120"/>
      <c r="DO313" s="121"/>
      <c r="DP313" s="119"/>
      <c r="DQ313" s="119"/>
      <c r="DR313" s="120"/>
      <c r="DS313" s="121"/>
      <c r="DT313" s="119"/>
      <c r="DU313" s="119"/>
      <c r="DV313" s="120"/>
      <c r="DW313" s="121"/>
      <c r="DX313" s="119"/>
      <c r="DY313" s="119"/>
      <c r="DZ313" s="120"/>
      <c r="EA313" s="121"/>
      <c r="EB313" s="119"/>
      <c r="EC313" s="119"/>
      <c r="ED313" s="120"/>
      <c r="EE313" s="121"/>
      <c r="EF313" s="119"/>
      <c r="EG313" s="119"/>
      <c r="EH313" s="120"/>
      <c r="EI313" s="121"/>
      <c r="EJ313" s="119"/>
      <c r="EK313" s="119"/>
      <c r="EL313" s="120"/>
      <c r="EM313" s="121"/>
      <c r="EN313" s="119"/>
      <c r="EO313" s="119"/>
      <c r="EP313" s="120"/>
      <c r="EQ313" s="121"/>
      <c r="ER313" s="119"/>
      <c r="ES313" s="119"/>
      <c r="ET313" s="120"/>
      <c r="EU313" s="121"/>
      <c r="EV313" s="119"/>
      <c r="EW313" s="119"/>
      <c r="EX313" s="120"/>
      <c r="EY313" s="121"/>
      <c r="EZ313" s="119"/>
      <c r="FA313" s="119"/>
      <c r="FB313" s="120"/>
    </row>
    <row r="314" spans="1:158" s="118" customFormat="1" ht="15" customHeight="1" x14ac:dyDescent="0.25">
      <c r="A314" s="85">
        <v>16020080</v>
      </c>
      <c r="B314" s="86">
        <v>-72.783332999999999</v>
      </c>
      <c r="C314" s="86">
        <v>7.55</v>
      </c>
      <c r="D314" s="87">
        <v>1280</v>
      </c>
      <c r="E314" s="197" t="s">
        <v>249</v>
      </c>
      <c r="F314" s="89" t="s">
        <v>55</v>
      </c>
      <c r="G314" s="89" t="s">
        <v>1511</v>
      </c>
      <c r="H314" s="89" t="s">
        <v>1519</v>
      </c>
      <c r="I314" s="89" t="s">
        <v>1593</v>
      </c>
      <c r="J314" s="171" t="s">
        <v>892</v>
      </c>
      <c r="K314" s="339">
        <v>3.2</v>
      </c>
      <c r="L314" s="126">
        <v>0</v>
      </c>
      <c r="M314" s="126">
        <v>0</v>
      </c>
      <c r="N314" s="126">
        <v>0.4</v>
      </c>
      <c r="O314" s="126">
        <v>0</v>
      </c>
      <c r="P314" s="126">
        <v>1.6</v>
      </c>
      <c r="Q314" s="126">
        <v>2.1</v>
      </c>
      <c r="R314" s="126">
        <v>0</v>
      </c>
      <c r="S314" s="126">
        <v>0</v>
      </c>
      <c r="T314" s="126">
        <v>0.3</v>
      </c>
      <c r="U314" s="126">
        <v>0</v>
      </c>
      <c r="V314" s="661">
        <v>21.5</v>
      </c>
      <c r="W314" s="661">
        <v>6.2</v>
      </c>
      <c r="X314" s="126">
        <v>44.7</v>
      </c>
      <c r="Y314" s="126">
        <v>3.8</v>
      </c>
      <c r="Z314" s="339">
        <v>22.2</v>
      </c>
      <c r="AA314" s="126">
        <v>3</v>
      </c>
      <c r="AB314" s="126">
        <v>5</v>
      </c>
      <c r="AC314" s="126">
        <v>2.2999999999999998</v>
      </c>
      <c r="AD314" s="339">
        <v>21.5</v>
      </c>
      <c r="AE314" s="126">
        <v>24</v>
      </c>
      <c r="AF314" s="126">
        <v>2.6</v>
      </c>
      <c r="AG314" s="126">
        <v>20.5</v>
      </c>
      <c r="AH314" s="126">
        <v>21.5</v>
      </c>
      <c r="AI314" s="126">
        <v>45</v>
      </c>
      <c r="AJ314" s="126">
        <v>1.5</v>
      </c>
      <c r="AK314" s="126">
        <v>13.2</v>
      </c>
      <c r="AL314" s="126">
        <v>0</v>
      </c>
      <c r="AM314" s="126">
        <v>0</v>
      </c>
      <c r="AN314" s="126">
        <v>2.5</v>
      </c>
      <c r="AO314" s="120"/>
      <c r="AP314" s="92">
        <f t="shared" si="142"/>
        <v>268.60000000000002</v>
      </c>
      <c r="AQ314" s="93">
        <v>219.48000000000002</v>
      </c>
      <c r="AR314" s="94">
        <f t="shared" si="159"/>
        <v>122.38017131401494</v>
      </c>
      <c r="AS314" s="95">
        <f t="shared" si="160"/>
        <v>122.38017131401496</v>
      </c>
      <c r="AT314" s="96">
        <f t="shared" si="161"/>
        <v>30</v>
      </c>
      <c r="AU314" s="97">
        <f t="shared" si="179"/>
        <v>22</v>
      </c>
      <c r="AV314" s="98"/>
      <c r="AW314" s="58">
        <f t="shared" si="140"/>
        <v>2.5</v>
      </c>
      <c r="AX314" s="99"/>
      <c r="AY314" s="100">
        <f t="shared" si="180"/>
        <v>45</v>
      </c>
      <c r="AZ314" s="101">
        <v>92</v>
      </c>
      <c r="BA314" s="102">
        <f t="shared" si="143"/>
        <v>-47</v>
      </c>
      <c r="BB314" s="102" t="str">
        <f t="shared" si="144"/>
        <v/>
      </c>
      <c r="BC314" s="102" t="str">
        <f t="shared" si="145"/>
        <v/>
      </c>
      <c r="BD314" s="102">
        <v>13.300000000000002</v>
      </c>
      <c r="BE314" s="103">
        <f t="shared" si="175"/>
        <v>8.6999999999999975</v>
      </c>
      <c r="BF314" s="124" t="s">
        <v>249</v>
      </c>
      <c r="BG314" s="105">
        <v>68.690000000000012</v>
      </c>
      <c r="BH314" s="105">
        <v>80.2</v>
      </c>
      <c r="BI314" s="105">
        <v>135.32333333333332</v>
      </c>
      <c r="BJ314" s="105">
        <v>219.48000000000002</v>
      </c>
      <c r="BK314" s="105">
        <v>174.49666666666673</v>
      </c>
      <c r="BL314" s="105">
        <v>91.660000000000011</v>
      </c>
      <c r="BM314" s="105">
        <v>74.936666666666682</v>
      </c>
      <c r="BN314" s="105">
        <v>121.03666666666666</v>
      </c>
      <c r="BO314" s="105">
        <v>164.0033333333333</v>
      </c>
      <c r="BP314" s="105">
        <v>293.49999999999994</v>
      </c>
      <c r="BQ314" s="105">
        <v>282.55357142857144</v>
      </c>
      <c r="BR314" s="106">
        <v>125.09333333333332</v>
      </c>
      <c r="BS314" s="107"/>
      <c r="BT314" s="108">
        <v>6.466666666666665</v>
      </c>
      <c r="BU314" s="108">
        <v>6.6658866995073884</v>
      </c>
      <c r="BV314" s="108">
        <v>9.6999999999999975</v>
      </c>
      <c r="BW314" s="108">
        <v>13.300000000000002</v>
      </c>
      <c r="BX314" s="108">
        <v>11.3</v>
      </c>
      <c r="BY314" s="109">
        <v>7.5333333333333332</v>
      </c>
      <c r="BZ314" s="109">
        <v>7.9999999999999964</v>
      </c>
      <c r="CA314" s="109">
        <v>9.0333333333333297</v>
      </c>
      <c r="CB314" s="109">
        <v>11.333333333333334</v>
      </c>
      <c r="CC314" s="109">
        <v>15.999999999999996</v>
      </c>
      <c r="CD314" s="109">
        <v>16.160919540229884</v>
      </c>
      <c r="CE314" s="109">
        <v>8.6333333333333311</v>
      </c>
      <c r="CF314" s="110"/>
      <c r="CG314" s="111">
        <v>70</v>
      </c>
      <c r="CH314" s="111">
        <v>80</v>
      </c>
      <c r="CI314" s="111">
        <v>95</v>
      </c>
      <c r="CJ314" s="111">
        <v>92</v>
      </c>
      <c r="CK314" s="111">
        <v>106</v>
      </c>
      <c r="CL314" s="111">
        <v>91.7</v>
      </c>
      <c r="CM314" s="111">
        <v>65</v>
      </c>
      <c r="CN314" s="111">
        <v>100</v>
      </c>
      <c r="CO314" s="111">
        <v>75</v>
      </c>
      <c r="CP314" s="111">
        <v>100</v>
      </c>
      <c r="CQ314" s="111">
        <v>120</v>
      </c>
      <c r="CR314" s="111">
        <v>83</v>
      </c>
      <c r="CS314" s="112"/>
      <c r="CT314" s="125" t="s">
        <v>249</v>
      </c>
      <c r="CU314" s="114">
        <f t="shared" si="164"/>
        <v>7.6000000000000005</v>
      </c>
      <c r="CV314" s="114"/>
      <c r="CW314" s="114"/>
      <c r="CX314" s="114">
        <f t="shared" si="173"/>
        <v>130.19999999999999</v>
      </c>
      <c r="CY314" s="114"/>
      <c r="CZ314" s="114"/>
      <c r="DA314" s="114">
        <f t="shared" si="166"/>
        <v>130.79999999999998</v>
      </c>
      <c r="DB314" s="115">
        <f t="shared" si="171"/>
        <v>268.59999999999997</v>
      </c>
      <c r="DC314" s="116">
        <f t="shared" si="167"/>
        <v>10</v>
      </c>
      <c r="DD314" s="116">
        <f t="shared" si="174"/>
        <v>10</v>
      </c>
      <c r="DE314" s="116">
        <f t="shared" si="169"/>
        <v>10</v>
      </c>
      <c r="DF314" s="117">
        <f t="shared" si="170"/>
        <v>30</v>
      </c>
      <c r="DH314" s="119">
        <v>34.828712871287124</v>
      </c>
      <c r="DI314" s="119">
        <v>22.618646864686468</v>
      </c>
      <c r="DJ314" s="120">
        <v>23.419306930693068</v>
      </c>
      <c r="DK314" s="121"/>
      <c r="DL314" s="119">
        <v>35.385682574916757</v>
      </c>
      <c r="DM314" s="119">
        <v>22.48150203477617</v>
      </c>
      <c r="DN314" s="120">
        <v>32.966148723640394</v>
      </c>
      <c r="DO314" s="121"/>
      <c r="DP314" s="119">
        <v>29.3</v>
      </c>
      <c r="DQ314" s="119">
        <v>34.200000000000003</v>
      </c>
      <c r="DR314" s="120">
        <v>57.9</v>
      </c>
      <c r="DS314" s="121"/>
      <c r="DT314" s="119">
        <v>62.290336590662328</v>
      </c>
      <c r="DU314" s="119">
        <v>73.888537304172502</v>
      </c>
      <c r="DV314" s="120">
        <v>78.68779277183188</v>
      </c>
      <c r="DW314" s="121"/>
      <c r="DX314" s="119">
        <v>74.087493670886076</v>
      </c>
      <c r="DY314" s="119">
        <v>55.990548523206748</v>
      </c>
      <c r="DZ314" s="120">
        <v>67.388624472573838</v>
      </c>
      <c r="EA314" s="121"/>
      <c r="EB314" s="119">
        <v>39.200000000000003</v>
      </c>
      <c r="EC314" s="119">
        <v>22.8</v>
      </c>
      <c r="ED314" s="120">
        <v>27.9</v>
      </c>
      <c r="EE314" s="121"/>
      <c r="EF314" s="119">
        <v>23.619642114024142</v>
      </c>
      <c r="EG314" s="119">
        <v>27.522888056595924</v>
      </c>
      <c r="EH314" s="120">
        <v>29.024136496046612</v>
      </c>
      <c r="EI314" s="121"/>
      <c r="EJ314" s="119">
        <v>36.517294479981054</v>
      </c>
      <c r="EK314" s="119">
        <v>40.119000236910694</v>
      </c>
      <c r="EL314" s="120">
        <v>64.13037194977494</v>
      </c>
      <c r="EM314" s="121"/>
      <c r="EN314" s="119">
        <v>51.608797953964199</v>
      </c>
      <c r="EO314" s="119">
        <v>68.511679454390446</v>
      </c>
      <c r="EP314" s="120">
        <v>75.4128559249787</v>
      </c>
      <c r="EQ314" s="121"/>
      <c r="ER314" s="119">
        <v>93.440146818923324</v>
      </c>
      <c r="ES314" s="119">
        <v>84.066215334420875</v>
      </c>
      <c r="ET314" s="120">
        <v>128.14363784665576</v>
      </c>
      <c r="EU314" s="121"/>
      <c r="EV314" s="119">
        <v>82.060127807900855</v>
      </c>
      <c r="EW314" s="119">
        <v>95.886016008262331</v>
      </c>
      <c r="EX314" s="120">
        <v>78.877189517170152</v>
      </c>
      <c r="EY314" s="121"/>
      <c r="EZ314" s="119">
        <v>77.418818380743971</v>
      </c>
      <c r="FA314" s="119">
        <v>39.409579382445898</v>
      </c>
      <c r="FB314" s="120">
        <v>20.304935570143442</v>
      </c>
    </row>
    <row r="315" spans="1:158" s="118" customFormat="1" ht="15" customHeight="1" x14ac:dyDescent="0.25">
      <c r="A315" s="85">
        <v>16030080</v>
      </c>
      <c r="B315" s="86">
        <v>-72.83</v>
      </c>
      <c r="C315" s="86">
        <v>7.95</v>
      </c>
      <c r="D315" s="87">
        <v>1200</v>
      </c>
      <c r="E315" s="197" t="s">
        <v>1766</v>
      </c>
      <c r="F315" s="89" t="s">
        <v>55</v>
      </c>
      <c r="G315" s="89" t="s">
        <v>1511</v>
      </c>
      <c r="H315" s="89" t="s">
        <v>1519</v>
      </c>
      <c r="I315" s="89" t="s">
        <v>1594</v>
      </c>
      <c r="J315" s="171" t="s">
        <v>1199</v>
      </c>
      <c r="K315" s="339">
        <v>5.9</v>
      </c>
      <c r="L315" s="126">
        <v>15.2</v>
      </c>
      <c r="M315" s="126">
        <v>0</v>
      </c>
      <c r="N315" s="126">
        <v>0</v>
      </c>
      <c r="O315" s="126">
        <v>0</v>
      </c>
      <c r="P315" s="126">
        <v>0</v>
      </c>
      <c r="Q315" s="126">
        <v>0</v>
      </c>
      <c r="R315" s="126">
        <v>0</v>
      </c>
      <c r="S315" s="126">
        <v>4.2</v>
      </c>
      <c r="T315" s="126">
        <v>0</v>
      </c>
      <c r="U315" s="126">
        <v>0</v>
      </c>
      <c r="V315" s="661">
        <v>0</v>
      </c>
      <c r="W315" s="661">
        <v>16.5</v>
      </c>
      <c r="X315" s="126">
        <v>63.1</v>
      </c>
      <c r="Y315" s="126">
        <v>2.2999999999999998</v>
      </c>
      <c r="Z315" s="339">
        <v>71.400000000000006</v>
      </c>
      <c r="AA315" s="126">
        <v>84.7</v>
      </c>
      <c r="AB315" s="126">
        <v>0</v>
      </c>
      <c r="AC315" s="126">
        <v>12.3</v>
      </c>
      <c r="AD315" s="339">
        <v>35.6</v>
      </c>
      <c r="AE315" s="126">
        <v>28.6</v>
      </c>
      <c r="AF315" s="126">
        <v>17.8</v>
      </c>
      <c r="AG315" s="126">
        <v>11.2</v>
      </c>
      <c r="AH315" s="126">
        <v>115.7</v>
      </c>
      <c r="AI315" s="126">
        <v>67.7</v>
      </c>
      <c r="AJ315" s="126">
        <v>0</v>
      </c>
      <c r="AK315" s="126">
        <v>0</v>
      </c>
      <c r="AL315" s="126">
        <v>35.700000000000003</v>
      </c>
      <c r="AM315" s="126">
        <v>0</v>
      </c>
      <c r="AN315" s="126">
        <v>0</v>
      </c>
      <c r="AO315" s="120"/>
      <c r="AP315" s="92">
        <f t="shared" si="142"/>
        <v>587.90000000000009</v>
      </c>
      <c r="AQ315" s="93">
        <v>177.16206896551719</v>
      </c>
      <c r="AR315" s="94">
        <f t="shared" si="159"/>
        <v>331.84304260661401</v>
      </c>
      <c r="AS315" s="95">
        <f t="shared" si="160"/>
        <v>200</v>
      </c>
      <c r="AT315" s="96">
        <f t="shared" si="161"/>
        <v>30</v>
      </c>
      <c r="AU315" s="97">
        <f t="shared" si="179"/>
        <v>16</v>
      </c>
      <c r="AV315" s="98"/>
      <c r="AW315" s="58">
        <f t="shared" si="140"/>
        <v>0</v>
      </c>
      <c r="AX315" s="99"/>
      <c r="AY315" s="100">
        <f t="shared" si="180"/>
        <v>115.7</v>
      </c>
      <c r="AZ315" s="101">
        <v>123.5</v>
      </c>
      <c r="BA315" s="102">
        <f t="shared" si="143"/>
        <v>-7.7999999999999972</v>
      </c>
      <c r="BB315" s="102" t="str">
        <f t="shared" si="144"/>
        <v/>
      </c>
      <c r="BC315" s="102" t="str">
        <f t="shared" si="145"/>
        <v/>
      </c>
      <c r="BD315" s="102">
        <v>10.517241379310345</v>
      </c>
      <c r="BE315" s="103">
        <f t="shared" si="175"/>
        <v>5.4827586206896548</v>
      </c>
      <c r="BF315" s="124" t="s">
        <v>1766</v>
      </c>
      <c r="BG315" s="105">
        <v>83.806666666666658</v>
      </c>
      <c r="BH315" s="105">
        <v>79.823333333333323</v>
      </c>
      <c r="BI315" s="105">
        <v>125.22000000000001</v>
      </c>
      <c r="BJ315" s="105">
        <v>177.16206896551719</v>
      </c>
      <c r="BK315" s="105">
        <v>137.03103448275863</v>
      </c>
      <c r="BL315" s="105">
        <v>63.49666666666667</v>
      </c>
      <c r="BM315" s="105">
        <v>77.023333333333326</v>
      </c>
      <c r="BN315" s="105">
        <v>89.233333333333334</v>
      </c>
      <c r="BO315" s="105">
        <v>155.13999999999999</v>
      </c>
      <c r="BP315" s="105">
        <v>200.98666666666668</v>
      </c>
      <c r="BQ315" s="105">
        <v>275.03333333333342</v>
      </c>
      <c r="BR315" s="106">
        <v>120.32857142857142</v>
      </c>
      <c r="BS315" s="107"/>
      <c r="BT315" s="142">
        <v>7.2333333333333316</v>
      </c>
      <c r="BU315" s="143">
        <v>6.7690989326765179</v>
      </c>
      <c r="BV315" s="143">
        <v>9.4999999999999982</v>
      </c>
      <c r="BW315" s="143">
        <v>10.517241379310345</v>
      </c>
      <c r="BX315" s="143">
        <v>8.0411111111111087</v>
      </c>
      <c r="BY315" s="143">
        <v>5.8333333333333339</v>
      </c>
      <c r="BZ315" s="143">
        <v>5.7666666666666648</v>
      </c>
      <c r="CA315" s="143">
        <v>6.0666666666666655</v>
      </c>
      <c r="CB315" s="143">
        <v>9.0333333333333332</v>
      </c>
      <c r="CC315" s="143">
        <v>12.633333333333333</v>
      </c>
      <c r="CD315" s="143">
        <v>13.666666666666666</v>
      </c>
      <c r="CE315" s="144">
        <v>9.3017241379310338</v>
      </c>
      <c r="CF315" s="110"/>
      <c r="CG315" s="111">
        <v>130.19999999999999</v>
      </c>
      <c r="CH315" s="111">
        <v>131</v>
      </c>
      <c r="CI315" s="111">
        <v>119.5</v>
      </c>
      <c r="CJ315" s="111">
        <v>123.5</v>
      </c>
      <c r="CK315" s="111">
        <v>93.7</v>
      </c>
      <c r="CL315" s="111">
        <v>90</v>
      </c>
      <c r="CM315" s="111">
        <v>110</v>
      </c>
      <c r="CN315" s="111">
        <v>92</v>
      </c>
      <c r="CO315" s="111">
        <v>102.5</v>
      </c>
      <c r="CP315" s="111">
        <v>100</v>
      </c>
      <c r="CQ315" s="111">
        <v>136</v>
      </c>
      <c r="CR315" s="111">
        <v>135</v>
      </c>
      <c r="CS315" s="112"/>
      <c r="CT315" s="125" t="s">
        <v>1766</v>
      </c>
      <c r="CU315" s="114">
        <f t="shared" si="164"/>
        <v>25.3</v>
      </c>
      <c r="CV315" s="114"/>
      <c r="CW315" s="114"/>
      <c r="CX315" s="114">
        <f t="shared" si="173"/>
        <v>285.90000000000003</v>
      </c>
      <c r="CY315" s="114"/>
      <c r="CZ315" s="114"/>
      <c r="DA315" s="114">
        <f t="shared" si="166"/>
        <v>276.7</v>
      </c>
      <c r="DB315" s="115">
        <f t="shared" si="171"/>
        <v>587.90000000000009</v>
      </c>
      <c r="DC315" s="116">
        <f t="shared" si="167"/>
        <v>10</v>
      </c>
      <c r="DD315" s="116">
        <f t="shared" si="174"/>
        <v>10</v>
      </c>
      <c r="DE315" s="116">
        <f t="shared" si="169"/>
        <v>10</v>
      </c>
      <c r="DF315" s="117">
        <f t="shared" si="170"/>
        <v>30</v>
      </c>
      <c r="DH315" s="119">
        <v>29.821231015187852</v>
      </c>
      <c r="DI315" s="119">
        <v>26.59731414868105</v>
      </c>
      <c r="DJ315" s="120">
        <v>27.604788169464427</v>
      </c>
      <c r="DK315" s="121"/>
      <c r="DL315" s="119">
        <v>35.641418278346613</v>
      </c>
      <c r="DM315" s="119">
        <v>32.087728479332576</v>
      </c>
      <c r="DN315" s="120">
        <v>24.144186575654153</v>
      </c>
      <c r="DO315" s="121"/>
      <c r="DP315" s="119">
        <v>32.417081481481482</v>
      </c>
      <c r="DQ315" s="119">
        <v>32.707383703703698</v>
      </c>
      <c r="DR315" s="120">
        <v>43.73886814814815</v>
      </c>
      <c r="DS315" s="121"/>
      <c r="DT315" s="119">
        <v>51.151343609038634</v>
      </c>
      <c r="DU315" s="119">
        <v>74.858473181264301</v>
      </c>
      <c r="DV315" s="120">
        <v>62.362597002800527</v>
      </c>
      <c r="DW315" s="121"/>
      <c r="DX315" s="119">
        <v>56.959776751347185</v>
      </c>
      <c r="DY315" s="119">
        <v>33.662714908904277</v>
      </c>
      <c r="DZ315" s="120">
        <v>42.694175006415186</v>
      </c>
      <c r="EA315" s="121"/>
      <c r="EB315" s="119">
        <v>18.952726368159205</v>
      </c>
      <c r="EC315" s="119">
        <v>20.259810945273628</v>
      </c>
      <c r="ED315" s="120">
        <v>23.340796019900495</v>
      </c>
      <c r="EE315" s="121"/>
      <c r="EF315" s="119">
        <v>39.129067599067596</v>
      </c>
      <c r="EG315" s="119">
        <v>23.040466200466199</v>
      </c>
      <c r="EH315" s="120">
        <v>23.040466200466199</v>
      </c>
      <c r="EI315" s="121"/>
      <c r="EJ315" s="119">
        <v>18.049453044375642</v>
      </c>
      <c r="EK315" s="119">
        <v>25.150877192982453</v>
      </c>
      <c r="EL315" s="120">
        <v>52.373003095975221</v>
      </c>
      <c r="EM315" s="121"/>
      <c r="EN315" s="119">
        <v>48.900365408038986</v>
      </c>
      <c r="EO315" s="119">
        <v>64.385481120584672</v>
      </c>
      <c r="EP315" s="120">
        <v>53.994153471376372</v>
      </c>
      <c r="EQ315" s="121"/>
      <c r="ER315" s="119">
        <v>68.053349528857467</v>
      </c>
      <c r="ES315" s="119">
        <v>73.225809776207299</v>
      </c>
      <c r="ET315" s="120">
        <v>88.33750736160188</v>
      </c>
      <c r="EU315" s="121"/>
      <c r="EV315" s="119">
        <v>74.792533167495861</v>
      </c>
      <c r="EW315" s="119">
        <v>75.266503593145387</v>
      </c>
      <c r="EX315" s="120">
        <v>78.584296572692097</v>
      </c>
      <c r="EY315" s="121"/>
      <c r="EZ315" s="119">
        <v>72.984568064399866</v>
      </c>
      <c r="FA315" s="119">
        <v>49.594566862910007</v>
      </c>
      <c r="FB315" s="120">
        <v>16.693278865793584</v>
      </c>
    </row>
    <row r="316" spans="1:158" s="118" customFormat="1" ht="15" customHeight="1" x14ac:dyDescent="0.25">
      <c r="A316" s="85">
        <v>23190110</v>
      </c>
      <c r="B316" s="86">
        <v>-73.433333000000005</v>
      </c>
      <c r="C316" s="86">
        <v>7.8333329999999997</v>
      </c>
      <c r="D316" s="87">
        <v>164</v>
      </c>
      <c r="E316" s="197" t="s">
        <v>250</v>
      </c>
      <c r="F316" s="89" t="s">
        <v>45</v>
      </c>
      <c r="G316" s="89" t="s">
        <v>1515</v>
      </c>
      <c r="H316" s="89" t="s">
        <v>1518</v>
      </c>
      <c r="I316" s="89" t="s">
        <v>1544</v>
      </c>
      <c r="J316" s="171" t="s">
        <v>894</v>
      </c>
      <c r="K316" s="339">
        <v>0</v>
      </c>
      <c r="L316" s="126">
        <v>0</v>
      </c>
      <c r="M316" s="126">
        <v>0</v>
      </c>
      <c r="N316" s="126">
        <v>0</v>
      </c>
      <c r="O316" s="126">
        <v>3.9</v>
      </c>
      <c r="P316" s="126">
        <v>0</v>
      </c>
      <c r="Q316" s="126">
        <v>0</v>
      </c>
      <c r="R316" s="126">
        <v>0.6</v>
      </c>
      <c r="S316" s="126">
        <v>2.6</v>
      </c>
      <c r="T316" s="126">
        <v>0</v>
      </c>
      <c r="U316" s="126">
        <v>0</v>
      </c>
      <c r="V316" s="661">
        <v>0</v>
      </c>
      <c r="W316" s="661">
        <v>0</v>
      </c>
      <c r="X316" s="126" t="s">
        <v>1301</v>
      </c>
      <c r="Y316" s="126">
        <v>17.7</v>
      </c>
      <c r="Z316" s="339">
        <v>7.1</v>
      </c>
      <c r="AA316" s="126">
        <v>23.7</v>
      </c>
      <c r="AB316" s="126">
        <v>0.2</v>
      </c>
      <c r="AC316" s="126">
        <v>0</v>
      </c>
      <c r="AD316" s="339">
        <v>3.5</v>
      </c>
      <c r="AE316" s="126">
        <v>0.2</v>
      </c>
      <c r="AF316" s="126">
        <v>10.1</v>
      </c>
      <c r="AG316" s="126">
        <v>0.8</v>
      </c>
      <c r="AH316" s="126">
        <v>70.599999999999994</v>
      </c>
      <c r="AI316" s="126">
        <v>0</v>
      </c>
      <c r="AJ316" s="126">
        <v>0.2</v>
      </c>
      <c r="AK316" s="126">
        <v>20.8</v>
      </c>
      <c r="AL316" s="126">
        <v>2.1</v>
      </c>
      <c r="AM316" s="126">
        <v>0</v>
      </c>
      <c r="AN316" s="126">
        <v>0</v>
      </c>
      <c r="AO316" s="120"/>
      <c r="AP316" s="92">
        <f t="shared" si="142"/>
        <v>164.1</v>
      </c>
      <c r="AQ316" s="93">
        <v>320.8966666666667</v>
      </c>
      <c r="AR316" s="94">
        <f t="shared" si="159"/>
        <v>51.13795718247826</v>
      </c>
      <c r="AS316" s="95">
        <f t="shared" si="160"/>
        <v>52.901335016356818</v>
      </c>
      <c r="AT316" s="96">
        <f t="shared" si="161"/>
        <v>29</v>
      </c>
      <c r="AU316" s="97">
        <f t="shared" si="179"/>
        <v>15</v>
      </c>
      <c r="AV316" s="98"/>
      <c r="AW316" s="58">
        <f t="shared" si="140"/>
        <v>0</v>
      </c>
      <c r="AX316" s="99"/>
      <c r="AY316" s="100">
        <f t="shared" si="180"/>
        <v>70.599999999999994</v>
      </c>
      <c r="AZ316" s="101">
        <v>141.9</v>
      </c>
      <c r="BA316" s="102">
        <f t="shared" si="143"/>
        <v>-71.300000000000011</v>
      </c>
      <c r="BB316" s="102" t="str">
        <f t="shared" si="144"/>
        <v/>
      </c>
      <c r="BC316" s="102" t="str">
        <f t="shared" si="145"/>
        <v/>
      </c>
      <c r="BD316" s="102">
        <v>12.500000000000002</v>
      </c>
      <c r="BE316" s="103">
        <f t="shared" si="175"/>
        <v>2.4999999999999982</v>
      </c>
      <c r="BF316" s="124" t="s">
        <v>250</v>
      </c>
      <c r="BG316" s="105">
        <v>58.089999999999996</v>
      </c>
      <c r="BH316" s="105">
        <v>71.079999999999984</v>
      </c>
      <c r="BI316" s="105">
        <v>169.83793103448272</v>
      </c>
      <c r="BJ316" s="105">
        <v>320.8966666666667</v>
      </c>
      <c r="BK316" s="105">
        <v>307.44333333333333</v>
      </c>
      <c r="BL316" s="105">
        <v>196.32000000000005</v>
      </c>
      <c r="BM316" s="105">
        <v>168.90333333333334</v>
      </c>
      <c r="BN316" s="105">
        <v>199.30999999999997</v>
      </c>
      <c r="BO316" s="105">
        <v>238.52333333333337</v>
      </c>
      <c r="BP316" s="105">
        <v>338.51785714285717</v>
      </c>
      <c r="BQ316" s="105">
        <v>299.35172413793106</v>
      </c>
      <c r="BR316" s="106">
        <v>154.08000000000001</v>
      </c>
      <c r="BS316" s="107"/>
      <c r="BT316" s="108">
        <v>3.3666666666666663</v>
      </c>
      <c r="BU316" s="108">
        <v>3.9719314449917902</v>
      </c>
      <c r="BV316" s="108">
        <v>7.8074074074074034</v>
      </c>
      <c r="BW316" s="108">
        <v>12.500000000000002</v>
      </c>
      <c r="BX316" s="108">
        <v>12.93333333333333</v>
      </c>
      <c r="BY316" s="109">
        <v>10.333333333333332</v>
      </c>
      <c r="BZ316" s="109">
        <v>9.7333333333333307</v>
      </c>
      <c r="CA316" s="109">
        <v>10.566666666666668</v>
      </c>
      <c r="CB316" s="109">
        <v>12.333333333333337</v>
      </c>
      <c r="CC316" s="109">
        <v>13.722222222222218</v>
      </c>
      <c r="CD316" s="109">
        <v>13.034482758620689</v>
      </c>
      <c r="CE316" s="109">
        <v>7.2333333333333307</v>
      </c>
      <c r="CF316" s="110"/>
      <c r="CG316" s="111">
        <v>123</v>
      </c>
      <c r="CH316" s="111">
        <v>95</v>
      </c>
      <c r="CI316" s="111">
        <v>119</v>
      </c>
      <c r="CJ316" s="111">
        <v>141.9</v>
      </c>
      <c r="CK316" s="111">
        <v>127</v>
      </c>
      <c r="CL316" s="111">
        <v>117.8</v>
      </c>
      <c r="CM316" s="111">
        <v>135</v>
      </c>
      <c r="CN316" s="111">
        <v>136</v>
      </c>
      <c r="CO316" s="111">
        <v>135</v>
      </c>
      <c r="CP316" s="111">
        <v>180</v>
      </c>
      <c r="CQ316" s="111">
        <v>167</v>
      </c>
      <c r="CR316" s="111">
        <v>114.4</v>
      </c>
      <c r="CS316" s="112"/>
      <c r="CT316" s="125" t="s">
        <v>250</v>
      </c>
      <c r="CU316" s="114">
        <f t="shared" si="164"/>
        <v>7.1</v>
      </c>
      <c r="CV316" s="114"/>
      <c r="CW316" s="114"/>
      <c r="CX316" s="114">
        <f t="shared" si="173"/>
        <v>52.2</v>
      </c>
      <c r="CY316" s="114"/>
      <c r="CZ316" s="114"/>
      <c r="DA316" s="114">
        <f t="shared" si="166"/>
        <v>104.79999999999998</v>
      </c>
      <c r="DB316" s="115">
        <f t="shared" si="171"/>
        <v>164.1</v>
      </c>
      <c r="DC316" s="116">
        <f t="shared" si="167"/>
        <v>10</v>
      </c>
      <c r="DD316" s="116">
        <f t="shared" si="174"/>
        <v>9</v>
      </c>
      <c r="DE316" s="116">
        <f t="shared" si="169"/>
        <v>10</v>
      </c>
      <c r="DF316" s="117">
        <f t="shared" si="170"/>
        <v>29</v>
      </c>
      <c r="DH316" s="119">
        <v>26.544944553163738</v>
      </c>
      <c r="DI316" s="119">
        <v>11.319165035877369</v>
      </c>
      <c r="DJ316" s="120">
        <v>13.322557077625575</v>
      </c>
      <c r="DK316" s="121"/>
      <c r="DL316" s="119">
        <v>20.805863013698634</v>
      </c>
      <c r="DM316" s="119">
        <v>24.022228310502285</v>
      </c>
      <c r="DN316" s="120">
        <v>28.545242009132423</v>
      </c>
      <c r="DO316" s="121"/>
      <c r="DP316" s="119">
        <v>36.972128037937168</v>
      </c>
      <c r="DQ316" s="119">
        <v>45.968020154119742</v>
      </c>
      <c r="DR316" s="120">
        <v>83.829851807943101</v>
      </c>
      <c r="DS316" s="121"/>
      <c r="DT316" s="119">
        <v>86.392283991962501</v>
      </c>
      <c r="DU316" s="119">
        <v>83.692525117213663</v>
      </c>
      <c r="DV316" s="120">
        <v>128.4885242241572</v>
      </c>
      <c r="DW316" s="121"/>
      <c r="DX316" s="119">
        <v>87.992955974842758</v>
      </c>
      <c r="DY316" s="119">
        <v>105.3915631789594</v>
      </c>
      <c r="DZ316" s="120">
        <v>98.092147512864472</v>
      </c>
      <c r="EA316" s="121"/>
      <c r="EB316" s="119">
        <v>66.235722635494156</v>
      </c>
      <c r="EC316" s="119">
        <v>56.901153028692875</v>
      </c>
      <c r="ED316" s="120">
        <v>63.75312433581297</v>
      </c>
      <c r="EE316" s="121"/>
      <c r="EF316" s="119">
        <v>68.019111860595828</v>
      </c>
      <c r="EG316" s="119">
        <v>59.316666666666663</v>
      </c>
      <c r="EH316" s="120">
        <v>50.614221472737491</v>
      </c>
      <c r="EI316" s="121"/>
      <c r="EJ316" s="119">
        <v>57.107090651055529</v>
      </c>
      <c r="EK316" s="119">
        <v>60.007450771687076</v>
      </c>
      <c r="EL316" s="120">
        <v>70.808791910590742</v>
      </c>
      <c r="EM316" s="121"/>
      <c r="EN316" s="119">
        <v>77.884444444444455</v>
      </c>
      <c r="EO316" s="119">
        <v>78.284364569961483</v>
      </c>
      <c r="EP316" s="120">
        <v>77.484524318927399</v>
      </c>
      <c r="EQ316" s="121"/>
      <c r="ER316" s="119">
        <v>96.414345238095208</v>
      </c>
      <c r="ES316" s="119">
        <v>103.31537202380949</v>
      </c>
      <c r="ET316" s="120">
        <v>113.91694940476187</v>
      </c>
      <c r="EU316" s="121"/>
      <c r="EV316" s="119">
        <v>97.409011210881459</v>
      </c>
      <c r="EW316" s="119">
        <v>69.677262100844786</v>
      </c>
      <c r="EX316" s="120">
        <v>90.948209446894424</v>
      </c>
      <c r="EY316" s="121"/>
      <c r="EZ316" s="119">
        <v>48.687162712676724</v>
      </c>
      <c r="FA316" s="119">
        <v>50.68663551401869</v>
      </c>
      <c r="FB316" s="120">
        <v>39.689535106637905</v>
      </c>
    </row>
    <row r="317" spans="1:158" s="118" customFormat="1" ht="15" customHeight="1" x14ac:dyDescent="0.25">
      <c r="A317" s="85">
        <v>24020120</v>
      </c>
      <c r="B317" s="86">
        <v>-73.033332999999999</v>
      </c>
      <c r="C317" s="86">
        <v>6.3</v>
      </c>
      <c r="D317" s="87">
        <v>1520</v>
      </c>
      <c r="E317" s="197" t="s">
        <v>252</v>
      </c>
      <c r="F317" s="89" t="s">
        <v>52</v>
      </c>
      <c r="G317" s="89" t="s">
        <v>1515</v>
      </c>
      <c r="H317" s="89" t="s">
        <v>752</v>
      </c>
      <c r="I317" s="89" t="s">
        <v>1585</v>
      </c>
      <c r="J317" s="171" t="s">
        <v>895</v>
      </c>
      <c r="K317" s="246">
        <v>2.2999999999999998</v>
      </c>
      <c r="L317" s="126">
        <v>13.1</v>
      </c>
      <c r="M317" s="126">
        <v>0</v>
      </c>
      <c r="N317" s="126">
        <v>4.3</v>
      </c>
      <c r="O317" s="126">
        <v>18.5</v>
      </c>
      <c r="P317" s="126">
        <v>6.2</v>
      </c>
      <c r="Q317" s="126">
        <v>4.5</v>
      </c>
      <c r="R317" s="126">
        <v>15.5</v>
      </c>
      <c r="S317" s="126">
        <v>0</v>
      </c>
      <c r="T317" s="126">
        <v>0</v>
      </c>
      <c r="U317" s="126">
        <v>0</v>
      </c>
      <c r="V317" s="661">
        <v>0</v>
      </c>
      <c r="W317" s="661">
        <v>6</v>
      </c>
      <c r="X317" s="126">
        <v>9.6999999999999993</v>
      </c>
      <c r="Y317" s="126">
        <v>26.4</v>
      </c>
      <c r="Z317" s="246">
        <v>8.6</v>
      </c>
      <c r="AA317" s="126">
        <v>10.5</v>
      </c>
      <c r="AB317" s="126">
        <v>0</v>
      </c>
      <c r="AC317" s="126">
        <v>11.2</v>
      </c>
      <c r="AD317" s="246">
        <v>0</v>
      </c>
      <c r="AE317" s="126">
        <v>0</v>
      </c>
      <c r="AF317" s="126">
        <v>73.099999999999994</v>
      </c>
      <c r="AG317" s="126">
        <v>12</v>
      </c>
      <c r="AH317" s="126">
        <v>17.600000000000001</v>
      </c>
      <c r="AI317" s="126">
        <v>0</v>
      </c>
      <c r="AJ317" s="126">
        <v>1.3</v>
      </c>
      <c r="AK317" s="126">
        <v>0</v>
      </c>
      <c r="AL317" s="126">
        <v>0</v>
      </c>
      <c r="AM317" s="126">
        <v>0</v>
      </c>
      <c r="AN317" s="126">
        <v>1.7</v>
      </c>
      <c r="AO317" s="120"/>
      <c r="AP317" s="92">
        <f t="shared" si="142"/>
        <v>242.49999999999997</v>
      </c>
      <c r="AQ317" s="93">
        <v>326.52333333333331</v>
      </c>
      <c r="AR317" s="94">
        <f t="shared" si="159"/>
        <v>74.267280541462057</v>
      </c>
      <c r="AS317" s="95">
        <f t="shared" si="160"/>
        <v>74.267280541462071</v>
      </c>
      <c r="AT317" s="96">
        <f t="shared" si="161"/>
        <v>30</v>
      </c>
      <c r="AU317" s="97">
        <f t="shared" si="179"/>
        <v>18</v>
      </c>
      <c r="AV317" s="98"/>
      <c r="AW317" s="58">
        <f t="shared" si="140"/>
        <v>1.7</v>
      </c>
      <c r="AX317" s="99"/>
      <c r="AY317" s="100">
        <f t="shared" si="180"/>
        <v>73.099999999999994</v>
      </c>
      <c r="AZ317" s="101">
        <v>89.8</v>
      </c>
      <c r="BA317" s="102">
        <f t="shared" si="143"/>
        <v>-16.700000000000003</v>
      </c>
      <c r="BB317" s="102" t="str">
        <f t="shared" si="144"/>
        <v/>
      </c>
      <c r="BC317" s="102" t="str">
        <f t="shared" si="145"/>
        <v/>
      </c>
      <c r="BD317" s="102">
        <v>21.733333333333338</v>
      </c>
      <c r="BE317" s="103">
        <f t="shared" si="175"/>
        <v>-3.7333333333333378</v>
      </c>
      <c r="BF317" s="124" t="s">
        <v>252</v>
      </c>
      <c r="BG317" s="105">
        <v>103.80666666666667</v>
      </c>
      <c r="BH317" s="105">
        <v>137.33666666666667</v>
      </c>
      <c r="BI317" s="105">
        <v>239.11333333333329</v>
      </c>
      <c r="BJ317" s="105">
        <v>326.52333333333331</v>
      </c>
      <c r="BK317" s="105">
        <v>291.8966666666667</v>
      </c>
      <c r="BL317" s="105">
        <v>162.72666666666672</v>
      </c>
      <c r="BM317" s="105">
        <v>131.42666666666665</v>
      </c>
      <c r="BN317" s="105">
        <v>166.41666666666666</v>
      </c>
      <c r="BO317" s="105">
        <v>210.36999999999998</v>
      </c>
      <c r="BP317" s="105">
        <v>321.61999999999995</v>
      </c>
      <c r="BQ317" s="105">
        <v>295.52333333333337</v>
      </c>
      <c r="BR317" s="106">
        <v>167.27666666666667</v>
      </c>
      <c r="BS317" s="107"/>
      <c r="BT317" s="108">
        <v>10.03333333333333</v>
      </c>
      <c r="BU317" s="108">
        <v>11.396254105090312</v>
      </c>
      <c r="BV317" s="108">
        <v>16.899999999999995</v>
      </c>
      <c r="BW317" s="108">
        <v>21.733333333333338</v>
      </c>
      <c r="BX317" s="108">
        <v>22.233333333333327</v>
      </c>
      <c r="BY317" s="109">
        <v>15.300000000000004</v>
      </c>
      <c r="BZ317" s="109">
        <v>15.033333333333335</v>
      </c>
      <c r="CA317" s="109">
        <v>16.166666666666664</v>
      </c>
      <c r="CB317" s="109">
        <v>18.100000000000005</v>
      </c>
      <c r="CC317" s="109">
        <v>22.899999999999991</v>
      </c>
      <c r="CD317" s="109">
        <v>20.133333333333329</v>
      </c>
      <c r="CE317" s="109">
        <v>12.9</v>
      </c>
      <c r="CF317" s="110"/>
      <c r="CG317" s="111">
        <v>81</v>
      </c>
      <c r="CH317" s="111">
        <v>110</v>
      </c>
      <c r="CI317" s="111">
        <v>126</v>
      </c>
      <c r="CJ317" s="111">
        <v>89.8</v>
      </c>
      <c r="CK317" s="111">
        <v>90</v>
      </c>
      <c r="CL317" s="111">
        <v>86.6</v>
      </c>
      <c r="CM317" s="111">
        <v>68</v>
      </c>
      <c r="CN317" s="111">
        <v>70</v>
      </c>
      <c r="CO317" s="111">
        <v>66</v>
      </c>
      <c r="CP317" s="111">
        <v>93</v>
      </c>
      <c r="CQ317" s="111">
        <v>82.4</v>
      </c>
      <c r="CR317" s="111">
        <v>89</v>
      </c>
      <c r="CS317" s="112"/>
      <c r="CT317" s="125" t="s">
        <v>252</v>
      </c>
      <c r="CU317" s="114">
        <f t="shared" si="164"/>
        <v>64.400000000000006</v>
      </c>
      <c r="CV317" s="114"/>
      <c r="CW317" s="114"/>
      <c r="CX317" s="114">
        <f t="shared" si="173"/>
        <v>72.399999999999991</v>
      </c>
      <c r="CY317" s="114"/>
      <c r="CZ317" s="114"/>
      <c r="DA317" s="114">
        <f t="shared" si="166"/>
        <v>105.69999999999999</v>
      </c>
      <c r="DB317" s="115">
        <f t="shared" si="171"/>
        <v>242.5</v>
      </c>
      <c r="DC317" s="116">
        <f t="shared" si="167"/>
        <v>10</v>
      </c>
      <c r="DD317" s="116">
        <f t="shared" si="174"/>
        <v>10</v>
      </c>
      <c r="DE317" s="116">
        <f t="shared" si="169"/>
        <v>10</v>
      </c>
      <c r="DF317" s="117">
        <f t="shared" si="170"/>
        <v>30</v>
      </c>
      <c r="DH317" s="119">
        <v>37.472808877785212</v>
      </c>
      <c r="DI317" s="119">
        <v>33.419022165412663</v>
      </c>
      <c r="DJ317" s="120">
        <v>46.470237922319392</v>
      </c>
      <c r="DK317" s="121"/>
      <c r="DL317" s="119">
        <v>60.088103110871188</v>
      </c>
      <c r="DM317" s="119">
        <v>50.882686641023916</v>
      </c>
      <c r="DN317" s="120">
        <v>44.105072317070437</v>
      </c>
      <c r="DO317" s="121"/>
      <c r="DP317" s="119">
        <v>67.975712708617436</v>
      </c>
      <c r="DQ317" s="119">
        <v>70.174926943308009</v>
      </c>
      <c r="DR317" s="120">
        <v>74.173498279109026</v>
      </c>
      <c r="DS317" s="121"/>
      <c r="DT317" s="119">
        <v>99.624970489611286</v>
      </c>
      <c r="DU317" s="119">
        <v>116.42918237942526</v>
      </c>
      <c r="DV317" s="120">
        <v>114.12860575165308</v>
      </c>
      <c r="DW317" s="121"/>
      <c r="DX317" s="119">
        <v>98.803368717750544</v>
      </c>
      <c r="DY317" s="119">
        <v>107.80367558475211</v>
      </c>
      <c r="DZ317" s="120">
        <v>96.803300525083529</v>
      </c>
      <c r="EA317" s="121"/>
      <c r="EB317" s="119">
        <v>72.097243673063673</v>
      </c>
      <c r="EC317" s="119">
        <v>59.397729184188378</v>
      </c>
      <c r="ED317" s="120">
        <v>48.898130591023772</v>
      </c>
      <c r="EE317" s="121"/>
      <c r="EF317" s="119">
        <v>39.369127818422434</v>
      </c>
      <c r="EG317" s="119">
        <v>45.692666483557637</v>
      </c>
      <c r="EH317" s="120">
        <v>55.789929835950957</v>
      </c>
      <c r="EI317" s="121"/>
      <c r="EJ317" s="119">
        <v>46.366889835666463</v>
      </c>
      <c r="EK317" s="119">
        <v>47.066390328876949</v>
      </c>
      <c r="EL317" s="120">
        <v>70.749478456146235</v>
      </c>
      <c r="EM317" s="121"/>
      <c r="EN317" s="119">
        <v>59.455111104465111</v>
      </c>
      <c r="EO317" s="119">
        <v>75.921120315817817</v>
      </c>
      <c r="EP317" s="120">
        <v>91.992734096958458</v>
      </c>
      <c r="EQ317" s="121"/>
      <c r="ER317" s="119">
        <v>108.1872515906056</v>
      </c>
      <c r="ES317" s="119">
        <v>112.58673317099992</v>
      </c>
      <c r="ET317" s="120">
        <v>130.38463592804965</v>
      </c>
      <c r="EU317" s="121"/>
      <c r="EV317" s="119">
        <v>100.62207969565429</v>
      </c>
      <c r="EW317" s="119">
        <v>88.0193142466956</v>
      </c>
      <c r="EX317" s="120">
        <v>94.220675023167345</v>
      </c>
      <c r="EY317" s="121"/>
      <c r="EZ317" s="119">
        <v>77.965366622957788</v>
      </c>
      <c r="FA317" s="119">
        <v>65.93933621575647</v>
      </c>
      <c r="FB317" s="120">
        <v>54.422883368182298</v>
      </c>
    </row>
    <row r="318" spans="1:158" s="118" customFormat="1" ht="15" customHeight="1" x14ac:dyDescent="0.25">
      <c r="A318" s="208">
        <v>37010020</v>
      </c>
      <c r="B318" s="86">
        <v>-72.666667000000004</v>
      </c>
      <c r="C318" s="86">
        <v>7.15</v>
      </c>
      <c r="D318" s="87">
        <v>2410</v>
      </c>
      <c r="E318" s="364" t="s">
        <v>253</v>
      </c>
      <c r="F318" s="89" t="s">
        <v>55</v>
      </c>
      <c r="G318" s="89" t="s">
        <v>1524</v>
      </c>
      <c r="H318" s="89" t="s">
        <v>778</v>
      </c>
      <c r="I318" s="89" t="s">
        <v>1595</v>
      </c>
      <c r="J318" s="365" t="s">
        <v>896</v>
      </c>
      <c r="K318" s="339">
        <v>0</v>
      </c>
      <c r="L318" s="126">
        <v>2.4</v>
      </c>
      <c r="M318" s="126">
        <v>0</v>
      </c>
      <c r="N318" s="126">
        <v>0</v>
      </c>
      <c r="O318" s="126">
        <v>0</v>
      </c>
      <c r="P318" s="126">
        <v>0</v>
      </c>
      <c r="Q318" s="126">
        <v>7.8</v>
      </c>
      <c r="R318" s="126">
        <v>0</v>
      </c>
      <c r="S318" s="126">
        <v>1.3</v>
      </c>
      <c r="T318" s="126">
        <v>1.6</v>
      </c>
      <c r="U318" s="126">
        <v>0</v>
      </c>
      <c r="V318" s="661">
        <v>0</v>
      </c>
      <c r="W318" s="661">
        <v>0</v>
      </c>
      <c r="X318" s="126">
        <v>1.4</v>
      </c>
      <c r="Y318" s="126">
        <v>6.8</v>
      </c>
      <c r="Z318" s="339">
        <v>1.6</v>
      </c>
      <c r="AA318" s="126">
        <v>6.6</v>
      </c>
      <c r="AB318" s="126">
        <v>0</v>
      </c>
      <c r="AC318" s="126">
        <v>0</v>
      </c>
      <c r="AD318" s="339">
        <v>6.8</v>
      </c>
      <c r="AE318" s="126">
        <v>2.5</v>
      </c>
      <c r="AF318" s="126">
        <v>1.3</v>
      </c>
      <c r="AG318" s="126">
        <v>2.2999999999999998</v>
      </c>
      <c r="AH318" s="126">
        <v>0</v>
      </c>
      <c r="AI318" s="126">
        <v>12.2</v>
      </c>
      <c r="AJ318" s="126">
        <v>3.2</v>
      </c>
      <c r="AK318" s="126">
        <v>19.8</v>
      </c>
      <c r="AL318" s="126">
        <v>0</v>
      </c>
      <c r="AM318" s="126">
        <v>3.4</v>
      </c>
      <c r="AN318" s="126">
        <v>0</v>
      </c>
      <c r="AO318" s="120"/>
      <c r="AP318" s="92">
        <f t="shared" si="142"/>
        <v>81</v>
      </c>
      <c r="AQ318" s="93">
        <v>85.151724137931026</v>
      </c>
      <c r="AR318" s="94">
        <f t="shared" si="159"/>
        <v>95.124321697578367</v>
      </c>
      <c r="AS318" s="95">
        <f t="shared" si="160"/>
        <v>95.124321697578367</v>
      </c>
      <c r="AT318" s="96">
        <f t="shared" si="161"/>
        <v>30</v>
      </c>
      <c r="AU318" s="97">
        <f t="shared" si="179"/>
        <v>16</v>
      </c>
      <c r="AV318" s="98"/>
      <c r="AW318" s="58">
        <f t="shared" si="140"/>
        <v>0</v>
      </c>
      <c r="AX318" s="99"/>
      <c r="AY318" s="100">
        <f t="shared" si="180"/>
        <v>19.8</v>
      </c>
      <c r="AZ318" s="101">
        <v>62</v>
      </c>
      <c r="BA318" s="102">
        <f t="shared" si="143"/>
        <v>-42.2</v>
      </c>
      <c r="BB318" s="102" t="str">
        <f t="shared" si="144"/>
        <v/>
      </c>
      <c r="BC318" s="102" t="str">
        <f t="shared" si="145"/>
        <v/>
      </c>
      <c r="BD318" s="102">
        <v>10.674074074074076</v>
      </c>
      <c r="BE318" s="103">
        <f t="shared" si="175"/>
        <v>5.3259259259259242</v>
      </c>
      <c r="BF318" s="212" t="s">
        <v>253</v>
      </c>
      <c r="BG318" s="105">
        <v>14.036666666666665</v>
      </c>
      <c r="BH318" s="105">
        <v>21.762068965517241</v>
      </c>
      <c r="BI318" s="105">
        <v>43.333333333333343</v>
      </c>
      <c r="BJ318" s="105">
        <v>85.151724137931026</v>
      </c>
      <c r="BK318" s="105">
        <v>111.19000000000003</v>
      </c>
      <c r="BL318" s="105">
        <v>184.55</v>
      </c>
      <c r="BM318" s="105">
        <v>171.87586206896555</v>
      </c>
      <c r="BN318" s="105">
        <v>128.35999999999999</v>
      </c>
      <c r="BO318" s="105">
        <v>92.666666666666686</v>
      </c>
      <c r="BP318" s="105">
        <v>86.826666666666682</v>
      </c>
      <c r="BQ318" s="105">
        <v>51.98</v>
      </c>
      <c r="BR318" s="106">
        <v>21.643333333333331</v>
      </c>
      <c r="BS318" s="107"/>
      <c r="BT318" s="108">
        <v>2.1333333333333324</v>
      </c>
      <c r="BU318" s="108">
        <v>3.2045615915587171</v>
      </c>
      <c r="BV318" s="108">
        <v>6.4999999999999973</v>
      </c>
      <c r="BW318" s="108">
        <v>10.674074074074076</v>
      </c>
      <c r="BX318" s="108">
        <v>13.33333333333333</v>
      </c>
      <c r="BY318" s="109">
        <v>17.233333333333331</v>
      </c>
      <c r="BZ318" s="109">
        <v>17.09</v>
      </c>
      <c r="CA318" s="109">
        <v>14.133333333333329</v>
      </c>
      <c r="CB318" s="109">
        <v>11.5</v>
      </c>
      <c r="CC318" s="109">
        <v>10.1</v>
      </c>
      <c r="CD318" s="109">
        <v>6.8333333333333348</v>
      </c>
      <c r="CE318" s="109">
        <v>3.5333333333333323</v>
      </c>
      <c r="CF318" s="110"/>
      <c r="CG318" s="111">
        <v>44</v>
      </c>
      <c r="CH318" s="111">
        <v>43.6</v>
      </c>
      <c r="CI318" s="111">
        <v>38</v>
      </c>
      <c r="CJ318" s="111">
        <v>62</v>
      </c>
      <c r="CK318" s="111">
        <v>59</v>
      </c>
      <c r="CL318" s="111">
        <v>62</v>
      </c>
      <c r="CM318" s="111">
        <v>70</v>
      </c>
      <c r="CN318" s="111">
        <v>50</v>
      </c>
      <c r="CO318" s="111">
        <v>57</v>
      </c>
      <c r="CP318" s="111">
        <v>52</v>
      </c>
      <c r="CQ318" s="111">
        <v>31.4</v>
      </c>
      <c r="CR318" s="111">
        <v>80</v>
      </c>
      <c r="CS318" s="112"/>
      <c r="CT318" s="213" t="s">
        <v>253</v>
      </c>
      <c r="CU318" s="114">
        <f t="shared" si="164"/>
        <v>13.1</v>
      </c>
      <c r="CV318" s="114"/>
      <c r="CW318" s="114"/>
      <c r="CX318" s="114">
        <f t="shared" si="173"/>
        <v>23.2</v>
      </c>
      <c r="CY318" s="114"/>
      <c r="CZ318" s="114"/>
      <c r="DA318" s="114">
        <f t="shared" si="166"/>
        <v>44.699999999999996</v>
      </c>
      <c r="DB318" s="115">
        <f t="shared" si="171"/>
        <v>81</v>
      </c>
      <c r="DC318" s="116">
        <f t="shared" si="167"/>
        <v>10</v>
      </c>
      <c r="DD318" s="116">
        <f t="shared" si="174"/>
        <v>10</v>
      </c>
      <c r="DE318" s="116">
        <f t="shared" si="169"/>
        <v>10</v>
      </c>
      <c r="DF318" s="117">
        <f t="shared" si="170"/>
        <v>30</v>
      </c>
      <c r="DH318" s="119">
        <v>4.3032330827067673</v>
      </c>
      <c r="DI318" s="119">
        <v>4.1030827067669176</v>
      </c>
      <c r="DJ318" s="120">
        <v>4.9036842105263165</v>
      </c>
      <c r="DK318" s="121"/>
      <c r="DL318" s="119">
        <v>9.3131448763250884</v>
      </c>
      <c r="DM318" s="119">
        <v>8.512014134275617</v>
      </c>
      <c r="DN318" s="120">
        <v>10.514840989399293</v>
      </c>
      <c r="DO318" s="121"/>
      <c r="DP318" s="119">
        <v>9.4938361719383639</v>
      </c>
      <c r="DQ318" s="119">
        <v>14.190786699107869</v>
      </c>
      <c r="DR318" s="120">
        <v>17.388710462287108</v>
      </c>
      <c r="DS318" s="121"/>
      <c r="DT318" s="119">
        <v>30.280144167758849</v>
      </c>
      <c r="DU318" s="119">
        <v>24.48394495412844</v>
      </c>
      <c r="DV318" s="120">
        <v>21.485910878112715</v>
      </c>
      <c r="DW318" s="121"/>
      <c r="DX318" s="119">
        <v>35.492590936195583</v>
      </c>
      <c r="DY318" s="119">
        <v>34.592778771615983</v>
      </c>
      <c r="DZ318" s="120">
        <v>41.691296958855098</v>
      </c>
      <c r="EA318" s="121"/>
      <c r="EB318" s="119">
        <v>44.616883280757101</v>
      </c>
      <c r="EC318" s="119">
        <v>45.417186119873818</v>
      </c>
      <c r="ED318" s="120">
        <v>68.52593059936909</v>
      </c>
      <c r="EE318" s="121"/>
      <c r="EF318" s="119">
        <v>51.122697355138293</v>
      </c>
      <c r="EG318" s="119">
        <v>54.724296386028662</v>
      </c>
      <c r="EH318" s="120">
        <v>59.326339592166349</v>
      </c>
      <c r="EI318" s="121"/>
      <c r="EJ318" s="119">
        <v>40.314552777777777</v>
      </c>
      <c r="EK318" s="119">
        <v>40.514625000000002</v>
      </c>
      <c r="EL318" s="120">
        <v>39.214155555555557</v>
      </c>
      <c r="EM318" s="121"/>
      <c r="EN318" s="119">
        <v>28.682878448918714</v>
      </c>
      <c r="EO318" s="119">
        <v>31.781029082774047</v>
      </c>
      <c r="EP318" s="120">
        <v>28.882759134973895</v>
      </c>
      <c r="EQ318" s="121"/>
      <c r="ER318" s="119">
        <v>33.619695193434936</v>
      </c>
      <c r="ES318" s="119">
        <v>25.514947245017584</v>
      </c>
      <c r="ET318" s="120">
        <v>26.215357561547474</v>
      </c>
      <c r="EU318" s="121"/>
      <c r="EV318" s="119">
        <v>18.424731182795696</v>
      </c>
      <c r="EW318" s="119">
        <v>18.124327956989248</v>
      </c>
      <c r="EX318" s="120">
        <v>13.11760752688172</v>
      </c>
      <c r="EY318" s="121"/>
      <c r="EZ318" s="119">
        <v>10.428637681159421</v>
      </c>
      <c r="FA318" s="119">
        <v>6.0165217391304342</v>
      </c>
      <c r="FB318" s="120">
        <v>6.6181739130434778</v>
      </c>
    </row>
    <row r="319" spans="1:158" s="118" customFormat="1" ht="15" customHeight="1" x14ac:dyDescent="0.25">
      <c r="A319" s="85">
        <v>23190500</v>
      </c>
      <c r="B319" s="86">
        <v>-73.400000000000006</v>
      </c>
      <c r="C319" s="86">
        <v>7.75</v>
      </c>
      <c r="D319" s="87">
        <v>134</v>
      </c>
      <c r="E319" s="197" t="s">
        <v>251</v>
      </c>
      <c r="F319" s="89" t="s">
        <v>45</v>
      </c>
      <c r="G319" s="89" t="s">
        <v>1515</v>
      </c>
      <c r="H319" s="89" t="s">
        <v>1518</v>
      </c>
      <c r="I319" s="89" t="s">
        <v>1544</v>
      </c>
      <c r="J319" s="171" t="s">
        <v>894</v>
      </c>
      <c r="K319" s="339">
        <v>0</v>
      </c>
      <c r="L319" s="126">
        <v>0</v>
      </c>
      <c r="M319" s="126">
        <v>0</v>
      </c>
      <c r="N319" s="126">
        <v>0</v>
      </c>
      <c r="O319" s="126">
        <v>18</v>
      </c>
      <c r="P319" s="126">
        <v>0</v>
      </c>
      <c r="Q319" s="126">
        <v>0</v>
      </c>
      <c r="R319" s="126">
        <v>0</v>
      </c>
      <c r="S319" s="126">
        <v>0</v>
      </c>
      <c r="T319" s="126">
        <v>0</v>
      </c>
      <c r="U319" s="126">
        <v>0</v>
      </c>
      <c r="V319" s="661">
        <v>0</v>
      </c>
      <c r="W319" s="661">
        <v>15</v>
      </c>
      <c r="X319" s="126">
        <v>0</v>
      </c>
      <c r="Y319" s="126">
        <v>47</v>
      </c>
      <c r="Z319" s="339">
        <v>12</v>
      </c>
      <c r="AA319" s="126">
        <v>10</v>
      </c>
      <c r="AB319" s="126">
        <v>0</v>
      </c>
      <c r="AC319" s="126">
        <v>0</v>
      </c>
      <c r="AD319" s="339">
        <v>0</v>
      </c>
      <c r="AE319" s="126">
        <v>12</v>
      </c>
      <c r="AF319" s="126">
        <v>62</v>
      </c>
      <c r="AG319" s="126">
        <v>0</v>
      </c>
      <c r="AH319" s="126">
        <v>8</v>
      </c>
      <c r="AI319" s="126">
        <v>0</v>
      </c>
      <c r="AJ319" s="126">
        <v>0</v>
      </c>
      <c r="AK319" s="126">
        <v>55</v>
      </c>
      <c r="AL319" s="126">
        <v>9</v>
      </c>
      <c r="AM319" s="126">
        <v>0</v>
      </c>
      <c r="AN319" s="126">
        <v>0</v>
      </c>
      <c r="AO319" s="120"/>
      <c r="AP319" s="92">
        <f t="shared" si="142"/>
        <v>248</v>
      </c>
      <c r="AQ319" s="93">
        <v>259.26923076923077</v>
      </c>
      <c r="AR319" s="94">
        <f t="shared" si="159"/>
        <v>95.653463877762945</v>
      </c>
      <c r="AS319" s="95">
        <f t="shared" si="160"/>
        <v>95.653463877762945</v>
      </c>
      <c r="AT319" s="96">
        <f t="shared" si="161"/>
        <v>30</v>
      </c>
      <c r="AU319" s="97">
        <f t="shared" si="179"/>
        <v>10</v>
      </c>
      <c r="AV319" s="98"/>
      <c r="AW319" s="58">
        <f t="shared" si="140"/>
        <v>0</v>
      </c>
      <c r="AX319" s="99"/>
      <c r="AY319" s="100">
        <f t="shared" si="180"/>
        <v>62</v>
      </c>
      <c r="AZ319" s="101">
        <v>195</v>
      </c>
      <c r="BA319" s="102">
        <f t="shared" si="143"/>
        <v>-133</v>
      </c>
      <c r="BB319" s="102" t="str">
        <f t="shared" si="144"/>
        <v/>
      </c>
      <c r="BC319" s="102" t="str">
        <f t="shared" si="145"/>
        <v/>
      </c>
      <c r="BD319" s="102">
        <v>12.76923076923077</v>
      </c>
      <c r="BE319" s="103">
        <f t="shared" si="175"/>
        <v>-2.7692307692307701</v>
      </c>
      <c r="BF319" s="124" t="s">
        <v>251</v>
      </c>
      <c r="BG319" s="105">
        <v>60.07692307692308</v>
      </c>
      <c r="BH319" s="105">
        <v>78.555555555555557</v>
      </c>
      <c r="BI319" s="105">
        <v>164.28846153846155</v>
      </c>
      <c r="BJ319" s="105">
        <v>259.26923076923077</v>
      </c>
      <c r="BK319" s="105">
        <v>313.22222222222223</v>
      </c>
      <c r="BL319" s="105">
        <v>181.75862068965517</v>
      </c>
      <c r="BM319" s="105">
        <v>139.37931034482759</v>
      </c>
      <c r="BN319" s="105">
        <v>169.9655172413793</v>
      </c>
      <c r="BO319" s="105">
        <v>223.10344827586206</v>
      </c>
      <c r="BP319" s="105">
        <v>307.57407407407408</v>
      </c>
      <c r="BQ319" s="105">
        <v>288.77777777777777</v>
      </c>
      <c r="BR319" s="106">
        <v>133.57692307692307</v>
      </c>
      <c r="BS319" s="107"/>
      <c r="BT319" s="108">
        <v>3.7188552188552175</v>
      </c>
      <c r="BU319" s="108">
        <v>4.0086548987411046</v>
      </c>
      <c r="BV319" s="108">
        <v>8.3111111111111065</v>
      </c>
      <c r="BW319" s="108">
        <v>12.76923076923077</v>
      </c>
      <c r="BX319" s="108">
        <v>14.222222222222221</v>
      </c>
      <c r="BY319" s="109">
        <v>9.8275862068965516</v>
      </c>
      <c r="BZ319" s="109">
        <v>9.3103448275862046</v>
      </c>
      <c r="CA319" s="109">
        <v>10.620689655172413</v>
      </c>
      <c r="CB319" s="109">
        <v>12.03448275862069</v>
      </c>
      <c r="CC319" s="109">
        <v>13.851851851851849</v>
      </c>
      <c r="CD319" s="109">
        <v>14.296296296296299</v>
      </c>
      <c r="CE319" s="109">
        <v>7.4615384615384581</v>
      </c>
      <c r="CF319" s="110"/>
      <c r="CG319" s="111">
        <v>91</v>
      </c>
      <c r="CH319" s="111">
        <v>128</v>
      </c>
      <c r="CI319" s="111">
        <v>150</v>
      </c>
      <c r="CJ319" s="111">
        <v>195</v>
      </c>
      <c r="CK319" s="111">
        <v>132</v>
      </c>
      <c r="CL319" s="111">
        <v>178</v>
      </c>
      <c r="CM319" s="111">
        <v>187</v>
      </c>
      <c r="CN319" s="111">
        <v>135</v>
      </c>
      <c r="CO319" s="111">
        <v>130</v>
      </c>
      <c r="CP319" s="111">
        <v>189</v>
      </c>
      <c r="CQ319" s="111">
        <v>135</v>
      </c>
      <c r="CR319" s="111">
        <v>155</v>
      </c>
      <c r="CS319" s="112"/>
      <c r="CT319" s="125" t="s">
        <v>251</v>
      </c>
      <c r="CU319" s="114">
        <f t="shared" si="164"/>
        <v>18</v>
      </c>
      <c r="CV319" s="114"/>
      <c r="CW319" s="114"/>
      <c r="CX319" s="114">
        <f t="shared" si="173"/>
        <v>84</v>
      </c>
      <c r="CY319" s="114"/>
      <c r="CZ319" s="114"/>
      <c r="DA319" s="114">
        <f t="shared" si="166"/>
        <v>146</v>
      </c>
      <c r="DB319" s="115">
        <f t="shared" si="171"/>
        <v>248</v>
      </c>
      <c r="DC319" s="116">
        <f t="shared" si="167"/>
        <v>10</v>
      </c>
      <c r="DD319" s="116">
        <f t="shared" si="174"/>
        <v>10</v>
      </c>
      <c r="DE319" s="116">
        <f t="shared" si="169"/>
        <v>10</v>
      </c>
      <c r="DF319" s="117">
        <f t="shared" si="170"/>
        <v>30</v>
      </c>
      <c r="DH319" s="119">
        <v>32.580206435944142</v>
      </c>
      <c r="DI319" s="119">
        <v>10.893381906496661</v>
      </c>
      <c r="DJ319" s="120">
        <v>17.48937462052216</v>
      </c>
      <c r="DK319" s="121"/>
      <c r="DL319" s="119">
        <v>40.413436692506458</v>
      </c>
      <c r="DM319" s="119">
        <v>19.903617571059431</v>
      </c>
      <c r="DN319" s="120">
        <v>26.571834625323</v>
      </c>
      <c r="DO319" s="121"/>
      <c r="DP319" s="119">
        <v>34.777146177555458</v>
      </c>
      <c r="DQ319" s="119">
        <v>34.476479207720679</v>
      </c>
      <c r="DR319" s="120">
        <v>77.672300540649786</v>
      </c>
      <c r="DS319" s="121"/>
      <c r="DT319" s="119">
        <v>86.55118967148843</v>
      </c>
      <c r="DU319" s="119">
        <v>81.376382317155603</v>
      </c>
      <c r="DV319" s="120">
        <v>120.74550493443286</v>
      </c>
      <c r="DW319" s="121"/>
      <c r="DX319" s="119">
        <v>114.89377989280649</v>
      </c>
      <c r="DY319" s="119">
        <v>85.804275722835087</v>
      </c>
      <c r="DZ319" s="120">
        <v>100.15379623621023</v>
      </c>
      <c r="EA319" s="121"/>
      <c r="EB319" s="119">
        <v>64.135873690602708</v>
      </c>
      <c r="EC319" s="119">
        <v>64.035031121906783</v>
      </c>
      <c r="ED319" s="120">
        <v>61.614809473204801</v>
      </c>
      <c r="EE319" s="121"/>
      <c r="EF319" s="119">
        <v>52.557026476578415</v>
      </c>
      <c r="EG319" s="119">
        <v>46.591649694501015</v>
      </c>
      <c r="EH319" s="120">
        <v>52.351323828920563</v>
      </c>
      <c r="EI319" s="121"/>
      <c r="EJ319" s="119">
        <v>53.477263434579449</v>
      </c>
      <c r="EK319" s="119">
        <v>48.099094626168217</v>
      </c>
      <c r="EL319" s="120">
        <v>72.148641939252329</v>
      </c>
      <c r="EM319" s="121"/>
      <c r="EN319" s="119">
        <v>79.465572657311</v>
      </c>
      <c r="EO319" s="119">
        <v>64.629289271163429</v>
      </c>
      <c r="EP319" s="120">
        <v>80.380138071525579</v>
      </c>
      <c r="EQ319" s="121"/>
      <c r="ER319" s="119">
        <v>105.59565764631841</v>
      </c>
      <c r="ES319" s="119">
        <v>96.269545432541022</v>
      </c>
      <c r="ET319" s="120">
        <v>116.82710461344821</v>
      </c>
      <c r="EU319" s="121"/>
      <c r="EV319" s="119">
        <v>96.186079663409643</v>
      </c>
      <c r="EW319" s="119">
        <v>81.066861350236678</v>
      </c>
      <c r="EX319" s="120">
        <v>99.170135909430627</v>
      </c>
      <c r="EY319" s="121"/>
      <c r="EZ319" s="119">
        <v>57.988691099476441</v>
      </c>
      <c r="FA319" s="119">
        <v>54.897382198952876</v>
      </c>
      <c r="FB319" s="120">
        <v>29.63392670157068</v>
      </c>
    </row>
    <row r="320" spans="1:158" s="118" customFormat="1" ht="15" customHeight="1" x14ac:dyDescent="0.25">
      <c r="A320" s="85">
        <v>16050290</v>
      </c>
      <c r="B320" s="86">
        <v>-73.216667000000001</v>
      </c>
      <c r="C320" s="86">
        <v>8.4</v>
      </c>
      <c r="D320" s="87">
        <v>1650</v>
      </c>
      <c r="E320" s="197" t="s">
        <v>254</v>
      </c>
      <c r="F320" s="89" t="s">
        <v>55</v>
      </c>
      <c r="G320" s="89" t="s">
        <v>1511</v>
      </c>
      <c r="H320" s="89" t="s">
        <v>1519</v>
      </c>
      <c r="I320" s="89" t="s">
        <v>1587</v>
      </c>
      <c r="J320" s="171" t="s">
        <v>897</v>
      </c>
      <c r="K320" s="339" t="s">
        <v>1301</v>
      </c>
      <c r="L320" s="126" t="s">
        <v>1301</v>
      </c>
      <c r="M320" s="126" t="s">
        <v>1301</v>
      </c>
      <c r="N320" s="126" t="s">
        <v>1301</v>
      </c>
      <c r="O320" s="126" t="s">
        <v>1301</v>
      </c>
      <c r="P320" s="126" t="s">
        <v>1301</v>
      </c>
      <c r="Q320" s="126" t="s">
        <v>1301</v>
      </c>
      <c r="R320" s="126" t="s">
        <v>1301</v>
      </c>
      <c r="S320" s="126" t="s">
        <v>1301</v>
      </c>
      <c r="T320" s="126" t="s">
        <v>1301</v>
      </c>
      <c r="U320" s="126" t="s">
        <v>1301</v>
      </c>
      <c r="V320" s="661" t="s">
        <v>1301</v>
      </c>
      <c r="W320" s="661" t="s">
        <v>1301</v>
      </c>
      <c r="X320" s="126" t="s">
        <v>1301</v>
      </c>
      <c r="Y320" s="126" t="s">
        <v>1301</v>
      </c>
      <c r="Z320" s="339" t="s">
        <v>1301</v>
      </c>
      <c r="AA320" s="126" t="s">
        <v>1301</v>
      </c>
      <c r="AB320" s="126" t="s">
        <v>1301</v>
      </c>
      <c r="AC320" s="126" t="s">
        <v>1301</v>
      </c>
      <c r="AD320" s="339" t="s">
        <v>1301</v>
      </c>
      <c r="AE320" s="126" t="s">
        <v>1301</v>
      </c>
      <c r="AF320" s="126" t="s">
        <v>1301</v>
      </c>
      <c r="AG320" s="126" t="s">
        <v>1301</v>
      </c>
      <c r="AH320" s="126" t="s">
        <v>1301</v>
      </c>
      <c r="AI320" s="126" t="s">
        <v>1301</v>
      </c>
      <c r="AJ320" s="126" t="s">
        <v>1301</v>
      </c>
      <c r="AK320" s="126" t="s">
        <v>1301</v>
      </c>
      <c r="AL320" s="126" t="s">
        <v>1301</v>
      </c>
      <c r="AM320" s="126" t="s">
        <v>1301</v>
      </c>
      <c r="AN320" s="126" t="s">
        <v>1301</v>
      </c>
      <c r="AO320" s="120"/>
      <c r="AP320" s="92" t="str">
        <f t="shared" si="142"/>
        <v/>
      </c>
      <c r="AQ320" s="93" t="s">
        <v>1301</v>
      </c>
      <c r="AR320" s="226"/>
      <c r="AS320" s="227"/>
      <c r="AT320" s="96">
        <f>COUNT(K320:AO320)</f>
        <v>0</v>
      </c>
      <c r="AU320" s="97">
        <f>COUNTIF(K320:AO320,"&gt;0")</f>
        <v>0</v>
      </c>
      <c r="AV320" s="98"/>
      <c r="AW320" s="58"/>
      <c r="AX320" s="99"/>
      <c r="AY320" s="100"/>
      <c r="AZ320" s="101">
        <v>100.2</v>
      </c>
      <c r="BA320" s="102" t="str">
        <f t="shared" si="143"/>
        <v/>
      </c>
      <c r="BB320" s="102" t="str">
        <f t="shared" si="144"/>
        <v/>
      </c>
      <c r="BC320" s="102" t="str">
        <f t="shared" si="145"/>
        <v/>
      </c>
      <c r="BD320" s="102" t="s">
        <v>1301</v>
      </c>
      <c r="BE320" s="103" t="e">
        <f t="shared" si="175"/>
        <v>#VALUE!</v>
      </c>
      <c r="BF320" s="124" t="s">
        <v>254</v>
      </c>
      <c r="BG320" s="105" t="s">
        <v>1301</v>
      </c>
      <c r="BH320" s="105" t="s">
        <v>1301</v>
      </c>
      <c r="BI320" s="105" t="s">
        <v>1301</v>
      </c>
      <c r="BJ320" s="105" t="s">
        <v>1301</v>
      </c>
      <c r="BK320" s="105" t="s">
        <v>1301</v>
      </c>
      <c r="BL320" s="105" t="s">
        <v>1301</v>
      </c>
      <c r="BM320" s="105" t="s">
        <v>1301</v>
      </c>
      <c r="BN320" s="105" t="s">
        <v>1301</v>
      </c>
      <c r="BO320" s="105" t="s">
        <v>1301</v>
      </c>
      <c r="BP320" s="105" t="s">
        <v>1301</v>
      </c>
      <c r="BQ320" s="105" t="s">
        <v>1301</v>
      </c>
      <c r="BR320" s="106" t="s">
        <v>1301</v>
      </c>
      <c r="BS320" s="107"/>
      <c r="BT320" s="142" t="s">
        <v>1301</v>
      </c>
      <c r="BU320" s="143" t="s">
        <v>1301</v>
      </c>
      <c r="BV320" s="143" t="s">
        <v>1301</v>
      </c>
      <c r="BW320" s="143" t="s">
        <v>1301</v>
      </c>
      <c r="BX320" s="143" t="s">
        <v>1301</v>
      </c>
      <c r="BY320" s="143" t="s">
        <v>1301</v>
      </c>
      <c r="BZ320" s="143" t="s">
        <v>1301</v>
      </c>
      <c r="CA320" s="143" t="s">
        <v>1301</v>
      </c>
      <c r="CB320" s="143" t="s">
        <v>1301</v>
      </c>
      <c r="CC320" s="143" t="s">
        <v>1301</v>
      </c>
      <c r="CD320" s="143" t="s">
        <v>1301</v>
      </c>
      <c r="CE320" s="144" t="s">
        <v>1301</v>
      </c>
      <c r="CF320" s="110"/>
      <c r="CG320" s="111">
        <v>51</v>
      </c>
      <c r="CH320" s="111">
        <v>52.8</v>
      </c>
      <c r="CI320" s="111">
        <v>52</v>
      </c>
      <c r="CJ320" s="111">
        <v>100.2</v>
      </c>
      <c r="CK320" s="111">
        <v>81</v>
      </c>
      <c r="CL320" s="111">
        <v>75</v>
      </c>
      <c r="CM320" s="111">
        <v>51</v>
      </c>
      <c r="CN320" s="111">
        <v>119.5</v>
      </c>
      <c r="CO320" s="111">
        <v>59.5</v>
      </c>
      <c r="CP320" s="111">
        <v>105</v>
      </c>
      <c r="CQ320" s="111">
        <v>97.7</v>
      </c>
      <c r="CR320" s="111">
        <v>66.2</v>
      </c>
      <c r="CS320" s="112"/>
      <c r="CT320" s="125" t="s">
        <v>254</v>
      </c>
      <c r="CU320" s="114">
        <f t="shared" si="164"/>
        <v>0</v>
      </c>
      <c r="CV320" s="114"/>
      <c r="CW320" s="114"/>
      <c r="CX320" s="114">
        <f t="shared" si="173"/>
        <v>0</v>
      </c>
      <c r="CY320" s="114"/>
      <c r="CZ320" s="114"/>
      <c r="DA320" s="114">
        <f t="shared" si="166"/>
        <v>0</v>
      </c>
      <c r="DB320" s="115">
        <f t="shared" si="171"/>
        <v>0</v>
      </c>
      <c r="DC320" s="116">
        <f t="shared" si="167"/>
        <v>0</v>
      </c>
      <c r="DD320" s="116">
        <f t="shared" si="174"/>
        <v>0</v>
      </c>
      <c r="DE320" s="116">
        <f t="shared" si="169"/>
        <v>0</v>
      </c>
      <c r="DF320" s="117">
        <f t="shared" si="170"/>
        <v>0</v>
      </c>
      <c r="DH320" s="119">
        <v>13.843404423380727</v>
      </c>
      <c r="DI320" s="119">
        <v>10.571327014218008</v>
      </c>
      <c r="DJ320" s="120">
        <v>10.990824117956819</v>
      </c>
      <c r="DK320" s="121"/>
      <c r="DL320" s="119">
        <v>14.935642214344149</v>
      </c>
      <c r="DM320" s="119">
        <v>14.705863103354242</v>
      </c>
      <c r="DN320" s="120">
        <v>14.705863103354242</v>
      </c>
      <c r="DO320" s="121"/>
      <c r="DP320" s="119">
        <v>13.537556561085967</v>
      </c>
      <c r="DQ320" s="119">
        <v>23.309025958561552</v>
      </c>
      <c r="DR320" s="120">
        <v>30.637628006668248</v>
      </c>
      <c r="DS320" s="121"/>
      <c r="DT320" s="119">
        <v>44.299476439790581</v>
      </c>
      <c r="DU320" s="119">
        <v>53.43138605676495</v>
      </c>
      <c r="DV320" s="120">
        <v>50.711242766602375</v>
      </c>
      <c r="DW320" s="121"/>
      <c r="DX320" s="119">
        <v>58.425361938570759</v>
      </c>
      <c r="DY320" s="119">
        <v>38.470220713073005</v>
      </c>
      <c r="DZ320" s="120">
        <v>78.483364716777274</v>
      </c>
      <c r="EA320" s="121"/>
      <c r="EB320" s="119">
        <v>49.537590113285269</v>
      </c>
      <c r="EC320" s="119">
        <v>31.928939237899073</v>
      </c>
      <c r="ED320" s="120">
        <v>21.533470648815651</v>
      </c>
      <c r="EE320" s="121"/>
      <c r="EF320" s="119">
        <v>39.013358498479604</v>
      </c>
      <c r="EG320" s="119">
        <v>26.446555520603958</v>
      </c>
      <c r="EH320" s="120">
        <v>39.763615392681132</v>
      </c>
      <c r="EI320" s="121"/>
      <c r="EJ320" s="119">
        <v>34.324138774511795</v>
      </c>
      <c r="EK320" s="119">
        <v>44.146455216274603</v>
      </c>
      <c r="EL320" s="120">
        <v>60.876774430266209</v>
      </c>
      <c r="EM320" s="121"/>
      <c r="EN320" s="119">
        <v>58.519907192575403</v>
      </c>
      <c r="EO320" s="119">
        <v>64.905800464037114</v>
      </c>
      <c r="EP320" s="120">
        <v>102.17429234338746</v>
      </c>
      <c r="EQ320" s="121"/>
      <c r="ER320" s="119">
        <v>59.230244530244526</v>
      </c>
      <c r="ES320" s="119">
        <v>56.28299319727892</v>
      </c>
      <c r="ET320" s="120">
        <v>56.853428939143221</v>
      </c>
      <c r="EU320" s="121"/>
      <c r="EV320" s="119">
        <v>59.329679072276157</v>
      </c>
      <c r="EW320" s="119">
        <v>62.938282092772376</v>
      </c>
      <c r="EX320" s="120">
        <v>52.643149946062572</v>
      </c>
      <c r="EY320" s="121"/>
      <c r="EZ320" s="119">
        <v>48.572216097023158</v>
      </c>
      <c r="FA320" s="119">
        <v>24.848523182266582</v>
      </c>
      <c r="FB320" s="120">
        <v>19.326629141762897</v>
      </c>
    </row>
    <row r="321" spans="1:158" s="118" customFormat="1" ht="15" customHeight="1" x14ac:dyDescent="0.25">
      <c r="A321" s="85">
        <v>23215050</v>
      </c>
      <c r="B321" s="86">
        <v>-73.636388888889002</v>
      </c>
      <c r="C321" s="86">
        <v>8.6144444444440005</v>
      </c>
      <c r="D321" s="87">
        <v>163</v>
      </c>
      <c r="E321" s="197" t="s">
        <v>1240</v>
      </c>
      <c r="F321" s="89" t="s">
        <v>45</v>
      </c>
      <c r="G321" s="89" t="s">
        <v>1515</v>
      </c>
      <c r="H321" s="89" t="s">
        <v>1518</v>
      </c>
      <c r="I321" s="89" t="s">
        <v>1596</v>
      </c>
      <c r="J321" s="171" t="s">
        <v>1300</v>
      </c>
      <c r="K321" s="246">
        <v>0</v>
      </c>
      <c r="L321" s="126">
        <v>0</v>
      </c>
      <c r="M321" s="126">
        <v>0</v>
      </c>
      <c r="N321" s="126">
        <v>0</v>
      </c>
      <c r="O321" s="126">
        <v>68.099999999999994</v>
      </c>
      <c r="P321" s="126">
        <v>0</v>
      </c>
      <c r="Q321" s="126">
        <v>0.5</v>
      </c>
      <c r="R321" s="126">
        <v>0</v>
      </c>
      <c r="S321" s="126">
        <v>0</v>
      </c>
      <c r="T321" s="126">
        <v>0</v>
      </c>
      <c r="U321" s="126">
        <v>0</v>
      </c>
      <c r="V321" s="669">
        <v>0</v>
      </c>
      <c r="W321" s="669">
        <v>0</v>
      </c>
      <c r="X321" s="126">
        <v>25.4</v>
      </c>
      <c r="Y321" s="126">
        <v>0</v>
      </c>
      <c r="Z321" s="246">
        <v>14.1</v>
      </c>
      <c r="AA321" s="126">
        <v>9.6999999999999993</v>
      </c>
      <c r="AB321" s="126">
        <v>0</v>
      </c>
      <c r="AC321" s="126">
        <v>0</v>
      </c>
      <c r="AD321" s="246">
        <v>0</v>
      </c>
      <c r="AE321" s="126">
        <v>28.6</v>
      </c>
      <c r="AF321" s="126">
        <v>0</v>
      </c>
      <c r="AG321" s="126">
        <v>0</v>
      </c>
      <c r="AH321" s="126">
        <v>0</v>
      </c>
      <c r="AI321" s="126">
        <v>0</v>
      </c>
      <c r="AJ321" s="126" t="s">
        <v>1301</v>
      </c>
      <c r="AK321" s="126">
        <v>0</v>
      </c>
      <c r="AL321" s="126">
        <v>27.4</v>
      </c>
      <c r="AM321" s="126">
        <v>2.4</v>
      </c>
      <c r="AN321" s="126">
        <v>0</v>
      </c>
      <c r="AO321" s="120"/>
      <c r="AP321" s="92">
        <f t="shared" si="142"/>
        <v>176.20000000000002</v>
      </c>
      <c r="AQ321" s="93">
        <v>256.96923076923082</v>
      </c>
      <c r="AR321" s="94">
        <f>+AP321*100/AQ321</f>
        <v>68.568520625037408</v>
      </c>
      <c r="AS321" s="95">
        <f>IF(AND((AP321*$AT$1*100/(AQ321*AT321))&gt;100+3.33*AP321-AQ321*AT321/$AT$1,AQ321&lt;30),IF(100+3.33*AP321-AQ321*AT321/$AT$1&gt;200,200,100+3.33*AP321-AQ321*AT321/$AT$1),IF((AP321*$AT$1*100/(AQ321*AT321))&lt;100+AP321-3.33*AQ321*AT321/$AT$1,100+AP321-3.33*AQ321*AT321/$AT$1,IF((AP321*$AT$1*100/(AQ321*AT321))&gt;200,200,(AP321*$AT$1*100/(AQ321*AT321)))))</f>
        <v>70.932952370728373</v>
      </c>
      <c r="AT321" s="96">
        <f>COUNT(K321:AO321)</f>
        <v>29</v>
      </c>
      <c r="AU321" s="97">
        <f t="shared" si="179"/>
        <v>8</v>
      </c>
      <c r="AV321" s="98"/>
      <c r="AW321" s="58">
        <f t="shared" si="140"/>
        <v>0</v>
      </c>
      <c r="AX321" s="99"/>
      <c r="AY321" s="100">
        <f>MAX(K321:AO321)</f>
        <v>68.099999999999994</v>
      </c>
      <c r="AZ321" s="101">
        <v>186</v>
      </c>
      <c r="BA321" s="102">
        <f t="shared" si="143"/>
        <v>-117.9</v>
      </c>
      <c r="BB321" s="102" t="str">
        <f t="shared" si="144"/>
        <v/>
      </c>
      <c r="BC321" s="102" t="str">
        <f t="shared" si="145"/>
        <v/>
      </c>
      <c r="BD321" s="102">
        <v>10.57692307692308</v>
      </c>
      <c r="BE321" s="103">
        <f t="shared" si="175"/>
        <v>-2.5769230769230802</v>
      </c>
      <c r="BF321" s="124" t="s">
        <v>1240</v>
      </c>
      <c r="BG321" s="105">
        <v>43.146428571428565</v>
      </c>
      <c r="BH321" s="105">
        <v>40.039999999999992</v>
      </c>
      <c r="BI321" s="105">
        <v>144.3153846153846</v>
      </c>
      <c r="BJ321" s="105">
        <v>256.96923076923082</v>
      </c>
      <c r="BK321" s="105">
        <v>381.44399999999996</v>
      </c>
      <c r="BL321" s="105">
        <v>285.50400000000002</v>
      </c>
      <c r="BM321" s="105">
        <v>212.34588474432624</v>
      </c>
      <c r="BN321" s="105">
        <v>328.50491918524102</v>
      </c>
      <c r="BO321" s="105">
        <v>482.86609492301932</v>
      </c>
      <c r="BP321" s="105">
        <v>494.15621732076005</v>
      </c>
      <c r="BQ321" s="105">
        <v>346.19200000000006</v>
      </c>
      <c r="BR321" s="106">
        <v>88.376923076923077</v>
      </c>
      <c r="BS321" s="107"/>
      <c r="BT321" s="108">
        <v>2.5357142857142851</v>
      </c>
      <c r="BU321" s="108">
        <v>2.497201439262708</v>
      </c>
      <c r="BV321" s="108">
        <v>6.1550068587105597</v>
      </c>
      <c r="BW321" s="108">
        <v>10.57692307692308</v>
      </c>
      <c r="BX321" s="108">
        <v>13.314520870076423</v>
      </c>
      <c r="BY321" s="109">
        <v>10.41758241758242</v>
      </c>
      <c r="BZ321" s="109">
        <v>9.5241992337164714</v>
      </c>
      <c r="CA321" s="109">
        <v>12.738505747126437</v>
      </c>
      <c r="CB321" s="109">
        <v>16.478888888888889</v>
      </c>
      <c r="CC321" s="109">
        <v>14.816445623342172</v>
      </c>
      <c r="CD321" s="109">
        <v>11.475308641975307</v>
      </c>
      <c r="CE321" s="109">
        <v>4.3728395061728396</v>
      </c>
      <c r="CF321" s="110"/>
      <c r="CG321" s="111">
        <v>125.3</v>
      </c>
      <c r="CH321" s="111">
        <v>100.4</v>
      </c>
      <c r="CI321" s="111">
        <v>230.2</v>
      </c>
      <c r="CJ321" s="111">
        <v>186</v>
      </c>
      <c r="CK321" s="111">
        <v>168</v>
      </c>
      <c r="CL321" s="111">
        <v>168.2</v>
      </c>
      <c r="CM321" s="111">
        <v>170</v>
      </c>
      <c r="CN321" s="111">
        <v>165.3</v>
      </c>
      <c r="CO321" s="111">
        <v>190.1</v>
      </c>
      <c r="CP321" s="111">
        <v>192</v>
      </c>
      <c r="CQ321" s="111">
        <v>184.2</v>
      </c>
      <c r="CR321" s="111">
        <v>150</v>
      </c>
      <c r="CS321" s="112"/>
      <c r="CT321" s="125" t="s">
        <v>1240</v>
      </c>
      <c r="CU321" s="114">
        <f t="shared" si="164"/>
        <v>68.599999999999994</v>
      </c>
      <c r="CV321" s="114"/>
      <c r="CW321" s="114"/>
      <c r="CX321" s="114">
        <f t="shared" si="173"/>
        <v>49.2</v>
      </c>
      <c r="CY321" s="114"/>
      <c r="CZ321" s="114"/>
      <c r="DA321" s="114">
        <f t="shared" si="166"/>
        <v>58.4</v>
      </c>
      <c r="DB321" s="115">
        <f t="shared" si="171"/>
        <v>176.2</v>
      </c>
      <c r="DC321" s="116">
        <f t="shared" si="167"/>
        <v>10</v>
      </c>
      <c r="DD321" s="116">
        <f t="shared" si="174"/>
        <v>10</v>
      </c>
      <c r="DE321" s="116">
        <f t="shared" si="169"/>
        <v>9</v>
      </c>
      <c r="DF321" s="117">
        <f t="shared" si="170"/>
        <v>29</v>
      </c>
      <c r="DH321" s="119"/>
      <c r="DI321" s="119"/>
      <c r="DJ321" s="120"/>
      <c r="DK321" s="121"/>
      <c r="DL321" s="119"/>
      <c r="DM321" s="119"/>
      <c r="DN321" s="120"/>
      <c r="DO321" s="121"/>
      <c r="DP321" s="119"/>
      <c r="DQ321" s="119"/>
      <c r="DR321" s="120"/>
      <c r="DS321" s="121"/>
      <c r="DT321" s="119"/>
      <c r="DU321" s="119"/>
      <c r="DV321" s="120"/>
      <c r="DW321" s="121"/>
      <c r="DX321" s="119"/>
      <c r="DY321" s="119"/>
      <c r="DZ321" s="120"/>
      <c r="EA321" s="121"/>
      <c r="EB321" s="119"/>
      <c r="EC321" s="119"/>
      <c r="ED321" s="120"/>
      <c r="EE321" s="121"/>
      <c r="EF321" s="119"/>
      <c r="EG321" s="119"/>
      <c r="EH321" s="120"/>
      <c r="EI321" s="121"/>
      <c r="EJ321" s="119"/>
      <c r="EK321" s="119"/>
      <c r="EL321" s="120"/>
      <c r="EM321" s="121"/>
      <c r="EN321" s="119"/>
      <c r="EO321" s="119"/>
      <c r="EP321" s="120"/>
      <c r="EQ321" s="121"/>
      <c r="ER321" s="119"/>
      <c r="ES321" s="119"/>
      <c r="ET321" s="120"/>
      <c r="EU321" s="121"/>
      <c r="EV321" s="119"/>
      <c r="EW321" s="119"/>
      <c r="EX321" s="120"/>
      <c r="EY321" s="121"/>
      <c r="EZ321" s="119"/>
      <c r="FA321" s="119"/>
      <c r="FB321" s="120"/>
    </row>
    <row r="322" spans="1:158" s="118" customFormat="1" ht="15" customHeight="1" x14ac:dyDescent="0.25">
      <c r="A322" s="368">
        <v>16015100</v>
      </c>
      <c r="B322" s="86">
        <v>-72.483333333333334</v>
      </c>
      <c r="C322" s="86">
        <v>7.583333333333333</v>
      </c>
      <c r="D322" s="87">
        <v>1550</v>
      </c>
      <c r="E322" s="197" t="s">
        <v>255</v>
      </c>
      <c r="F322" s="89" t="s">
        <v>55</v>
      </c>
      <c r="G322" s="89" t="s">
        <v>1511</v>
      </c>
      <c r="H322" s="89" t="s">
        <v>1519</v>
      </c>
      <c r="I322" s="89" t="s">
        <v>1545</v>
      </c>
      <c r="J322" s="171" t="s">
        <v>898</v>
      </c>
      <c r="K322" s="339">
        <v>5</v>
      </c>
      <c r="L322" s="126">
        <v>10</v>
      </c>
      <c r="M322" s="126">
        <v>0</v>
      </c>
      <c r="N322" s="126">
        <v>0</v>
      </c>
      <c r="O322" s="126">
        <v>0</v>
      </c>
      <c r="P322" s="126">
        <v>0</v>
      </c>
      <c r="Q322" s="126">
        <v>2</v>
      </c>
      <c r="R322" s="126">
        <v>0</v>
      </c>
      <c r="S322" s="126">
        <v>9</v>
      </c>
      <c r="T322" s="126">
        <v>8</v>
      </c>
      <c r="U322" s="126">
        <v>0</v>
      </c>
      <c r="V322" s="661">
        <v>0</v>
      </c>
      <c r="W322" s="661">
        <v>9</v>
      </c>
      <c r="X322" s="126">
        <v>56</v>
      </c>
      <c r="Y322" s="126">
        <v>10</v>
      </c>
      <c r="Z322" s="339">
        <v>20</v>
      </c>
      <c r="AA322" s="126">
        <v>2</v>
      </c>
      <c r="AB322" s="126">
        <v>16</v>
      </c>
      <c r="AC322" s="126">
        <v>8</v>
      </c>
      <c r="AD322" s="339">
        <v>6</v>
      </c>
      <c r="AE322" s="126">
        <v>16</v>
      </c>
      <c r="AF322" s="126">
        <v>4</v>
      </c>
      <c r="AG322" s="126">
        <v>5</v>
      </c>
      <c r="AH322" s="126">
        <v>32</v>
      </c>
      <c r="AI322" s="126">
        <v>14</v>
      </c>
      <c r="AJ322" s="126">
        <v>2</v>
      </c>
      <c r="AK322" s="126">
        <v>0</v>
      </c>
      <c r="AL322" s="126">
        <v>11</v>
      </c>
      <c r="AM322" s="126">
        <v>13</v>
      </c>
      <c r="AN322" s="126">
        <v>0</v>
      </c>
      <c r="AO322" s="120"/>
      <c r="AP322" s="92">
        <f t="shared" si="142"/>
        <v>258</v>
      </c>
      <c r="AQ322" s="93" t="s">
        <v>1301</v>
      </c>
      <c r="AR322" s="226"/>
      <c r="AS322" s="227"/>
      <c r="AT322" s="96">
        <f t="shared" ref="AT322:AT345" si="181">COUNT(K322:AO322)</f>
        <v>30</v>
      </c>
      <c r="AU322" s="369">
        <f t="shared" si="179"/>
        <v>21</v>
      </c>
      <c r="AV322" s="98"/>
      <c r="AW322" s="58">
        <f t="shared" si="140"/>
        <v>0</v>
      </c>
      <c r="AX322" s="99"/>
      <c r="AY322" s="100">
        <f>MAX(K322:AO322)</f>
        <v>56</v>
      </c>
      <c r="AZ322" s="101">
        <v>99.6</v>
      </c>
      <c r="BA322" s="102">
        <f t="shared" si="143"/>
        <v>-43.599999999999994</v>
      </c>
      <c r="BB322" s="102" t="str">
        <f t="shared" si="144"/>
        <v/>
      </c>
      <c r="BC322" s="102" t="str">
        <f t="shared" si="145"/>
        <v/>
      </c>
      <c r="BD322" s="102" t="s">
        <v>1301</v>
      </c>
      <c r="BE322" s="103"/>
      <c r="BF322" s="124" t="s">
        <v>255</v>
      </c>
      <c r="BG322" s="105" t="s">
        <v>1301</v>
      </c>
      <c r="BH322" s="105" t="s">
        <v>1301</v>
      </c>
      <c r="BI322" s="105" t="s">
        <v>1301</v>
      </c>
      <c r="BJ322" s="105" t="s">
        <v>1301</v>
      </c>
      <c r="BK322" s="105" t="s">
        <v>1301</v>
      </c>
      <c r="BL322" s="105" t="s">
        <v>1301</v>
      </c>
      <c r="BM322" s="105" t="s">
        <v>1301</v>
      </c>
      <c r="BN322" s="105" t="s">
        <v>1301</v>
      </c>
      <c r="BO322" s="105" t="s">
        <v>1301</v>
      </c>
      <c r="BP322" s="105" t="s">
        <v>1301</v>
      </c>
      <c r="BQ322" s="105" t="s">
        <v>1301</v>
      </c>
      <c r="BR322" s="106" t="s">
        <v>1301</v>
      </c>
      <c r="BS322" s="107"/>
      <c r="BT322" s="191" t="s">
        <v>1301</v>
      </c>
      <c r="BU322" s="192" t="s">
        <v>1301</v>
      </c>
      <c r="BV322" s="192" t="s">
        <v>1301</v>
      </c>
      <c r="BW322" s="192" t="s">
        <v>1301</v>
      </c>
      <c r="BX322" s="192" t="s">
        <v>1301</v>
      </c>
      <c r="BY322" s="196" t="s">
        <v>1301</v>
      </c>
      <c r="BZ322" s="196" t="s">
        <v>1301</v>
      </c>
      <c r="CA322" s="196" t="s">
        <v>1301</v>
      </c>
      <c r="CB322" s="193" t="s">
        <v>1301</v>
      </c>
      <c r="CC322" s="193" t="s">
        <v>1301</v>
      </c>
      <c r="CD322" s="193" t="s">
        <v>1301</v>
      </c>
      <c r="CE322" s="193" t="s">
        <v>1301</v>
      </c>
      <c r="CF322" s="110"/>
      <c r="CG322" s="111">
        <v>43</v>
      </c>
      <c r="CH322" s="111">
        <v>95</v>
      </c>
      <c r="CI322" s="111">
        <v>68</v>
      </c>
      <c r="CJ322" s="111">
        <v>99.6</v>
      </c>
      <c r="CK322" s="111">
        <v>94.5</v>
      </c>
      <c r="CL322" s="111">
        <v>56</v>
      </c>
      <c r="CM322" s="111">
        <v>45.4</v>
      </c>
      <c r="CN322" s="111">
        <v>81</v>
      </c>
      <c r="CO322" s="111">
        <v>140</v>
      </c>
      <c r="CP322" s="111">
        <v>85</v>
      </c>
      <c r="CQ322" s="111">
        <v>88.2</v>
      </c>
      <c r="CR322" s="111">
        <v>55</v>
      </c>
      <c r="CS322" s="112"/>
      <c r="CT322" s="125" t="s">
        <v>255</v>
      </c>
      <c r="CU322" s="114">
        <f t="shared" si="164"/>
        <v>34</v>
      </c>
      <c r="CV322" s="114"/>
      <c r="CW322" s="114"/>
      <c r="CX322" s="114">
        <f t="shared" si="173"/>
        <v>127</v>
      </c>
      <c r="CY322" s="114"/>
      <c r="CZ322" s="114"/>
      <c r="DA322" s="114">
        <f t="shared" si="166"/>
        <v>97</v>
      </c>
      <c r="DB322" s="115">
        <f t="shared" si="171"/>
        <v>258</v>
      </c>
      <c r="DC322" s="116">
        <f t="shared" si="167"/>
        <v>10</v>
      </c>
      <c r="DD322" s="116">
        <f t="shared" si="174"/>
        <v>10</v>
      </c>
      <c r="DE322" s="116">
        <f t="shared" si="169"/>
        <v>10</v>
      </c>
      <c r="DF322" s="117">
        <f t="shared" si="170"/>
        <v>30</v>
      </c>
      <c r="DH322" s="119"/>
      <c r="DI322" s="119"/>
      <c r="DJ322" s="120"/>
      <c r="DK322" s="121"/>
      <c r="DL322" s="119"/>
      <c r="DM322" s="119"/>
      <c r="DN322" s="120"/>
      <c r="DO322" s="121"/>
      <c r="DP322" s="119"/>
      <c r="DQ322" s="119"/>
      <c r="DR322" s="120"/>
      <c r="DS322" s="121"/>
      <c r="DT322" s="119"/>
      <c r="DU322" s="119"/>
      <c r="DV322" s="120"/>
      <c r="DW322" s="121"/>
      <c r="DX322" s="119"/>
      <c r="DY322" s="119"/>
      <c r="DZ322" s="120"/>
      <c r="EA322" s="121"/>
      <c r="EB322" s="119"/>
      <c r="EC322" s="119"/>
      <c r="ED322" s="120"/>
      <c r="EE322" s="121"/>
      <c r="EF322" s="119"/>
      <c r="EG322" s="119"/>
      <c r="EH322" s="120"/>
      <c r="EI322" s="121"/>
      <c r="EJ322" s="119"/>
      <c r="EK322" s="119"/>
      <c r="EL322" s="120"/>
      <c r="EM322" s="121"/>
      <c r="EN322" s="119"/>
      <c r="EO322" s="119"/>
      <c r="EP322" s="120"/>
      <c r="EQ322" s="121"/>
      <c r="ER322" s="119"/>
      <c r="ES322" s="119"/>
      <c r="ET322" s="120"/>
      <c r="EU322" s="121"/>
      <c r="EV322" s="119"/>
      <c r="EW322" s="119"/>
      <c r="EX322" s="120"/>
      <c r="EY322" s="121"/>
      <c r="EZ322" s="119"/>
      <c r="FA322" s="119"/>
      <c r="FB322" s="120"/>
    </row>
    <row r="323" spans="1:158" s="118" customFormat="1" ht="15" customHeight="1" x14ac:dyDescent="0.25">
      <c r="A323" s="85">
        <v>23190830</v>
      </c>
      <c r="B323" s="86">
        <v>-73.116667000000007</v>
      </c>
      <c r="C323" s="86">
        <v>7.1166669999999996</v>
      </c>
      <c r="D323" s="87">
        <v>1025</v>
      </c>
      <c r="E323" s="187" t="s">
        <v>1896</v>
      </c>
      <c r="F323" s="188" t="s">
        <v>52</v>
      </c>
      <c r="G323" s="89" t="s">
        <v>1515</v>
      </c>
      <c r="H323" s="89" t="s">
        <v>1518</v>
      </c>
      <c r="I323" s="89" t="s">
        <v>1544</v>
      </c>
      <c r="J323" s="188" t="s">
        <v>1457</v>
      </c>
      <c r="K323" s="339" t="s">
        <v>1301</v>
      </c>
      <c r="L323" s="126" t="s">
        <v>1301</v>
      </c>
      <c r="M323" s="126" t="s">
        <v>1301</v>
      </c>
      <c r="N323" s="126" t="s">
        <v>1301</v>
      </c>
      <c r="O323" s="126" t="s">
        <v>1301</v>
      </c>
      <c r="P323" s="126" t="s">
        <v>1301</v>
      </c>
      <c r="Q323" s="126" t="s">
        <v>1301</v>
      </c>
      <c r="R323" s="126" t="s">
        <v>1301</v>
      </c>
      <c r="S323" s="126" t="s">
        <v>1301</v>
      </c>
      <c r="T323" s="126" t="s">
        <v>1301</v>
      </c>
      <c r="U323" s="126" t="s">
        <v>1301</v>
      </c>
      <c r="V323" s="661" t="s">
        <v>1301</v>
      </c>
      <c r="W323" s="661" t="s">
        <v>1301</v>
      </c>
      <c r="X323" s="126" t="s">
        <v>1301</v>
      </c>
      <c r="Y323" s="126" t="s">
        <v>1301</v>
      </c>
      <c r="Z323" s="339" t="s">
        <v>1301</v>
      </c>
      <c r="AA323" s="126" t="s">
        <v>1301</v>
      </c>
      <c r="AB323" s="126" t="s">
        <v>1301</v>
      </c>
      <c r="AC323" s="126" t="s">
        <v>1301</v>
      </c>
      <c r="AD323" s="339" t="s">
        <v>1301</v>
      </c>
      <c r="AE323" s="126" t="s">
        <v>1301</v>
      </c>
      <c r="AF323" s="126" t="s">
        <v>1301</v>
      </c>
      <c r="AG323" s="126" t="s">
        <v>1301</v>
      </c>
      <c r="AH323" s="126" t="s">
        <v>1301</v>
      </c>
      <c r="AI323" s="126" t="s">
        <v>1301</v>
      </c>
      <c r="AJ323" s="126" t="s">
        <v>1301</v>
      </c>
      <c r="AK323" s="126" t="s">
        <v>1301</v>
      </c>
      <c r="AL323" s="126" t="s">
        <v>1301</v>
      </c>
      <c r="AM323" s="126" t="s">
        <v>1301</v>
      </c>
      <c r="AN323" s="126" t="s">
        <v>1301</v>
      </c>
      <c r="AO323" s="120"/>
      <c r="AP323" s="92" t="str">
        <f t="shared" si="142"/>
        <v/>
      </c>
      <c r="AQ323" s="93" t="s">
        <v>1301</v>
      </c>
      <c r="AR323" s="226"/>
      <c r="AS323" s="227"/>
      <c r="AT323" s="96">
        <f t="shared" si="181"/>
        <v>0</v>
      </c>
      <c r="AU323" s="369"/>
      <c r="AV323" s="98"/>
      <c r="AW323" s="58"/>
      <c r="AX323" s="99"/>
      <c r="AY323" s="100"/>
      <c r="AZ323" s="101">
        <v>70.8</v>
      </c>
      <c r="BA323" s="370" t="str">
        <f t="shared" si="143"/>
        <v/>
      </c>
      <c r="BB323" s="370" t="str">
        <f t="shared" si="144"/>
        <v/>
      </c>
      <c r="BC323" s="370" t="str">
        <f t="shared" si="145"/>
        <v/>
      </c>
      <c r="BD323" s="370" t="s">
        <v>1301</v>
      </c>
      <c r="BE323" s="103"/>
      <c r="BF323" s="124" t="s">
        <v>1802</v>
      </c>
      <c r="BG323" s="105" t="s">
        <v>1301</v>
      </c>
      <c r="BH323" s="105" t="s">
        <v>1301</v>
      </c>
      <c r="BI323" s="105" t="s">
        <v>1301</v>
      </c>
      <c r="BJ323" s="105" t="s">
        <v>1301</v>
      </c>
      <c r="BK323" s="105" t="s">
        <v>1301</v>
      </c>
      <c r="BL323" s="105" t="s">
        <v>1301</v>
      </c>
      <c r="BM323" s="105" t="s">
        <v>1301</v>
      </c>
      <c r="BN323" s="105" t="s">
        <v>1301</v>
      </c>
      <c r="BO323" s="105" t="s">
        <v>1301</v>
      </c>
      <c r="BP323" s="105" t="s">
        <v>1301</v>
      </c>
      <c r="BQ323" s="105" t="s">
        <v>1301</v>
      </c>
      <c r="BR323" s="106" t="s">
        <v>1301</v>
      </c>
      <c r="BS323" s="107"/>
      <c r="BT323" s="191" t="s">
        <v>1301</v>
      </c>
      <c r="BU323" s="192" t="s">
        <v>1301</v>
      </c>
      <c r="BV323" s="192" t="s">
        <v>1301</v>
      </c>
      <c r="BW323" s="192" t="s">
        <v>1301</v>
      </c>
      <c r="BX323" s="192" t="s">
        <v>1301</v>
      </c>
      <c r="BY323" s="109" t="s">
        <v>1301</v>
      </c>
      <c r="BZ323" s="109" t="s">
        <v>1301</v>
      </c>
      <c r="CA323" s="109" t="s">
        <v>1301</v>
      </c>
      <c r="CB323" s="193" t="s">
        <v>1301</v>
      </c>
      <c r="CC323" s="193" t="s">
        <v>1301</v>
      </c>
      <c r="CD323" s="193" t="s">
        <v>1301</v>
      </c>
      <c r="CE323" s="193" t="s">
        <v>1301</v>
      </c>
      <c r="CF323" s="110"/>
      <c r="CG323" s="111">
        <v>63.5</v>
      </c>
      <c r="CH323" s="111">
        <v>96</v>
      </c>
      <c r="CI323" s="111">
        <v>72.900000000000006</v>
      </c>
      <c r="CJ323" s="111">
        <v>70.8</v>
      </c>
      <c r="CK323" s="111">
        <v>74</v>
      </c>
      <c r="CL323" s="111">
        <v>83.2</v>
      </c>
      <c r="CM323" s="111">
        <v>53.3</v>
      </c>
      <c r="CN323" s="111">
        <v>73</v>
      </c>
      <c r="CO323" s="111">
        <v>100.5</v>
      </c>
      <c r="CP323" s="111">
        <v>117.5</v>
      </c>
      <c r="CQ323" s="111">
        <v>76</v>
      </c>
      <c r="CR323" s="111">
        <v>95.3</v>
      </c>
      <c r="CS323" s="112"/>
      <c r="CT323" s="125" t="s">
        <v>1802</v>
      </c>
      <c r="CU323" s="114">
        <f t="shared" si="164"/>
        <v>0</v>
      </c>
      <c r="CV323" s="114"/>
      <c r="CW323" s="114"/>
      <c r="CX323" s="114">
        <f t="shared" si="173"/>
        <v>0</v>
      </c>
      <c r="CY323" s="114"/>
      <c r="CZ323" s="114"/>
      <c r="DA323" s="114">
        <f t="shared" si="166"/>
        <v>0</v>
      </c>
      <c r="DB323" s="115">
        <f t="shared" si="171"/>
        <v>0</v>
      </c>
      <c r="DC323" s="116">
        <f t="shared" si="167"/>
        <v>0</v>
      </c>
      <c r="DD323" s="116">
        <f t="shared" si="174"/>
        <v>0</v>
      </c>
      <c r="DE323" s="116">
        <f t="shared" si="169"/>
        <v>0</v>
      </c>
      <c r="DF323" s="117">
        <f t="shared" si="170"/>
        <v>0</v>
      </c>
      <c r="DH323" s="119"/>
      <c r="DI323" s="119"/>
      <c r="DJ323" s="120"/>
      <c r="DK323" s="121"/>
      <c r="DL323" s="119"/>
      <c r="DM323" s="119"/>
      <c r="DN323" s="120"/>
      <c r="DO323" s="121"/>
      <c r="DP323" s="119"/>
      <c r="DQ323" s="119"/>
      <c r="DR323" s="120"/>
      <c r="DS323" s="121"/>
      <c r="DT323" s="119"/>
      <c r="DU323" s="119"/>
      <c r="DV323" s="120"/>
      <c r="DW323" s="121"/>
      <c r="DX323" s="119"/>
      <c r="DY323" s="119"/>
      <c r="DZ323" s="120"/>
      <c r="EA323" s="121"/>
      <c r="EB323" s="119"/>
      <c r="EC323" s="119"/>
      <c r="ED323" s="120"/>
      <c r="EE323" s="121"/>
      <c r="EF323" s="119"/>
      <c r="EG323" s="119"/>
      <c r="EH323" s="120"/>
      <c r="EI323" s="121"/>
      <c r="EJ323" s="119"/>
      <c r="EK323" s="119"/>
      <c r="EL323" s="120"/>
      <c r="EM323" s="121"/>
      <c r="EN323" s="119"/>
      <c r="EO323" s="119"/>
      <c r="EP323" s="120"/>
      <c r="EQ323" s="121"/>
      <c r="ER323" s="119"/>
      <c r="ES323" s="119"/>
      <c r="ET323" s="120"/>
      <c r="EU323" s="121"/>
      <c r="EV323" s="119"/>
      <c r="EW323" s="119"/>
      <c r="EX323" s="120"/>
      <c r="EY323" s="121"/>
      <c r="EZ323" s="119"/>
      <c r="FA323" s="119"/>
      <c r="FB323" s="120"/>
    </row>
    <row r="324" spans="1:158" s="118" customFormat="1" ht="15" customHeight="1" x14ac:dyDescent="0.25">
      <c r="A324" s="85">
        <v>24030950</v>
      </c>
      <c r="B324" s="86">
        <v>-72.733333000000002</v>
      </c>
      <c r="C324" s="86">
        <v>6.7</v>
      </c>
      <c r="D324" s="87">
        <v>2237</v>
      </c>
      <c r="E324" s="197" t="s">
        <v>256</v>
      </c>
      <c r="F324" s="89" t="s">
        <v>52</v>
      </c>
      <c r="G324" s="89" t="s">
        <v>1515</v>
      </c>
      <c r="H324" s="89" t="s">
        <v>752</v>
      </c>
      <c r="I324" s="89" t="s">
        <v>1590</v>
      </c>
      <c r="J324" s="171" t="s">
        <v>899</v>
      </c>
      <c r="K324" s="339">
        <v>0.7</v>
      </c>
      <c r="L324" s="126">
        <v>1.3</v>
      </c>
      <c r="M324" s="126">
        <v>0</v>
      </c>
      <c r="N324" s="126">
        <v>0</v>
      </c>
      <c r="O324" s="126">
        <v>13</v>
      </c>
      <c r="P324" s="126">
        <v>0</v>
      </c>
      <c r="Q324" s="126">
        <v>14.5</v>
      </c>
      <c r="R324" s="126">
        <v>2.7</v>
      </c>
      <c r="S324" s="126">
        <v>1.5</v>
      </c>
      <c r="T324" s="126">
        <v>5.8</v>
      </c>
      <c r="U324" s="126">
        <v>0</v>
      </c>
      <c r="V324" s="661">
        <v>0</v>
      </c>
      <c r="W324" s="661">
        <v>5.2</v>
      </c>
      <c r="X324" s="126">
        <v>18</v>
      </c>
      <c r="Y324" s="126">
        <v>55.8</v>
      </c>
      <c r="Z324" s="339">
        <v>5.5</v>
      </c>
      <c r="AA324" s="126">
        <v>11.2</v>
      </c>
      <c r="AB324" s="126">
        <v>0</v>
      </c>
      <c r="AC324" s="126">
        <v>11.7</v>
      </c>
      <c r="AD324" s="339">
        <v>0</v>
      </c>
      <c r="AE324" s="126">
        <v>0</v>
      </c>
      <c r="AF324" s="126">
        <v>25.3</v>
      </c>
      <c r="AG324" s="126">
        <v>19.100000000000001</v>
      </c>
      <c r="AH324" s="126">
        <v>27.6</v>
      </c>
      <c r="AI324" s="126">
        <v>1.5</v>
      </c>
      <c r="AJ324" s="126">
        <v>14.7</v>
      </c>
      <c r="AK324" s="126">
        <v>1.2</v>
      </c>
      <c r="AL324" s="126">
        <v>11.7</v>
      </c>
      <c r="AM324" s="126">
        <v>1</v>
      </c>
      <c r="AN324" s="126">
        <v>2.2999999999999998</v>
      </c>
      <c r="AO324" s="120"/>
      <c r="AP324" s="92">
        <f t="shared" si="142"/>
        <v>251.29999999999995</v>
      </c>
      <c r="AQ324" s="93">
        <v>194.62962962962962</v>
      </c>
      <c r="AR324" s="94">
        <f t="shared" ref="AR324:AR335" si="182">+AP324*100/AQ324</f>
        <v>129.11703139866793</v>
      </c>
      <c r="AS324" s="95">
        <f t="shared" ref="AS324:AS335" si="183">IF(AND((AP324*$AT$1*100/(AQ324*AT324))&gt;100+3.33*AP324-AQ324*AT324/$AT$1,AQ324&lt;30),IF(100+3.33*AP324-AQ324*AT324/$AT$1&gt;200,200,100+3.33*AP324-AQ324*AT324/$AT$1),IF((AP324*$AT$1*100/(AQ324*AT324))&lt;100+AP324-3.33*AQ324*AT324/$AT$1,100+AP324-3.33*AQ324*AT324/$AT$1,IF((AP324*$AT$1*100/(AQ324*AT324))&gt;200,200,(AP324*$AT$1*100/(AQ324*AT324)))))</f>
        <v>129.1170313986679</v>
      </c>
      <c r="AT324" s="96">
        <f t="shared" si="181"/>
        <v>30</v>
      </c>
      <c r="AU324" s="369">
        <f t="shared" si="179"/>
        <v>22</v>
      </c>
      <c r="AV324" s="98"/>
      <c r="AW324" s="58">
        <f t="shared" si="140"/>
        <v>2.2999999999999998</v>
      </c>
      <c r="AX324" s="99"/>
      <c r="AY324" s="100">
        <f>MAX(K324:AO324)</f>
        <v>55.8</v>
      </c>
      <c r="AZ324" s="101"/>
      <c r="BA324" s="371" t="str">
        <f t="shared" si="143"/>
        <v/>
      </c>
      <c r="BB324" s="371" t="str">
        <f t="shared" si="144"/>
        <v/>
      </c>
      <c r="BC324" s="371" t="str">
        <f t="shared" si="145"/>
        <v/>
      </c>
      <c r="BD324" s="371">
        <v>17.420927467300828</v>
      </c>
      <c r="BE324" s="103">
        <f t="shared" ref="BE324:BE335" si="184">AU324-BD324</f>
        <v>4.5790725326991719</v>
      </c>
      <c r="BF324" s="124" t="s">
        <v>256</v>
      </c>
      <c r="BG324" s="105">
        <v>45.393103448275873</v>
      </c>
      <c r="BH324" s="105">
        <v>74.70714285714287</v>
      </c>
      <c r="BI324" s="105">
        <v>132.97241379310347</v>
      </c>
      <c r="BJ324" s="105">
        <v>194.62962962962962</v>
      </c>
      <c r="BK324" s="105">
        <v>183.83103448275861</v>
      </c>
      <c r="BL324" s="105">
        <v>90.357692307692318</v>
      </c>
      <c r="BM324" s="105">
        <v>73.56296296296297</v>
      </c>
      <c r="BN324" s="105">
        <v>109.84444444444446</v>
      </c>
      <c r="BO324" s="105">
        <v>156.61428571428573</v>
      </c>
      <c r="BP324" s="105">
        <v>234.34999999999997</v>
      </c>
      <c r="BQ324" s="105">
        <v>196.29615384615389</v>
      </c>
      <c r="BR324" s="106">
        <v>65.689655172413779</v>
      </c>
      <c r="BS324" s="107"/>
      <c r="BT324" s="372">
        <v>6.0344827586206877</v>
      </c>
      <c r="BU324" s="373">
        <v>8.7871217452498254</v>
      </c>
      <c r="BV324" s="373">
        <v>13.206896551724139</v>
      </c>
      <c r="BW324" s="373">
        <v>17.420927467300828</v>
      </c>
      <c r="BX324" s="373">
        <v>18.103448275862071</v>
      </c>
      <c r="BY324" s="109">
        <v>14.923076923076922</v>
      </c>
      <c r="BZ324" s="109">
        <v>14.629629629629628</v>
      </c>
      <c r="CA324" s="109">
        <v>16.960591133004925</v>
      </c>
      <c r="CB324" s="109">
        <v>16.72660098522168</v>
      </c>
      <c r="CC324" s="109">
        <v>19.160919540229884</v>
      </c>
      <c r="CD324" s="109">
        <v>15.595238095238097</v>
      </c>
      <c r="CE324" s="109">
        <v>8.0689655172413755</v>
      </c>
      <c r="CF324" s="110"/>
      <c r="CG324" s="111"/>
      <c r="CH324" s="111"/>
      <c r="CI324" s="111"/>
      <c r="CJ324" s="111"/>
      <c r="CK324" s="111"/>
      <c r="CL324" s="111"/>
      <c r="CM324" s="111"/>
      <c r="CN324" s="111"/>
      <c r="CO324" s="111"/>
      <c r="CP324" s="111"/>
      <c r="CQ324" s="111"/>
      <c r="CR324" s="111"/>
      <c r="CS324" s="112"/>
      <c r="CT324" s="125" t="s">
        <v>256</v>
      </c>
      <c r="CU324" s="114">
        <f t="shared" si="164"/>
        <v>39.5</v>
      </c>
      <c r="CV324" s="114"/>
      <c r="CW324" s="114"/>
      <c r="CX324" s="114">
        <f t="shared" si="173"/>
        <v>107.4</v>
      </c>
      <c r="CY324" s="114"/>
      <c r="CZ324" s="114"/>
      <c r="DA324" s="114">
        <f t="shared" si="166"/>
        <v>104.4</v>
      </c>
      <c r="DB324" s="115">
        <f t="shared" si="171"/>
        <v>251.3</v>
      </c>
      <c r="DC324" s="116">
        <f t="shared" si="167"/>
        <v>10</v>
      </c>
      <c r="DD324" s="116">
        <f t="shared" si="174"/>
        <v>10</v>
      </c>
      <c r="DE324" s="116">
        <f t="shared" si="169"/>
        <v>10</v>
      </c>
      <c r="DF324" s="117">
        <f t="shared" si="170"/>
        <v>30</v>
      </c>
      <c r="DH324" s="119">
        <v>15.280866071428573</v>
      </c>
      <c r="DI324" s="119">
        <v>11.971633928571432</v>
      </c>
      <c r="DJ324" s="120">
        <v>11.679642857142859</v>
      </c>
      <c r="DK324" s="121"/>
      <c r="DL324" s="119">
        <v>17.899999999999999</v>
      </c>
      <c r="DM324" s="119">
        <v>23.8</v>
      </c>
      <c r="DN324" s="120">
        <v>24.5</v>
      </c>
      <c r="DO324" s="121"/>
      <c r="DP324" s="119">
        <v>34.057367149758448</v>
      </c>
      <c r="DQ324" s="119">
        <v>34.25595238095238</v>
      </c>
      <c r="DR324" s="120">
        <v>55.008109040717741</v>
      </c>
      <c r="DS324" s="121"/>
      <c r="DT324" s="119">
        <v>59.989328951919745</v>
      </c>
      <c r="DU324" s="119">
        <v>72.559494984434451</v>
      </c>
      <c r="DV324" s="120">
        <v>78.486890349360081</v>
      </c>
      <c r="DW324" s="121"/>
      <c r="DX324" s="119">
        <v>76.880748399803011</v>
      </c>
      <c r="DY324" s="119">
        <v>60.202914090851046</v>
      </c>
      <c r="DZ324" s="120">
        <v>69.457078250086596</v>
      </c>
      <c r="EA324" s="121"/>
      <c r="EB324" s="119">
        <v>43.714622178606476</v>
      </c>
      <c r="EC324" s="119">
        <v>39.759489695780175</v>
      </c>
      <c r="ED324" s="120">
        <v>22.585888125613344</v>
      </c>
      <c r="EE324" s="121"/>
      <c r="EF324" s="119">
        <v>26.345330018771246</v>
      </c>
      <c r="EG324" s="119">
        <v>32.105037796154441</v>
      </c>
      <c r="EH324" s="120">
        <v>32.958327837248241</v>
      </c>
      <c r="EI324" s="121"/>
      <c r="EJ324" s="119">
        <v>30.086929274843332</v>
      </c>
      <c r="EK324" s="119">
        <v>37.06956132497762</v>
      </c>
      <c r="EL324" s="120">
        <v>47.543509400179047</v>
      </c>
      <c r="EM324" s="121"/>
      <c r="EN324" s="119">
        <v>49.269363722697072</v>
      </c>
      <c r="EO324" s="119">
        <v>56.30784425451094</v>
      </c>
      <c r="EP324" s="120">
        <v>65.985754985755008</v>
      </c>
      <c r="EQ324" s="121"/>
      <c r="ER324" s="119">
        <v>82.471049596309086</v>
      </c>
      <c r="ES324" s="119">
        <v>81.873433294886553</v>
      </c>
      <c r="ET324" s="120">
        <v>94.722183775470938</v>
      </c>
      <c r="EU324" s="121"/>
      <c r="EV324" s="119">
        <v>78.015338135254112</v>
      </c>
      <c r="EW324" s="119">
        <v>57.985726290516205</v>
      </c>
      <c r="EX324" s="120">
        <v>42.763221288515403</v>
      </c>
      <c r="EY324" s="121"/>
      <c r="EZ324" s="119">
        <v>35.770368228262967</v>
      </c>
      <c r="FA324" s="119">
        <v>21.441604010025063</v>
      </c>
      <c r="FB324" s="120">
        <v>19.173742047426256</v>
      </c>
    </row>
    <row r="325" spans="1:158" s="118" customFormat="1" ht="15" customHeight="1" x14ac:dyDescent="0.25">
      <c r="A325" s="85">
        <v>16020110</v>
      </c>
      <c r="B325" s="86">
        <v>-72.733333000000002</v>
      </c>
      <c r="C325" s="86">
        <v>7.3166669999999998</v>
      </c>
      <c r="D325" s="87">
        <v>2875</v>
      </c>
      <c r="E325" s="197" t="s">
        <v>1201</v>
      </c>
      <c r="F325" s="89" t="s">
        <v>55</v>
      </c>
      <c r="G325" s="89"/>
      <c r="H325" s="89"/>
      <c r="I325" s="89"/>
      <c r="J325" s="171" t="s">
        <v>1202</v>
      </c>
      <c r="K325" s="339" t="s">
        <v>1301</v>
      </c>
      <c r="L325" s="126" t="s">
        <v>1301</v>
      </c>
      <c r="M325" s="126" t="s">
        <v>1301</v>
      </c>
      <c r="N325" s="126" t="s">
        <v>1301</v>
      </c>
      <c r="O325" s="126" t="s">
        <v>1301</v>
      </c>
      <c r="P325" s="126" t="s">
        <v>1301</v>
      </c>
      <c r="Q325" s="126" t="s">
        <v>1301</v>
      </c>
      <c r="R325" s="126" t="s">
        <v>1301</v>
      </c>
      <c r="S325" s="126" t="s">
        <v>1301</v>
      </c>
      <c r="T325" s="126" t="s">
        <v>1301</v>
      </c>
      <c r="U325" s="126" t="s">
        <v>1301</v>
      </c>
      <c r="V325" s="661" t="s">
        <v>1301</v>
      </c>
      <c r="W325" s="661" t="s">
        <v>1301</v>
      </c>
      <c r="X325" s="126" t="s">
        <v>1301</v>
      </c>
      <c r="Y325" s="126" t="s">
        <v>1301</v>
      </c>
      <c r="Z325" s="339" t="s">
        <v>1301</v>
      </c>
      <c r="AA325" s="126" t="s">
        <v>1301</v>
      </c>
      <c r="AB325" s="126" t="s">
        <v>1301</v>
      </c>
      <c r="AC325" s="126" t="s">
        <v>1301</v>
      </c>
      <c r="AD325" s="339" t="s">
        <v>1301</v>
      </c>
      <c r="AE325" s="126" t="s">
        <v>1301</v>
      </c>
      <c r="AF325" s="126" t="s">
        <v>1301</v>
      </c>
      <c r="AG325" s="126" t="s">
        <v>1301</v>
      </c>
      <c r="AH325" s="126" t="s">
        <v>1301</v>
      </c>
      <c r="AI325" s="126" t="s">
        <v>1301</v>
      </c>
      <c r="AJ325" s="126" t="s">
        <v>1301</v>
      </c>
      <c r="AK325" s="126" t="s">
        <v>1301</v>
      </c>
      <c r="AL325" s="126" t="s">
        <v>1301</v>
      </c>
      <c r="AM325" s="126" t="s">
        <v>1301</v>
      </c>
      <c r="AN325" s="126" t="s">
        <v>1301</v>
      </c>
      <c r="AO325" s="120"/>
      <c r="AP325" s="92" t="str">
        <f t="shared" ref="AP325:AP388" si="185">IF(AT325&gt;1,SUM(K325:AO325),"")</f>
        <v/>
      </c>
      <c r="AQ325" s="93" t="s">
        <v>1301</v>
      </c>
      <c r="AR325" s="226"/>
      <c r="AS325" s="227"/>
      <c r="AT325" s="96">
        <f t="shared" si="181"/>
        <v>0</v>
      </c>
      <c r="AU325" s="369">
        <f t="shared" si="179"/>
        <v>0</v>
      </c>
      <c r="AV325" s="98"/>
      <c r="AW325" s="58"/>
      <c r="AX325" s="99"/>
      <c r="AY325" s="100"/>
      <c r="AZ325" s="101">
        <v>146</v>
      </c>
      <c r="BA325" s="371" t="str">
        <f t="shared" ref="BA325:BA388" si="186">IF(AND(AZ325&gt;0,AY325&gt;0),AY325-AZ325,"")</f>
        <v/>
      </c>
      <c r="BB325" s="371" t="str">
        <f t="shared" ref="BB325:BB388" si="187">IF(AND(ISNUMBER(BA325),BA325&gt;0),"Si","")</f>
        <v/>
      </c>
      <c r="BC325" s="371" t="str">
        <f t="shared" ref="BC325:BC388" si="188">IF(AND(BB325="Si",AY325=AW325),"Si","")</f>
        <v/>
      </c>
      <c r="BD325" s="371" t="s">
        <v>1301</v>
      </c>
      <c r="BE325" s="103" t="e">
        <f t="shared" si="184"/>
        <v>#VALUE!</v>
      </c>
      <c r="BF325" s="124" t="s">
        <v>1201</v>
      </c>
      <c r="BG325" s="105" t="s">
        <v>1301</v>
      </c>
      <c r="BH325" s="105" t="s">
        <v>1301</v>
      </c>
      <c r="BI325" s="105" t="s">
        <v>1301</v>
      </c>
      <c r="BJ325" s="105" t="s">
        <v>1301</v>
      </c>
      <c r="BK325" s="105" t="s">
        <v>1301</v>
      </c>
      <c r="BL325" s="105" t="s">
        <v>1301</v>
      </c>
      <c r="BM325" s="105" t="s">
        <v>1301</v>
      </c>
      <c r="BN325" s="105" t="s">
        <v>1301</v>
      </c>
      <c r="BO325" s="105" t="s">
        <v>1301</v>
      </c>
      <c r="BP325" s="105" t="s">
        <v>1301</v>
      </c>
      <c r="BQ325" s="105" t="s">
        <v>1301</v>
      </c>
      <c r="BR325" s="106" t="s">
        <v>1301</v>
      </c>
      <c r="BS325" s="107"/>
      <c r="BT325" s="372" t="s">
        <v>1301</v>
      </c>
      <c r="BU325" s="372" t="s">
        <v>1301</v>
      </c>
      <c r="BV325" s="372" t="s">
        <v>1301</v>
      </c>
      <c r="BW325" s="372" t="s">
        <v>1301</v>
      </c>
      <c r="BX325" s="372" t="s">
        <v>1301</v>
      </c>
      <c r="BY325" s="109" t="s">
        <v>1301</v>
      </c>
      <c r="BZ325" s="109" t="s">
        <v>1301</v>
      </c>
      <c r="CA325" s="109" t="s">
        <v>1301</v>
      </c>
      <c r="CB325" s="109" t="s">
        <v>1301</v>
      </c>
      <c r="CC325" s="109" t="s">
        <v>1301</v>
      </c>
      <c r="CD325" s="109" t="s">
        <v>1301</v>
      </c>
      <c r="CE325" s="109" t="s">
        <v>1301</v>
      </c>
      <c r="CF325" s="110"/>
      <c r="CG325" s="111">
        <v>30.7</v>
      </c>
      <c r="CH325" s="111">
        <v>33.799999999999997</v>
      </c>
      <c r="CI325" s="111">
        <v>140</v>
      </c>
      <c r="CJ325" s="111">
        <v>146</v>
      </c>
      <c r="CK325" s="111">
        <v>47.6</v>
      </c>
      <c r="CL325" s="111">
        <v>140</v>
      </c>
      <c r="CM325" s="111">
        <v>170</v>
      </c>
      <c r="CN325" s="111">
        <v>142</v>
      </c>
      <c r="CO325" s="111">
        <v>146</v>
      </c>
      <c r="CP325" s="111">
        <v>146</v>
      </c>
      <c r="CQ325" s="111">
        <v>147</v>
      </c>
      <c r="CR325" s="111">
        <v>140</v>
      </c>
      <c r="CS325" s="112"/>
      <c r="CT325" s="125" t="s">
        <v>1201</v>
      </c>
      <c r="CU325" s="114">
        <f t="shared" si="164"/>
        <v>0</v>
      </c>
      <c r="CV325" s="114"/>
      <c r="CW325" s="114"/>
      <c r="CX325" s="114">
        <f t="shared" si="173"/>
        <v>0</v>
      </c>
      <c r="CY325" s="114"/>
      <c r="CZ325" s="114"/>
      <c r="DA325" s="114">
        <f t="shared" si="166"/>
        <v>0</v>
      </c>
      <c r="DB325" s="115">
        <f t="shared" si="171"/>
        <v>0</v>
      </c>
      <c r="DC325" s="116">
        <f t="shared" si="167"/>
        <v>0</v>
      </c>
      <c r="DD325" s="116">
        <f t="shared" si="174"/>
        <v>0</v>
      </c>
      <c r="DE325" s="116">
        <f t="shared" si="169"/>
        <v>0</v>
      </c>
      <c r="DF325" s="117">
        <f t="shared" si="170"/>
        <v>0</v>
      </c>
      <c r="DH325" s="119">
        <v>15.709101449275364</v>
      </c>
      <c r="DI325" s="119">
        <v>7.4042898550724647</v>
      </c>
      <c r="DJ325" s="120">
        <v>11.406608695652174</v>
      </c>
      <c r="DK325" s="121"/>
      <c r="DL325" s="119">
        <v>11.804949928469242</v>
      </c>
      <c r="DM325" s="119">
        <v>13.942052932761086</v>
      </c>
      <c r="DN325" s="120">
        <v>21.676330472103004</v>
      </c>
      <c r="DO325" s="121"/>
      <c r="DP325" s="119">
        <v>19.515407407407405</v>
      </c>
      <c r="DQ325" s="119">
        <v>23.518567901234565</v>
      </c>
      <c r="DR325" s="120">
        <v>24.519358024691357</v>
      </c>
      <c r="DS325" s="121"/>
      <c r="DT325" s="119">
        <v>41.4</v>
      </c>
      <c r="DU325" s="119">
        <v>48.7</v>
      </c>
      <c r="DV325" s="120">
        <v>48.5</v>
      </c>
      <c r="DW325" s="121"/>
      <c r="DX325" s="119">
        <v>47.08774308019872</v>
      </c>
      <c r="DY325" s="119">
        <v>40.789382540809079</v>
      </c>
      <c r="DZ325" s="120">
        <v>52.986207712325516</v>
      </c>
      <c r="EA325" s="121"/>
      <c r="EB325" s="119">
        <v>33.617442622950826</v>
      </c>
      <c r="EC325" s="119">
        <v>39.120297814207653</v>
      </c>
      <c r="ED325" s="120">
        <v>49.325592896174861</v>
      </c>
      <c r="EE325" s="121"/>
      <c r="EF325" s="119">
        <v>43.90782531194295</v>
      </c>
      <c r="EG325" s="119">
        <v>52.909429590017815</v>
      </c>
      <c r="EH325" s="120">
        <v>34.106078431372545</v>
      </c>
      <c r="EI325" s="121"/>
      <c r="EJ325" s="119">
        <v>33.937297056199817</v>
      </c>
      <c r="EK325" s="119">
        <v>38.342137972048761</v>
      </c>
      <c r="EL325" s="120">
        <v>39.943898305084744</v>
      </c>
      <c r="EM325" s="121"/>
      <c r="EN325" s="119">
        <v>39.902772758860323</v>
      </c>
      <c r="EO325" s="119">
        <v>37.802626824183463</v>
      </c>
      <c r="EP325" s="120">
        <v>66.204600416956239</v>
      </c>
      <c r="EQ325" s="121"/>
      <c r="ER325" s="119">
        <v>65.029141724981031</v>
      </c>
      <c r="ES325" s="119">
        <v>45.510285810639914</v>
      </c>
      <c r="ET325" s="120">
        <v>54.915744878172156</v>
      </c>
      <c r="EU325" s="121"/>
      <c r="EV325" s="119">
        <v>32.303804475853944</v>
      </c>
      <c r="EW325" s="119">
        <v>57.506772673733813</v>
      </c>
      <c r="EX325" s="120">
        <v>23.402756183745584</v>
      </c>
      <c r="EY325" s="121"/>
      <c r="EZ325" s="119">
        <v>26.360775193798453</v>
      </c>
      <c r="FA325" s="119">
        <v>11.682616279069771</v>
      </c>
      <c r="FB325" s="120">
        <v>13.479941860465118</v>
      </c>
    </row>
    <row r="326" spans="1:158" s="118" customFormat="1" ht="15" customHeight="1" x14ac:dyDescent="0.25">
      <c r="A326" s="85">
        <v>23205030</v>
      </c>
      <c r="B326" s="86">
        <v>-74.066666999999995</v>
      </c>
      <c r="C326" s="86">
        <v>7.9666670000000002</v>
      </c>
      <c r="D326" s="87">
        <v>650</v>
      </c>
      <c r="E326" s="197" t="s">
        <v>257</v>
      </c>
      <c r="F326" s="89" t="s">
        <v>39</v>
      </c>
      <c r="G326" s="89" t="s">
        <v>1515</v>
      </c>
      <c r="H326" s="89" t="s">
        <v>1518</v>
      </c>
      <c r="I326" s="89" t="s">
        <v>1597</v>
      </c>
      <c r="J326" s="171" t="s">
        <v>1252</v>
      </c>
      <c r="K326" s="246">
        <v>20.8</v>
      </c>
      <c r="L326" s="126">
        <v>0</v>
      </c>
      <c r="M326" s="126">
        <v>0</v>
      </c>
      <c r="N326" s="126">
        <v>0</v>
      </c>
      <c r="O326" s="126">
        <v>12.5</v>
      </c>
      <c r="P326" s="126">
        <v>9.5</v>
      </c>
      <c r="Q326" s="126">
        <v>0</v>
      </c>
      <c r="R326" s="126">
        <v>9.5</v>
      </c>
      <c r="S326" s="126">
        <v>0</v>
      </c>
      <c r="T326" s="126">
        <v>1.4</v>
      </c>
      <c r="U326" s="126">
        <v>0</v>
      </c>
      <c r="V326" s="661">
        <v>0</v>
      </c>
      <c r="W326" s="661">
        <v>0</v>
      </c>
      <c r="X326" s="126">
        <v>3.5</v>
      </c>
      <c r="Y326" s="126">
        <v>0</v>
      </c>
      <c r="Z326" s="246">
        <v>9</v>
      </c>
      <c r="AA326" s="126">
        <v>18.2</v>
      </c>
      <c r="AB326" s="126">
        <v>29</v>
      </c>
      <c r="AC326" s="126">
        <v>0.8</v>
      </c>
      <c r="AD326" s="246">
        <v>0</v>
      </c>
      <c r="AE326" s="126">
        <v>0</v>
      </c>
      <c r="AF326" s="126">
        <v>0</v>
      </c>
      <c r="AG326" s="126">
        <v>0</v>
      </c>
      <c r="AH326" s="126">
        <v>5.8</v>
      </c>
      <c r="AI326" s="126">
        <v>0</v>
      </c>
      <c r="AJ326" s="126">
        <v>31.2</v>
      </c>
      <c r="AK326" s="126">
        <v>0</v>
      </c>
      <c r="AL326" s="126">
        <v>28.8</v>
      </c>
      <c r="AM326" s="126">
        <v>0</v>
      </c>
      <c r="AN326" s="126">
        <v>0</v>
      </c>
      <c r="AO326" s="120"/>
      <c r="AP326" s="92">
        <f t="shared" si="185"/>
        <v>180</v>
      </c>
      <c r="AQ326" s="93">
        <v>157.4571428571428</v>
      </c>
      <c r="AR326" s="94">
        <f>+AP326*100/AQ326</f>
        <v>114.3168209036473</v>
      </c>
      <c r="AS326" s="95">
        <f>IF(AND((AP326*$AT$1*100/(AQ326*AT326))&gt;100+3.33*AP326-AQ326*AT326/$AT$1,AQ326&lt;30),IF(100+3.33*AP326-AQ326*AT326/$AT$1&gt;200,200,100+3.33*AP326-AQ326*AT326/$AT$1),IF((AP326*$AT$1*100/(AQ326*AT326))&lt;100+AP326-3.33*AQ326*AT326/$AT$1,100+AP326-3.33*AQ326*AT326/$AT$1,IF((AP326*$AT$1*100/(AQ326*AT326))&gt;200,200,(AP326*$AT$1*100/(AQ326*AT326)))))</f>
        <v>114.31682090364728</v>
      </c>
      <c r="AT326" s="96">
        <f>COUNT(K326:AO326)</f>
        <v>30</v>
      </c>
      <c r="AU326" s="97">
        <f>COUNTIF(K326:AO326,"&gt;0")</f>
        <v>13</v>
      </c>
      <c r="AV326" s="98"/>
      <c r="AW326" s="58">
        <f>+LOOKUP(1000,K326:AO326)</f>
        <v>0</v>
      </c>
      <c r="AX326" s="99"/>
      <c r="AY326" s="100">
        <f>MAX(K326:AO326)</f>
        <v>31.2</v>
      </c>
      <c r="AZ326" s="101">
        <v>116.6</v>
      </c>
      <c r="BA326" s="371">
        <f t="shared" si="186"/>
        <v>-85.399999999999991</v>
      </c>
      <c r="BB326" s="371" t="str">
        <f t="shared" si="187"/>
        <v/>
      </c>
      <c r="BC326" s="371" t="str">
        <f t="shared" si="188"/>
        <v/>
      </c>
      <c r="BD326" s="371">
        <v>10.45402298850575</v>
      </c>
      <c r="BE326" s="103">
        <f t="shared" si="184"/>
        <v>2.5459770114942497</v>
      </c>
      <c r="BF326" s="124" t="s">
        <v>257</v>
      </c>
      <c r="BG326" s="105">
        <v>15.425000000000001</v>
      </c>
      <c r="BH326" s="105">
        <v>17.581481481481482</v>
      </c>
      <c r="BI326" s="105">
        <v>79.775000000000006</v>
      </c>
      <c r="BJ326" s="105">
        <v>157.4571428571428</v>
      </c>
      <c r="BK326" s="105">
        <v>252.52592592592597</v>
      </c>
      <c r="BL326" s="105">
        <v>230.47777777777776</v>
      </c>
      <c r="BM326" s="105">
        <v>205.67692307692309</v>
      </c>
      <c r="BN326" s="105">
        <v>215.26666666666665</v>
      </c>
      <c r="BO326" s="105">
        <v>215.07886991500857</v>
      </c>
      <c r="BP326" s="105">
        <v>195.828</v>
      </c>
      <c r="BQ326" s="105">
        <v>128.76250000000002</v>
      </c>
      <c r="BR326" s="106">
        <v>34.557692307692299</v>
      </c>
      <c r="BS326" s="107"/>
      <c r="BT326" s="372">
        <v>1.6785714285714284</v>
      </c>
      <c r="BU326" s="372">
        <v>1.7959057425652256</v>
      </c>
      <c r="BV326" s="372">
        <v>6.2178571428571416</v>
      </c>
      <c r="BW326" s="372">
        <v>10.45402298850575</v>
      </c>
      <c r="BX326" s="372">
        <v>15.117777777777777</v>
      </c>
      <c r="BY326" s="109">
        <v>12.521997621878718</v>
      </c>
      <c r="BZ326" s="109">
        <v>11.441339674990093</v>
      </c>
      <c r="CA326" s="109">
        <v>13.220443349753696</v>
      </c>
      <c r="CB326" s="109">
        <v>12.864362153898425</v>
      </c>
      <c r="CC326" s="109">
        <v>13.276245210727968</v>
      </c>
      <c r="CD326" s="109">
        <v>10.526394210302255</v>
      </c>
      <c r="CE326" s="109">
        <v>3.7448275862068958</v>
      </c>
      <c r="CF326" s="110"/>
      <c r="CG326" s="111">
        <v>39.299999999999997</v>
      </c>
      <c r="CH326" s="111">
        <v>80.8</v>
      </c>
      <c r="CI326" s="111">
        <v>132.4</v>
      </c>
      <c r="CJ326" s="111">
        <v>116.6</v>
      </c>
      <c r="CK326" s="111">
        <v>122.2</v>
      </c>
      <c r="CL326" s="111">
        <v>143</v>
      </c>
      <c r="CM326" s="111">
        <v>126</v>
      </c>
      <c r="CN326" s="111">
        <v>110</v>
      </c>
      <c r="CO326" s="111">
        <v>116.6</v>
      </c>
      <c r="CP326" s="111">
        <v>121.1</v>
      </c>
      <c r="CQ326" s="111">
        <v>96.4</v>
      </c>
      <c r="CR326" s="111">
        <v>104</v>
      </c>
      <c r="CS326" s="112"/>
      <c r="CT326" s="125" t="s">
        <v>257</v>
      </c>
      <c r="CU326" s="114">
        <f t="shared" si="164"/>
        <v>53.699999999999996</v>
      </c>
      <c r="CV326" s="114"/>
      <c r="CW326" s="114"/>
      <c r="CX326" s="114">
        <f t="shared" si="173"/>
        <v>60.5</v>
      </c>
      <c r="CY326" s="114"/>
      <c r="CZ326" s="114"/>
      <c r="DA326" s="114">
        <f t="shared" si="166"/>
        <v>65.8</v>
      </c>
      <c r="DB326" s="115">
        <f t="shared" si="171"/>
        <v>180</v>
      </c>
      <c r="DC326" s="116">
        <f t="shared" si="167"/>
        <v>10</v>
      </c>
      <c r="DD326" s="116">
        <f t="shared" si="174"/>
        <v>10</v>
      </c>
      <c r="DE326" s="116">
        <f t="shared" si="169"/>
        <v>10</v>
      </c>
      <c r="DF326" s="117">
        <f t="shared" si="170"/>
        <v>30</v>
      </c>
      <c r="DH326" s="119">
        <v>5.531498116487974</v>
      </c>
      <c r="DI326" s="119">
        <v>4.4677484787018251</v>
      </c>
      <c r="DJ326" s="120">
        <v>2.6593740944653721</v>
      </c>
      <c r="DK326" s="121"/>
      <c r="DL326" s="119">
        <v>1.7899181765049683</v>
      </c>
      <c r="DM326" s="119">
        <v>9.6866160140268871</v>
      </c>
      <c r="DN326" s="120">
        <v>13.371741671537116</v>
      </c>
      <c r="DO326" s="121"/>
      <c r="DP326" s="119">
        <v>28.201142019196592</v>
      </c>
      <c r="DQ326" s="119">
        <v>15.355070209740493</v>
      </c>
      <c r="DR326" s="120">
        <v>34.323098115890517</v>
      </c>
      <c r="DS326" s="121"/>
      <c r="DT326" s="119">
        <v>41.081774605654907</v>
      </c>
      <c r="DU326" s="119">
        <v>49.578005363515409</v>
      </c>
      <c r="DV326" s="120">
        <v>72.567806237726174</v>
      </c>
      <c r="DW326" s="121"/>
      <c r="DX326" s="119">
        <v>71.205168107037238</v>
      </c>
      <c r="DY326" s="119">
        <v>75.117539981050271</v>
      </c>
      <c r="DZ326" s="120">
        <v>88.615222946395235</v>
      </c>
      <c r="EA326" s="121"/>
      <c r="EB326" s="119">
        <v>81.830171279989131</v>
      </c>
      <c r="EC326" s="119">
        <v>72.848811017551299</v>
      </c>
      <c r="ED326" s="120">
        <v>72.948603909356166</v>
      </c>
      <c r="EE326" s="121"/>
      <c r="EF326" s="119">
        <v>72.589632634663062</v>
      </c>
      <c r="EG326" s="119">
        <v>70.509984223574477</v>
      </c>
      <c r="EH326" s="120">
        <v>69.024521072796929</v>
      </c>
      <c r="EI326" s="121"/>
      <c r="EJ326" s="119">
        <v>72.712543938645666</v>
      </c>
      <c r="EK326" s="119">
        <v>87.295561107399124</v>
      </c>
      <c r="EL326" s="120">
        <v>80.409136333265565</v>
      </c>
      <c r="EM326" s="121"/>
      <c r="EN326" s="119">
        <v>63.167227534083693</v>
      </c>
      <c r="EO326" s="119">
        <v>75.036228886029363</v>
      </c>
      <c r="EP326" s="120">
        <v>74.734474614369717</v>
      </c>
      <c r="EQ326" s="121"/>
      <c r="ER326" s="119">
        <v>62.079066203332445</v>
      </c>
      <c r="ES326" s="119">
        <v>65.965235676735276</v>
      </c>
      <c r="ET326" s="120">
        <v>64.76949122338057</v>
      </c>
      <c r="EU326" s="121"/>
      <c r="EV326" s="119">
        <v>52.277822257806243</v>
      </c>
      <c r="EW326" s="119">
        <v>41.423950589042661</v>
      </c>
      <c r="EX326" s="120">
        <v>30.669655724579663</v>
      </c>
      <c r="EY326" s="121"/>
      <c r="EZ326" s="119">
        <v>20.335786435786432</v>
      </c>
      <c r="FA326" s="119">
        <v>12.182287157287154</v>
      </c>
      <c r="FB326" s="120">
        <v>5.4676406926406917</v>
      </c>
    </row>
    <row r="327" spans="1:158" s="118" customFormat="1" ht="15" customHeight="1" x14ac:dyDescent="0.25">
      <c r="A327" s="85">
        <v>24010750</v>
      </c>
      <c r="B327" s="86">
        <v>-73.599999999999994</v>
      </c>
      <c r="C327" s="86">
        <v>5.9166670000000003</v>
      </c>
      <c r="D327" s="87">
        <v>1730</v>
      </c>
      <c r="E327" s="197" t="s">
        <v>259</v>
      </c>
      <c r="F327" s="89" t="s">
        <v>240</v>
      </c>
      <c r="G327" s="89" t="s">
        <v>1515</v>
      </c>
      <c r="H327" s="89" t="s">
        <v>752</v>
      </c>
      <c r="I327" s="89" t="s">
        <v>1588</v>
      </c>
      <c r="J327" s="171" t="s">
        <v>901</v>
      </c>
      <c r="K327" s="339">
        <v>0</v>
      </c>
      <c r="L327" s="126">
        <v>0</v>
      </c>
      <c r="M327" s="126">
        <v>0</v>
      </c>
      <c r="N327" s="126">
        <v>6</v>
      </c>
      <c r="O327" s="126">
        <v>1.1000000000000001</v>
      </c>
      <c r="P327" s="126">
        <v>0.6</v>
      </c>
      <c r="Q327" s="126">
        <v>0</v>
      </c>
      <c r="R327" s="126">
        <v>5.0999999999999996</v>
      </c>
      <c r="S327" s="126">
        <v>0.2</v>
      </c>
      <c r="T327" s="126">
        <v>6.1</v>
      </c>
      <c r="U327" s="126">
        <v>0</v>
      </c>
      <c r="V327" s="661">
        <v>51.3</v>
      </c>
      <c r="W327" s="661">
        <v>1.1000000000000001</v>
      </c>
      <c r="X327" s="126">
        <v>9.3000000000000007</v>
      </c>
      <c r="Y327" s="126">
        <v>1.9</v>
      </c>
      <c r="Z327" s="339">
        <v>4</v>
      </c>
      <c r="AA327" s="126">
        <v>10.6</v>
      </c>
      <c r="AB327" s="126">
        <v>0</v>
      </c>
      <c r="AC327" s="126">
        <v>0.1</v>
      </c>
      <c r="AD327" s="339">
        <v>0</v>
      </c>
      <c r="AE327" s="126">
        <v>0</v>
      </c>
      <c r="AF327" s="126">
        <v>0</v>
      </c>
      <c r="AG327" s="126">
        <v>7.4</v>
      </c>
      <c r="AH327" s="126">
        <v>38</v>
      </c>
      <c r="AI327" s="126">
        <v>0</v>
      </c>
      <c r="AJ327" s="126">
        <v>0</v>
      </c>
      <c r="AK327" s="126">
        <v>3.5</v>
      </c>
      <c r="AL327" s="126">
        <v>12.2</v>
      </c>
      <c r="AM327" s="126">
        <v>0</v>
      </c>
      <c r="AN327" s="126">
        <v>4</v>
      </c>
      <c r="AO327" s="120"/>
      <c r="AP327" s="92">
        <f t="shared" si="185"/>
        <v>162.49999999999997</v>
      </c>
      <c r="AQ327" s="93">
        <v>231.0851851851852</v>
      </c>
      <c r="AR327" s="94">
        <f t="shared" si="182"/>
        <v>70.320388505120746</v>
      </c>
      <c r="AS327" s="95">
        <f t="shared" si="183"/>
        <v>70.320388505120746</v>
      </c>
      <c r="AT327" s="96">
        <f t="shared" si="181"/>
        <v>30</v>
      </c>
      <c r="AU327" s="97">
        <f t="shared" si="179"/>
        <v>18</v>
      </c>
      <c r="AV327" s="98"/>
      <c r="AW327" s="58">
        <f t="shared" si="140"/>
        <v>4</v>
      </c>
      <c r="AX327" s="99"/>
      <c r="AY327" s="100">
        <f>MAX(K327:AO327)</f>
        <v>51.3</v>
      </c>
      <c r="AZ327" s="101">
        <v>110</v>
      </c>
      <c r="BA327" s="102">
        <f t="shared" si="186"/>
        <v>-58.7</v>
      </c>
      <c r="BB327" s="102" t="str">
        <f t="shared" si="187"/>
        <v/>
      </c>
      <c r="BC327" s="102" t="str">
        <f t="shared" si="188"/>
        <v/>
      </c>
      <c r="BD327" s="102">
        <v>19.456896551724132</v>
      </c>
      <c r="BE327" s="103">
        <f t="shared" si="184"/>
        <v>-1.4568965517241317</v>
      </c>
      <c r="BF327" s="124" t="s">
        <v>259</v>
      </c>
      <c r="BG327" s="105">
        <v>48.032142857142858</v>
      </c>
      <c r="BH327" s="105">
        <v>75.399999999999991</v>
      </c>
      <c r="BI327" s="105">
        <v>156.74285714285716</v>
      </c>
      <c r="BJ327" s="105">
        <v>231.0851851851852</v>
      </c>
      <c r="BK327" s="105">
        <v>229.91785714285706</v>
      </c>
      <c r="BL327" s="105">
        <v>168.33461538461535</v>
      </c>
      <c r="BM327" s="105">
        <v>138.20833333333334</v>
      </c>
      <c r="BN327" s="105">
        <v>155.55599999999998</v>
      </c>
      <c r="BO327" s="105">
        <v>181.2076923076923</v>
      </c>
      <c r="BP327" s="105">
        <v>233.44230769230768</v>
      </c>
      <c r="BQ327" s="105">
        <v>160.96428571428572</v>
      </c>
      <c r="BR327" s="106">
        <v>69.984615384615381</v>
      </c>
      <c r="BS327" s="107"/>
      <c r="BT327" s="108">
        <v>6.9285714285714262</v>
      </c>
      <c r="BU327" s="108">
        <v>8.2247650976099269</v>
      </c>
      <c r="BV327" s="108">
        <v>14.571428571428569</v>
      </c>
      <c r="BW327" s="108">
        <v>19.456896551724132</v>
      </c>
      <c r="BX327" s="108">
        <v>20.571428571428569</v>
      </c>
      <c r="BY327" s="109">
        <v>17.908515130190008</v>
      </c>
      <c r="BZ327" s="109">
        <v>17.271666666666661</v>
      </c>
      <c r="CA327" s="109">
        <v>16.973076923076924</v>
      </c>
      <c r="CB327" s="109">
        <v>17.653846153846157</v>
      </c>
      <c r="CC327" s="109">
        <v>19.5</v>
      </c>
      <c r="CD327" s="109">
        <v>16.571428571428569</v>
      </c>
      <c r="CE327" s="109">
        <v>9.2035714285714239</v>
      </c>
      <c r="CF327" s="110"/>
      <c r="CG327" s="111">
        <v>36.9</v>
      </c>
      <c r="CH327" s="111">
        <v>65</v>
      </c>
      <c r="CI327" s="111">
        <v>83.7</v>
      </c>
      <c r="CJ327" s="111">
        <v>110</v>
      </c>
      <c r="CK327" s="111">
        <v>71.599999999999994</v>
      </c>
      <c r="CL327" s="111">
        <v>72</v>
      </c>
      <c r="CM327" s="111">
        <v>94</v>
      </c>
      <c r="CN327" s="111">
        <v>85</v>
      </c>
      <c r="CO327" s="111">
        <v>68</v>
      </c>
      <c r="CP327" s="111">
        <v>100</v>
      </c>
      <c r="CQ327" s="111">
        <v>76</v>
      </c>
      <c r="CR327" s="111">
        <v>75</v>
      </c>
      <c r="CS327" s="112"/>
      <c r="CT327" s="125" t="s">
        <v>259</v>
      </c>
      <c r="CU327" s="114">
        <f t="shared" si="164"/>
        <v>19.099999999999998</v>
      </c>
      <c r="CV327" s="114"/>
      <c r="CW327" s="114"/>
      <c r="CX327" s="114">
        <f t="shared" si="173"/>
        <v>78.299999999999983</v>
      </c>
      <c r="CY327" s="114"/>
      <c r="CZ327" s="114"/>
      <c r="DA327" s="114">
        <f t="shared" si="166"/>
        <v>65.099999999999994</v>
      </c>
      <c r="DB327" s="115">
        <f t="shared" si="171"/>
        <v>162.49999999999997</v>
      </c>
      <c r="DC327" s="116">
        <f t="shared" si="167"/>
        <v>10</v>
      </c>
      <c r="DD327" s="116">
        <f t="shared" si="174"/>
        <v>10</v>
      </c>
      <c r="DE327" s="116">
        <f t="shared" si="169"/>
        <v>10</v>
      </c>
      <c r="DF327" s="117">
        <f t="shared" si="170"/>
        <v>30</v>
      </c>
      <c r="DH327" s="119">
        <v>15.679894578313254</v>
      </c>
      <c r="DI327" s="119">
        <v>16.6144578313253</v>
      </c>
      <c r="DJ327" s="120">
        <v>19.418147590361446</v>
      </c>
      <c r="DK327" s="121"/>
      <c r="DL327" s="119">
        <v>18.643445378151263</v>
      </c>
      <c r="DM327" s="119">
        <v>26.38607843137255</v>
      </c>
      <c r="DN327" s="120">
        <v>15.58714285714286</v>
      </c>
      <c r="DO327" s="121"/>
      <c r="DP327" s="119">
        <v>33.521491579791501</v>
      </c>
      <c r="DQ327" s="119">
        <v>37.357738572574185</v>
      </c>
      <c r="DR327" s="120">
        <v>43.020769847634334</v>
      </c>
      <c r="DS327" s="121"/>
      <c r="DT327" s="119">
        <v>72.816793773506035</v>
      </c>
      <c r="DU327" s="119">
        <v>73.296482797046934</v>
      </c>
      <c r="DV327" s="120">
        <v>83.465890096113654</v>
      </c>
      <c r="DW327" s="121"/>
      <c r="DX327" s="119">
        <v>83.571277108433748</v>
      </c>
      <c r="DY327" s="119">
        <v>74.645236947791162</v>
      </c>
      <c r="DZ327" s="120">
        <v>86.023485943775114</v>
      </c>
      <c r="EA327" s="121"/>
      <c r="EB327" s="119">
        <v>76.522278860569713</v>
      </c>
      <c r="EC327" s="119">
        <v>70.587898050974502</v>
      </c>
      <c r="ED327" s="120">
        <v>61.217823088455759</v>
      </c>
      <c r="EE327" s="121"/>
      <c r="EF327" s="119">
        <v>66.745746724890822</v>
      </c>
      <c r="EG327" s="119">
        <v>40.37204741110417</v>
      </c>
      <c r="EH327" s="120">
        <v>55.486205864004987</v>
      </c>
      <c r="EI327" s="121"/>
      <c r="EJ327" s="119">
        <v>50.393483352468451</v>
      </c>
      <c r="EK327" s="119">
        <v>54.036385763490266</v>
      </c>
      <c r="EL327" s="120">
        <v>71.846130884041372</v>
      </c>
      <c r="EM327" s="121"/>
      <c r="EN327" s="119">
        <v>62.125908735332452</v>
      </c>
      <c r="EO327" s="119">
        <v>79.63320990873531</v>
      </c>
      <c r="EP327" s="120">
        <v>88.436881355932186</v>
      </c>
      <c r="EQ327" s="121"/>
      <c r="ER327" s="119">
        <v>89.386966241171507</v>
      </c>
      <c r="ES327" s="119">
        <v>75.488992742823811</v>
      </c>
      <c r="ET327" s="120">
        <v>103.48491058122205</v>
      </c>
      <c r="EU327" s="121"/>
      <c r="EV327" s="119">
        <v>62.51610309278351</v>
      </c>
      <c r="EW327" s="119">
        <v>53.628030927835063</v>
      </c>
      <c r="EX327" s="120">
        <v>38.847865979381446</v>
      </c>
      <c r="EY327" s="121"/>
      <c r="EZ327" s="119">
        <v>32.219060402684569</v>
      </c>
      <c r="FA327" s="119">
        <v>28.294944071588368</v>
      </c>
      <c r="FB327" s="120">
        <v>16.419328859060403</v>
      </c>
    </row>
    <row r="328" spans="1:158" s="118" customFormat="1" ht="15" customHeight="1" x14ac:dyDescent="0.25">
      <c r="A328" s="85">
        <v>24015250</v>
      </c>
      <c r="B328" s="86">
        <v>-73.416667000000004</v>
      </c>
      <c r="C328" s="86">
        <v>6.233333</v>
      </c>
      <c r="D328" s="87">
        <v>1400</v>
      </c>
      <c r="E328" s="197" t="s">
        <v>260</v>
      </c>
      <c r="F328" s="89" t="s">
        <v>52</v>
      </c>
      <c r="G328" s="89" t="s">
        <v>1515</v>
      </c>
      <c r="H328" s="89" t="s">
        <v>752</v>
      </c>
      <c r="I328" s="89" t="s">
        <v>1588</v>
      </c>
      <c r="J328" s="171" t="s">
        <v>902</v>
      </c>
      <c r="K328" s="339">
        <v>16</v>
      </c>
      <c r="L328" s="126">
        <v>0</v>
      </c>
      <c r="M328" s="126">
        <v>0</v>
      </c>
      <c r="N328" s="126">
        <v>2</v>
      </c>
      <c r="O328" s="126">
        <v>0</v>
      </c>
      <c r="P328" s="126">
        <v>0</v>
      </c>
      <c r="Q328" s="126">
        <v>25</v>
      </c>
      <c r="R328" s="126">
        <v>0</v>
      </c>
      <c r="S328" s="126">
        <v>0</v>
      </c>
      <c r="T328" s="126">
        <v>18</v>
      </c>
      <c r="U328" s="126" t="s">
        <v>1301</v>
      </c>
      <c r="V328" s="661">
        <v>0</v>
      </c>
      <c r="W328" s="661">
        <v>0</v>
      </c>
      <c r="X328" s="126">
        <v>10</v>
      </c>
      <c r="Y328" s="126">
        <v>0</v>
      </c>
      <c r="Z328" s="339">
        <v>2</v>
      </c>
      <c r="AA328" s="126">
        <v>8</v>
      </c>
      <c r="AB328" s="126" t="s">
        <v>1301</v>
      </c>
      <c r="AC328" s="126">
        <v>0</v>
      </c>
      <c r="AD328" s="339">
        <v>0</v>
      </c>
      <c r="AE328" s="126">
        <v>0</v>
      </c>
      <c r="AF328" s="126">
        <v>0</v>
      </c>
      <c r="AG328" s="126">
        <v>1</v>
      </c>
      <c r="AH328" s="126">
        <v>62</v>
      </c>
      <c r="AI328" s="126">
        <v>0</v>
      </c>
      <c r="AJ328" s="126">
        <v>0</v>
      </c>
      <c r="AK328" s="126">
        <v>0</v>
      </c>
      <c r="AL328" s="126">
        <v>63</v>
      </c>
      <c r="AM328" s="126">
        <v>0</v>
      </c>
      <c r="AN328" s="126">
        <v>0</v>
      </c>
      <c r="AO328" s="120"/>
      <c r="AP328" s="92">
        <f t="shared" si="185"/>
        <v>207</v>
      </c>
      <c r="AQ328" s="93">
        <v>363.12307692307689</v>
      </c>
      <c r="AR328" s="94">
        <f t="shared" si="182"/>
        <v>57.005465406939798</v>
      </c>
      <c r="AS328" s="95">
        <f t="shared" si="183"/>
        <v>61.077284364578361</v>
      </c>
      <c r="AT328" s="96">
        <f t="shared" si="181"/>
        <v>28</v>
      </c>
      <c r="AU328" s="97">
        <f t="shared" si="179"/>
        <v>10</v>
      </c>
      <c r="AV328" s="98"/>
      <c r="AW328" s="58">
        <f t="shared" si="140"/>
        <v>0</v>
      </c>
      <c r="AX328" s="99"/>
      <c r="AY328" s="100">
        <f>MAX(K328:AO328)</f>
        <v>63</v>
      </c>
      <c r="AZ328" s="101">
        <v>140</v>
      </c>
      <c r="BA328" s="102">
        <f t="shared" si="186"/>
        <v>-77</v>
      </c>
      <c r="BB328" s="102" t="str">
        <f t="shared" si="187"/>
        <v/>
      </c>
      <c r="BC328" s="102" t="str">
        <f t="shared" si="188"/>
        <v/>
      </c>
      <c r="BD328" s="102">
        <v>21.310344827586203</v>
      </c>
      <c r="BE328" s="103">
        <f t="shared" si="184"/>
        <v>-11.310344827586203</v>
      </c>
      <c r="BF328" s="124" t="s">
        <v>260</v>
      </c>
      <c r="BG328" s="105">
        <v>121.46071428571427</v>
      </c>
      <c r="BH328" s="105">
        <v>164.36428571428573</v>
      </c>
      <c r="BI328" s="105">
        <v>250.17500000000001</v>
      </c>
      <c r="BJ328" s="105">
        <v>363.12307692307689</v>
      </c>
      <c r="BK328" s="105">
        <v>385.29999999999995</v>
      </c>
      <c r="BL328" s="105">
        <v>272.34399999999994</v>
      </c>
      <c r="BM328" s="105">
        <v>267.07777777777778</v>
      </c>
      <c r="BN328" s="105">
        <v>301.25185185185188</v>
      </c>
      <c r="BO328" s="105">
        <v>291.34000000000003</v>
      </c>
      <c r="BP328" s="105">
        <v>379.73666666666662</v>
      </c>
      <c r="BQ328" s="105">
        <v>354.93103448275855</v>
      </c>
      <c r="BR328" s="106">
        <v>200.14000000000004</v>
      </c>
      <c r="BS328" s="107"/>
      <c r="BT328" s="108">
        <v>9.8655172413793082</v>
      </c>
      <c r="BU328" s="108">
        <v>11.899558702791461</v>
      </c>
      <c r="BV328" s="108">
        <v>17.332183908045973</v>
      </c>
      <c r="BW328" s="108">
        <v>21.310344827586203</v>
      </c>
      <c r="BX328" s="108">
        <v>22.171621086008717</v>
      </c>
      <c r="BY328" s="109">
        <v>18.2067597153804</v>
      </c>
      <c r="BZ328" s="109">
        <v>19.074712643678161</v>
      </c>
      <c r="CA328" s="109">
        <v>19.867688378033204</v>
      </c>
      <c r="CB328" s="109">
        <v>19.43333333333333</v>
      </c>
      <c r="CC328" s="109">
        <v>21.9</v>
      </c>
      <c r="CD328" s="109">
        <v>19.95287356321839</v>
      </c>
      <c r="CE328" s="109">
        <v>13.331687242798353</v>
      </c>
      <c r="CF328" s="110"/>
      <c r="CG328" s="111">
        <v>82</v>
      </c>
      <c r="CH328" s="111">
        <v>100</v>
      </c>
      <c r="CI328" s="111">
        <v>114.2</v>
      </c>
      <c r="CJ328" s="111">
        <v>140</v>
      </c>
      <c r="CK328" s="111">
        <v>120</v>
      </c>
      <c r="CL328" s="111">
        <v>120</v>
      </c>
      <c r="CM328" s="111">
        <v>132.1</v>
      </c>
      <c r="CN328" s="111">
        <v>122</v>
      </c>
      <c r="CO328" s="111">
        <v>120</v>
      </c>
      <c r="CP328" s="111">
        <v>116.9</v>
      </c>
      <c r="CQ328" s="111">
        <v>98</v>
      </c>
      <c r="CR328" s="111">
        <v>86</v>
      </c>
      <c r="CS328" s="112"/>
      <c r="CT328" s="125" t="s">
        <v>260</v>
      </c>
      <c r="CU328" s="114">
        <f t="shared" si="164"/>
        <v>61</v>
      </c>
      <c r="CV328" s="114"/>
      <c r="CW328" s="114"/>
      <c r="CX328" s="114">
        <f t="shared" si="173"/>
        <v>20</v>
      </c>
      <c r="CY328" s="114"/>
      <c r="CZ328" s="114"/>
      <c r="DA328" s="114">
        <f t="shared" si="166"/>
        <v>126</v>
      </c>
      <c r="DB328" s="115">
        <f t="shared" si="171"/>
        <v>207</v>
      </c>
      <c r="DC328" s="116">
        <f t="shared" si="167"/>
        <v>10</v>
      </c>
      <c r="DD328" s="116">
        <f t="shared" si="174"/>
        <v>8</v>
      </c>
      <c r="DE328" s="116">
        <f t="shared" si="169"/>
        <v>10</v>
      </c>
      <c r="DF328" s="117">
        <f t="shared" si="170"/>
        <v>28</v>
      </c>
      <c r="DH328" s="119">
        <v>44.270243492863138</v>
      </c>
      <c r="DI328" s="119">
        <v>28.980520570948784</v>
      </c>
      <c r="DJ328" s="120">
        <v>45.769235936188075</v>
      </c>
      <c r="DK328" s="121"/>
      <c r="DL328" s="119">
        <v>60.278787878787881</v>
      </c>
      <c r="DM328" s="119">
        <v>55.456484848484855</v>
      </c>
      <c r="DN328" s="120">
        <v>50.031393939393944</v>
      </c>
      <c r="DO328" s="121"/>
      <c r="DP328" s="119">
        <v>65.703992707383762</v>
      </c>
      <c r="DQ328" s="119">
        <v>67.404096019446968</v>
      </c>
      <c r="DR328" s="120">
        <v>86.305244606502569</v>
      </c>
      <c r="DS328" s="121"/>
      <c r="DT328" s="119">
        <v>108.49799852425753</v>
      </c>
      <c r="DU328" s="119">
        <v>111.2979468732706</v>
      </c>
      <c r="DV328" s="120">
        <v>141.59738793580519</v>
      </c>
      <c r="DW328" s="121"/>
      <c r="DX328" s="119">
        <v>120.77522382735867</v>
      </c>
      <c r="DY328" s="119">
        <v>129.07352149099344</v>
      </c>
      <c r="DZ328" s="120">
        <v>123.8745880149813</v>
      </c>
      <c r="EA328" s="121"/>
      <c r="EB328" s="119">
        <v>118.81012787723786</v>
      </c>
      <c r="EC328" s="119">
        <v>74.406342710997464</v>
      </c>
      <c r="ED328" s="120">
        <v>80.506862745098047</v>
      </c>
      <c r="EE328" s="121"/>
      <c r="EF328" s="119">
        <v>87.698919684651386</v>
      </c>
      <c r="EG328" s="119">
        <v>91.998866715939897</v>
      </c>
      <c r="EH328" s="120">
        <v>90.898880266075395</v>
      </c>
      <c r="EI328" s="121"/>
      <c r="EJ328" s="119">
        <v>86.806280752532572</v>
      </c>
      <c r="EK328" s="119">
        <v>82.905998552822027</v>
      </c>
      <c r="EL328" s="120">
        <v>106.70772069464546</v>
      </c>
      <c r="EM328" s="121"/>
      <c r="EN328" s="119">
        <v>98.211113168724268</v>
      </c>
      <c r="EO328" s="119">
        <v>104.81186008230451</v>
      </c>
      <c r="EP328" s="120">
        <v>121.01369341563785</v>
      </c>
      <c r="EQ328" s="121"/>
      <c r="ER328" s="119">
        <v>123.00803724577304</v>
      </c>
      <c r="ES328" s="119">
        <v>123.50806991750382</v>
      </c>
      <c r="ET328" s="120">
        <v>161.6105595033896</v>
      </c>
      <c r="EU328" s="121"/>
      <c r="EV328" s="119">
        <v>135.03153284671532</v>
      </c>
      <c r="EW328" s="119">
        <v>112.0261605839416</v>
      </c>
      <c r="EX328" s="120">
        <v>95.522306569343058</v>
      </c>
      <c r="EY328" s="121"/>
      <c r="EZ328" s="119">
        <v>76.514003994009002</v>
      </c>
      <c r="FA328" s="119">
        <v>70.812960559161255</v>
      </c>
      <c r="FB328" s="120">
        <v>53.009702113496431</v>
      </c>
    </row>
    <row r="329" spans="1:158" s="118" customFormat="1" ht="15" customHeight="1" x14ac:dyDescent="0.25">
      <c r="A329" s="85">
        <v>23125060</v>
      </c>
      <c r="B329" s="86">
        <v>-73.916667000000004</v>
      </c>
      <c r="C329" s="86">
        <v>5.766667</v>
      </c>
      <c r="D329" s="87">
        <v>1690</v>
      </c>
      <c r="E329" s="197" t="s">
        <v>261</v>
      </c>
      <c r="F329" s="89" t="s">
        <v>52</v>
      </c>
      <c r="G329" s="89" t="s">
        <v>1515</v>
      </c>
      <c r="H329" s="89" t="s">
        <v>1518</v>
      </c>
      <c r="I329" s="89" t="s">
        <v>1589</v>
      </c>
      <c r="J329" s="171" t="s">
        <v>757</v>
      </c>
      <c r="K329" s="339">
        <v>63.9</v>
      </c>
      <c r="L329" s="126">
        <v>0</v>
      </c>
      <c r="M329" s="126">
        <v>0</v>
      </c>
      <c r="N329" s="126">
        <v>3.2</v>
      </c>
      <c r="O329" s="126">
        <v>0</v>
      </c>
      <c r="P329" s="126">
        <v>0</v>
      </c>
      <c r="Q329" s="126">
        <v>0</v>
      </c>
      <c r="R329" s="126">
        <v>6.3</v>
      </c>
      <c r="S329" s="126">
        <v>0</v>
      </c>
      <c r="T329" s="126">
        <v>0</v>
      </c>
      <c r="U329" s="126">
        <v>18.100000000000001</v>
      </c>
      <c r="V329" s="661">
        <v>0</v>
      </c>
      <c r="W329" s="661">
        <v>6.3</v>
      </c>
      <c r="X329" s="126">
        <v>79.8</v>
      </c>
      <c r="Y329" s="126">
        <v>15.8</v>
      </c>
      <c r="Z329" s="339" t="s">
        <v>1301</v>
      </c>
      <c r="AA329" s="126">
        <v>8.6</v>
      </c>
      <c r="AB329" s="126">
        <v>0</v>
      </c>
      <c r="AC329" s="126">
        <v>3.3</v>
      </c>
      <c r="AD329" s="339">
        <v>0</v>
      </c>
      <c r="AE329" s="126">
        <v>0</v>
      </c>
      <c r="AF329" s="126">
        <v>7</v>
      </c>
      <c r="AG329" s="126">
        <v>1.4</v>
      </c>
      <c r="AH329" s="126">
        <v>33.9</v>
      </c>
      <c r="AI329" s="126">
        <v>2.1</v>
      </c>
      <c r="AJ329" s="126">
        <v>0</v>
      </c>
      <c r="AK329" s="126">
        <v>4.7</v>
      </c>
      <c r="AL329" s="126">
        <v>3.6</v>
      </c>
      <c r="AM329" s="126">
        <v>0</v>
      </c>
      <c r="AN329" s="126">
        <v>0</v>
      </c>
      <c r="AO329" s="120"/>
      <c r="AP329" s="92">
        <f t="shared" si="185"/>
        <v>258</v>
      </c>
      <c r="AQ329" s="93">
        <v>356.28249999999997</v>
      </c>
      <c r="AR329" s="94">
        <f t="shared" si="182"/>
        <v>72.414446401380928</v>
      </c>
      <c r="AS329" s="95">
        <f t="shared" si="183"/>
        <v>74.911496277290624</v>
      </c>
      <c r="AT329" s="96">
        <f t="shared" si="181"/>
        <v>29</v>
      </c>
      <c r="AU329" s="97">
        <f t="shared" si="179"/>
        <v>15</v>
      </c>
      <c r="AV329" s="98"/>
      <c r="AW329" s="58">
        <f t="shared" si="140"/>
        <v>0</v>
      </c>
      <c r="AX329" s="99"/>
      <c r="AY329" s="100">
        <f>MAX(K329:AO329)</f>
        <v>79.8</v>
      </c>
      <c r="AZ329" s="101">
        <v>133</v>
      </c>
      <c r="BA329" s="102">
        <f t="shared" si="186"/>
        <v>-53.2</v>
      </c>
      <c r="BB329" s="102" t="str">
        <f t="shared" si="187"/>
        <v/>
      </c>
      <c r="BC329" s="102" t="str">
        <f t="shared" si="188"/>
        <v/>
      </c>
      <c r="BD329" s="102">
        <v>20.885467980295562</v>
      </c>
      <c r="BE329" s="103">
        <f t="shared" si="184"/>
        <v>-5.8854679802955623</v>
      </c>
      <c r="BF329" s="124" t="s">
        <v>261</v>
      </c>
      <c r="BG329" s="105">
        <v>142.53749999999999</v>
      </c>
      <c r="BH329" s="105">
        <v>151.84583333333333</v>
      </c>
      <c r="BI329" s="105">
        <v>273.66000000000003</v>
      </c>
      <c r="BJ329" s="105">
        <v>356.28249999999997</v>
      </c>
      <c r="BK329" s="105">
        <v>274.56400000000002</v>
      </c>
      <c r="BL329" s="105">
        <v>134.90920186241468</v>
      </c>
      <c r="BM329" s="105">
        <v>104.87847442629619</v>
      </c>
      <c r="BN329" s="105">
        <v>124.9551457444</v>
      </c>
      <c r="BO329" s="105">
        <v>192.61666666666665</v>
      </c>
      <c r="BP329" s="105">
        <v>334.05625930229832</v>
      </c>
      <c r="BQ329" s="105">
        <v>318.24438295958663</v>
      </c>
      <c r="BR329" s="106">
        <v>192.87199999999996</v>
      </c>
      <c r="BS329" s="107"/>
      <c r="BT329" s="108">
        <v>13.03218390804598</v>
      </c>
      <c r="BU329" s="108">
        <v>13.374774733331567</v>
      </c>
      <c r="BV329" s="108">
        <v>19.422619047619047</v>
      </c>
      <c r="BW329" s="108">
        <v>20.885467980295562</v>
      </c>
      <c r="BX329" s="108">
        <v>18.811451247165532</v>
      </c>
      <c r="BY329" s="109">
        <v>13.069790745652815</v>
      </c>
      <c r="BZ329" s="109">
        <v>11.807651256789185</v>
      </c>
      <c r="CA329" s="109">
        <v>11.734516815666238</v>
      </c>
      <c r="CB329" s="109">
        <v>15.179495073891626</v>
      </c>
      <c r="CC329" s="109">
        <v>20.616282051282042</v>
      </c>
      <c r="CD329" s="109">
        <v>20.905593869731799</v>
      </c>
      <c r="CE329" s="109">
        <v>16.400738916256159</v>
      </c>
      <c r="CF329" s="110"/>
      <c r="CG329" s="111">
        <v>84</v>
      </c>
      <c r="CH329" s="111">
        <v>103</v>
      </c>
      <c r="CI329" s="111">
        <v>109</v>
      </c>
      <c r="CJ329" s="111">
        <v>133</v>
      </c>
      <c r="CK329" s="111">
        <v>124.2</v>
      </c>
      <c r="CL329" s="111">
        <v>100.2</v>
      </c>
      <c r="CM329" s="111">
        <v>90.5</v>
      </c>
      <c r="CN329" s="111">
        <v>126.5</v>
      </c>
      <c r="CO329" s="111">
        <v>120.2</v>
      </c>
      <c r="CP329" s="111">
        <v>99.1</v>
      </c>
      <c r="CQ329" s="111">
        <v>124</v>
      </c>
      <c r="CR329" s="111">
        <v>117</v>
      </c>
      <c r="CS329" s="112"/>
      <c r="CT329" s="125" t="s">
        <v>261</v>
      </c>
      <c r="CU329" s="114">
        <f t="shared" si="164"/>
        <v>73.399999999999991</v>
      </c>
      <c r="CV329" s="114"/>
      <c r="CW329" s="114"/>
      <c r="CX329" s="114">
        <f t="shared" si="173"/>
        <v>131.9</v>
      </c>
      <c r="CY329" s="114"/>
      <c r="CZ329" s="114"/>
      <c r="DA329" s="114">
        <f t="shared" si="166"/>
        <v>52.7</v>
      </c>
      <c r="DB329" s="115">
        <f t="shared" si="171"/>
        <v>258</v>
      </c>
      <c r="DC329" s="116">
        <f t="shared" si="167"/>
        <v>10</v>
      </c>
      <c r="DD329" s="116">
        <f t="shared" si="174"/>
        <v>9</v>
      </c>
      <c r="DE329" s="116">
        <f t="shared" si="169"/>
        <v>10</v>
      </c>
      <c r="DF329" s="117">
        <f t="shared" si="170"/>
        <v>29</v>
      </c>
      <c r="DH329" s="119">
        <v>59.246328622887226</v>
      </c>
      <c r="DI329" s="119">
        <v>47.199575136233484</v>
      </c>
      <c r="DJ329" s="120">
        <v>51.939281426064468</v>
      </c>
      <c r="DK329" s="121"/>
      <c r="DL329" s="119">
        <v>46.642169289044297</v>
      </c>
      <c r="DM329" s="119">
        <v>68.415173368298369</v>
      </c>
      <c r="DN329" s="120">
        <v>43.146503496503499</v>
      </c>
      <c r="DO329" s="121"/>
      <c r="DP329" s="119">
        <v>66.407982175724129</v>
      </c>
      <c r="DQ329" s="119">
        <v>78.661836029577969</v>
      </c>
      <c r="DR329" s="120">
        <v>81.626478090994226</v>
      </c>
      <c r="DS329" s="121"/>
      <c r="DT329" s="119">
        <v>103.5691365342818</v>
      </c>
      <c r="DU329" s="119">
        <v>116.46567652418277</v>
      </c>
      <c r="DV329" s="120">
        <v>114.68000175635034</v>
      </c>
      <c r="DW329" s="121"/>
      <c r="DX329" s="119">
        <v>113.83458085577709</v>
      </c>
      <c r="DY329" s="119">
        <v>71.789390229684045</v>
      </c>
      <c r="DZ329" s="120">
        <v>102.64269558120554</v>
      </c>
      <c r="EA329" s="121"/>
      <c r="EB329" s="119">
        <v>65.442038350407174</v>
      </c>
      <c r="EC329" s="119">
        <v>38.614867349619125</v>
      </c>
      <c r="ED329" s="120">
        <v>39.224575781455222</v>
      </c>
      <c r="EE329" s="121"/>
      <c r="EF329" s="119">
        <v>35.069381746810599</v>
      </c>
      <c r="EG329" s="119">
        <v>29.259069978108251</v>
      </c>
      <c r="EH329" s="120">
        <v>41.398471352004229</v>
      </c>
      <c r="EI329" s="121"/>
      <c r="EJ329" s="119">
        <v>35.004975450081837</v>
      </c>
      <c r="EK329" s="119">
        <v>30.783787234042556</v>
      </c>
      <c r="EL329" s="120">
        <v>60.023237315875619</v>
      </c>
      <c r="EM329" s="121"/>
      <c r="EN329" s="119">
        <v>42.032618025751084</v>
      </c>
      <c r="EO329" s="119">
        <v>57.794849785407742</v>
      </c>
      <c r="EP329" s="120">
        <v>88.510993727302761</v>
      </c>
      <c r="EQ329" s="121"/>
      <c r="ER329" s="119">
        <v>101.39247235023041</v>
      </c>
      <c r="ES329" s="119">
        <v>122.13644124423963</v>
      </c>
      <c r="ET329" s="120">
        <v>127.80308640552995</v>
      </c>
      <c r="EU329" s="121"/>
      <c r="EV329" s="119">
        <v>105.64643282594305</v>
      </c>
      <c r="EW329" s="119">
        <v>93.985458636664433</v>
      </c>
      <c r="EX329" s="120">
        <v>101.56010853739244</v>
      </c>
      <c r="EY329" s="121"/>
      <c r="EZ329" s="119">
        <v>83.486162643919997</v>
      </c>
      <c r="FA329" s="119">
        <v>70.735548712848583</v>
      </c>
      <c r="FB329" s="120">
        <v>49.282134797077624</v>
      </c>
    </row>
    <row r="330" spans="1:158" s="118" customFormat="1" ht="15" customHeight="1" x14ac:dyDescent="0.25">
      <c r="A330" s="85">
        <v>24015280</v>
      </c>
      <c r="B330" s="86">
        <v>-73.349999999999994</v>
      </c>
      <c r="C330" s="86">
        <v>5.95</v>
      </c>
      <c r="D330" s="87">
        <v>1900</v>
      </c>
      <c r="E330" s="197" t="s">
        <v>262</v>
      </c>
      <c r="F330" s="89" t="s">
        <v>52</v>
      </c>
      <c r="G330" s="89" t="s">
        <v>1515</v>
      </c>
      <c r="H330" s="89" t="s">
        <v>752</v>
      </c>
      <c r="I330" s="89" t="s">
        <v>1588</v>
      </c>
      <c r="J330" s="171" t="s">
        <v>903</v>
      </c>
      <c r="K330" s="339" t="s">
        <v>1301</v>
      </c>
      <c r="L330" s="126" t="s">
        <v>1301</v>
      </c>
      <c r="M330" s="126" t="s">
        <v>1301</v>
      </c>
      <c r="N330" s="126" t="s">
        <v>1301</v>
      </c>
      <c r="O330" s="126" t="s">
        <v>1301</v>
      </c>
      <c r="P330" s="126" t="s">
        <v>1301</v>
      </c>
      <c r="Q330" s="126" t="s">
        <v>1301</v>
      </c>
      <c r="R330" s="126" t="s">
        <v>1301</v>
      </c>
      <c r="S330" s="126" t="s">
        <v>1301</v>
      </c>
      <c r="T330" s="126" t="s">
        <v>1301</v>
      </c>
      <c r="U330" s="126" t="s">
        <v>1301</v>
      </c>
      <c r="V330" s="661" t="s">
        <v>1301</v>
      </c>
      <c r="W330" s="661" t="s">
        <v>1301</v>
      </c>
      <c r="X330" s="126" t="s">
        <v>1301</v>
      </c>
      <c r="Y330" s="126" t="s">
        <v>1301</v>
      </c>
      <c r="Z330" s="339" t="s">
        <v>1301</v>
      </c>
      <c r="AA330" s="126" t="s">
        <v>1301</v>
      </c>
      <c r="AB330" s="126" t="s">
        <v>1301</v>
      </c>
      <c r="AC330" s="126" t="s">
        <v>1301</v>
      </c>
      <c r="AD330" s="339" t="s">
        <v>1301</v>
      </c>
      <c r="AE330" s="126" t="s">
        <v>1301</v>
      </c>
      <c r="AF330" s="126" t="s">
        <v>1301</v>
      </c>
      <c r="AG330" s="126" t="s">
        <v>1301</v>
      </c>
      <c r="AH330" s="126" t="s">
        <v>1301</v>
      </c>
      <c r="AI330" s="126" t="s">
        <v>1301</v>
      </c>
      <c r="AJ330" s="126" t="s">
        <v>1301</v>
      </c>
      <c r="AK330" s="126" t="s">
        <v>1301</v>
      </c>
      <c r="AL330" s="126" t="s">
        <v>1301</v>
      </c>
      <c r="AM330" s="126" t="s">
        <v>1301</v>
      </c>
      <c r="AN330" s="126" t="s">
        <v>1301</v>
      </c>
      <c r="AO330" s="120"/>
      <c r="AP330" s="92" t="str">
        <f t="shared" si="185"/>
        <v/>
      </c>
      <c r="AQ330" s="93">
        <v>323.30552485783892</v>
      </c>
      <c r="AR330" s="94"/>
      <c r="AS330" s="95"/>
      <c r="AT330" s="96">
        <f t="shared" si="181"/>
        <v>0</v>
      </c>
      <c r="AU330" s="97">
        <f t="shared" si="179"/>
        <v>0</v>
      </c>
      <c r="AV330" s="98"/>
      <c r="AW330" s="58"/>
      <c r="AX330" s="99"/>
      <c r="AY330" s="100"/>
      <c r="AZ330" s="101">
        <v>93.5</v>
      </c>
      <c r="BA330" s="102" t="str">
        <f t="shared" si="186"/>
        <v/>
      </c>
      <c r="BB330" s="102" t="str">
        <f t="shared" si="187"/>
        <v/>
      </c>
      <c r="BC330" s="102" t="str">
        <f t="shared" si="188"/>
        <v/>
      </c>
      <c r="BD330" s="102">
        <v>22.377322308233641</v>
      </c>
      <c r="BE330" s="103">
        <f t="shared" si="184"/>
        <v>-22.377322308233641</v>
      </c>
      <c r="BF330" s="124" t="s">
        <v>262</v>
      </c>
      <c r="BG330" s="105">
        <v>123.71262347698213</v>
      </c>
      <c r="BH330" s="105">
        <v>148.83560764789578</v>
      </c>
      <c r="BI330" s="105">
        <v>230.90833333333333</v>
      </c>
      <c r="BJ330" s="105">
        <v>323.30552485783892</v>
      </c>
      <c r="BK330" s="105">
        <v>302.86400000000003</v>
      </c>
      <c r="BL330" s="105">
        <v>159.10000000000002</v>
      </c>
      <c r="BM330" s="105">
        <v>123.22418972849846</v>
      </c>
      <c r="BN330" s="105">
        <v>158.90384615384616</v>
      </c>
      <c r="BO330" s="105">
        <v>191.50833333333335</v>
      </c>
      <c r="BP330" s="105">
        <v>298.48845293521885</v>
      </c>
      <c r="BQ330" s="105">
        <v>274.13750000000005</v>
      </c>
      <c r="BR330" s="106">
        <v>157.94048307637374</v>
      </c>
      <c r="BS330" s="107"/>
      <c r="BT330" s="108">
        <v>12.520037986704654</v>
      </c>
      <c r="BU330" s="108">
        <v>14.216210382620483</v>
      </c>
      <c r="BV330" s="108">
        <v>20.040406719717065</v>
      </c>
      <c r="BW330" s="108">
        <v>22.377322308233641</v>
      </c>
      <c r="BX330" s="108">
        <v>22.352243138634762</v>
      </c>
      <c r="BY330" s="109">
        <v>15.488872273047148</v>
      </c>
      <c r="BZ330" s="109">
        <v>14.010352188437798</v>
      </c>
      <c r="CA330" s="109">
        <v>14.044544476530207</v>
      </c>
      <c r="CB330" s="109">
        <v>16.388898325878117</v>
      </c>
      <c r="CC330" s="109">
        <v>21.327253238460138</v>
      </c>
      <c r="CD330" s="109">
        <v>21.388010329389648</v>
      </c>
      <c r="CE330" s="109">
        <v>16.105187074829932</v>
      </c>
      <c r="CF330" s="110"/>
      <c r="CG330" s="111">
        <v>82</v>
      </c>
      <c r="CH330" s="111">
        <v>67.599999999999994</v>
      </c>
      <c r="CI330" s="111">
        <v>77.3</v>
      </c>
      <c r="CJ330" s="111">
        <v>93.5</v>
      </c>
      <c r="CK330" s="111">
        <v>87.2</v>
      </c>
      <c r="CL330" s="111">
        <v>67.8</v>
      </c>
      <c r="CM330" s="111">
        <v>80.2</v>
      </c>
      <c r="CN330" s="111">
        <v>58.3</v>
      </c>
      <c r="CO330" s="111">
        <v>68.2</v>
      </c>
      <c r="CP330" s="111">
        <v>135</v>
      </c>
      <c r="CQ330" s="111">
        <v>90.7</v>
      </c>
      <c r="CR330" s="111">
        <v>83.2</v>
      </c>
      <c r="CS330" s="112"/>
      <c r="CT330" s="125" t="s">
        <v>262</v>
      </c>
      <c r="CU330" s="114">
        <f t="shared" si="164"/>
        <v>0</v>
      </c>
      <c r="CV330" s="114"/>
      <c r="CW330" s="114"/>
      <c r="CX330" s="114">
        <f t="shared" si="173"/>
        <v>0</v>
      </c>
      <c r="CY330" s="114"/>
      <c r="CZ330" s="114"/>
      <c r="DA330" s="114">
        <f t="shared" si="166"/>
        <v>0</v>
      </c>
      <c r="DB330" s="115">
        <f t="shared" si="171"/>
        <v>0</v>
      </c>
      <c r="DC330" s="116">
        <f t="shared" si="167"/>
        <v>0</v>
      </c>
      <c r="DD330" s="116">
        <f t="shared" si="174"/>
        <v>0</v>
      </c>
      <c r="DE330" s="116">
        <f t="shared" si="169"/>
        <v>0</v>
      </c>
      <c r="DF330" s="117">
        <f t="shared" si="170"/>
        <v>0</v>
      </c>
      <c r="DH330" s="119">
        <v>41.293746403803645</v>
      </c>
      <c r="DI330" s="119">
        <v>39.893958390115387</v>
      </c>
      <c r="DJ330" s="120">
        <v>41.093776687562475</v>
      </c>
      <c r="DK330" s="121"/>
      <c r="DL330" s="119">
        <v>50.297451214655517</v>
      </c>
      <c r="DM330" s="119">
        <v>45.96320191158901</v>
      </c>
      <c r="DN330" s="120">
        <v>44.350457984866587</v>
      </c>
      <c r="DO330" s="121"/>
      <c r="DP330" s="119">
        <v>57.721753648947058</v>
      </c>
      <c r="DQ330" s="119">
        <v>70.226466311197285</v>
      </c>
      <c r="DR330" s="120">
        <v>78.429557817633423</v>
      </c>
      <c r="DS330" s="121"/>
      <c r="DT330" s="119">
        <v>98.808715486497036</v>
      </c>
      <c r="DU330" s="119">
        <v>83.907401106448404</v>
      </c>
      <c r="DV330" s="120">
        <v>111.20980933298047</v>
      </c>
      <c r="DW330" s="121"/>
      <c r="DX330" s="119">
        <v>111.29046727599749</v>
      </c>
      <c r="DY330" s="119">
        <v>92.692060345776895</v>
      </c>
      <c r="DZ330" s="120">
        <v>98.691546452299676</v>
      </c>
      <c r="EA330" s="121"/>
      <c r="EB330" s="119">
        <v>75.603105279192235</v>
      </c>
      <c r="EC330" s="119">
        <v>55.645458501980237</v>
      </c>
      <c r="ED330" s="120">
        <v>36.08106584845715</v>
      </c>
      <c r="EE330" s="121"/>
      <c r="EF330" s="119">
        <v>47.278982723019432</v>
      </c>
      <c r="EG330" s="119">
        <v>42.581071120520676</v>
      </c>
      <c r="EH330" s="120">
        <v>51.77698319349696</v>
      </c>
      <c r="EI330" s="121"/>
      <c r="EJ330" s="119">
        <v>47.689953987730064</v>
      </c>
      <c r="EK330" s="119">
        <v>46.871242331288343</v>
      </c>
      <c r="EL330" s="120">
        <v>72.251303680981593</v>
      </c>
      <c r="EM330" s="121"/>
      <c r="EN330" s="119">
        <v>50.385932789996623</v>
      </c>
      <c r="EO330" s="119">
        <v>80.377559450708915</v>
      </c>
      <c r="EP330" s="120">
        <v>75.878815451602065</v>
      </c>
      <c r="EQ330" s="121"/>
      <c r="ER330" s="119">
        <v>98.268392348392339</v>
      </c>
      <c r="ES330" s="119">
        <v>91.446944589801717</v>
      </c>
      <c r="ET330" s="120">
        <v>125.15873713587997</v>
      </c>
      <c r="EU330" s="121"/>
      <c r="EV330" s="119">
        <v>94.2082901098901</v>
      </c>
      <c r="EW330" s="119">
        <v>101.32029450549449</v>
      </c>
      <c r="EX330" s="120">
        <v>75.036799999999985</v>
      </c>
      <c r="EY330" s="121"/>
      <c r="EZ330" s="119">
        <v>74.568833437305045</v>
      </c>
      <c r="FA330" s="119">
        <v>48.876207111665629</v>
      </c>
      <c r="FB330" s="120">
        <v>37.434959451029314</v>
      </c>
    </row>
    <row r="331" spans="1:158" s="118" customFormat="1" ht="15" customHeight="1" x14ac:dyDescent="0.25">
      <c r="A331" s="85">
        <v>23125040</v>
      </c>
      <c r="B331" s="86">
        <v>-73.916667000000004</v>
      </c>
      <c r="C331" s="86">
        <v>6.6166669999999996</v>
      </c>
      <c r="D331" s="87">
        <v>180</v>
      </c>
      <c r="E331" s="197" t="s">
        <v>263</v>
      </c>
      <c r="F331" s="89" t="s">
        <v>52</v>
      </c>
      <c r="G331" s="89" t="s">
        <v>1515</v>
      </c>
      <c r="H331" s="89" t="s">
        <v>1518</v>
      </c>
      <c r="I331" s="89" t="s">
        <v>1543</v>
      </c>
      <c r="J331" s="171" t="s">
        <v>904</v>
      </c>
      <c r="K331" s="339">
        <v>51</v>
      </c>
      <c r="L331" s="126">
        <v>0</v>
      </c>
      <c r="M331" s="126">
        <v>0</v>
      </c>
      <c r="N331" s="126">
        <v>0</v>
      </c>
      <c r="O331" s="126">
        <v>0</v>
      </c>
      <c r="P331" s="126">
        <v>4</v>
      </c>
      <c r="Q331" s="126">
        <v>5</v>
      </c>
      <c r="R331" s="126">
        <v>3</v>
      </c>
      <c r="S331" s="126">
        <v>0</v>
      </c>
      <c r="T331" s="126">
        <v>0</v>
      </c>
      <c r="U331" s="126">
        <v>0</v>
      </c>
      <c r="V331" s="661">
        <v>12</v>
      </c>
      <c r="W331" s="661">
        <v>0</v>
      </c>
      <c r="X331" s="126">
        <v>124</v>
      </c>
      <c r="Y331" s="126">
        <v>2</v>
      </c>
      <c r="Z331" s="339">
        <v>19</v>
      </c>
      <c r="AA331" s="126">
        <v>0</v>
      </c>
      <c r="AB331" s="126">
        <v>0</v>
      </c>
      <c r="AC331" s="126">
        <v>0</v>
      </c>
      <c r="AD331" s="339">
        <v>0</v>
      </c>
      <c r="AE331" s="126">
        <v>0</v>
      </c>
      <c r="AF331" s="126">
        <v>0</v>
      </c>
      <c r="AG331" s="126">
        <v>0</v>
      </c>
      <c r="AH331" s="126">
        <v>62</v>
      </c>
      <c r="AI331" s="126">
        <v>0</v>
      </c>
      <c r="AJ331" s="126">
        <v>47</v>
      </c>
      <c r="AK331" s="126">
        <v>26</v>
      </c>
      <c r="AL331" s="126">
        <v>66</v>
      </c>
      <c r="AM331" s="126">
        <v>0</v>
      </c>
      <c r="AN331" s="126">
        <v>0</v>
      </c>
      <c r="AO331" s="120"/>
      <c r="AP331" s="92">
        <f t="shared" si="185"/>
        <v>421</v>
      </c>
      <c r="AQ331" s="93">
        <v>251.08208333333334</v>
      </c>
      <c r="AR331" s="94">
        <f t="shared" si="182"/>
        <v>167.67424995477907</v>
      </c>
      <c r="AS331" s="95">
        <f t="shared" si="183"/>
        <v>167.67424995477904</v>
      </c>
      <c r="AT331" s="96">
        <f t="shared" si="181"/>
        <v>30</v>
      </c>
      <c r="AU331" s="97">
        <f t="shared" si="179"/>
        <v>12</v>
      </c>
      <c r="AV331" s="98"/>
      <c r="AW331" s="58">
        <f t="shared" si="140"/>
        <v>0</v>
      </c>
      <c r="AX331" s="99"/>
      <c r="AY331" s="100">
        <f>MAX(K331:AO331)</f>
        <v>124</v>
      </c>
      <c r="AZ331" s="101">
        <v>152</v>
      </c>
      <c r="BA331" s="102">
        <f t="shared" si="186"/>
        <v>-28</v>
      </c>
      <c r="BB331" s="102" t="str">
        <f t="shared" si="187"/>
        <v/>
      </c>
      <c r="BC331" s="102" t="str">
        <f t="shared" si="188"/>
        <v/>
      </c>
      <c r="BD331" s="102">
        <v>13.722857142857144</v>
      </c>
      <c r="BE331" s="103">
        <f t="shared" si="184"/>
        <v>-1.7228571428571442</v>
      </c>
      <c r="BF331" s="124" t="s">
        <v>263</v>
      </c>
      <c r="BG331" s="105">
        <v>99.854166666666671</v>
      </c>
      <c r="BH331" s="105">
        <v>100.35416666666667</v>
      </c>
      <c r="BI331" s="105">
        <v>199.81666666666669</v>
      </c>
      <c r="BJ331" s="105">
        <v>251.08208333333334</v>
      </c>
      <c r="BK331" s="105">
        <v>303.21916666666669</v>
      </c>
      <c r="BL331" s="105">
        <v>190.42083333333335</v>
      </c>
      <c r="BM331" s="105">
        <v>182.5</v>
      </c>
      <c r="BN331" s="105">
        <v>197.39583333333334</v>
      </c>
      <c r="BO331" s="105">
        <v>328.30833333333334</v>
      </c>
      <c r="BP331" s="105">
        <v>394.47166666666664</v>
      </c>
      <c r="BQ331" s="105">
        <v>337.01291666666663</v>
      </c>
      <c r="BR331" s="106">
        <v>181.30041666666668</v>
      </c>
      <c r="BS331" s="107"/>
      <c r="BT331" s="108">
        <v>6.1275555555555528</v>
      </c>
      <c r="BU331" s="108">
        <v>6.3467023976183459</v>
      </c>
      <c r="BV331" s="108">
        <v>11.391999999999996</v>
      </c>
      <c r="BW331" s="108">
        <v>13.722857142857144</v>
      </c>
      <c r="BX331" s="108">
        <v>16.59051724137931</v>
      </c>
      <c r="BY331" s="109">
        <v>13.624615384615385</v>
      </c>
      <c r="BZ331" s="109">
        <v>13.269355644355644</v>
      </c>
      <c r="CA331" s="109">
        <v>14.624999999999998</v>
      </c>
      <c r="CB331" s="109">
        <v>16.092413793103443</v>
      </c>
      <c r="CC331" s="109">
        <v>16.84246129727611</v>
      </c>
      <c r="CD331" s="109">
        <v>14.635391351943074</v>
      </c>
      <c r="CE331" s="109">
        <v>8.9813333333333283</v>
      </c>
      <c r="CF331" s="110"/>
      <c r="CG331" s="111">
        <v>126</v>
      </c>
      <c r="CH331" s="111">
        <v>101</v>
      </c>
      <c r="CI331" s="111">
        <v>110.1</v>
      </c>
      <c r="CJ331" s="111">
        <v>152</v>
      </c>
      <c r="CK331" s="111">
        <v>132</v>
      </c>
      <c r="CL331" s="111">
        <v>134</v>
      </c>
      <c r="CM331" s="111">
        <v>128</v>
      </c>
      <c r="CN331" s="111">
        <v>135</v>
      </c>
      <c r="CO331" s="111">
        <v>145</v>
      </c>
      <c r="CP331" s="111">
        <v>144</v>
      </c>
      <c r="CQ331" s="111">
        <v>129</v>
      </c>
      <c r="CR331" s="111">
        <v>158</v>
      </c>
      <c r="CS331" s="112"/>
      <c r="CT331" s="125" t="s">
        <v>263</v>
      </c>
      <c r="CU331" s="114">
        <f t="shared" si="164"/>
        <v>63</v>
      </c>
      <c r="CV331" s="114"/>
      <c r="CW331" s="114"/>
      <c r="CX331" s="114">
        <f t="shared" si="173"/>
        <v>157</v>
      </c>
      <c r="CY331" s="114"/>
      <c r="CZ331" s="114"/>
      <c r="DA331" s="114">
        <f t="shared" si="166"/>
        <v>201</v>
      </c>
      <c r="DB331" s="115">
        <f t="shared" si="171"/>
        <v>421</v>
      </c>
      <c r="DC331" s="116">
        <f t="shared" si="167"/>
        <v>10</v>
      </c>
      <c r="DD331" s="116">
        <f t="shared" si="174"/>
        <v>10</v>
      </c>
      <c r="DE331" s="116">
        <f t="shared" si="169"/>
        <v>10</v>
      </c>
      <c r="DF331" s="117">
        <f t="shared" si="170"/>
        <v>30</v>
      </c>
      <c r="DH331" s="119">
        <v>31.226774847870182</v>
      </c>
      <c r="DI331" s="119">
        <v>19.152421906693714</v>
      </c>
      <c r="DJ331" s="120">
        <v>38.096665314401626</v>
      </c>
      <c r="DK331" s="121"/>
      <c r="DL331" s="119">
        <v>32.030291262135918</v>
      </c>
      <c r="DM331" s="119">
        <v>42.673585537328414</v>
      </c>
      <c r="DN331" s="120">
        <v>28.716812855708064</v>
      </c>
      <c r="DO331" s="121"/>
      <c r="DP331" s="119">
        <v>51.027084439723851</v>
      </c>
      <c r="DQ331" s="119">
        <v>54.235684069807903</v>
      </c>
      <c r="DR331" s="120">
        <v>89.633783214606183</v>
      </c>
      <c r="DS331" s="121"/>
      <c r="DT331" s="119">
        <v>88.599484822178269</v>
      </c>
      <c r="DU331" s="119">
        <v>68.305748075198892</v>
      </c>
      <c r="DV331" s="120">
        <v>82.956836068140092</v>
      </c>
      <c r="DW331" s="121"/>
      <c r="DX331" s="119">
        <v>80.578539117538</v>
      </c>
      <c r="DY331" s="119">
        <v>95.445428253615134</v>
      </c>
      <c r="DZ331" s="120">
        <v>100.50017055988135</v>
      </c>
      <c r="EA331" s="121"/>
      <c r="EB331" s="119">
        <v>69.279525498633504</v>
      </c>
      <c r="EC331" s="119">
        <v>65.865751778410981</v>
      </c>
      <c r="ED331" s="120">
        <v>43.475412378127977</v>
      </c>
      <c r="EE331" s="121"/>
      <c r="EF331" s="119">
        <v>58.157534768527334</v>
      </c>
      <c r="EG331" s="119">
        <v>57.693017717660503</v>
      </c>
      <c r="EH331" s="120">
        <v>52.304619927605252</v>
      </c>
      <c r="EI331" s="121"/>
      <c r="EJ331" s="119">
        <v>54.701079310344809</v>
      </c>
      <c r="EK331" s="119">
        <v>65.155893103448264</v>
      </c>
      <c r="EL331" s="120">
        <v>66.836131034482747</v>
      </c>
      <c r="EM331" s="121"/>
      <c r="EN331" s="119">
        <v>96.571133161559132</v>
      </c>
      <c r="EO331" s="119">
        <v>103.18694698755553</v>
      </c>
      <c r="EP331" s="120">
        <v>110.79019571295436</v>
      </c>
      <c r="EQ331" s="121"/>
      <c r="ER331" s="119">
        <v>111.48521842378668</v>
      </c>
      <c r="ES331" s="119">
        <v>108.12484836491369</v>
      </c>
      <c r="ET331" s="120">
        <v>124.82786424578242</v>
      </c>
      <c r="EU331" s="121"/>
      <c r="EV331" s="119">
        <v>96.998275862068965</v>
      </c>
      <c r="EW331" s="119">
        <v>81.505495689655177</v>
      </c>
      <c r="EX331" s="120">
        <v>86.316918103448288</v>
      </c>
      <c r="EY331" s="121"/>
      <c r="EZ331" s="119">
        <v>75.626396793777275</v>
      </c>
      <c r="FA331" s="119">
        <v>49.252065547334468</v>
      </c>
      <c r="FB331" s="120">
        <v>25.575109087459683</v>
      </c>
    </row>
    <row r="332" spans="1:158" s="118" customFormat="1" ht="15" customHeight="1" x14ac:dyDescent="0.25">
      <c r="A332" s="85">
        <v>23155040</v>
      </c>
      <c r="B332" s="86">
        <v>-73.766666999999998</v>
      </c>
      <c r="C332" s="86">
        <v>6.8666669999999996</v>
      </c>
      <c r="D332" s="87">
        <v>162</v>
      </c>
      <c r="E332" s="197" t="s">
        <v>1897</v>
      </c>
      <c r="F332" s="89" t="s">
        <v>52</v>
      </c>
      <c r="G332" s="89" t="s">
        <v>1515</v>
      </c>
      <c r="H332" s="89" t="s">
        <v>1518</v>
      </c>
      <c r="I332" s="89" t="s">
        <v>1543</v>
      </c>
      <c r="J332" s="171" t="s">
        <v>1458</v>
      </c>
      <c r="K332" s="246">
        <v>0</v>
      </c>
      <c r="L332" s="126">
        <v>0</v>
      </c>
      <c r="M332" s="126">
        <v>0</v>
      </c>
      <c r="N332" s="126">
        <v>18.2</v>
      </c>
      <c r="O332" s="126">
        <v>0</v>
      </c>
      <c r="P332" s="126">
        <v>0</v>
      </c>
      <c r="Q332" s="126">
        <v>0.8</v>
      </c>
      <c r="R332" s="126">
        <v>3.3</v>
      </c>
      <c r="S332" s="126">
        <v>0</v>
      </c>
      <c r="T332" s="126">
        <v>12.4</v>
      </c>
      <c r="U332" s="126">
        <v>0</v>
      </c>
      <c r="V332" s="661">
        <v>0</v>
      </c>
      <c r="W332" s="661">
        <v>0.7</v>
      </c>
      <c r="X332" s="126">
        <v>0</v>
      </c>
      <c r="Y332" s="126">
        <v>2.4</v>
      </c>
      <c r="Z332" s="246">
        <v>22.5</v>
      </c>
      <c r="AA332" s="126">
        <v>12.4</v>
      </c>
      <c r="AB332" s="126">
        <v>0</v>
      </c>
      <c r="AC332" s="126">
        <v>12.6</v>
      </c>
      <c r="AD332" s="246">
        <v>12.6</v>
      </c>
      <c r="AE332" s="126">
        <v>0</v>
      </c>
      <c r="AF332" s="126">
        <v>0</v>
      </c>
      <c r="AG332" s="126">
        <v>0</v>
      </c>
      <c r="AH332" s="126">
        <v>17.399999999999999</v>
      </c>
      <c r="AI332" s="126" t="s">
        <v>1301</v>
      </c>
      <c r="AJ332" s="126" t="s">
        <v>1301</v>
      </c>
      <c r="AK332" s="126">
        <v>0</v>
      </c>
      <c r="AL332" s="126">
        <v>5.8</v>
      </c>
      <c r="AM332" s="126">
        <v>0</v>
      </c>
      <c r="AN332" s="126">
        <v>0</v>
      </c>
      <c r="AO332" s="120"/>
      <c r="AP332" s="92">
        <f t="shared" si="185"/>
        <v>121.09999999999998</v>
      </c>
      <c r="AQ332" s="93">
        <v>241.72916666666666</v>
      </c>
      <c r="AR332" s="94">
        <f>+AP332*100/AQ332</f>
        <v>50.097388606394894</v>
      </c>
      <c r="AS332" s="95">
        <f>IF(AND((AP332*$AT$1*100/(AQ332*AT332))&gt;100+3.33*AP332-AQ332*AT332/$AT$1,AQ332&lt;30),IF(100+3.33*AP332-AQ332*AT332/$AT$1&gt;200,200,100+3.33*AP332-AQ332*AT332/$AT$1),IF((AP332*$AT$1*100/(AQ332*AT332))&lt;100+AP332-3.33*AQ332*AT332/$AT$1,100+AP332-3.33*AQ332*AT332/$AT$1,IF((AP332*$AT$1*100/(AQ332*AT332))&gt;200,200,(AP332*$AT$1*100/(AQ332*AT332)))))</f>
        <v>53.675773506851669</v>
      </c>
      <c r="AT332" s="96">
        <f>COUNT(K332:AO332)</f>
        <v>28</v>
      </c>
      <c r="AU332" s="97">
        <f t="shared" si="179"/>
        <v>12</v>
      </c>
      <c r="AV332" s="98"/>
      <c r="AW332" s="58">
        <f t="shared" si="140"/>
        <v>0</v>
      </c>
      <c r="AX332" s="99"/>
      <c r="AY332" s="100">
        <f>MAX(K332:AO332)</f>
        <v>22.5</v>
      </c>
      <c r="AZ332" s="101">
        <v>152.9</v>
      </c>
      <c r="BA332" s="102">
        <f t="shared" si="186"/>
        <v>-130.4</v>
      </c>
      <c r="BB332" s="102" t="str">
        <f t="shared" si="187"/>
        <v/>
      </c>
      <c r="BC332" s="102" t="str">
        <f t="shared" si="188"/>
        <v/>
      </c>
      <c r="BD332" s="102">
        <v>11.721127531472359</v>
      </c>
      <c r="BE332" s="103">
        <f t="shared" si="184"/>
        <v>0.27887246852764136</v>
      </c>
      <c r="BF332" s="124" t="s">
        <v>1803</v>
      </c>
      <c r="BG332" s="105">
        <v>73.932000000000002</v>
      </c>
      <c r="BH332" s="105">
        <v>117.04814814814816</v>
      </c>
      <c r="BI332" s="105">
        <v>174.45000000000002</v>
      </c>
      <c r="BJ332" s="105">
        <v>241.72916666666666</v>
      </c>
      <c r="BK332" s="105">
        <v>315.26538461538462</v>
      </c>
      <c r="BL332" s="105">
        <v>207.17916666666659</v>
      </c>
      <c r="BM332" s="105">
        <v>189.09735418958334</v>
      </c>
      <c r="BN332" s="105">
        <v>194.23199999999997</v>
      </c>
      <c r="BO332" s="105">
        <v>283.76114543291663</v>
      </c>
      <c r="BP332" s="105">
        <v>344.84730894966657</v>
      </c>
      <c r="BQ332" s="105">
        <v>268.41267000834154</v>
      </c>
      <c r="BR332" s="106">
        <v>135.51660486857097</v>
      </c>
      <c r="BS332" s="107"/>
      <c r="BT332" s="108">
        <v>4.6964285714285694</v>
      </c>
      <c r="BU332" s="108">
        <v>6.4839813511611526</v>
      </c>
      <c r="BV332" s="108">
        <v>9.9186462324393361</v>
      </c>
      <c r="BW332" s="108">
        <v>11.721127531472359</v>
      </c>
      <c r="BX332" s="108">
        <v>14.476190476190473</v>
      </c>
      <c r="BY332" s="109">
        <v>11.279840848806366</v>
      </c>
      <c r="BZ332" s="109">
        <v>10.263927912586915</v>
      </c>
      <c r="CA332" s="109">
        <v>11.241838134430726</v>
      </c>
      <c r="CB332" s="109">
        <v>12.230113118044153</v>
      </c>
      <c r="CC332" s="109">
        <v>13.686210317460317</v>
      </c>
      <c r="CD332" s="109">
        <v>11.978558797524318</v>
      </c>
      <c r="CE332" s="109">
        <v>6.7116158851791026</v>
      </c>
      <c r="CF332" s="110"/>
      <c r="CG332" s="111">
        <v>132.6</v>
      </c>
      <c r="CH332" s="111">
        <v>111.2</v>
      </c>
      <c r="CI332" s="111">
        <v>158.69999999999999</v>
      </c>
      <c r="CJ332" s="111">
        <v>152.9</v>
      </c>
      <c r="CK332" s="111">
        <v>198.6</v>
      </c>
      <c r="CL332" s="111">
        <v>184.1</v>
      </c>
      <c r="CM332" s="111">
        <v>160.5</v>
      </c>
      <c r="CN332" s="111">
        <v>157</v>
      </c>
      <c r="CO332" s="111">
        <v>168.9</v>
      </c>
      <c r="CP332" s="111">
        <v>174.2</v>
      </c>
      <c r="CQ332" s="111">
        <v>143.80000000000001</v>
      </c>
      <c r="CR332" s="111">
        <v>149.80000000000001</v>
      </c>
      <c r="CS332" s="112"/>
      <c r="CT332" s="125" t="s">
        <v>1803</v>
      </c>
      <c r="CU332" s="114">
        <f t="shared" si="164"/>
        <v>34.700000000000003</v>
      </c>
      <c r="CV332" s="114"/>
      <c r="CW332" s="114"/>
      <c r="CX332" s="114">
        <f t="shared" si="173"/>
        <v>63.2</v>
      </c>
      <c r="CY332" s="114"/>
      <c r="CZ332" s="114"/>
      <c r="DA332" s="114">
        <f t="shared" si="166"/>
        <v>23.2</v>
      </c>
      <c r="DB332" s="115">
        <f t="shared" si="171"/>
        <v>121.10000000000001</v>
      </c>
      <c r="DC332" s="116">
        <f t="shared" si="167"/>
        <v>10</v>
      </c>
      <c r="DD332" s="116">
        <f t="shared" si="174"/>
        <v>10</v>
      </c>
      <c r="DE332" s="116">
        <f t="shared" si="169"/>
        <v>8</v>
      </c>
      <c r="DF332" s="117">
        <f t="shared" si="170"/>
        <v>28</v>
      </c>
      <c r="DH332" s="119"/>
      <c r="DI332" s="119"/>
      <c r="DJ332" s="120"/>
      <c r="DK332" s="121"/>
      <c r="DL332" s="119"/>
      <c r="DM332" s="119"/>
      <c r="DN332" s="120"/>
      <c r="DO332" s="121"/>
      <c r="DP332" s="119"/>
      <c r="DQ332" s="119"/>
      <c r="DR332" s="120"/>
      <c r="DS332" s="121"/>
      <c r="DT332" s="119"/>
      <c r="DU332" s="119"/>
      <c r="DV332" s="120"/>
      <c r="DW332" s="121"/>
      <c r="DX332" s="119"/>
      <c r="DY332" s="119"/>
      <c r="DZ332" s="120"/>
      <c r="EA332" s="121"/>
      <c r="EB332" s="119"/>
      <c r="EC332" s="119"/>
      <c r="ED332" s="120"/>
      <c r="EE332" s="121"/>
      <c r="EF332" s="119"/>
      <c r="EG332" s="119"/>
      <c r="EH332" s="120"/>
      <c r="EI332" s="121"/>
      <c r="EJ332" s="119"/>
      <c r="EK332" s="119"/>
      <c r="EL332" s="120"/>
      <c r="EM332" s="121"/>
      <c r="EN332" s="119"/>
      <c r="EO332" s="119"/>
      <c r="EP332" s="120"/>
      <c r="EQ332" s="121"/>
      <c r="ER332" s="119"/>
      <c r="ES332" s="119"/>
      <c r="ET332" s="120"/>
      <c r="EU332" s="121"/>
      <c r="EV332" s="119"/>
      <c r="EW332" s="119"/>
      <c r="EX332" s="120"/>
      <c r="EY332" s="121"/>
      <c r="EZ332" s="119"/>
      <c r="FA332" s="119"/>
      <c r="FB332" s="120"/>
    </row>
    <row r="333" spans="1:158" s="118" customFormat="1" ht="15" customHeight="1" x14ac:dyDescent="0.25">
      <c r="A333" s="85">
        <v>24025050</v>
      </c>
      <c r="B333" s="86">
        <v>-73.166667000000004</v>
      </c>
      <c r="C333" s="86">
        <v>6.2833329999999998</v>
      </c>
      <c r="D333" s="87">
        <v>1350</v>
      </c>
      <c r="E333" s="197" t="s">
        <v>264</v>
      </c>
      <c r="F333" s="89" t="s">
        <v>52</v>
      </c>
      <c r="G333" s="89" t="s">
        <v>1515</v>
      </c>
      <c r="H333" s="89" t="s">
        <v>752</v>
      </c>
      <c r="I333" s="89" t="s">
        <v>1585</v>
      </c>
      <c r="J333" s="171" t="s">
        <v>905</v>
      </c>
      <c r="K333" s="246" t="s">
        <v>1301</v>
      </c>
      <c r="L333" s="126" t="s">
        <v>1301</v>
      </c>
      <c r="M333" s="126" t="s">
        <v>1301</v>
      </c>
      <c r="N333" s="126" t="s">
        <v>1301</v>
      </c>
      <c r="O333" s="126" t="s">
        <v>1301</v>
      </c>
      <c r="P333" s="126" t="s">
        <v>1301</v>
      </c>
      <c r="Q333" s="126" t="s">
        <v>1301</v>
      </c>
      <c r="R333" s="126" t="s">
        <v>1301</v>
      </c>
      <c r="S333" s="126" t="s">
        <v>1301</v>
      </c>
      <c r="T333" s="126" t="s">
        <v>1301</v>
      </c>
      <c r="U333" s="126" t="s">
        <v>1301</v>
      </c>
      <c r="V333" s="661" t="s">
        <v>1301</v>
      </c>
      <c r="W333" s="661" t="s">
        <v>1301</v>
      </c>
      <c r="X333" s="126" t="s">
        <v>1301</v>
      </c>
      <c r="Y333" s="126" t="s">
        <v>1301</v>
      </c>
      <c r="Z333" s="246" t="s">
        <v>1301</v>
      </c>
      <c r="AA333" s="126" t="s">
        <v>1301</v>
      </c>
      <c r="AB333" s="126" t="s">
        <v>1301</v>
      </c>
      <c r="AC333" s="126" t="s">
        <v>1301</v>
      </c>
      <c r="AD333" s="246" t="s">
        <v>1301</v>
      </c>
      <c r="AE333" s="126" t="s">
        <v>1301</v>
      </c>
      <c r="AF333" s="126" t="s">
        <v>1301</v>
      </c>
      <c r="AG333" s="126" t="s">
        <v>1301</v>
      </c>
      <c r="AH333" s="126" t="s">
        <v>1301</v>
      </c>
      <c r="AI333" s="126" t="s">
        <v>1301</v>
      </c>
      <c r="AJ333" s="126" t="s">
        <v>1301</v>
      </c>
      <c r="AK333" s="126" t="s">
        <v>1301</v>
      </c>
      <c r="AL333" s="126" t="s">
        <v>1301</v>
      </c>
      <c r="AM333" s="126" t="s">
        <v>1301</v>
      </c>
      <c r="AN333" s="126" t="s">
        <v>1301</v>
      </c>
      <c r="AO333" s="120"/>
      <c r="AP333" s="92" t="str">
        <f t="shared" si="185"/>
        <v/>
      </c>
      <c r="AQ333" s="93">
        <v>319.16800000000001</v>
      </c>
      <c r="AR333" s="58"/>
      <c r="AS333" s="58"/>
      <c r="AT333" s="96">
        <f>COUNT(K333:AO333)</f>
        <v>0</v>
      </c>
      <c r="AU333" s="97">
        <f t="shared" si="179"/>
        <v>0</v>
      </c>
      <c r="AV333" s="98"/>
      <c r="AW333" s="58"/>
      <c r="AX333" s="99"/>
      <c r="AY333" s="100"/>
      <c r="AZ333" s="101">
        <v>113.3</v>
      </c>
      <c r="BA333" s="102" t="str">
        <f t="shared" si="186"/>
        <v/>
      </c>
      <c r="BB333" s="102" t="str">
        <f t="shared" si="187"/>
        <v/>
      </c>
      <c r="BC333" s="102" t="str">
        <f t="shared" si="188"/>
        <v/>
      </c>
      <c r="BD333" s="102">
        <v>20.843185550082097</v>
      </c>
      <c r="BE333" s="103">
        <f t="shared" si="184"/>
        <v>-20.843185550082097</v>
      </c>
      <c r="BF333" s="124" t="s">
        <v>264</v>
      </c>
      <c r="BG333" s="105">
        <v>109.84333333333333</v>
      </c>
      <c r="BH333" s="105">
        <v>160.83571428571423</v>
      </c>
      <c r="BI333" s="105">
        <v>250.98620689655175</v>
      </c>
      <c r="BJ333" s="105">
        <v>319.16800000000001</v>
      </c>
      <c r="BK333" s="105">
        <v>293.76799999999997</v>
      </c>
      <c r="BL333" s="105">
        <v>173.92857142857142</v>
      </c>
      <c r="BM333" s="105">
        <v>156.10689655172416</v>
      </c>
      <c r="BN333" s="105">
        <v>196.76666666666674</v>
      </c>
      <c r="BO333" s="105">
        <v>245.09629629629629</v>
      </c>
      <c r="BP333" s="105">
        <v>336.98888888888894</v>
      </c>
      <c r="BQ333" s="105">
        <v>275.91111111111104</v>
      </c>
      <c r="BR333" s="106">
        <v>154.89615384615385</v>
      </c>
      <c r="BS333" s="107"/>
      <c r="BT333" s="108">
        <v>10.166666666666666</v>
      </c>
      <c r="BU333" s="108">
        <v>11.952517788724686</v>
      </c>
      <c r="BV333" s="108">
        <v>18.515555555555551</v>
      </c>
      <c r="BW333" s="108">
        <v>20.843185550082097</v>
      </c>
      <c r="BX333" s="108">
        <v>21.993121693121694</v>
      </c>
      <c r="BY333" s="109">
        <v>17.037027914614121</v>
      </c>
      <c r="BZ333" s="109">
        <v>17.088888888888892</v>
      </c>
      <c r="CA333" s="109">
        <v>17.539162561576351</v>
      </c>
      <c r="CB333" s="109">
        <v>19.608702791461411</v>
      </c>
      <c r="CC333" s="109">
        <v>22.813095238095233</v>
      </c>
      <c r="CD333" s="109">
        <v>19.916256157635466</v>
      </c>
      <c r="CE333" s="109">
        <v>12.629885057471267</v>
      </c>
      <c r="CF333" s="110"/>
      <c r="CG333" s="111">
        <v>64</v>
      </c>
      <c r="CH333" s="111">
        <v>85.4</v>
      </c>
      <c r="CI333" s="111">
        <v>75.5</v>
      </c>
      <c r="CJ333" s="111">
        <v>113.3</v>
      </c>
      <c r="CK333" s="111">
        <v>69.5</v>
      </c>
      <c r="CL333" s="111">
        <v>96.1</v>
      </c>
      <c r="CM333" s="111">
        <v>90.4</v>
      </c>
      <c r="CN333" s="111">
        <v>88</v>
      </c>
      <c r="CO333" s="111">
        <v>80</v>
      </c>
      <c r="CP333" s="111">
        <v>99</v>
      </c>
      <c r="CQ333" s="111">
        <v>75</v>
      </c>
      <c r="CR333" s="111">
        <v>83.8</v>
      </c>
      <c r="CS333" s="112"/>
      <c r="CT333" s="125" t="s">
        <v>264</v>
      </c>
      <c r="CU333" s="114">
        <f t="shared" si="164"/>
        <v>0</v>
      </c>
      <c r="CV333" s="114"/>
      <c r="CW333" s="114"/>
      <c r="CX333" s="114">
        <f t="shared" si="173"/>
        <v>0</v>
      </c>
      <c r="CY333" s="114"/>
      <c r="CZ333" s="114"/>
      <c r="DA333" s="114">
        <f t="shared" si="166"/>
        <v>0</v>
      </c>
      <c r="DB333" s="115">
        <f t="shared" si="171"/>
        <v>0</v>
      </c>
      <c r="DC333" s="116">
        <f t="shared" si="167"/>
        <v>0</v>
      </c>
      <c r="DD333" s="116">
        <f t="shared" si="174"/>
        <v>0</v>
      </c>
      <c r="DE333" s="116">
        <f t="shared" si="169"/>
        <v>0</v>
      </c>
      <c r="DF333" s="117">
        <f t="shared" si="170"/>
        <v>0</v>
      </c>
      <c r="DH333" s="119">
        <v>32.360234631946561</v>
      </c>
      <c r="DI333" s="119">
        <v>28.653334689587361</v>
      </c>
      <c r="DJ333" s="120">
        <v>40.876085850879868</v>
      </c>
      <c r="DK333" s="121"/>
      <c r="DL333" s="119">
        <v>53.954276315789471</v>
      </c>
      <c r="DM333" s="119">
        <v>48.849140708915144</v>
      </c>
      <c r="DN333" s="120">
        <v>56.957297261009657</v>
      </c>
      <c r="DO333" s="121"/>
      <c r="DP333" s="119">
        <v>57.214178958679298</v>
      </c>
      <c r="DQ333" s="119">
        <v>70.02934779069389</v>
      </c>
      <c r="DR333" s="120">
        <v>86.477162905799219</v>
      </c>
      <c r="DS333" s="121"/>
      <c r="DT333" s="119">
        <v>97.577544172031253</v>
      </c>
      <c r="DU333" s="119">
        <v>100.1094964160161</v>
      </c>
      <c r="DV333" s="120">
        <v>107.02367369766704</v>
      </c>
      <c r="DW333" s="121"/>
      <c r="DX333" s="119">
        <v>104.37824786743798</v>
      </c>
      <c r="DY333" s="119">
        <v>93.480518923423858</v>
      </c>
      <c r="DZ333" s="120">
        <v>93.480518923423858</v>
      </c>
      <c r="EA333" s="121"/>
      <c r="EB333" s="119">
        <v>75.416371012354801</v>
      </c>
      <c r="EC333" s="119">
        <v>61.085227733726725</v>
      </c>
      <c r="ED333" s="120">
        <v>53.563918495297813</v>
      </c>
      <c r="EE333" s="121"/>
      <c r="EF333" s="119">
        <v>53.998904665314406</v>
      </c>
      <c r="EG333" s="119">
        <v>49.398997971602434</v>
      </c>
      <c r="EH333" s="120">
        <v>66.598649087221091</v>
      </c>
      <c r="EI333" s="121"/>
      <c r="EJ333" s="119">
        <v>60.784071781772923</v>
      </c>
      <c r="EK333" s="119">
        <v>62.883521629498631</v>
      </c>
      <c r="EL333" s="120">
        <v>86.877234174935325</v>
      </c>
      <c r="EM333" s="121"/>
      <c r="EN333" s="119">
        <v>74.314377491388967</v>
      </c>
      <c r="EO333" s="119">
        <v>94.118208909013475</v>
      </c>
      <c r="EP333" s="120">
        <v>98.91913773752853</v>
      </c>
      <c r="EQ333" s="121"/>
      <c r="ER333" s="119">
        <v>119.59622903266492</v>
      </c>
      <c r="ES333" s="119">
        <v>108.29658531971248</v>
      </c>
      <c r="ET333" s="120">
        <v>124.49607453651159</v>
      </c>
      <c r="EU333" s="121"/>
      <c r="EV333" s="119">
        <v>96.453966749702147</v>
      </c>
      <c r="EW333" s="119">
        <v>92.643934799090218</v>
      </c>
      <c r="EX333" s="120">
        <v>75.398527022636188</v>
      </c>
      <c r="EY333" s="121"/>
      <c r="EZ333" s="119">
        <v>60.30056288728062</v>
      </c>
      <c r="FA333" s="119">
        <v>54.331211863204189</v>
      </c>
      <c r="FB333" s="120">
        <v>32.882018352963428</v>
      </c>
    </row>
    <row r="334" spans="1:158" s="118" customFormat="1" ht="15" customHeight="1" x14ac:dyDescent="0.25">
      <c r="A334" s="85">
        <v>24015260</v>
      </c>
      <c r="B334" s="86">
        <v>-73.366667000000007</v>
      </c>
      <c r="C334" s="86">
        <v>6.35</v>
      </c>
      <c r="D334" s="87">
        <v>1090</v>
      </c>
      <c r="E334" s="197" t="s">
        <v>186</v>
      </c>
      <c r="F334" s="89" t="s">
        <v>52</v>
      </c>
      <c r="G334" s="89" t="s">
        <v>1515</v>
      </c>
      <c r="H334" s="89" t="s">
        <v>752</v>
      </c>
      <c r="I334" s="89" t="s">
        <v>1588</v>
      </c>
      <c r="J334" s="171" t="s">
        <v>843</v>
      </c>
      <c r="K334" s="339">
        <v>0</v>
      </c>
      <c r="L334" s="126">
        <v>0</v>
      </c>
      <c r="M334" s="126">
        <v>0</v>
      </c>
      <c r="N334" s="126">
        <v>0</v>
      </c>
      <c r="O334" s="126">
        <v>0</v>
      </c>
      <c r="P334" s="126">
        <v>8.4</v>
      </c>
      <c r="Q334" s="126">
        <v>24.2</v>
      </c>
      <c r="R334" s="126">
        <v>3.4</v>
      </c>
      <c r="S334" s="126">
        <v>0</v>
      </c>
      <c r="T334" s="126">
        <v>8.1999999999999993</v>
      </c>
      <c r="U334" s="126">
        <v>0</v>
      </c>
      <c r="V334" s="661">
        <v>0</v>
      </c>
      <c r="W334" s="661">
        <v>2.4</v>
      </c>
      <c r="X334" s="126">
        <v>53</v>
      </c>
      <c r="Y334" s="126" t="s">
        <v>1301</v>
      </c>
      <c r="Z334" s="339">
        <v>4.5999999999999996</v>
      </c>
      <c r="AA334" s="126">
        <v>15.8</v>
      </c>
      <c r="AB334" s="126">
        <v>0</v>
      </c>
      <c r="AC334" s="126">
        <v>2</v>
      </c>
      <c r="AD334" s="339">
        <v>0</v>
      </c>
      <c r="AE334" s="126">
        <v>0</v>
      </c>
      <c r="AF334" s="126">
        <v>0</v>
      </c>
      <c r="AG334" s="126">
        <v>0</v>
      </c>
      <c r="AH334" s="126">
        <v>42.2</v>
      </c>
      <c r="AI334" s="126">
        <v>0</v>
      </c>
      <c r="AJ334" s="126">
        <v>23.2</v>
      </c>
      <c r="AK334" s="126">
        <v>15.4</v>
      </c>
      <c r="AL334" s="126">
        <v>57.2</v>
      </c>
      <c r="AM334" s="126">
        <v>0</v>
      </c>
      <c r="AN334" s="126">
        <v>0</v>
      </c>
      <c r="AO334" s="120"/>
      <c r="AP334" s="92">
        <f t="shared" si="185"/>
        <v>260</v>
      </c>
      <c r="AQ334" s="93">
        <v>347.35666666666668</v>
      </c>
      <c r="AR334" s="94">
        <f t="shared" si="182"/>
        <v>74.851017685952002</v>
      </c>
      <c r="AS334" s="95">
        <f t="shared" si="183"/>
        <v>77.432087261329642</v>
      </c>
      <c r="AT334" s="96">
        <f t="shared" si="181"/>
        <v>29</v>
      </c>
      <c r="AU334" s="97">
        <f t="shared" si="179"/>
        <v>13</v>
      </c>
      <c r="AV334" s="98"/>
      <c r="AW334" s="58">
        <f t="shared" si="140"/>
        <v>0</v>
      </c>
      <c r="AX334" s="99"/>
      <c r="AY334" s="100">
        <f t="shared" ref="AY334:AY353" si="189">MAX(K334:AO334)</f>
        <v>57.2</v>
      </c>
      <c r="AZ334" s="101">
        <v>135.5</v>
      </c>
      <c r="BA334" s="102">
        <f t="shared" si="186"/>
        <v>-78.3</v>
      </c>
      <c r="BB334" s="102" t="str">
        <f t="shared" si="187"/>
        <v/>
      </c>
      <c r="BC334" s="102" t="str">
        <f t="shared" si="188"/>
        <v/>
      </c>
      <c r="BD334" s="102">
        <v>19.633333333333326</v>
      </c>
      <c r="BE334" s="103">
        <f t="shared" si="184"/>
        <v>-6.6333333333333258</v>
      </c>
      <c r="BF334" s="124" t="s">
        <v>186</v>
      </c>
      <c r="BG334" s="105">
        <v>95.283333333333289</v>
      </c>
      <c r="BH334" s="105">
        <v>155.4034482758621</v>
      </c>
      <c r="BI334" s="105">
        <v>268.74333333333334</v>
      </c>
      <c r="BJ334" s="105">
        <v>347.35666666666668</v>
      </c>
      <c r="BK334" s="105">
        <v>367.01000000000005</v>
      </c>
      <c r="BL334" s="105">
        <v>191.87241379310342</v>
      </c>
      <c r="BM334" s="105">
        <v>220.30689655172415</v>
      </c>
      <c r="BN334" s="105">
        <v>247.05862068965519</v>
      </c>
      <c r="BO334" s="105">
        <v>294.37241379310342</v>
      </c>
      <c r="BP334" s="105">
        <v>352.09615384615375</v>
      </c>
      <c r="BQ334" s="105">
        <v>300.375</v>
      </c>
      <c r="BR334" s="106">
        <v>166.94482758620691</v>
      </c>
      <c r="BS334" s="107"/>
      <c r="BT334" s="108">
        <v>8.3999999999999968</v>
      </c>
      <c r="BU334" s="108">
        <v>10.636338542551382</v>
      </c>
      <c r="BV334" s="108">
        <v>16.799999999999994</v>
      </c>
      <c r="BW334" s="108">
        <v>19.633333333333326</v>
      </c>
      <c r="BX334" s="108">
        <v>20.366666666666667</v>
      </c>
      <c r="BY334" s="109">
        <v>16.034482758620687</v>
      </c>
      <c r="BZ334" s="109">
        <v>16.931034482758616</v>
      </c>
      <c r="CA334" s="109">
        <v>18.586206896551722</v>
      </c>
      <c r="CB334" s="109">
        <v>19.137931034482762</v>
      </c>
      <c r="CC334" s="109">
        <v>20.333333333333325</v>
      </c>
      <c r="CD334" s="109">
        <v>17.846611177170036</v>
      </c>
      <c r="CE334" s="109">
        <v>10.645555555555557</v>
      </c>
      <c r="CF334" s="110"/>
      <c r="CG334" s="111">
        <v>79.5</v>
      </c>
      <c r="CH334" s="111">
        <v>76.400000000000006</v>
      </c>
      <c r="CI334" s="111">
        <v>113.5</v>
      </c>
      <c r="CJ334" s="111">
        <v>135.5</v>
      </c>
      <c r="CK334" s="111">
        <v>140</v>
      </c>
      <c r="CL334" s="111">
        <v>104.5</v>
      </c>
      <c r="CM334" s="111">
        <v>96</v>
      </c>
      <c r="CN334" s="111">
        <v>100.4</v>
      </c>
      <c r="CO334" s="111">
        <v>87.5</v>
      </c>
      <c r="CP334" s="111">
        <v>99.7</v>
      </c>
      <c r="CQ334" s="111">
        <v>94.7</v>
      </c>
      <c r="CR334" s="111">
        <v>90</v>
      </c>
      <c r="CS334" s="112"/>
      <c r="CT334" s="125" t="s">
        <v>186</v>
      </c>
      <c r="CU334" s="114">
        <f t="shared" si="164"/>
        <v>44.2</v>
      </c>
      <c r="CV334" s="114"/>
      <c r="CW334" s="114"/>
      <c r="CX334" s="114">
        <f t="shared" si="173"/>
        <v>77.8</v>
      </c>
      <c r="CY334" s="114"/>
      <c r="CZ334" s="114"/>
      <c r="DA334" s="114">
        <f t="shared" si="166"/>
        <v>138</v>
      </c>
      <c r="DB334" s="115">
        <f t="shared" si="171"/>
        <v>260</v>
      </c>
      <c r="DC334" s="116">
        <f t="shared" si="167"/>
        <v>10</v>
      </c>
      <c r="DD334" s="116">
        <f t="shared" si="174"/>
        <v>9</v>
      </c>
      <c r="DE334" s="116">
        <f t="shared" si="169"/>
        <v>10</v>
      </c>
      <c r="DF334" s="117">
        <f t="shared" si="170"/>
        <v>29</v>
      </c>
      <c r="DH334" s="119">
        <v>29.190723222459564</v>
      </c>
      <c r="DI334" s="119">
        <v>31.051876716509</v>
      </c>
      <c r="DJ334" s="120">
        <v>39.378089716203846</v>
      </c>
      <c r="DK334" s="121"/>
      <c r="DL334" s="119">
        <v>62.973210190551661</v>
      </c>
      <c r="DM334" s="119">
        <v>48.922184463995343</v>
      </c>
      <c r="DN334" s="120">
        <v>57.7425363799358</v>
      </c>
      <c r="DO334" s="121"/>
      <c r="DP334" s="119">
        <v>67.281587005724916</v>
      </c>
      <c r="DQ334" s="119">
        <v>70.3661296764745</v>
      </c>
      <c r="DR334" s="120">
        <v>87.041938490214335</v>
      </c>
      <c r="DS334" s="121"/>
      <c r="DT334" s="119">
        <v>107.3494299625318</v>
      </c>
      <c r="DU334" s="119">
        <v>109.04862950570036</v>
      </c>
      <c r="DV334" s="120">
        <v>127.63987156625058</v>
      </c>
      <c r="DW334" s="121"/>
      <c r="DX334" s="119">
        <v>119.63514544403778</v>
      </c>
      <c r="DY334" s="119">
        <v>119.93624060874592</v>
      </c>
      <c r="DZ334" s="120">
        <v>119.7355104989405</v>
      </c>
      <c r="EA334" s="121"/>
      <c r="EB334" s="119">
        <v>79.640242669362991</v>
      </c>
      <c r="EC334" s="119">
        <v>58.229423660262889</v>
      </c>
      <c r="ED334" s="120">
        <v>60.030333670374112</v>
      </c>
      <c r="EE334" s="121"/>
      <c r="EF334" s="119">
        <v>72.491262560069885</v>
      </c>
      <c r="EG334" s="119">
        <v>77.590647926364454</v>
      </c>
      <c r="EH334" s="120">
        <v>78.790503306669052</v>
      </c>
      <c r="EI334" s="121"/>
      <c r="EJ334" s="119">
        <v>82.265821343407566</v>
      </c>
      <c r="EK334" s="119">
        <v>70.570680277576827</v>
      </c>
      <c r="EL334" s="120">
        <v>104.45660182729149</v>
      </c>
      <c r="EM334" s="121"/>
      <c r="EN334" s="119">
        <v>100.82311371230155</v>
      </c>
      <c r="EO334" s="119">
        <v>104.42393920202662</v>
      </c>
      <c r="EP334" s="120">
        <v>110.62536087877531</v>
      </c>
      <c r="EQ334" s="121"/>
      <c r="ER334" s="119">
        <v>125.38993606377572</v>
      </c>
      <c r="ES334" s="119">
        <v>105.79150905540249</v>
      </c>
      <c r="ET334" s="120">
        <v>155.4875203980632</v>
      </c>
      <c r="EU334" s="121"/>
      <c r="EV334" s="119">
        <v>118.24344689747066</v>
      </c>
      <c r="EW334" s="119">
        <v>93.73444140687819</v>
      </c>
      <c r="EX334" s="120">
        <v>88.332456523237383</v>
      </c>
      <c r="EY334" s="121"/>
      <c r="EZ334" s="119">
        <v>72.504213483146074</v>
      </c>
      <c r="FA334" s="119">
        <v>66.203847345989928</v>
      </c>
      <c r="FB334" s="120">
        <v>39.302283998450214</v>
      </c>
    </row>
    <row r="335" spans="1:158" s="118" customFormat="1" ht="15" customHeight="1" x14ac:dyDescent="0.25">
      <c r="A335" s="85">
        <v>23130010</v>
      </c>
      <c r="B335" s="86">
        <v>-74.031388890000002</v>
      </c>
      <c r="C335" s="86">
        <v>6.8777777799999997</v>
      </c>
      <c r="D335" s="87">
        <v>100</v>
      </c>
      <c r="E335" s="197" t="s">
        <v>1898</v>
      </c>
      <c r="F335" s="89" t="s">
        <v>52</v>
      </c>
      <c r="G335" s="89" t="s">
        <v>1515</v>
      </c>
      <c r="H335" s="89" t="s">
        <v>1518</v>
      </c>
      <c r="I335" s="89" t="s">
        <v>1543</v>
      </c>
      <c r="J335" s="171" t="s">
        <v>1459</v>
      </c>
      <c r="K335" s="339">
        <v>3.7</v>
      </c>
      <c r="L335" s="126">
        <v>0</v>
      </c>
      <c r="M335" s="126">
        <v>0</v>
      </c>
      <c r="N335" s="126">
        <v>0.4</v>
      </c>
      <c r="O335" s="126">
        <v>0</v>
      </c>
      <c r="P335" s="126">
        <v>6.5</v>
      </c>
      <c r="Q335" s="126">
        <v>5.0999999999999996</v>
      </c>
      <c r="R335" s="126">
        <v>8.3000000000000007</v>
      </c>
      <c r="S335" s="126">
        <v>0</v>
      </c>
      <c r="T335" s="126">
        <v>2.2000000000000002</v>
      </c>
      <c r="U335" s="126">
        <v>1</v>
      </c>
      <c r="V335" s="661">
        <v>26.3</v>
      </c>
      <c r="W335" s="661">
        <v>4.5</v>
      </c>
      <c r="X335" s="126">
        <v>27.4</v>
      </c>
      <c r="Y335" s="126">
        <v>15.7</v>
      </c>
      <c r="Z335" s="339">
        <v>19.8</v>
      </c>
      <c r="AA335" s="126">
        <v>1.8</v>
      </c>
      <c r="AB335" s="126">
        <v>0</v>
      </c>
      <c r="AC335" s="126">
        <v>23.9</v>
      </c>
      <c r="AD335" s="339">
        <v>0</v>
      </c>
      <c r="AE335" s="126">
        <v>0</v>
      </c>
      <c r="AF335" s="126">
        <v>1.1000000000000001</v>
      </c>
      <c r="AG335" s="126">
        <v>0</v>
      </c>
      <c r="AH335" s="126">
        <v>26.4</v>
      </c>
      <c r="AI335" s="126">
        <v>0</v>
      </c>
      <c r="AJ335" s="126">
        <v>5.4</v>
      </c>
      <c r="AK335" s="126">
        <v>2.8</v>
      </c>
      <c r="AL335" s="126">
        <v>0.8</v>
      </c>
      <c r="AM335" s="126">
        <v>0</v>
      </c>
      <c r="AN335" s="126">
        <v>0</v>
      </c>
      <c r="AO335" s="120"/>
      <c r="AP335" s="92">
        <f t="shared" si="185"/>
        <v>183.10000000000002</v>
      </c>
      <c r="AQ335" s="93">
        <v>269.81379310344829</v>
      </c>
      <c r="AR335" s="94">
        <f t="shared" si="182"/>
        <v>67.861615929248785</v>
      </c>
      <c r="AS335" s="95">
        <f t="shared" si="183"/>
        <v>67.861615929248799</v>
      </c>
      <c r="AT335" s="96">
        <f t="shared" si="181"/>
        <v>30</v>
      </c>
      <c r="AU335" s="97">
        <f t="shared" si="179"/>
        <v>19</v>
      </c>
      <c r="AV335" s="98"/>
      <c r="AW335" s="58">
        <f t="shared" ref="AW335:AW400" si="190">+LOOKUP(1000,K335:AO335)</f>
        <v>0</v>
      </c>
      <c r="AX335" s="99"/>
      <c r="AY335" s="100">
        <f t="shared" si="189"/>
        <v>27.4</v>
      </c>
      <c r="AZ335" s="101">
        <v>155</v>
      </c>
      <c r="BA335" s="102">
        <f t="shared" si="186"/>
        <v>-127.6</v>
      </c>
      <c r="BB335" s="102" t="str">
        <f t="shared" si="187"/>
        <v/>
      </c>
      <c r="BC335" s="102" t="str">
        <f t="shared" si="188"/>
        <v/>
      </c>
      <c r="BD335" s="102">
        <v>11.655172413793103</v>
      </c>
      <c r="BE335" s="103">
        <f t="shared" si="184"/>
        <v>7.3448275862068968</v>
      </c>
      <c r="BF335" s="124" t="s">
        <v>1804</v>
      </c>
      <c r="BG335" s="105">
        <v>60.646666666666675</v>
      </c>
      <c r="BH335" s="105">
        <v>96.713333333333352</v>
      </c>
      <c r="BI335" s="105">
        <v>237.60689655172419</v>
      </c>
      <c r="BJ335" s="105">
        <v>269.81379310344829</v>
      </c>
      <c r="BK335" s="105">
        <v>358.64333333333337</v>
      </c>
      <c r="BL335" s="105">
        <v>241.92068965517245</v>
      </c>
      <c r="BM335" s="105">
        <v>230.20666666666662</v>
      </c>
      <c r="BN335" s="105">
        <v>301.81724137931036</v>
      </c>
      <c r="BO335" s="105">
        <v>377.92758620689659</v>
      </c>
      <c r="BP335" s="105">
        <v>399.05172413793093</v>
      </c>
      <c r="BQ335" s="105">
        <v>305.09310344827583</v>
      </c>
      <c r="BR335" s="106">
        <v>156.68666666666667</v>
      </c>
      <c r="BS335" s="107"/>
      <c r="BT335" s="108">
        <v>4.0333333333333332</v>
      </c>
      <c r="BU335" s="108">
        <v>5.8239532019704443</v>
      </c>
      <c r="BV335" s="108">
        <v>10.104444444444443</v>
      </c>
      <c r="BW335" s="108">
        <v>11.655172413793103</v>
      </c>
      <c r="BX335" s="108">
        <v>13.899999999999999</v>
      </c>
      <c r="BY335" s="109">
        <v>11.103448275862069</v>
      </c>
      <c r="BZ335" s="109">
        <v>10.7</v>
      </c>
      <c r="CA335" s="109">
        <v>11.954022988505745</v>
      </c>
      <c r="CB335" s="109">
        <v>13.862068965517238</v>
      </c>
      <c r="CC335" s="109">
        <v>15.689655172413794</v>
      </c>
      <c r="CD335" s="109">
        <v>12.96551724137931</v>
      </c>
      <c r="CE335" s="109">
        <v>7.5666666666666629</v>
      </c>
      <c r="CF335" s="110"/>
      <c r="CG335" s="111">
        <v>88</v>
      </c>
      <c r="CH335" s="111">
        <v>91.5</v>
      </c>
      <c r="CI335" s="111">
        <v>125.2</v>
      </c>
      <c r="CJ335" s="111">
        <v>155</v>
      </c>
      <c r="CK335" s="111">
        <v>180</v>
      </c>
      <c r="CL335" s="111">
        <v>145</v>
      </c>
      <c r="CM335" s="111">
        <v>130</v>
      </c>
      <c r="CN335" s="111">
        <v>136.5</v>
      </c>
      <c r="CO335" s="111">
        <v>135</v>
      </c>
      <c r="CP335" s="111">
        <v>155</v>
      </c>
      <c r="CQ335" s="111">
        <v>135</v>
      </c>
      <c r="CR335" s="111">
        <v>134</v>
      </c>
      <c r="CS335" s="112"/>
      <c r="CT335" s="125" t="s">
        <v>1804</v>
      </c>
      <c r="CU335" s="114">
        <f t="shared" si="164"/>
        <v>26.2</v>
      </c>
      <c r="CV335" s="114"/>
      <c r="CW335" s="114"/>
      <c r="CX335" s="114">
        <f t="shared" si="173"/>
        <v>120.4</v>
      </c>
      <c r="CY335" s="114"/>
      <c r="CZ335" s="114"/>
      <c r="DA335" s="114">
        <f t="shared" si="166"/>
        <v>36.499999999999993</v>
      </c>
      <c r="DB335" s="115">
        <f t="shared" si="171"/>
        <v>183.1</v>
      </c>
      <c r="DC335" s="116">
        <f t="shared" si="167"/>
        <v>10</v>
      </c>
      <c r="DD335" s="116">
        <f t="shared" si="174"/>
        <v>10</v>
      </c>
      <c r="DE335" s="116">
        <f t="shared" si="169"/>
        <v>10</v>
      </c>
      <c r="DF335" s="117">
        <f t="shared" si="170"/>
        <v>30</v>
      </c>
      <c r="DH335" s="119">
        <v>19.215683528793981</v>
      </c>
      <c r="DI335" s="119">
        <v>11.209148725129824</v>
      </c>
      <c r="DJ335" s="120">
        <v>28.723443608145171</v>
      </c>
      <c r="DK335" s="121"/>
      <c r="DL335" s="119">
        <v>38.757024561403512</v>
      </c>
      <c r="DM335" s="119">
        <v>29.273922807017545</v>
      </c>
      <c r="DN335" s="120">
        <v>29.892385964912286</v>
      </c>
      <c r="DO335" s="121"/>
      <c r="DP335" s="119">
        <v>73.216613708579203</v>
      </c>
      <c r="DQ335" s="119">
        <v>59.113413527008618</v>
      </c>
      <c r="DR335" s="120">
        <v>88.019972764412159</v>
      </c>
      <c r="DS335" s="121"/>
      <c r="DT335" s="119">
        <v>83.316469151596195</v>
      </c>
      <c r="DU335" s="119">
        <v>101.01996859917426</v>
      </c>
      <c r="DV335" s="120">
        <v>112.22218293888467</v>
      </c>
      <c r="DW335" s="121"/>
      <c r="DX335" s="119">
        <v>116.48618787049703</v>
      </c>
      <c r="DY335" s="119">
        <v>107.78721933424534</v>
      </c>
      <c r="DZ335" s="120">
        <v>141.18325946192431</v>
      </c>
      <c r="EA335" s="121"/>
      <c r="EB335" s="119">
        <v>87.215353360240528</v>
      </c>
      <c r="EC335" s="119">
        <v>99.617536636238029</v>
      </c>
      <c r="ED335" s="120">
        <v>67.811937589728302</v>
      </c>
      <c r="EE335" s="121"/>
      <c r="EF335" s="119">
        <v>73.402060350877193</v>
      </c>
      <c r="EG335" s="119">
        <v>85.302394385964917</v>
      </c>
      <c r="EH335" s="120">
        <v>78.802211929824551</v>
      </c>
      <c r="EI335" s="121"/>
      <c r="EJ335" s="119">
        <v>94.583735841423959</v>
      </c>
      <c r="EK335" s="119">
        <v>99.282927791262154</v>
      </c>
      <c r="EL335" s="120">
        <v>135.67666970064724</v>
      </c>
      <c r="EM335" s="121"/>
      <c r="EN335" s="119">
        <v>131.48088335898751</v>
      </c>
      <c r="EO335" s="119">
        <v>136.68012741576874</v>
      </c>
      <c r="EP335" s="120">
        <v>121.58232255857705</v>
      </c>
      <c r="EQ335" s="121"/>
      <c r="ER335" s="119">
        <v>119.11581197337675</v>
      </c>
      <c r="ES335" s="119">
        <v>125.11660854634283</v>
      </c>
      <c r="ET335" s="120">
        <v>145.41930361821144</v>
      </c>
      <c r="EU335" s="121"/>
      <c r="EV335" s="119">
        <v>102.31326160228154</v>
      </c>
      <c r="EW335" s="119">
        <v>93.4121078558465</v>
      </c>
      <c r="EX335" s="120">
        <v>96.912561576354662</v>
      </c>
      <c r="EY335" s="121"/>
      <c r="EZ335" s="119">
        <v>65.586588523919858</v>
      </c>
      <c r="FA335" s="119">
        <v>60.487631184407803</v>
      </c>
      <c r="FB335" s="120">
        <v>25.69474580891373</v>
      </c>
    </row>
    <row r="336" spans="1:158" s="118" customFormat="1" ht="15" customHeight="1" x14ac:dyDescent="0.25">
      <c r="A336" s="85">
        <v>23210020</v>
      </c>
      <c r="B336" s="86">
        <v>-73.8</v>
      </c>
      <c r="C336" s="86">
        <v>8.6166669999999996</v>
      </c>
      <c r="D336" s="87">
        <v>40</v>
      </c>
      <c r="E336" s="197" t="s">
        <v>265</v>
      </c>
      <c r="F336" s="89" t="s">
        <v>45</v>
      </c>
      <c r="G336" s="89" t="s">
        <v>1515</v>
      </c>
      <c r="H336" s="89" t="s">
        <v>1518</v>
      </c>
      <c r="I336" s="89" t="s">
        <v>1596</v>
      </c>
      <c r="J336" s="171" t="s">
        <v>893</v>
      </c>
      <c r="K336" s="339">
        <v>0</v>
      </c>
      <c r="L336" s="126">
        <v>0</v>
      </c>
      <c r="M336" s="126">
        <v>0</v>
      </c>
      <c r="N336" s="126">
        <v>0</v>
      </c>
      <c r="O336" s="126">
        <v>13</v>
      </c>
      <c r="P336" s="126">
        <v>0</v>
      </c>
      <c r="Q336" s="126">
        <v>23</v>
      </c>
      <c r="R336" s="126">
        <v>0</v>
      </c>
      <c r="S336" s="126">
        <v>0</v>
      </c>
      <c r="T336" s="126">
        <v>0</v>
      </c>
      <c r="U336" s="126">
        <v>0</v>
      </c>
      <c r="V336" s="661">
        <v>0</v>
      </c>
      <c r="W336" s="661">
        <v>0</v>
      </c>
      <c r="X336" s="126">
        <v>14</v>
      </c>
      <c r="Y336" s="126">
        <v>12</v>
      </c>
      <c r="Z336" s="339">
        <v>46</v>
      </c>
      <c r="AA336" s="126">
        <v>78</v>
      </c>
      <c r="AB336" s="126">
        <v>0</v>
      </c>
      <c r="AC336" s="126">
        <v>0</v>
      </c>
      <c r="AD336" s="339">
        <v>0</v>
      </c>
      <c r="AE336" s="126">
        <v>0</v>
      </c>
      <c r="AF336" s="126">
        <v>0</v>
      </c>
      <c r="AG336" s="126">
        <v>0</v>
      </c>
      <c r="AH336" s="126">
        <v>0</v>
      </c>
      <c r="AI336" s="126">
        <v>68</v>
      </c>
      <c r="AJ336" s="126">
        <v>0</v>
      </c>
      <c r="AK336" s="126">
        <v>0</v>
      </c>
      <c r="AL336" s="126">
        <v>57</v>
      </c>
      <c r="AM336" s="126">
        <v>0</v>
      </c>
      <c r="AN336" s="126">
        <v>0</v>
      </c>
      <c r="AO336" s="120"/>
      <c r="AP336" s="92">
        <f t="shared" si="185"/>
        <v>311</v>
      </c>
      <c r="AQ336" s="93" t="s">
        <v>1301</v>
      </c>
      <c r="AR336" s="226"/>
      <c r="AS336" s="227"/>
      <c r="AT336" s="96">
        <f t="shared" si="181"/>
        <v>30</v>
      </c>
      <c r="AU336" s="97">
        <f>COUNTIF(K336:AO336,"&gt;0")</f>
        <v>8</v>
      </c>
      <c r="AV336" s="98"/>
      <c r="AW336" s="58">
        <f>+LOOKUP(1000,K336:AO336)</f>
        <v>0</v>
      </c>
      <c r="AX336" s="99"/>
      <c r="AY336" s="100">
        <f t="shared" si="189"/>
        <v>78</v>
      </c>
      <c r="AZ336" s="101">
        <v>122</v>
      </c>
      <c r="BA336" s="102">
        <f t="shared" si="186"/>
        <v>-44</v>
      </c>
      <c r="BB336" s="102" t="str">
        <f t="shared" si="187"/>
        <v/>
      </c>
      <c r="BC336" s="102" t="str">
        <f t="shared" si="188"/>
        <v/>
      </c>
      <c r="BD336" s="102" t="s">
        <v>1301</v>
      </c>
      <c r="BE336" s="103"/>
      <c r="BF336" s="124" t="s">
        <v>265</v>
      </c>
      <c r="BG336" s="105" t="s">
        <v>1301</v>
      </c>
      <c r="BH336" s="105" t="s">
        <v>1301</v>
      </c>
      <c r="BI336" s="105" t="s">
        <v>1301</v>
      </c>
      <c r="BJ336" s="105" t="s">
        <v>1301</v>
      </c>
      <c r="BK336" s="105" t="s">
        <v>1301</v>
      </c>
      <c r="BL336" s="105" t="s">
        <v>1301</v>
      </c>
      <c r="BM336" s="105" t="s">
        <v>1301</v>
      </c>
      <c r="BN336" s="105" t="s">
        <v>1301</v>
      </c>
      <c r="BO336" s="105" t="s">
        <v>1301</v>
      </c>
      <c r="BP336" s="105" t="s">
        <v>1301</v>
      </c>
      <c r="BQ336" s="105" t="s">
        <v>1301</v>
      </c>
      <c r="BR336" s="106" t="s">
        <v>1301</v>
      </c>
      <c r="BS336" s="107"/>
      <c r="BT336" s="108" t="s">
        <v>1301</v>
      </c>
      <c r="BU336" s="108" t="s">
        <v>1301</v>
      </c>
      <c r="BV336" s="108" t="s">
        <v>1301</v>
      </c>
      <c r="BW336" s="108" t="s">
        <v>1301</v>
      </c>
      <c r="BX336" s="108" t="s">
        <v>1301</v>
      </c>
      <c r="BY336" s="109" t="s">
        <v>1301</v>
      </c>
      <c r="BZ336" s="109" t="s">
        <v>1301</v>
      </c>
      <c r="CA336" s="109" t="s">
        <v>1301</v>
      </c>
      <c r="CB336" s="109" t="s">
        <v>1301</v>
      </c>
      <c r="CC336" s="109" t="s">
        <v>1301</v>
      </c>
      <c r="CD336" s="109" t="s">
        <v>1301</v>
      </c>
      <c r="CE336" s="109" t="s">
        <v>1301</v>
      </c>
      <c r="CF336" s="110"/>
      <c r="CG336" s="111">
        <v>71.3</v>
      </c>
      <c r="CH336" s="111">
        <v>120</v>
      </c>
      <c r="CI336" s="111">
        <v>95</v>
      </c>
      <c r="CJ336" s="111">
        <v>122</v>
      </c>
      <c r="CK336" s="111">
        <v>130</v>
      </c>
      <c r="CL336" s="111">
        <v>120</v>
      </c>
      <c r="CM336" s="111">
        <v>125</v>
      </c>
      <c r="CN336" s="111">
        <v>116.5</v>
      </c>
      <c r="CO336" s="111">
        <v>130</v>
      </c>
      <c r="CP336" s="111">
        <v>150</v>
      </c>
      <c r="CQ336" s="111">
        <v>152.30000000000001</v>
      </c>
      <c r="CR336" s="111">
        <v>95</v>
      </c>
      <c r="CS336" s="112"/>
      <c r="CT336" s="125" t="s">
        <v>265</v>
      </c>
      <c r="CU336" s="114">
        <f t="shared" si="164"/>
        <v>36</v>
      </c>
      <c r="CV336" s="114"/>
      <c r="CW336" s="114"/>
      <c r="CX336" s="114">
        <f t="shared" si="173"/>
        <v>150</v>
      </c>
      <c r="CY336" s="114"/>
      <c r="CZ336" s="114"/>
      <c r="DA336" s="114">
        <f t="shared" si="166"/>
        <v>125</v>
      </c>
      <c r="DB336" s="115">
        <f t="shared" si="171"/>
        <v>311</v>
      </c>
      <c r="DC336" s="116">
        <f t="shared" si="167"/>
        <v>10</v>
      </c>
      <c r="DD336" s="116">
        <f t="shared" si="174"/>
        <v>10</v>
      </c>
      <c r="DE336" s="116">
        <f t="shared" si="169"/>
        <v>10</v>
      </c>
      <c r="DF336" s="117">
        <f t="shared" si="170"/>
        <v>30</v>
      </c>
      <c r="DH336" s="119"/>
      <c r="DI336" s="119"/>
      <c r="DJ336" s="120"/>
      <c r="DK336" s="121"/>
      <c r="DL336" s="119"/>
      <c r="DM336" s="119"/>
      <c r="DN336" s="120"/>
      <c r="DO336" s="121"/>
      <c r="DP336" s="119"/>
      <c r="DQ336" s="119"/>
      <c r="DR336" s="120"/>
      <c r="DS336" s="121"/>
      <c r="DT336" s="119"/>
      <c r="DU336" s="119"/>
      <c r="DV336" s="120"/>
      <c r="DW336" s="121"/>
      <c r="DX336" s="119"/>
      <c r="DY336" s="119"/>
      <c r="DZ336" s="120"/>
      <c r="EA336" s="121"/>
      <c r="EB336" s="119"/>
      <c r="EC336" s="119"/>
      <c r="ED336" s="120"/>
      <c r="EE336" s="121"/>
      <c r="EF336" s="119"/>
      <c r="EG336" s="119"/>
      <c r="EH336" s="120"/>
      <c r="EI336" s="121"/>
      <c r="EJ336" s="119"/>
      <c r="EK336" s="119"/>
      <c r="EL336" s="120"/>
      <c r="EM336" s="121"/>
      <c r="EN336" s="119"/>
      <c r="EO336" s="119"/>
      <c r="EP336" s="120"/>
      <c r="EQ336" s="121"/>
      <c r="ER336" s="119"/>
      <c r="ES336" s="119"/>
      <c r="ET336" s="120"/>
      <c r="EU336" s="121"/>
      <c r="EV336" s="119"/>
      <c r="EW336" s="119"/>
      <c r="EX336" s="120"/>
      <c r="EY336" s="121"/>
      <c r="EZ336" s="119"/>
      <c r="FA336" s="119"/>
      <c r="FB336" s="120"/>
    </row>
    <row r="337" spans="1:158" s="118" customFormat="1" ht="15" customHeight="1" x14ac:dyDescent="0.25">
      <c r="A337" s="85">
        <v>24020040</v>
      </c>
      <c r="B337" s="86">
        <v>-73.099999999999994</v>
      </c>
      <c r="C337" s="86">
        <v>6.15</v>
      </c>
      <c r="D337" s="87">
        <v>1814</v>
      </c>
      <c r="E337" s="197" t="s">
        <v>266</v>
      </c>
      <c r="F337" s="89" t="s">
        <v>52</v>
      </c>
      <c r="G337" s="89" t="s">
        <v>1515</v>
      </c>
      <c r="H337" s="89" t="s">
        <v>752</v>
      </c>
      <c r="I337" s="89" t="s">
        <v>1585</v>
      </c>
      <c r="J337" s="171" t="s">
        <v>906</v>
      </c>
      <c r="K337" s="339">
        <v>0</v>
      </c>
      <c r="L337" s="126">
        <v>32.4</v>
      </c>
      <c r="M337" s="126">
        <v>4.5</v>
      </c>
      <c r="N337" s="126">
        <v>21.1</v>
      </c>
      <c r="O337" s="126">
        <v>3.7</v>
      </c>
      <c r="P337" s="126">
        <v>16</v>
      </c>
      <c r="Q337" s="126">
        <v>34.9</v>
      </c>
      <c r="R337" s="126">
        <v>12.2</v>
      </c>
      <c r="S337" s="126">
        <v>0.9</v>
      </c>
      <c r="T337" s="126">
        <v>1.2</v>
      </c>
      <c r="U337" s="126">
        <v>0</v>
      </c>
      <c r="V337" s="661">
        <v>1</v>
      </c>
      <c r="W337" s="661">
        <v>4.4000000000000004</v>
      </c>
      <c r="X337" s="126">
        <v>62.1</v>
      </c>
      <c r="Y337" s="126">
        <v>16.100000000000001</v>
      </c>
      <c r="Z337" s="339">
        <v>36.799999999999997</v>
      </c>
      <c r="AA337" s="126">
        <v>13.6</v>
      </c>
      <c r="AB337" s="126">
        <v>0</v>
      </c>
      <c r="AC337" s="126">
        <v>1</v>
      </c>
      <c r="AD337" s="339">
        <v>14.1</v>
      </c>
      <c r="AE337" s="126">
        <v>41.4</v>
      </c>
      <c r="AF337" s="126">
        <v>0</v>
      </c>
      <c r="AG337" s="126">
        <v>22.3</v>
      </c>
      <c r="AH337" s="126">
        <v>45.6</v>
      </c>
      <c r="AI337" s="126">
        <v>0</v>
      </c>
      <c r="AJ337" s="126">
        <v>3.2</v>
      </c>
      <c r="AK337" s="126">
        <v>0</v>
      </c>
      <c r="AL337" s="126">
        <v>3.5</v>
      </c>
      <c r="AM337" s="126">
        <v>1.5</v>
      </c>
      <c r="AN337" s="126">
        <v>0.3</v>
      </c>
      <c r="AO337" s="120"/>
      <c r="AP337" s="92">
        <f t="shared" si="185"/>
        <v>393.80000000000007</v>
      </c>
      <c r="AQ337" s="93">
        <v>380.01724137931035</v>
      </c>
      <c r="AR337" s="94">
        <f>+AP337*100/AQ337</f>
        <v>103.62687718343089</v>
      </c>
      <c r="AS337" s="95">
        <f>IF(AND((AP337*$AT$1*100/(AQ337*AT337))&gt;100+3.33*AP337-AQ337*AT337/$AT$1,AQ337&lt;30),IF(100+3.33*AP337-AQ337*AT337/$AT$1&gt;200,200,100+3.33*AP337-AQ337*AT337/$AT$1),IF((AP337*$AT$1*100/(AQ337*AT337))&lt;100+AP337-3.33*AQ337*AT337/$AT$1,100+AP337-3.33*AQ337*AT337/$AT$1,IF((AP337*$AT$1*100/(AQ337*AT337))&gt;200,200,(AP337*$AT$1*100/(AQ337*AT337)))))</f>
        <v>103.62687718343091</v>
      </c>
      <c r="AT337" s="96">
        <f t="shared" si="181"/>
        <v>30</v>
      </c>
      <c r="AU337" s="97">
        <f t="shared" si="179"/>
        <v>24</v>
      </c>
      <c r="AV337" s="98"/>
      <c r="AW337" s="58">
        <f t="shared" si="190"/>
        <v>0.3</v>
      </c>
      <c r="AX337" s="99"/>
      <c r="AY337" s="100">
        <f t="shared" si="189"/>
        <v>62.1</v>
      </c>
      <c r="AZ337" s="101">
        <v>135</v>
      </c>
      <c r="BA337" s="102">
        <f t="shared" si="186"/>
        <v>-72.900000000000006</v>
      </c>
      <c r="BB337" s="102" t="str">
        <f t="shared" si="187"/>
        <v/>
      </c>
      <c r="BC337" s="102" t="str">
        <f t="shared" si="188"/>
        <v/>
      </c>
      <c r="BD337" s="102">
        <v>21.789655172413795</v>
      </c>
      <c r="BE337" s="103">
        <f t="shared" ref="BE337:BE358" si="191">AU337-BD337</f>
        <v>2.210344827586205</v>
      </c>
      <c r="BF337" s="124" t="s">
        <v>266</v>
      </c>
      <c r="BG337" s="105">
        <v>226.54285714285712</v>
      </c>
      <c r="BH337" s="105">
        <v>282.38518518518515</v>
      </c>
      <c r="BI337" s="105">
        <v>377.25357142857143</v>
      </c>
      <c r="BJ337" s="105">
        <v>380.01724137931035</v>
      </c>
      <c r="BK337" s="105">
        <v>300.75862068965523</v>
      </c>
      <c r="BL337" s="105">
        <v>161.38214285714281</v>
      </c>
      <c r="BM337" s="105">
        <v>128.71379310344827</v>
      </c>
      <c r="BN337" s="105">
        <v>157.04137931034481</v>
      </c>
      <c r="BO337" s="105">
        <v>229.46206896551723</v>
      </c>
      <c r="BP337" s="105">
        <v>392.22962962962964</v>
      </c>
      <c r="BQ337" s="105">
        <v>460.09600000000006</v>
      </c>
      <c r="BR337" s="106">
        <v>303.22962962962964</v>
      </c>
      <c r="BS337" s="107"/>
      <c r="BT337" s="108">
        <v>13.928571428571429</v>
      </c>
      <c r="BU337" s="108">
        <v>15.827072256105508</v>
      </c>
      <c r="BV337" s="108">
        <v>19.977832512315267</v>
      </c>
      <c r="BW337" s="108">
        <v>21.789655172413795</v>
      </c>
      <c r="BX337" s="108">
        <v>19.358730158730154</v>
      </c>
      <c r="BY337" s="109">
        <v>13.251231527093596</v>
      </c>
      <c r="BZ337" s="109">
        <v>13.03448275862069</v>
      </c>
      <c r="CA337" s="109">
        <v>12.958730158730162</v>
      </c>
      <c r="CB337" s="109">
        <v>15.357142857142856</v>
      </c>
      <c r="CC337" s="109">
        <v>21.698364197530864</v>
      </c>
      <c r="CD337" s="109">
        <v>22.610079575596814</v>
      </c>
      <c r="CE337" s="109">
        <v>17.092857142857138</v>
      </c>
      <c r="CF337" s="110"/>
      <c r="CG337" s="111">
        <v>109</v>
      </c>
      <c r="CH337" s="111">
        <v>97.6</v>
      </c>
      <c r="CI337" s="111">
        <v>112</v>
      </c>
      <c r="CJ337" s="111">
        <v>135</v>
      </c>
      <c r="CK337" s="111">
        <v>90</v>
      </c>
      <c r="CL337" s="111">
        <v>90.6</v>
      </c>
      <c r="CM337" s="111">
        <v>82</v>
      </c>
      <c r="CN337" s="111">
        <v>125.7</v>
      </c>
      <c r="CO337" s="111">
        <v>85</v>
      </c>
      <c r="CP337" s="111">
        <v>132</v>
      </c>
      <c r="CQ337" s="111">
        <v>174.8</v>
      </c>
      <c r="CR337" s="111">
        <v>122.1</v>
      </c>
      <c r="CS337" s="112"/>
      <c r="CT337" s="125" t="s">
        <v>266</v>
      </c>
      <c r="CU337" s="114">
        <f t="shared" si="164"/>
        <v>126.9</v>
      </c>
      <c r="CV337" s="114"/>
      <c r="CW337" s="114"/>
      <c r="CX337" s="114">
        <f t="shared" si="173"/>
        <v>149.1</v>
      </c>
      <c r="CY337" s="114"/>
      <c r="CZ337" s="114"/>
      <c r="DA337" s="114">
        <f t="shared" si="166"/>
        <v>117.80000000000001</v>
      </c>
      <c r="DB337" s="115">
        <f t="shared" si="171"/>
        <v>393.8</v>
      </c>
      <c r="DC337" s="116">
        <f t="shared" si="167"/>
        <v>10</v>
      </c>
      <c r="DD337" s="116">
        <f t="shared" si="174"/>
        <v>10</v>
      </c>
      <c r="DE337" s="116">
        <f t="shared" si="169"/>
        <v>10</v>
      </c>
      <c r="DF337" s="117">
        <f t="shared" si="170"/>
        <v>30</v>
      </c>
      <c r="DH337" s="119">
        <v>62.810624619340864</v>
      </c>
      <c r="DI337" s="119">
        <v>76.412925492319147</v>
      </c>
      <c r="DJ337" s="120">
        <v>71.912164174054283</v>
      </c>
      <c r="DK337" s="121"/>
      <c r="DL337" s="119">
        <v>90.171904659958585</v>
      </c>
      <c r="DM337" s="119">
        <v>95.813945621922485</v>
      </c>
      <c r="DN337" s="120">
        <v>75.462297866267022</v>
      </c>
      <c r="DO337" s="121"/>
      <c r="DP337" s="119">
        <v>98.824272560214609</v>
      </c>
      <c r="DQ337" s="119">
        <v>104.82574660233291</v>
      </c>
      <c r="DR337" s="120">
        <v>147.33618773400417</v>
      </c>
      <c r="DS337" s="121"/>
      <c r="DT337" s="119">
        <v>122.59446070989665</v>
      </c>
      <c r="DU337" s="119">
        <v>117.2947001734982</v>
      </c>
      <c r="DV337" s="120">
        <v>141.69359773729491</v>
      </c>
      <c r="DW337" s="121"/>
      <c r="DX337" s="119">
        <v>101.49139044894416</v>
      </c>
      <c r="DY337" s="119">
        <v>85.985761352577697</v>
      </c>
      <c r="DZ337" s="120">
        <v>108.64008957778844</v>
      </c>
      <c r="EA337" s="121"/>
      <c r="EB337" s="119">
        <v>64.968711070926261</v>
      </c>
      <c r="EC337" s="119">
        <v>42.682353827606995</v>
      </c>
      <c r="ED337" s="120">
        <v>33.827506530038178</v>
      </c>
      <c r="EE337" s="121"/>
      <c r="EF337" s="119">
        <v>46.132981339049302</v>
      </c>
      <c r="EG337" s="119">
        <v>28.175176522506622</v>
      </c>
      <c r="EH337" s="120">
        <v>42.623984995586937</v>
      </c>
      <c r="EI337" s="121"/>
      <c r="EJ337" s="119">
        <v>33.210295080250312</v>
      </c>
      <c r="EK337" s="119">
        <v>39.22074725735083</v>
      </c>
      <c r="EL337" s="120">
        <v>61.734474903778192</v>
      </c>
      <c r="EM337" s="121"/>
      <c r="EN337" s="119">
        <v>61.63098476207189</v>
      </c>
      <c r="EO337" s="119">
        <v>70.179798777456057</v>
      </c>
      <c r="EP337" s="120">
        <v>102.58576818460999</v>
      </c>
      <c r="EQ337" s="121"/>
      <c r="ER337" s="119">
        <v>114.83927777827753</v>
      </c>
      <c r="ES337" s="119">
        <v>114.3493491188139</v>
      </c>
      <c r="ET337" s="120">
        <v>146.39068344773605</v>
      </c>
      <c r="EU337" s="121"/>
      <c r="EV337" s="119">
        <v>156.85187515122189</v>
      </c>
      <c r="EW337" s="119">
        <v>122.64264456811036</v>
      </c>
      <c r="EX337" s="120">
        <v>142.55548028066781</v>
      </c>
      <c r="EY337" s="121"/>
      <c r="EZ337" s="119">
        <v>104.16614112245179</v>
      </c>
      <c r="FA337" s="119">
        <v>97.83829142809725</v>
      </c>
      <c r="FB337" s="120">
        <v>68.730182834066312</v>
      </c>
    </row>
    <row r="338" spans="1:158" s="118" customFormat="1" ht="15" customHeight="1" x14ac:dyDescent="0.25">
      <c r="A338" s="85">
        <v>24010820</v>
      </c>
      <c r="B338" s="86">
        <v>-73.716667000000001</v>
      </c>
      <c r="C338" s="86">
        <v>5.9666670000000002</v>
      </c>
      <c r="D338" s="87">
        <v>2018</v>
      </c>
      <c r="E338" s="197" t="s">
        <v>267</v>
      </c>
      <c r="F338" s="89" t="s">
        <v>52</v>
      </c>
      <c r="G338" s="89" t="s">
        <v>1515</v>
      </c>
      <c r="H338" s="89" t="s">
        <v>752</v>
      </c>
      <c r="I338" s="89" t="s">
        <v>1588</v>
      </c>
      <c r="J338" s="171" t="s">
        <v>907</v>
      </c>
      <c r="K338" s="339">
        <v>3.2</v>
      </c>
      <c r="L338" s="126">
        <v>0</v>
      </c>
      <c r="M338" s="126">
        <v>0.6</v>
      </c>
      <c r="N338" s="126">
        <v>18.2</v>
      </c>
      <c r="O338" s="126">
        <v>29.5</v>
      </c>
      <c r="P338" s="126">
        <v>13.6</v>
      </c>
      <c r="Q338" s="126">
        <v>1.5</v>
      </c>
      <c r="R338" s="126">
        <v>24</v>
      </c>
      <c r="S338" s="126">
        <v>0</v>
      </c>
      <c r="T338" s="126">
        <v>5.3</v>
      </c>
      <c r="U338" s="126">
        <v>0</v>
      </c>
      <c r="V338" s="661">
        <v>7.8</v>
      </c>
      <c r="W338" s="661">
        <v>14.2</v>
      </c>
      <c r="X338" s="126">
        <v>22.8</v>
      </c>
      <c r="Y338" s="126">
        <v>8</v>
      </c>
      <c r="Z338" s="339">
        <v>6.5</v>
      </c>
      <c r="AA338" s="126">
        <v>3.8</v>
      </c>
      <c r="AB338" s="126">
        <v>0</v>
      </c>
      <c r="AC338" s="126">
        <v>1.8</v>
      </c>
      <c r="AD338" s="339">
        <v>0</v>
      </c>
      <c r="AE338" s="126">
        <v>6.3</v>
      </c>
      <c r="AF338" s="126">
        <v>0.8</v>
      </c>
      <c r="AG338" s="126">
        <v>21.3</v>
      </c>
      <c r="AH338" s="126">
        <v>29.4</v>
      </c>
      <c r="AI338" s="126">
        <v>1.5</v>
      </c>
      <c r="AJ338" s="126">
        <v>0</v>
      </c>
      <c r="AK338" s="126">
        <v>3.4</v>
      </c>
      <c r="AL338" s="126">
        <v>2.8</v>
      </c>
      <c r="AM338" s="126">
        <v>0</v>
      </c>
      <c r="AN338" s="126">
        <v>0</v>
      </c>
      <c r="AO338" s="120"/>
      <c r="AP338" s="92">
        <f t="shared" si="185"/>
        <v>226.30000000000007</v>
      </c>
      <c r="AQ338" s="93">
        <v>281.60689655172416</v>
      </c>
      <c r="AR338" s="94">
        <f>+AP338*100/AQ338</f>
        <v>80.360247838757886</v>
      </c>
      <c r="AS338" s="95">
        <f>IF(AND((AP338*$AT$1*100/(AQ338*AT338))&gt;100+3.33*AP338-AQ338*AT338/$AT$1,AQ338&lt;30),IF(100+3.33*AP338-AQ338*AT338/$AT$1&gt;200,200,100+3.33*AP338-AQ338*AT338/$AT$1),IF((AP338*$AT$1*100/(AQ338*AT338))&lt;100+AP338-3.33*AQ338*AT338/$AT$1,100+AP338-3.33*AQ338*AT338/$AT$1,IF((AP338*$AT$1*100/(AQ338*AT338))&gt;200,200,(AP338*$AT$1*100/(AQ338*AT338)))))</f>
        <v>80.360247838757886</v>
      </c>
      <c r="AT338" s="96">
        <f t="shared" si="181"/>
        <v>30</v>
      </c>
      <c r="AU338" s="97">
        <f t="shared" si="179"/>
        <v>22</v>
      </c>
      <c r="AV338" s="98"/>
      <c r="AW338" s="58">
        <f t="shared" si="190"/>
        <v>0</v>
      </c>
      <c r="AX338" s="99"/>
      <c r="AY338" s="100">
        <f t="shared" si="189"/>
        <v>29.5</v>
      </c>
      <c r="AZ338" s="101">
        <v>84.2</v>
      </c>
      <c r="BA338" s="102">
        <f t="shared" si="186"/>
        <v>-54.7</v>
      </c>
      <c r="BB338" s="102" t="str">
        <f t="shared" si="187"/>
        <v/>
      </c>
      <c r="BC338" s="102" t="str">
        <f t="shared" si="188"/>
        <v/>
      </c>
      <c r="BD338" s="102">
        <v>18.586206896551722</v>
      </c>
      <c r="BE338" s="103">
        <f t="shared" si="191"/>
        <v>3.4137931034482776</v>
      </c>
      <c r="BF338" s="124" t="s">
        <v>267</v>
      </c>
      <c r="BG338" s="105">
        <v>66.679310344827584</v>
      </c>
      <c r="BH338" s="105">
        <v>96.65517241379311</v>
      </c>
      <c r="BI338" s="105">
        <v>182.62333333333339</v>
      </c>
      <c r="BJ338" s="105">
        <v>281.60689655172416</v>
      </c>
      <c r="BK338" s="105">
        <v>296.50344827586207</v>
      </c>
      <c r="BL338" s="105">
        <v>170.87666666666664</v>
      </c>
      <c r="BM338" s="105">
        <v>134.38928571428573</v>
      </c>
      <c r="BN338" s="105">
        <v>149.91</v>
      </c>
      <c r="BO338" s="105">
        <v>212.34999999999994</v>
      </c>
      <c r="BP338" s="105">
        <v>254.0107142857143</v>
      </c>
      <c r="BQ338" s="105">
        <v>206.65862068965515</v>
      </c>
      <c r="BR338" s="106">
        <v>105.27142857142857</v>
      </c>
      <c r="BS338" s="107"/>
      <c r="BT338" s="108">
        <v>6.7586206896551699</v>
      </c>
      <c r="BU338" s="108">
        <v>8.5872897910650607</v>
      </c>
      <c r="BV338" s="108">
        <v>14.066666666666665</v>
      </c>
      <c r="BW338" s="108">
        <v>18.586206896551722</v>
      </c>
      <c r="BX338" s="108">
        <v>18.92444444444444</v>
      </c>
      <c r="BY338" s="109">
        <v>13.666666666666668</v>
      </c>
      <c r="BZ338" s="109">
        <v>13.878201970443349</v>
      </c>
      <c r="CA338" s="109">
        <v>13</v>
      </c>
      <c r="CB338" s="109">
        <v>15.393579072532699</v>
      </c>
      <c r="CC338" s="109">
        <v>18.68045977011494</v>
      </c>
      <c r="CD338" s="109">
        <v>15.206896551724135</v>
      </c>
      <c r="CE338" s="109">
        <v>8.9203329369797846</v>
      </c>
      <c r="CF338" s="110"/>
      <c r="CG338" s="111">
        <v>73</v>
      </c>
      <c r="CH338" s="111">
        <v>73</v>
      </c>
      <c r="CI338" s="111">
        <v>75</v>
      </c>
      <c r="CJ338" s="111">
        <v>84.2</v>
      </c>
      <c r="CK338" s="111">
        <v>92</v>
      </c>
      <c r="CL338" s="111">
        <v>71.099999999999994</v>
      </c>
      <c r="CM338" s="111">
        <v>74</v>
      </c>
      <c r="CN338" s="111">
        <v>80.099999999999994</v>
      </c>
      <c r="CO338" s="111">
        <v>74</v>
      </c>
      <c r="CP338" s="111">
        <v>91.7</v>
      </c>
      <c r="CQ338" s="111">
        <v>100.1</v>
      </c>
      <c r="CR338" s="111">
        <v>70</v>
      </c>
      <c r="CS338" s="112"/>
      <c r="CT338" s="125" t="s">
        <v>267</v>
      </c>
      <c r="CU338" s="114">
        <f t="shared" si="164"/>
        <v>95.899999999999991</v>
      </c>
      <c r="CV338" s="114"/>
      <c r="CW338" s="114"/>
      <c r="CX338" s="114">
        <f t="shared" si="173"/>
        <v>64.899999999999991</v>
      </c>
      <c r="CY338" s="114"/>
      <c r="CZ338" s="114"/>
      <c r="DA338" s="114">
        <f t="shared" si="166"/>
        <v>65.5</v>
      </c>
      <c r="DB338" s="115">
        <f t="shared" si="171"/>
        <v>226.29999999999998</v>
      </c>
      <c r="DC338" s="116">
        <f t="shared" si="167"/>
        <v>10</v>
      </c>
      <c r="DD338" s="116">
        <f t="shared" si="174"/>
        <v>10</v>
      </c>
      <c r="DE338" s="116">
        <f t="shared" si="169"/>
        <v>10</v>
      </c>
      <c r="DF338" s="117">
        <f t="shared" si="170"/>
        <v>30</v>
      </c>
      <c r="DH338" s="119">
        <v>24.488089523580943</v>
      </c>
      <c r="DI338" s="119">
        <v>17.030811232449295</v>
      </c>
      <c r="DJ338" s="120">
        <v>23.077253090123602</v>
      </c>
      <c r="DK338" s="121"/>
      <c r="DL338" s="119">
        <v>28.60248554913295</v>
      </c>
      <c r="DM338" s="119">
        <v>36.145998221431746</v>
      </c>
      <c r="DN338" s="120">
        <v>25.878439306358384</v>
      </c>
      <c r="DO338" s="121"/>
      <c r="DP338" s="119">
        <v>38.067915799213516</v>
      </c>
      <c r="DQ338" s="119">
        <v>49.192320148045347</v>
      </c>
      <c r="DR338" s="120">
        <v>59.806430719407835</v>
      </c>
      <c r="DS338" s="121"/>
      <c r="DT338" s="119">
        <v>84.102403846153848</v>
      </c>
      <c r="DU338" s="119">
        <v>73.75288461538463</v>
      </c>
      <c r="DV338" s="120">
        <v>98.571634615384625</v>
      </c>
      <c r="DW338" s="121"/>
      <c r="DX338" s="119">
        <v>106.78280232956493</v>
      </c>
      <c r="DY338" s="119">
        <v>84.095238095238102</v>
      </c>
      <c r="DZ338" s="120">
        <v>103.45529290853031</v>
      </c>
      <c r="EA338" s="121"/>
      <c r="EB338" s="119">
        <v>81.43054740001304</v>
      </c>
      <c r="EC338" s="119">
        <v>47.123246558361053</v>
      </c>
      <c r="ED338" s="120">
        <v>39.335094930514778</v>
      </c>
      <c r="EE338" s="121"/>
      <c r="EF338" s="119">
        <v>51.311613756613752</v>
      </c>
      <c r="EG338" s="119">
        <v>36.337407407407404</v>
      </c>
      <c r="EH338" s="120">
        <v>52.110238095238088</v>
      </c>
      <c r="EI338" s="121"/>
      <c r="EJ338" s="119">
        <v>43.725492616799812</v>
      </c>
      <c r="EK338" s="119">
        <v>42.659017187121769</v>
      </c>
      <c r="EL338" s="120">
        <v>61.952527233115475</v>
      </c>
      <c r="EM338" s="121"/>
      <c r="EN338" s="119">
        <v>62.85615706655117</v>
      </c>
      <c r="EO338" s="119">
        <v>75.244608055435251</v>
      </c>
      <c r="EP338" s="120">
        <v>96.365901544680241</v>
      </c>
      <c r="EQ338" s="121"/>
      <c r="ER338" s="119">
        <v>86.706058933312306</v>
      </c>
      <c r="ES338" s="119">
        <v>87.007470493914781</v>
      </c>
      <c r="ET338" s="120">
        <v>109.41239649869885</v>
      </c>
      <c r="EU338" s="121"/>
      <c r="EV338" s="119">
        <v>84.965889766034749</v>
      </c>
      <c r="EW338" s="119">
        <v>78.83225748706657</v>
      </c>
      <c r="EX338" s="120">
        <v>44.242593487639397</v>
      </c>
      <c r="EY338" s="121"/>
      <c r="EZ338" s="119">
        <v>42.869102504994615</v>
      </c>
      <c r="FA338" s="119">
        <v>31.103119717227596</v>
      </c>
      <c r="FB338" s="120">
        <v>24.657407407407405</v>
      </c>
    </row>
    <row r="339" spans="1:158" s="118" customFormat="1" ht="15" customHeight="1" x14ac:dyDescent="0.25">
      <c r="A339" s="85">
        <v>37010010</v>
      </c>
      <c r="B339" s="86">
        <v>-72.5</v>
      </c>
      <c r="C339" s="86">
        <v>7.3</v>
      </c>
      <c r="D339" s="87">
        <v>1560</v>
      </c>
      <c r="E339" s="197" t="s">
        <v>268</v>
      </c>
      <c r="F339" s="89" t="s">
        <v>55</v>
      </c>
      <c r="G339" s="89" t="s">
        <v>1524</v>
      </c>
      <c r="H339" s="89" t="s">
        <v>778</v>
      </c>
      <c r="I339" s="89" t="s">
        <v>1595</v>
      </c>
      <c r="J339" s="171" t="s">
        <v>908</v>
      </c>
      <c r="K339" s="339">
        <v>0</v>
      </c>
      <c r="L339" s="126">
        <v>0</v>
      </c>
      <c r="M339" s="126">
        <v>2</v>
      </c>
      <c r="N339" s="126">
        <v>1</v>
      </c>
      <c r="O339" s="126">
        <v>8</v>
      </c>
      <c r="P339" s="126">
        <v>0</v>
      </c>
      <c r="Q339" s="126">
        <v>11</v>
      </c>
      <c r="R339" s="126">
        <v>3</v>
      </c>
      <c r="S339" s="126">
        <v>5</v>
      </c>
      <c r="T339" s="126">
        <v>18</v>
      </c>
      <c r="U339" s="126">
        <v>2</v>
      </c>
      <c r="V339" s="661" t="s">
        <v>1301</v>
      </c>
      <c r="W339" s="661" t="s">
        <v>1301</v>
      </c>
      <c r="X339" s="126">
        <v>0</v>
      </c>
      <c r="Y339" s="126">
        <v>6</v>
      </c>
      <c r="Z339" s="339">
        <v>17</v>
      </c>
      <c r="AA339" s="126">
        <v>6</v>
      </c>
      <c r="AB339" s="126">
        <v>1</v>
      </c>
      <c r="AC339" s="126">
        <v>0</v>
      </c>
      <c r="AD339" s="339">
        <v>1</v>
      </c>
      <c r="AE339" s="126">
        <v>0</v>
      </c>
      <c r="AF339" s="126">
        <v>27</v>
      </c>
      <c r="AG339" s="126">
        <v>32</v>
      </c>
      <c r="AH339" s="126">
        <v>4</v>
      </c>
      <c r="AI339" s="126">
        <v>34</v>
      </c>
      <c r="AJ339" s="126">
        <v>3</v>
      </c>
      <c r="AK339" s="126">
        <v>3</v>
      </c>
      <c r="AL339" s="126">
        <v>13</v>
      </c>
      <c r="AM339" s="126">
        <v>18</v>
      </c>
      <c r="AN339" s="126" t="s">
        <v>1301</v>
      </c>
      <c r="AO339" s="120"/>
      <c r="AP339" s="92">
        <f t="shared" si="185"/>
        <v>215</v>
      </c>
      <c r="AQ339" s="93">
        <v>105.20689655172414</v>
      </c>
      <c r="AR339" s="94">
        <f>+AP339*100/AQ339</f>
        <v>204.35922648312027</v>
      </c>
      <c r="AS339" s="95">
        <f>IF(AND((AP339*$AT$1*100/(AQ339*AT339))&gt;100+3.33*AP339-AQ339*AT339/$AT$1,AQ339&lt;30),IF(100+3.33*AP339-AQ339*AT339/$AT$1&gt;200,200,100+3.33*AP339-AQ339*AT339/$AT$1),IF((AP339*$AT$1*100/(AQ339*AT339))&lt;100+AP339-3.33*AQ339*AT339/$AT$1,100+AP339-3.33*AQ339*AT339/$AT$1,IF((AP339*$AT$1*100/(AQ339*AT339))&gt;200,200,(AP339*$AT$1*100/(AQ339*AT339)))))</f>
        <v>200</v>
      </c>
      <c r="AT339" s="96">
        <f t="shared" si="181"/>
        <v>27</v>
      </c>
      <c r="AU339" s="97">
        <f t="shared" si="179"/>
        <v>21</v>
      </c>
      <c r="AV339" s="98"/>
      <c r="AW339" s="58">
        <f t="shared" si="190"/>
        <v>18</v>
      </c>
      <c r="AX339" s="99"/>
      <c r="AY339" s="100">
        <f t="shared" si="189"/>
        <v>34</v>
      </c>
      <c r="AZ339" s="101">
        <v>60</v>
      </c>
      <c r="BA339" s="102">
        <f t="shared" si="186"/>
        <v>-26</v>
      </c>
      <c r="BB339" s="102" t="str">
        <f t="shared" si="187"/>
        <v/>
      </c>
      <c r="BC339" s="102" t="str">
        <f t="shared" si="188"/>
        <v/>
      </c>
      <c r="BD339" s="102">
        <v>10.03448275862069</v>
      </c>
      <c r="BE339" s="103">
        <f t="shared" si="191"/>
        <v>10.96551724137931</v>
      </c>
      <c r="BF339" s="124" t="s">
        <v>268</v>
      </c>
      <c r="BG339" s="105">
        <v>20.7</v>
      </c>
      <c r="BH339" s="105">
        <v>27.689655172413794</v>
      </c>
      <c r="BI339" s="105">
        <v>62.896551724137929</v>
      </c>
      <c r="BJ339" s="105">
        <v>105.20689655172414</v>
      </c>
      <c r="BK339" s="105">
        <v>130.31034482758622</v>
      </c>
      <c r="BL339" s="105">
        <v>159.5793103448276</v>
      </c>
      <c r="BM339" s="105">
        <v>138.82758620689654</v>
      </c>
      <c r="BN339" s="105">
        <v>117.96666666666667</v>
      </c>
      <c r="BO339" s="105">
        <v>108.73333333333333</v>
      </c>
      <c r="BP339" s="105">
        <v>92.806666666666658</v>
      </c>
      <c r="BQ339" s="105">
        <v>72.13333333333334</v>
      </c>
      <c r="BR339" s="106">
        <v>28.1</v>
      </c>
      <c r="BS339" s="107"/>
      <c r="BT339" s="108">
        <v>2.6744444444444442</v>
      </c>
      <c r="BU339" s="108">
        <v>3.6115261813537676</v>
      </c>
      <c r="BV339" s="108">
        <v>7.5517241379310347</v>
      </c>
      <c r="BW339" s="108">
        <v>10.03448275862069</v>
      </c>
      <c r="BX339" s="108">
        <v>11.883333333333329</v>
      </c>
      <c r="BY339" s="109">
        <v>14.216666666666667</v>
      </c>
      <c r="BZ339" s="109">
        <v>13.178888888888883</v>
      </c>
      <c r="CA339" s="109">
        <v>11.766666666666664</v>
      </c>
      <c r="CB339" s="109">
        <v>9.5666666666666664</v>
      </c>
      <c r="CC339" s="109">
        <v>8.8999999999999968</v>
      </c>
      <c r="CD339" s="109">
        <v>7.1000000000000005</v>
      </c>
      <c r="CE339" s="109">
        <v>3.8333333333333321</v>
      </c>
      <c r="CF339" s="110"/>
      <c r="CG339" s="111">
        <v>43</v>
      </c>
      <c r="CH339" s="111">
        <v>45</v>
      </c>
      <c r="CI339" s="111">
        <v>100</v>
      </c>
      <c r="CJ339" s="111">
        <v>60</v>
      </c>
      <c r="CK339" s="111">
        <v>60</v>
      </c>
      <c r="CL339" s="111">
        <v>53</v>
      </c>
      <c r="CM339" s="111">
        <v>59</v>
      </c>
      <c r="CN339" s="111">
        <v>90</v>
      </c>
      <c r="CO339" s="111">
        <v>50</v>
      </c>
      <c r="CP339" s="111">
        <v>100</v>
      </c>
      <c r="CQ339" s="111">
        <v>56</v>
      </c>
      <c r="CR339" s="111">
        <v>42</v>
      </c>
      <c r="CS339" s="112"/>
      <c r="CT339" s="125" t="s">
        <v>268</v>
      </c>
      <c r="CU339" s="114">
        <f t="shared" si="164"/>
        <v>48</v>
      </c>
      <c r="CV339" s="114"/>
      <c r="CW339" s="114"/>
      <c r="CX339" s="114">
        <f t="shared" si="173"/>
        <v>33</v>
      </c>
      <c r="CY339" s="114"/>
      <c r="CZ339" s="114"/>
      <c r="DA339" s="114">
        <f t="shared" si="166"/>
        <v>134</v>
      </c>
      <c r="DB339" s="115">
        <f t="shared" si="171"/>
        <v>215</v>
      </c>
      <c r="DC339" s="116">
        <f t="shared" si="167"/>
        <v>10</v>
      </c>
      <c r="DD339" s="116">
        <f t="shared" si="174"/>
        <v>8</v>
      </c>
      <c r="DE339" s="116">
        <f t="shared" si="169"/>
        <v>9</v>
      </c>
      <c r="DF339" s="117">
        <f t="shared" si="170"/>
        <v>27</v>
      </c>
      <c r="DH339" s="119">
        <v>4.1930348258706465</v>
      </c>
      <c r="DI339" s="119">
        <v>5.8902155887230512</v>
      </c>
      <c r="DJ339" s="120">
        <v>9.983416252072967</v>
      </c>
      <c r="DK339" s="121"/>
      <c r="DL339" s="119">
        <v>9.9</v>
      </c>
      <c r="DM339" s="119">
        <v>9.1999999999999993</v>
      </c>
      <c r="DN339" s="120">
        <v>12.7</v>
      </c>
      <c r="DO339" s="121"/>
      <c r="DP339" s="119">
        <v>10.994824225314245</v>
      </c>
      <c r="DQ339" s="119">
        <v>15.09289507293137</v>
      </c>
      <c r="DR339" s="120">
        <v>25.188142770719907</v>
      </c>
      <c r="DS339" s="121"/>
      <c r="DT339" s="119">
        <v>31.266397124887693</v>
      </c>
      <c r="DU339" s="119">
        <v>32.651617250673858</v>
      </c>
      <c r="DV339" s="120">
        <v>30.474842767295598</v>
      </c>
      <c r="DW339" s="121"/>
      <c r="DX339" s="119">
        <v>41.888476347634764</v>
      </c>
      <c r="DY339" s="119">
        <v>35.590209020902094</v>
      </c>
      <c r="DZ339" s="120">
        <v>43.687981298129813</v>
      </c>
      <c r="EA339" s="121"/>
      <c r="EB339" s="119">
        <v>45.61003300330033</v>
      </c>
      <c r="EC339" s="119">
        <v>53.311727172717269</v>
      </c>
      <c r="ED339" s="120">
        <v>52.611573157315732</v>
      </c>
      <c r="EE339" s="121"/>
      <c r="EF339" s="119">
        <v>46.388610702012762</v>
      </c>
      <c r="EG339" s="119">
        <v>47.688291605301913</v>
      </c>
      <c r="EH339" s="120">
        <v>41.68976435935199</v>
      </c>
      <c r="EI339" s="121"/>
      <c r="EJ339" s="119">
        <v>38.911567053226285</v>
      </c>
      <c r="EK339" s="119">
        <v>38.81153731787095</v>
      </c>
      <c r="EL339" s="120">
        <v>34.410228962236104</v>
      </c>
      <c r="EM339" s="121"/>
      <c r="EN339" s="119">
        <v>36.489520528280217</v>
      </c>
      <c r="EO339" s="119">
        <v>37.889118575940273</v>
      </c>
      <c r="EP339" s="120">
        <v>41.688027562446166</v>
      </c>
      <c r="EQ339" s="121"/>
      <c r="ER339" s="119">
        <v>28.323556564510028</v>
      </c>
      <c r="ES339" s="119">
        <v>32.326886114264092</v>
      </c>
      <c r="ET339" s="120">
        <v>27.522890654559212</v>
      </c>
      <c r="EU339" s="121"/>
      <c r="EV339" s="119">
        <v>22.626112073945695</v>
      </c>
      <c r="EW339" s="119">
        <v>22.425880993645286</v>
      </c>
      <c r="EX339" s="120">
        <v>12.714673599075677</v>
      </c>
      <c r="EY339" s="121"/>
      <c r="EZ339" s="119">
        <v>13.98205128205128</v>
      </c>
      <c r="FA339" s="119">
        <v>5.7925641025641017</v>
      </c>
      <c r="FB339" s="120">
        <v>6.1920512820512821</v>
      </c>
    </row>
    <row r="340" spans="1:158" s="118" customFormat="1" ht="15" customHeight="1" x14ac:dyDescent="0.25">
      <c r="A340" s="85">
        <v>37020020</v>
      </c>
      <c r="B340" s="86">
        <v>-72.441944444444005</v>
      </c>
      <c r="C340" s="86">
        <v>7.2266666666669996</v>
      </c>
      <c r="D340" s="87">
        <v>1045</v>
      </c>
      <c r="E340" s="197" t="s">
        <v>1238</v>
      </c>
      <c r="F340" s="89" t="s">
        <v>55</v>
      </c>
      <c r="G340" s="89" t="s">
        <v>1524</v>
      </c>
      <c r="H340" s="89" t="s">
        <v>778</v>
      </c>
      <c r="I340" s="89" t="s">
        <v>1591</v>
      </c>
      <c r="J340" s="171" t="s">
        <v>885</v>
      </c>
      <c r="K340" s="339">
        <v>0</v>
      </c>
      <c r="L340" s="126">
        <v>0</v>
      </c>
      <c r="M340" s="126">
        <v>0</v>
      </c>
      <c r="N340" s="126">
        <v>0</v>
      </c>
      <c r="O340" s="126">
        <v>12.6</v>
      </c>
      <c r="P340" s="126">
        <v>0</v>
      </c>
      <c r="Q340" s="126">
        <v>8.9</v>
      </c>
      <c r="R340" s="126">
        <v>0</v>
      </c>
      <c r="S340" s="126">
        <v>11.5</v>
      </c>
      <c r="T340" s="126">
        <v>27.4</v>
      </c>
      <c r="U340" s="126">
        <v>0</v>
      </c>
      <c r="V340" s="661">
        <v>0</v>
      </c>
      <c r="W340" s="661">
        <v>2.9</v>
      </c>
      <c r="X340" s="126">
        <v>0.2</v>
      </c>
      <c r="Y340" s="126">
        <v>5.9</v>
      </c>
      <c r="Z340" s="339">
        <v>1.7</v>
      </c>
      <c r="AA340" s="126">
        <v>3</v>
      </c>
      <c r="AB340" s="126">
        <v>0</v>
      </c>
      <c r="AC340" s="126">
        <v>0</v>
      </c>
      <c r="AD340" s="339">
        <v>0</v>
      </c>
      <c r="AE340" s="126">
        <v>0</v>
      </c>
      <c r="AF340" s="126">
        <v>7.8</v>
      </c>
      <c r="AG340" s="126">
        <v>8.6999999999999993</v>
      </c>
      <c r="AH340" s="126">
        <v>0</v>
      </c>
      <c r="AI340" s="126">
        <v>9</v>
      </c>
      <c r="AJ340" s="126">
        <v>0</v>
      </c>
      <c r="AK340" s="126">
        <v>0</v>
      </c>
      <c r="AL340" s="126">
        <v>14</v>
      </c>
      <c r="AM340" s="126">
        <v>19.3</v>
      </c>
      <c r="AN340" s="126">
        <v>0</v>
      </c>
      <c r="AO340" s="120"/>
      <c r="AP340" s="92">
        <f t="shared" si="185"/>
        <v>132.9</v>
      </c>
      <c r="AQ340" s="93">
        <v>135.66999999999999</v>
      </c>
      <c r="AR340" s="94">
        <f>+AP340*100/AQ340</f>
        <v>97.958281123313938</v>
      </c>
      <c r="AS340" s="95">
        <f>IF(AND((AP340*$AT$1*100/(AQ340*AT340))&gt;100+3.33*AP340-AQ340*AT340/$AT$1,AQ340&lt;30),IF(100+3.33*AP340-AQ340*AT340/$AT$1&gt;200,200,100+3.33*AP340-AQ340*AT340/$AT$1),IF((AP340*$AT$1*100/(AQ340*AT340))&lt;100+AP340-3.33*AQ340*AT340/$AT$1,100+AP340-3.33*AQ340*AT340/$AT$1,IF((AP340*$AT$1*100/(AQ340*AT340))&gt;200,200,(AP340*$AT$1*100/(AQ340*AT340)))))</f>
        <v>97.958281123313938</v>
      </c>
      <c r="AT340" s="96">
        <f t="shared" si="181"/>
        <v>30</v>
      </c>
      <c r="AU340" s="97">
        <f t="shared" si="179"/>
        <v>14</v>
      </c>
      <c r="AV340" s="98"/>
      <c r="AW340" s="58">
        <f t="shared" si="190"/>
        <v>0</v>
      </c>
      <c r="AX340" s="99"/>
      <c r="AY340" s="100">
        <f t="shared" si="189"/>
        <v>27.4</v>
      </c>
      <c r="AZ340" s="101">
        <v>68.2</v>
      </c>
      <c r="BA340" s="102">
        <f t="shared" si="186"/>
        <v>-40.800000000000004</v>
      </c>
      <c r="BB340" s="102" t="str">
        <f t="shared" si="187"/>
        <v/>
      </c>
      <c r="BC340" s="102" t="str">
        <f t="shared" si="188"/>
        <v/>
      </c>
      <c r="BD340" s="102">
        <v>13.633333333333335</v>
      </c>
      <c r="BE340" s="103">
        <f t="shared" si="191"/>
        <v>0.36666666666666536</v>
      </c>
      <c r="BF340" s="346" t="s">
        <v>1238</v>
      </c>
      <c r="BG340" s="105">
        <v>30.789655172413795</v>
      </c>
      <c r="BH340" s="105">
        <v>52.051724137931039</v>
      </c>
      <c r="BI340" s="105">
        <v>93.783333333333331</v>
      </c>
      <c r="BJ340" s="105">
        <v>135.66999999999999</v>
      </c>
      <c r="BK340" s="105">
        <v>166.36333333333334</v>
      </c>
      <c r="BL340" s="105">
        <v>207.67241379310346</v>
      </c>
      <c r="BM340" s="105">
        <v>199.64285714285717</v>
      </c>
      <c r="BN340" s="105">
        <v>163.84482758620689</v>
      </c>
      <c r="BO340" s="105">
        <v>119.30344827586204</v>
      </c>
      <c r="BP340" s="105">
        <v>82.813793103448276</v>
      </c>
      <c r="BQ340" s="105">
        <v>65.74666666666667</v>
      </c>
      <c r="BR340" s="106">
        <v>41.465517241379317</v>
      </c>
      <c r="BS340" s="107"/>
      <c r="BT340" s="108">
        <v>4.3111111111111109</v>
      </c>
      <c r="BU340" s="108">
        <v>5.7620498556140642</v>
      </c>
      <c r="BV340" s="108">
        <v>10.5</v>
      </c>
      <c r="BW340" s="108">
        <v>13.633333333333335</v>
      </c>
      <c r="BX340" s="108">
        <v>15.599999999999998</v>
      </c>
      <c r="BY340" s="109">
        <v>18.241379310344822</v>
      </c>
      <c r="BZ340" s="109">
        <v>19.071428571428569</v>
      </c>
      <c r="CA340" s="109">
        <v>16.862068965517238</v>
      </c>
      <c r="CB340" s="109">
        <v>12.86206896551724</v>
      </c>
      <c r="CC340" s="109">
        <v>10.758620689655171</v>
      </c>
      <c r="CD340" s="109">
        <v>8.5333333333333332</v>
      </c>
      <c r="CE340" s="109">
        <v>5.4444444444444438</v>
      </c>
      <c r="CF340" s="110"/>
      <c r="CG340" s="111">
        <v>60</v>
      </c>
      <c r="CH340" s="111">
        <v>50</v>
      </c>
      <c r="CI340" s="111">
        <v>56.7</v>
      </c>
      <c r="CJ340" s="111">
        <v>68.2</v>
      </c>
      <c r="CK340" s="111">
        <v>82.8</v>
      </c>
      <c r="CL340" s="111">
        <v>64</v>
      </c>
      <c r="CM340" s="111">
        <v>100</v>
      </c>
      <c r="CN340" s="111">
        <v>100</v>
      </c>
      <c r="CO340" s="111">
        <v>100</v>
      </c>
      <c r="CP340" s="111">
        <v>50</v>
      </c>
      <c r="CQ340" s="111">
        <v>80</v>
      </c>
      <c r="CR340" s="111">
        <v>80</v>
      </c>
      <c r="CS340" s="112"/>
      <c r="CT340" s="200" t="s">
        <v>1238</v>
      </c>
      <c r="CU340" s="114">
        <f t="shared" si="164"/>
        <v>60.4</v>
      </c>
      <c r="CV340" s="114"/>
      <c r="CW340" s="114"/>
      <c r="CX340" s="114">
        <f t="shared" si="173"/>
        <v>13.7</v>
      </c>
      <c r="CY340" s="114"/>
      <c r="CZ340" s="114"/>
      <c r="DA340" s="114">
        <f t="shared" si="166"/>
        <v>58.8</v>
      </c>
      <c r="DB340" s="115">
        <f t="shared" si="171"/>
        <v>132.89999999999998</v>
      </c>
      <c r="DC340" s="116">
        <f t="shared" si="167"/>
        <v>10</v>
      </c>
      <c r="DD340" s="116">
        <f t="shared" si="174"/>
        <v>10</v>
      </c>
      <c r="DE340" s="116">
        <f t="shared" si="169"/>
        <v>10</v>
      </c>
      <c r="DF340" s="117">
        <f t="shared" si="170"/>
        <v>30</v>
      </c>
      <c r="DH340" s="119"/>
      <c r="DI340" s="119"/>
      <c r="DJ340" s="120"/>
      <c r="DK340" s="121"/>
      <c r="DL340" s="119"/>
      <c r="DM340" s="119"/>
      <c r="DN340" s="120"/>
      <c r="DO340" s="121"/>
      <c r="DP340" s="119"/>
      <c r="DQ340" s="119"/>
      <c r="DR340" s="120"/>
      <c r="DS340" s="121"/>
      <c r="DT340" s="119"/>
      <c r="DU340" s="119"/>
      <c r="DV340" s="120"/>
      <c r="DW340" s="121"/>
      <c r="DX340" s="119"/>
      <c r="DY340" s="119"/>
      <c r="DZ340" s="120"/>
      <c r="EA340" s="121"/>
      <c r="EB340" s="119"/>
      <c r="EC340" s="119"/>
      <c r="ED340" s="120"/>
      <c r="EE340" s="121"/>
      <c r="EF340" s="119"/>
      <c r="EG340" s="119"/>
      <c r="EH340" s="120"/>
      <c r="EI340" s="121"/>
      <c r="EJ340" s="119"/>
      <c r="EK340" s="119"/>
      <c r="EL340" s="120"/>
      <c r="EM340" s="121"/>
      <c r="EN340" s="119"/>
      <c r="EO340" s="119"/>
      <c r="EP340" s="120"/>
      <c r="EQ340" s="121"/>
      <c r="ER340" s="119"/>
      <c r="ES340" s="119"/>
      <c r="ET340" s="120"/>
      <c r="EU340" s="121"/>
      <c r="EV340" s="119"/>
      <c r="EW340" s="119"/>
      <c r="EX340" s="120"/>
      <c r="EY340" s="121"/>
      <c r="EZ340" s="119"/>
      <c r="FA340" s="119"/>
      <c r="FB340" s="120"/>
    </row>
    <row r="341" spans="1:158" s="118" customFormat="1" ht="15" customHeight="1" x14ac:dyDescent="0.25">
      <c r="A341" s="85">
        <v>24055040</v>
      </c>
      <c r="B341" s="86">
        <v>-73.283332999999999</v>
      </c>
      <c r="C341" s="86">
        <v>6.55</v>
      </c>
      <c r="D341" s="87">
        <v>940</v>
      </c>
      <c r="E341" s="197" t="s">
        <v>269</v>
      </c>
      <c r="F341" s="89" t="s">
        <v>52</v>
      </c>
      <c r="G341" s="89" t="s">
        <v>1515</v>
      </c>
      <c r="H341" s="89" t="s">
        <v>752</v>
      </c>
      <c r="I341" s="89" t="s">
        <v>1588</v>
      </c>
      <c r="J341" s="171" t="s">
        <v>909</v>
      </c>
      <c r="K341" s="339">
        <v>2.2999999999999998</v>
      </c>
      <c r="L341" s="126">
        <v>0</v>
      </c>
      <c r="M341" s="126">
        <v>6.5</v>
      </c>
      <c r="N341" s="126">
        <v>0</v>
      </c>
      <c r="O341" s="126">
        <v>6.6</v>
      </c>
      <c r="P341" s="126">
        <v>0.6</v>
      </c>
      <c r="Q341" s="126">
        <v>22.2</v>
      </c>
      <c r="R341" s="126">
        <v>4.0999999999999996</v>
      </c>
      <c r="S341" s="126">
        <v>0</v>
      </c>
      <c r="T341" s="126">
        <v>0</v>
      </c>
      <c r="U341" s="126">
        <v>0</v>
      </c>
      <c r="V341" s="661">
        <v>0</v>
      </c>
      <c r="W341" s="661">
        <v>0</v>
      </c>
      <c r="X341" s="126">
        <v>7.1</v>
      </c>
      <c r="Y341" s="126">
        <v>41.5</v>
      </c>
      <c r="Z341" s="339">
        <v>6.7</v>
      </c>
      <c r="AA341" s="126">
        <v>9.5</v>
      </c>
      <c r="AB341" s="126">
        <v>0</v>
      </c>
      <c r="AC341" s="126">
        <v>0</v>
      </c>
      <c r="AD341" s="339">
        <v>0</v>
      </c>
      <c r="AE341" s="126">
        <v>0</v>
      </c>
      <c r="AF341" s="126">
        <v>0</v>
      </c>
      <c r="AG341" s="126">
        <v>2.5</v>
      </c>
      <c r="AH341" s="126">
        <v>4.0999999999999996</v>
      </c>
      <c r="AI341" s="126">
        <v>0</v>
      </c>
      <c r="AJ341" s="126">
        <v>18.2</v>
      </c>
      <c r="AK341" s="126">
        <v>4.2</v>
      </c>
      <c r="AL341" s="126">
        <v>0</v>
      </c>
      <c r="AM341" s="126">
        <v>0</v>
      </c>
      <c r="AN341" s="126">
        <v>8.1999999999999993</v>
      </c>
      <c r="AO341" s="120"/>
      <c r="AP341" s="92">
        <f t="shared" si="185"/>
        <v>144.29999999999998</v>
      </c>
      <c r="AQ341" s="93">
        <v>230.58214285714283</v>
      </c>
      <c r="AR341" s="94">
        <f t="shared" ref="AR341:AR356" si="192">+AP341*100/AQ341</f>
        <v>62.580735095952789</v>
      </c>
      <c r="AS341" s="95">
        <f t="shared" ref="AS341:AS356" si="193">IF(AND((AP341*$AT$1*100/(AQ341*AT341))&gt;100+3.33*AP341-AQ341*AT341/$AT$1,AQ341&lt;30),IF(100+3.33*AP341-AQ341*AT341/$AT$1&gt;200,200,100+3.33*AP341-AQ341*AT341/$AT$1),IF((AP341*$AT$1*100/(AQ341*AT341))&lt;100+AP341-3.33*AQ341*AT341/$AT$1,100+AP341-3.33*AQ341*AT341/$AT$1,IF((AP341*$AT$1*100/(AQ341*AT341))&gt;200,200,(AP341*$AT$1*100/(AQ341*AT341)))))</f>
        <v>62.580735095952782</v>
      </c>
      <c r="AT341" s="96">
        <f t="shared" si="181"/>
        <v>30</v>
      </c>
      <c r="AU341" s="97">
        <f t="shared" si="179"/>
        <v>15</v>
      </c>
      <c r="AV341" s="98"/>
      <c r="AW341" s="58">
        <f t="shared" si="190"/>
        <v>8.1999999999999993</v>
      </c>
      <c r="AX341" s="99"/>
      <c r="AY341" s="100">
        <f t="shared" si="189"/>
        <v>41.5</v>
      </c>
      <c r="AZ341" s="101">
        <v>105.5</v>
      </c>
      <c r="BA341" s="102">
        <f t="shared" si="186"/>
        <v>-64</v>
      </c>
      <c r="BB341" s="102" t="str">
        <f t="shared" si="187"/>
        <v/>
      </c>
      <c r="BC341" s="102" t="str">
        <f t="shared" si="188"/>
        <v/>
      </c>
      <c r="BD341" s="102">
        <v>15.697372742200329</v>
      </c>
      <c r="BE341" s="103">
        <f t="shared" si="191"/>
        <v>-0.6973727422003293</v>
      </c>
      <c r="BF341" s="124" t="s">
        <v>269</v>
      </c>
      <c r="BG341" s="105">
        <v>53.206896551724128</v>
      </c>
      <c r="BH341" s="105">
        <v>78.368965517241392</v>
      </c>
      <c r="BI341" s="105">
        <v>151.84285714285713</v>
      </c>
      <c r="BJ341" s="105">
        <v>230.58214285714283</v>
      </c>
      <c r="BK341" s="105">
        <v>219.27241379310345</v>
      </c>
      <c r="BL341" s="105">
        <v>121.29999999999998</v>
      </c>
      <c r="BM341" s="105">
        <v>135.48275862068968</v>
      </c>
      <c r="BN341" s="105">
        <v>159.8896551724138</v>
      </c>
      <c r="BO341" s="105">
        <v>180.85000000000005</v>
      </c>
      <c r="BP341" s="105">
        <v>241.40714285714282</v>
      </c>
      <c r="BQ341" s="105">
        <v>188.37037037037032</v>
      </c>
      <c r="BR341" s="106">
        <v>81.036000000000016</v>
      </c>
      <c r="BS341" s="107"/>
      <c r="BT341" s="108">
        <v>5.5777777777777757</v>
      </c>
      <c r="BU341" s="108">
        <v>6.6755937176914166</v>
      </c>
      <c r="BV341" s="108">
        <v>11.112941677309491</v>
      </c>
      <c r="BW341" s="108">
        <v>15.697372742200329</v>
      </c>
      <c r="BX341" s="108">
        <v>17.181111111111107</v>
      </c>
      <c r="BY341" s="109">
        <v>13.606650246305421</v>
      </c>
      <c r="BZ341" s="109">
        <v>13.88111111111111</v>
      </c>
      <c r="CA341" s="109">
        <v>16.22111111111111</v>
      </c>
      <c r="CB341" s="109">
        <v>15.393579072532702</v>
      </c>
      <c r="CC341" s="109">
        <v>16.605747126436778</v>
      </c>
      <c r="CD341" s="109">
        <v>13.188861521620144</v>
      </c>
      <c r="CE341" s="109">
        <v>6.8396962233169116</v>
      </c>
      <c r="CF341" s="110"/>
      <c r="CG341" s="111">
        <v>72.7</v>
      </c>
      <c r="CH341" s="111">
        <v>96</v>
      </c>
      <c r="CI341" s="111">
        <v>100.2</v>
      </c>
      <c r="CJ341" s="111">
        <v>105.5</v>
      </c>
      <c r="CK341" s="111">
        <v>107.2</v>
      </c>
      <c r="CL341" s="111">
        <v>71.2</v>
      </c>
      <c r="CM341" s="111">
        <v>93</v>
      </c>
      <c r="CN341" s="111">
        <v>92.5</v>
      </c>
      <c r="CO341" s="111">
        <v>92</v>
      </c>
      <c r="CP341" s="111">
        <v>110</v>
      </c>
      <c r="CQ341" s="111">
        <v>103.1</v>
      </c>
      <c r="CR341" s="111">
        <v>96</v>
      </c>
      <c r="CS341" s="112"/>
      <c r="CT341" s="125" t="s">
        <v>269</v>
      </c>
      <c r="CU341" s="114">
        <f t="shared" si="164"/>
        <v>42.300000000000004</v>
      </c>
      <c r="CV341" s="114"/>
      <c r="CW341" s="114"/>
      <c r="CX341" s="114">
        <f t="shared" si="173"/>
        <v>64.800000000000011</v>
      </c>
      <c r="CY341" s="114"/>
      <c r="CZ341" s="114"/>
      <c r="DA341" s="114">
        <f t="shared" si="166"/>
        <v>37.199999999999996</v>
      </c>
      <c r="DB341" s="115">
        <f t="shared" si="171"/>
        <v>144.30000000000001</v>
      </c>
      <c r="DC341" s="116">
        <f t="shared" si="167"/>
        <v>10</v>
      </c>
      <c r="DD341" s="116">
        <f t="shared" si="174"/>
        <v>10</v>
      </c>
      <c r="DE341" s="116">
        <f t="shared" si="169"/>
        <v>10</v>
      </c>
      <c r="DF341" s="117">
        <f t="shared" si="170"/>
        <v>30</v>
      </c>
      <c r="DH341" s="119">
        <v>21.299365079365081</v>
      </c>
      <c r="DI341" s="119">
        <v>19.865753968253969</v>
      </c>
      <c r="DJ341" s="120">
        <v>23.347380952380956</v>
      </c>
      <c r="DK341" s="121"/>
      <c r="DL341" s="119">
        <v>24.580859570214894</v>
      </c>
      <c r="DM341" s="119">
        <v>27.007296351824085</v>
      </c>
      <c r="DN341" s="120">
        <v>31.016191904047975</v>
      </c>
      <c r="DO341" s="121"/>
      <c r="DP341" s="119">
        <v>33.526656935321313</v>
      </c>
      <c r="DQ341" s="119">
        <v>33.327685677544928</v>
      </c>
      <c r="DR341" s="120">
        <v>57.602179126264204</v>
      </c>
      <c r="DS341" s="121"/>
      <c r="DT341" s="119">
        <v>51.634581139301098</v>
      </c>
      <c r="DU341" s="119">
        <v>77.451871708951657</v>
      </c>
      <c r="DV341" s="120">
        <v>72.153547151747262</v>
      </c>
      <c r="DW341" s="121"/>
      <c r="DX341" s="119">
        <v>73.588359974925581</v>
      </c>
      <c r="DY341" s="119">
        <v>72.385280520294643</v>
      </c>
      <c r="DZ341" s="120">
        <v>67.272192838113142</v>
      </c>
      <c r="EA341" s="121"/>
      <c r="EB341" s="119">
        <v>56.005745648734184</v>
      </c>
      <c r="EC341" s="119">
        <v>35.296881592827006</v>
      </c>
      <c r="ED341" s="120">
        <v>37.643206091772157</v>
      </c>
      <c r="EE341" s="121"/>
      <c r="EF341" s="119">
        <v>48.560475929978118</v>
      </c>
      <c r="EG341" s="119">
        <v>39.272401531728661</v>
      </c>
      <c r="EH341" s="120">
        <v>50.579622538293215</v>
      </c>
      <c r="EI341" s="121"/>
      <c r="EJ341" s="119">
        <v>45.916472945891783</v>
      </c>
      <c r="EK341" s="119">
        <v>49.478957915831664</v>
      </c>
      <c r="EL341" s="120">
        <v>52.744569138276553</v>
      </c>
      <c r="EM341" s="121"/>
      <c r="EN341" s="119">
        <v>64.858749799775779</v>
      </c>
      <c r="EO341" s="119">
        <v>70.204805382027899</v>
      </c>
      <c r="EP341" s="120">
        <v>74.844778151529738</v>
      </c>
      <c r="EQ341" s="121"/>
      <c r="ER341" s="119">
        <v>93.412602739726026</v>
      </c>
      <c r="ES341" s="119">
        <v>84.021917808219172</v>
      </c>
      <c r="ET341" s="120">
        <v>82.341479452054799</v>
      </c>
      <c r="EU341" s="121"/>
      <c r="EV341" s="119">
        <v>70.792524522457398</v>
      </c>
      <c r="EW341" s="119">
        <v>71.596985028394428</v>
      </c>
      <c r="EX341" s="120">
        <v>52.390490449148167</v>
      </c>
      <c r="EY341" s="121"/>
      <c r="EZ341" s="119">
        <v>37.214489730423608</v>
      </c>
      <c r="FA341" s="119">
        <v>25.62981386392811</v>
      </c>
      <c r="FB341" s="120">
        <v>17.018196405648265</v>
      </c>
    </row>
    <row r="342" spans="1:158" s="118" customFormat="1" ht="15" customHeight="1" x14ac:dyDescent="0.25">
      <c r="A342" s="85">
        <v>23195090</v>
      </c>
      <c r="B342" s="86">
        <v>-73</v>
      </c>
      <c r="C342" s="86">
        <v>7.35</v>
      </c>
      <c r="D342" s="87">
        <v>1725</v>
      </c>
      <c r="E342" s="197" t="s">
        <v>270</v>
      </c>
      <c r="F342" s="89" t="s">
        <v>52</v>
      </c>
      <c r="G342" s="89" t="s">
        <v>1515</v>
      </c>
      <c r="H342" s="89" t="s">
        <v>1518</v>
      </c>
      <c r="I342" s="89" t="s">
        <v>1544</v>
      </c>
      <c r="J342" s="171" t="s">
        <v>910</v>
      </c>
      <c r="K342" s="339">
        <v>0</v>
      </c>
      <c r="L342" s="126">
        <v>0</v>
      </c>
      <c r="M342" s="126">
        <v>0</v>
      </c>
      <c r="N342" s="126">
        <v>0</v>
      </c>
      <c r="O342" s="126">
        <v>6.8</v>
      </c>
      <c r="P342" s="126">
        <v>0</v>
      </c>
      <c r="Q342" s="126">
        <v>8</v>
      </c>
      <c r="R342" s="126">
        <v>2.5</v>
      </c>
      <c r="S342" s="126">
        <v>0</v>
      </c>
      <c r="T342" s="126">
        <v>0</v>
      </c>
      <c r="U342" s="126">
        <v>0</v>
      </c>
      <c r="V342" s="661">
        <v>0.5</v>
      </c>
      <c r="W342" s="661">
        <v>0</v>
      </c>
      <c r="X342" s="126">
        <v>0</v>
      </c>
      <c r="Y342" s="126">
        <v>30.5</v>
      </c>
      <c r="Z342" s="339">
        <v>10</v>
      </c>
      <c r="AA342" s="126">
        <v>8.5</v>
      </c>
      <c r="AB342" s="126">
        <v>1.5</v>
      </c>
      <c r="AC342" s="126">
        <v>5.5</v>
      </c>
      <c r="AD342" s="339">
        <v>32.5</v>
      </c>
      <c r="AE342" s="126">
        <v>0.5</v>
      </c>
      <c r="AF342" s="126">
        <v>1.5</v>
      </c>
      <c r="AG342" s="126">
        <v>5.4</v>
      </c>
      <c r="AH342" s="126">
        <v>15.4</v>
      </c>
      <c r="AI342" s="126">
        <v>10.4</v>
      </c>
      <c r="AJ342" s="126">
        <v>2</v>
      </c>
      <c r="AK342" s="126">
        <v>9.1999999999999993</v>
      </c>
      <c r="AL342" s="126">
        <v>0.5</v>
      </c>
      <c r="AM342" s="126">
        <v>0</v>
      </c>
      <c r="AN342" s="126">
        <v>6.5</v>
      </c>
      <c r="AO342" s="120"/>
      <c r="AP342" s="92">
        <f t="shared" si="185"/>
        <v>157.69999999999999</v>
      </c>
      <c r="AQ342" s="93">
        <v>159.37916666666669</v>
      </c>
      <c r="AR342" s="94">
        <f t="shared" si="192"/>
        <v>98.946432772999373</v>
      </c>
      <c r="AS342" s="95">
        <f t="shared" si="193"/>
        <v>98.946432772999387</v>
      </c>
      <c r="AT342" s="96">
        <f t="shared" si="181"/>
        <v>30</v>
      </c>
      <c r="AU342" s="97">
        <f t="shared" si="179"/>
        <v>19</v>
      </c>
      <c r="AV342" s="98"/>
      <c r="AW342" s="58">
        <f t="shared" si="190"/>
        <v>6.5</v>
      </c>
      <c r="AX342" s="99"/>
      <c r="AY342" s="100">
        <f t="shared" si="189"/>
        <v>32.5</v>
      </c>
      <c r="AZ342" s="101">
        <v>90</v>
      </c>
      <c r="BA342" s="102">
        <f t="shared" si="186"/>
        <v>-57.5</v>
      </c>
      <c r="BB342" s="102" t="str">
        <f t="shared" si="187"/>
        <v/>
      </c>
      <c r="BC342" s="102" t="str">
        <f t="shared" si="188"/>
        <v/>
      </c>
      <c r="BD342" s="102">
        <v>16.000510099979593</v>
      </c>
      <c r="BE342" s="103">
        <f t="shared" si="191"/>
        <v>2.9994899000204072</v>
      </c>
      <c r="BF342" s="124" t="s">
        <v>270</v>
      </c>
      <c r="BG342" s="105">
        <v>30.42592592592592</v>
      </c>
      <c r="BH342" s="105">
        <v>38.196296296296296</v>
      </c>
      <c r="BI342" s="105">
        <v>87.796153846153842</v>
      </c>
      <c r="BJ342" s="105">
        <v>159.37916666666669</v>
      </c>
      <c r="BK342" s="105">
        <v>146.15416666666667</v>
      </c>
      <c r="BL342" s="105">
        <v>55.976923076923079</v>
      </c>
      <c r="BM342" s="105">
        <v>38.895999999999994</v>
      </c>
      <c r="BN342" s="105">
        <v>65.376000000000005</v>
      </c>
      <c r="BO342" s="105">
        <v>124.23333333333336</v>
      </c>
      <c r="BP342" s="105">
        <v>175.45833333333334</v>
      </c>
      <c r="BQ342" s="105">
        <v>142.71200000000002</v>
      </c>
      <c r="BR342" s="106">
        <v>48.133333333333326</v>
      </c>
      <c r="BS342" s="107"/>
      <c r="BT342" s="108">
        <v>5.0410052910052894</v>
      </c>
      <c r="BU342" s="108">
        <v>6.0231262857897816</v>
      </c>
      <c r="BV342" s="108">
        <v>10.895238095238094</v>
      </c>
      <c r="BW342" s="108">
        <v>16.000510099979593</v>
      </c>
      <c r="BX342" s="108">
        <v>15.043488131413222</v>
      </c>
      <c r="BY342" s="109">
        <v>8.7037037037037042</v>
      </c>
      <c r="BZ342" s="109">
        <v>7.6745727665267873</v>
      </c>
      <c r="CA342" s="109">
        <v>10.973572340813719</v>
      </c>
      <c r="CB342" s="109">
        <v>15.051431591265121</v>
      </c>
      <c r="CC342" s="109">
        <v>18.141005291005293</v>
      </c>
      <c r="CD342" s="109">
        <v>13.749208304011262</v>
      </c>
      <c r="CE342" s="109">
        <v>6.6701426243637885</v>
      </c>
      <c r="CF342" s="110"/>
      <c r="CG342" s="111">
        <v>42.5</v>
      </c>
      <c r="CH342" s="111">
        <v>35</v>
      </c>
      <c r="CI342" s="111">
        <v>52</v>
      </c>
      <c r="CJ342" s="111">
        <v>90</v>
      </c>
      <c r="CK342" s="111">
        <v>67</v>
      </c>
      <c r="CL342" s="111">
        <v>44.2</v>
      </c>
      <c r="CM342" s="111">
        <v>38</v>
      </c>
      <c r="CN342" s="111">
        <v>88</v>
      </c>
      <c r="CO342" s="111">
        <v>53.4</v>
      </c>
      <c r="CP342" s="111">
        <v>69.5</v>
      </c>
      <c r="CQ342" s="111">
        <v>64.599999999999994</v>
      </c>
      <c r="CR342" s="111">
        <v>47.5</v>
      </c>
      <c r="CS342" s="112"/>
      <c r="CT342" s="125" t="s">
        <v>270</v>
      </c>
      <c r="CU342" s="114">
        <f t="shared" si="164"/>
        <v>17.3</v>
      </c>
      <c r="CV342" s="114"/>
      <c r="CW342" s="114"/>
      <c r="CX342" s="114">
        <f t="shared" si="173"/>
        <v>89</v>
      </c>
      <c r="CY342" s="114"/>
      <c r="CZ342" s="114"/>
      <c r="DA342" s="114">
        <f t="shared" si="166"/>
        <v>51.400000000000006</v>
      </c>
      <c r="DB342" s="115">
        <f t="shared" si="171"/>
        <v>157.69999999999999</v>
      </c>
      <c r="DC342" s="116">
        <f t="shared" si="167"/>
        <v>10</v>
      </c>
      <c r="DD342" s="116">
        <f t="shared" si="174"/>
        <v>10</v>
      </c>
      <c r="DE342" s="116">
        <f t="shared" si="169"/>
        <v>10</v>
      </c>
      <c r="DF342" s="117">
        <f t="shared" si="170"/>
        <v>30</v>
      </c>
      <c r="DH342" s="119">
        <v>9.9868289353958151</v>
      </c>
      <c r="DI342" s="119">
        <v>11.200181983621475</v>
      </c>
      <c r="DJ342" s="120">
        <v>8.120131938125569</v>
      </c>
      <c r="DK342" s="121"/>
      <c r="DL342" s="119">
        <v>14.39413043478261</v>
      </c>
      <c r="DM342" s="119">
        <v>15.765000000000001</v>
      </c>
      <c r="DN342" s="120">
        <v>14.883726708074537</v>
      </c>
      <c r="DO342" s="121"/>
      <c r="DP342" s="119">
        <v>20.685740740740737</v>
      </c>
      <c r="DQ342" s="119">
        <v>25.065154320987652</v>
      </c>
      <c r="DR342" s="120">
        <v>29.724104938271601</v>
      </c>
      <c r="DS342" s="121"/>
      <c r="DT342" s="119">
        <v>38.051081897405446</v>
      </c>
      <c r="DU342" s="119">
        <v>56.9211007130125</v>
      </c>
      <c r="DV342" s="120">
        <v>60.135224796989533</v>
      </c>
      <c r="DW342" s="121"/>
      <c r="DX342" s="119">
        <v>48.397599206349192</v>
      </c>
      <c r="DY342" s="119">
        <v>46.397698412698404</v>
      </c>
      <c r="DZ342" s="120">
        <v>49.197559523809517</v>
      </c>
      <c r="EA342" s="121"/>
      <c r="EB342" s="119">
        <v>31.239358098728406</v>
      </c>
      <c r="EC342" s="119">
        <v>20.202698650674659</v>
      </c>
      <c r="ED342" s="120">
        <v>10.943128435782107</v>
      </c>
      <c r="EE342" s="121"/>
      <c r="EF342" s="119">
        <v>12.47658933138473</v>
      </c>
      <c r="EG342" s="119">
        <v>10.667007672634272</v>
      </c>
      <c r="EH342" s="120">
        <v>14.095688710266717</v>
      </c>
      <c r="EI342" s="121"/>
      <c r="EJ342" s="119">
        <v>17.174563981971389</v>
      </c>
      <c r="EK342" s="119">
        <v>19.160062708210859</v>
      </c>
      <c r="EL342" s="120">
        <v>36.036801881246326</v>
      </c>
      <c r="EM342" s="121"/>
      <c r="EN342" s="119">
        <v>31.764424249141079</v>
      </c>
      <c r="EO342" s="119">
        <v>43.136872437105168</v>
      </c>
      <c r="EP342" s="120">
        <v>51.470131885182305</v>
      </c>
      <c r="EQ342" s="121"/>
      <c r="ER342" s="119">
        <v>55.888274821722419</v>
      </c>
      <c r="ES342" s="119">
        <v>56.292529974139946</v>
      </c>
      <c r="ET342" s="120">
        <v>72.058480918423299</v>
      </c>
      <c r="EU342" s="121"/>
      <c r="EV342" s="119">
        <v>53.464995269631032</v>
      </c>
      <c r="EW342" s="119">
        <v>42.966414380321666</v>
      </c>
      <c r="EX342" s="120">
        <v>35.675733207190163</v>
      </c>
      <c r="EY342" s="121"/>
      <c r="EZ342" s="119">
        <v>29.238685825892858</v>
      </c>
      <c r="FA342" s="119">
        <v>10.811732700892858</v>
      </c>
      <c r="FB342" s="120">
        <v>8.0852957589285701</v>
      </c>
    </row>
    <row r="343" spans="1:158" s="118" customFormat="1" ht="15" customHeight="1" x14ac:dyDescent="0.25">
      <c r="A343" s="85">
        <v>37010040</v>
      </c>
      <c r="B343" s="86">
        <v>-72.683333000000005</v>
      </c>
      <c r="C343" s="86">
        <v>7.016667</v>
      </c>
      <c r="D343" s="87">
        <v>3320</v>
      </c>
      <c r="E343" s="197" t="s">
        <v>271</v>
      </c>
      <c r="F343" s="89" t="s">
        <v>55</v>
      </c>
      <c r="G343" s="89" t="s">
        <v>1524</v>
      </c>
      <c r="H343" s="89" t="s">
        <v>778</v>
      </c>
      <c r="I343" s="89" t="s">
        <v>1595</v>
      </c>
      <c r="J343" s="171" t="s">
        <v>896</v>
      </c>
      <c r="K343" s="339">
        <v>0</v>
      </c>
      <c r="L343" s="126">
        <v>2</v>
      </c>
      <c r="M343" s="126">
        <v>6</v>
      </c>
      <c r="N343" s="126">
        <v>0</v>
      </c>
      <c r="O343" s="126">
        <v>3</v>
      </c>
      <c r="P343" s="126">
        <v>0</v>
      </c>
      <c r="Q343" s="126">
        <v>0</v>
      </c>
      <c r="R343" s="126">
        <v>4.5</v>
      </c>
      <c r="S343" s="126">
        <v>8</v>
      </c>
      <c r="T343" s="126">
        <v>4</v>
      </c>
      <c r="U343" s="126">
        <v>0</v>
      </c>
      <c r="V343" s="661">
        <v>6.5</v>
      </c>
      <c r="W343" s="661">
        <v>5.5</v>
      </c>
      <c r="X343" s="126">
        <v>0</v>
      </c>
      <c r="Y343" s="126">
        <v>8.1999999999999993</v>
      </c>
      <c r="Z343" s="339">
        <v>10</v>
      </c>
      <c r="AA343" s="126">
        <v>8</v>
      </c>
      <c r="AB343" s="126">
        <v>5.5</v>
      </c>
      <c r="AC343" s="126" t="s">
        <v>1301</v>
      </c>
      <c r="AD343" s="339">
        <v>6.8</v>
      </c>
      <c r="AE343" s="126">
        <v>12</v>
      </c>
      <c r="AF343" s="126">
        <v>10</v>
      </c>
      <c r="AG343" s="126">
        <v>15.2</v>
      </c>
      <c r="AH343" s="126">
        <v>5</v>
      </c>
      <c r="AI343" s="126">
        <v>12.5</v>
      </c>
      <c r="AJ343" s="126">
        <v>9.5</v>
      </c>
      <c r="AK343" s="126" t="s">
        <v>1301</v>
      </c>
      <c r="AL343" s="126">
        <v>15</v>
      </c>
      <c r="AM343" s="126">
        <v>0</v>
      </c>
      <c r="AN343" s="126">
        <v>0</v>
      </c>
      <c r="AO343" s="120"/>
      <c r="AP343" s="92">
        <f t="shared" si="185"/>
        <v>157.19999999999999</v>
      </c>
      <c r="AQ343" s="93">
        <v>167.60416666666666</v>
      </c>
      <c r="AR343" s="94">
        <f t="shared" si="192"/>
        <v>93.792417650714725</v>
      </c>
      <c r="AS343" s="95">
        <f t="shared" si="193"/>
        <v>100.49187605433723</v>
      </c>
      <c r="AT343" s="96">
        <f t="shared" si="181"/>
        <v>28</v>
      </c>
      <c r="AU343" s="97">
        <f t="shared" si="179"/>
        <v>20</v>
      </c>
      <c r="AV343" s="98"/>
      <c r="AW343" s="58">
        <f t="shared" si="190"/>
        <v>0</v>
      </c>
      <c r="AX343" s="99"/>
      <c r="AY343" s="100">
        <f t="shared" si="189"/>
        <v>15.2</v>
      </c>
      <c r="AZ343" s="101">
        <v>70</v>
      </c>
      <c r="BA343" s="102">
        <f t="shared" si="186"/>
        <v>-54.8</v>
      </c>
      <c r="BB343" s="102" t="str">
        <f t="shared" si="187"/>
        <v/>
      </c>
      <c r="BC343" s="102" t="str">
        <f t="shared" si="188"/>
        <v/>
      </c>
      <c r="BD343" s="102">
        <v>18.271978021978022</v>
      </c>
      <c r="BE343" s="103">
        <f t="shared" si="191"/>
        <v>1.7280219780219781</v>
      </c>
      <c r="BF343" s="124" t="s">
        <v>271</v>
      </c>
      <c r="BG343" s="105">
        <v>31.261538461538457</v>
      </c>
      <c r="BH343" s="105">
        <v>50.725925925925921</v>
      </c>
      <c r="BI343" s="105">
        <v>97.118518518518513</v>
      </c>
      <c r="BJ343" s="105">
        <v>167.60416666666666</v>
      </c>
      <c r="BK343" s="105">
        <v>182.29599999999999</v>
      </c>
      <c r="BL343" s="105">
        <v>225.55199999999996</v>
      </c>
      <c r="BM343" s="105">
        <v>197.98518518518517</v>
      </c>
      <c r="BN343" s="105">
        <v>174.37692307692305</v>
      </c>
      <c r="BO343" s="105">
        <v>144.02142857142854</v>
      </c>
      <c r="BP343" s="105">
        <v>153.78518518518516</v>
      </c>
      <c r="BQ343" s="105">
        <v>110.81481481481481</v>
      </c>
      <c r="BR343" s="106">
        <v>45.726923076923065</v>
      </c>
      <c r="BS343" s="107"/>
      <c r="BT343" s="108">
        <v>6.3432098765432086</v>
      </c>
      <c r="BU343" s="108">
        <v>8.1519440534834633</v>
      </c>
      <c r="BV343" s="108">
        <v>13.1213282247765</v>
      </c>
      <c r="BW343" s="108">
        <v>18.271978021978022</v>
      </c>
      <c r="BX343" s="108">
        <v>20.468169761273206</v>
      </c>
      <c r="BY343" s="109">
        <v>22.176610107644585</v>
      </c>
      <c r="BZ343" s="109">
        <v>23.256796205072064</v>
      </c>
      <c r="CA343" s="109">
        <v>21.570935960591125</v>
      </c>
      <c r="CB343" s="109">
        <v>17.909283819628648</v>
      </c>
      <c r="CC343" s="109">
        <v>18.099207292905266</v>
      </c>
      <c r="CD343" s="109">
        <v>14.954560896891456</v>
      </c>
      <c r="CE343" s="109">
        <v>7.385696040868452</v>
      </c>
      <c r="CF343" s="110"/>
      <c r="CG343" s="111">
        <v>31</v>
      </c>
      <c r="CH343" s="111">
        <v>35.5</v>
      </c>
      <c r="CI343" s="111">
        <v>50</v>
      </c>
      <c r="CJ343" s="111">
        <v>70</v>
      </c>
      <c r="CK343" s="111">
        <v>55</v>
      </c>
      <c r="CL343" s="111">
        <v>77</v>
      </c>
      <c r="CM343" s="111">
        <v>54</v>
      </c>
      <c r="CN343" s="111">
        <v>67</v>
      </c>
      <c r="CO343" s="111">
        <v>75</v>
      </c>
      <c r="CP343" s="111">
        <v>50</v>
      </c>
      <c r="CQ343" s="111">
        <v>60</v>
      </c>
      <c r="CR343" s="111">
        <v>41.3</v>
      </c>
      <c r="CS343" s="112"/>
      <c r="CT343" s="125" t="s">
        <v>271</v>
      </c>
      <c r="CU343" s="114">
        <f t="shared" si="164"/>
        <v>27.5</v>
      </c>
      <c r="CV343" s="114"/>
      <c r="CW343" s="114"/>
      <c r="CX343" s="114">
        <f t="shared" si="173"/>
        <v>50.5</v>
      </c>
      <c r="CY343" s="114"/>
      <c r="CZ343" s="114"/>
      <c r="DA343" s="114">
        <f t="shared" si="166"/>
        <v>79.2</v>
      </c>
      <c r="DB343" s="115">
        <f t="shared" si="171"/>
        <v>157.19999999999999</v>
      </c>
      <c r="DC343" s="116">
        <f t="shared" si="167"/>
        <v>10</v>
      </c>
      <c r="DD343" s="116">
        <f t="shared" si="174"/>
        <v>9</v>
      </c>
      <c r="DE343" s="116">
        <f t="shared" si="169"/>
        <v>9</v>
      </c>
      <c r="DF343" s="117">
        <f t="shared" si="170"/>
        <v>28</v>
      </c>
      <c r="DH343" s="119">
        <v>12.254251012145749</v>
      </c>
      <c r="DI343" s="119">
        <v>7.6589068825910926</v>
      </c>
      <c r="DJ343" s="120">
        <v>9.1906882591093115</v>
      </c>
      <c r="DK343" s="121"/>
      <c r="DL343" s="119">
        <v>14.839813115301185</v>
      </c>
      <c r="DM343" s="119">
        <v>15.445519773068579</v>
      </c>
      <c r="DN343" s="120">
        <v>16.253128650091774</v>
      </c>
      <c r="DO343" s="121"/>
      <c r="DP343" s="119">
        <v>15.991473487876362</v>
      </c>
      <c r="DQ343" s="119">
        <v>17.090887290167863</v>
      </c>
      <c r="DR343" s="120">
        <v>36.380602184918722</v>
      </c>
      <c r="DS343" s="121"/>
      <c r="DT343" s="119">
        <v>51.660175839354018</v>
      </c>
      <c r="DU343" s="119">
        <v>45.864643540161495</v>
      </c>
      <c r="DV343" s="120">
        <v>47.163642158946033</v>
      </c>
      <c r="DW343" s="121"/>
      <c r="DX343" s="119">
        <v>54.791602819491267</v>
      </c>
      <c r="DY343" s="119">
        <v>64.990039840637451</v>
      </c>
      <c r="DZ343" s="120">
        <v>55.891434262948209</v>
      </c>
      <c r="EA343" s="121"/>
      <c r="EB343" s="119">
        <v>59.203338973491256</v>
      </c>
      <c r="EC343" s="119">
        <v>56.203169768753526</v>
      </c>
      <c r="ED343" s="120">
        <v>81.604602368866324</v>
      </c>
      <c r="EE343" s="121"/>
      <c r="EF343" s="119">
        <v>57.719861504564072</v>
      </c>
      <c r="EG343" s="119">
        <v>53.667610953729948</v>
      </c>
      <c r="EH343" s="120">
        <v>63.056971986150472</v>
      </c>
      <c r="EI343" s="121"/>
      <c r="EJ343" s="119">
        <v>50.990735063696441</v>
      </c>
      <c r="EK343" s="119">
        <v>52.990371732861007</v>
      </c>
      <c r="EL343" s="120">
        <v>59.089263573812929</v>
      </c>
      <c r="EM343" s="121"/>
      <c r="EN343" s="119">
        <v>50.976951511198074</v>
      </c>
      <c r="EO343" s="119">
        <v>56.126138532531222</v>
      </c>
      <c r="EP343" s="120">
        <v>50.770984030344749</v>
      </c>
      <c r="EQ343" s="121"/>
      <c r="ER343" s="119">
        <v>50.168017781773671</v>
      </c>
      <c r="ES343" s="119">
        <v>46.047441372593084</v>
      </c>
      <c r="ET343" s="120">
        <v>56.554911216003575</v>
      </c>
      <c r="EU343" s="121"/>
      <c r="EV343" s="119">
        <v>41.519410496046007</v>
      </c>
      <c r="EW343" s="119">
        <v>39.883177570093459</v>
      </c>
      <c r="EX343" s="120">
        <v>28.020488856937455</v>
      </c>
      <c r="EY343" s="121"/>
      <c r="EZ343" s="119">
        <v>22.980531453362254</v>
      </c>
      <c r="FA343" s="119">
        <v>13.353552060737526</v>
      </c>
      <c r="FB343" s="120">
        <v>11.38674981923355</v>
      </c>
    </row>
    <row r="344" spans="1:158" s="118" customFormat="1" ht="15" customHeight="1" x14ac:dyDescent="0.25">
      <c r="A344" s="85">
        <v>24011070</v>
      </c>
      <c r="B344" s="86">
        <v>-73.467222219999996</v>
      </c>
      <c r="C344" s="86">
        <v>6.3236111099999999</v>
      </c>
      <c r="D344" s="87">
        <v>1800</v>
      </c>
      <c r="E344" s="197" t="s">
        <v>272</v>
      </c>
      <c r="F344" s="89" t="s">
        <v>52</v>
      </c>
      <c r="G344" s="89" t="s">
        <v>1515</v>
      </c>
      <c r="H344" s="89" t="s">
        <v>752</v>
      </c>
      <c r="I344" s="89" t="s">
        <v>1588</v>
      </c>
      <c r="J344" s="171" t="s">
        <v>911</v>
      </c>
      <c r="K344" s="339">
        <v>30</v>
      </c>
      <c r="L344" s="126">
        <v>0</v>
      </c>
      <c r="M344" s="126">
        <v>0</v>
      </c>
      <c r="N344" s="126">
        <v>12</v>
      </c>
      <c r="O344" s="126">
        <v>8</v>
      </c>
      <c r="P344" s="126">
        <v>43</v>
      </c>
      <c r="Q344" s="126">
        <v>3</v>
      </c>
      <c r="R344" s="126">
        <v>0</v>
      </c>
      <c r="S344" s="126">
        <v>0</v>
      </c>
      <c r="T344" s="126">
        <v>37</v>
      </c>
      <c r="U344" s="126">
        <v>0</v>
      </c>
      <c r="V344" s="661">
        <v>0</v>
      </c>
      <c r="W344" s="661">
        <v>0</v>
      </c>
      <c r="X344" s="126">
        <v>11</v>
      </c>
      <c r="Y344" s="126">
        <v>18</v>
      </c>
      <c r="Z344" s="339">
        <v>21</v>
      </c>
      <c r="AA344" s="126">
        <v>29</v>
      </c>
      <c r="AB344" s="126">
        <v>4</v>
      </c>
      <c r="AC344" s="126">
        <v>0</v>
      </c>
      <c r="AD344" s="339">
        <v>0</v>
      </c>
      <c r="AE344" s="126">
        <v>0</v>
      </c>
      <c r="AF344" s="126">
        <v>6</v>
      </c>
      <c r="AG344" s="126">
        <v>15</v>
      </c>
      <c r="AH344" s="126">
        <v>32</v>
      </c>
      <c r="AI344" s="126">
        <v>0</v>
      </c>
      <c r="AJ344" s="126">
        <v>12</v>
      </c>
      <c r="AK344" s="126">
        <v>67</v>
      </c>
      <c r="AL344" s="126">
        <v>45</v>
      </c>
      <c r="AM344" s="126">
        <v>0</v>
      </c>
      <c r="AN344" s="126">
        <v>0</v>
      </c>
      <c r="AO344" s="120"/>
      <c r="AP344" s="92">
        <f t="shared" si="185"/>
        <v>393</v>
      </c>
      <c r="AQ344" s="93">
        <v>425.38000000000005</v>
      </c>
      <c r="AR344" s="94">
        <f t="shared" si="192"/>
        <v>92.387982509755972</v>
      </c>
      <c r="AS344" s="95">
        <f t="shared" si="193"/>
        <v>92.387982509755972</v>
      </c>
      <c r="AT344" s="96">
        <f t="shared" si="181"/>
        <v>30</v>
      </c>
      <c r="AU344" s="97">
        <f t="shared" si="179"/>
        <v>17</v>
      </c>
      <c r="AV344" s="98"/>
      <c r="AW344" s="58">
        <f t="shared" si="190"/>
        <v>0</v>
      </c>
      <c r="AX344" s="99"/>
      <c r="AY344" s="100">
        <f t="shared" si="189"/>
        <v>67</v>
      </c>
      <c r="AZ344" s="101">
        <v>97</v>
      </c>
      <c r="BA344" s="102">
        <f t="shared" si="186"/>
        <v>-30</v>
      </c>
      <c r="BB344" s="102" t="str">
        <f t="shared" si="187"/>
        <v/>
      </c>
      <c r="BC344" s="102" t="str">
        <f t="shared" si="188"/>
        <v/>
      </c>
      <c r="BD344" s="102">
        <v>20.833333333333339</v>
      </c>
      <c r="BE344" s="103">
        <f t="shared" si="191"/>
        <v>-3.8333333333333393</v>
      </c>
      <c r="BF344" s="124" t="s">
        <v>272</v>
      </c>
      <c r="BG344" s="105">
        <v>145.64333333333335</v>
      </c>
      <c r="BH344" s="105">
        <v>171.72857142857137</v>
      </c>
      <c r="BI344" s="105">
        <v>283.55</v>
      </c>
      <c r="BJ344" s="105">
        <v>425.38000000000005</v>
      </c>
      <c r="BK344" s="105">
        <v>557.49666666666667</v>
      </c>
      <c r="BL344" s="105">
        <v>394.49310344827575</v>
      </c>
      <c r="BM344" s="105">
        <v>342.67586206896544</v>
      </c>
      <c r="BN344" s="105">
        <v>416.66071428571428</v>
      </c>
      <c r="BO344" s="105">
        <v>463.83928571428578</v>
      </c>
      <c r="BP344" s="105">
        <v>497.73999999999995</v>
      </c>
      <c r="BQ344" s="105">
        <v>401.00714285714281</v>
      </c>
      <c r="BR344" s="106">
        <v>255.64814814814812</v>
      </c>
      <c r="BS344" s="107"/>
      <c r="BT344" s="108">
        <v>8.6999999999999975</v>
      </c>
      <c r="BU344" s="108">
        <v>9.9935336963428512</v>
      </c>
      <c r="BV344" s="108">
        <v>15.133333333333335</v>
      </c>
      <c r="BW344" s="108">
        <v>20.833333333333339</v>
      </c>
      <c r="BX344" s="108">
        <v>23.299999999999997</v>
      </c>
      <c r="BY344" s="109">
        <v>17.931034482758619</v>
      </c>
      <c r="BZ344" s="109">
        <v>18.427160493827156</v>
      </c>
      <c r="CA344" s="109">
        <v>20.131034482758619</v>
      </c>
      <c r="CB344" s="109">
        <v>20.821428571428569</v>
      </c>
      <c r="CC344" s="109">
        <v>22.700000000000003</v>
      </c>
      <c r="CD344" s="109">
        <v>19.321428571428569</v>
      </c>
      <c r="CE344" s="109">
        <v>13.222222222222227</v>
      </c>
      <c r="CF344" s="110"/>
      <c r="CG344" s="111">
        <v>90</v>
      </c>
      <c r="CH344" s="111">
        <v>101</v>
      </c>
      <c r="CI344" s="111">
        <v>150</v>
      </c>
      <c r="CJ344" s="111">
        <v>97</v>
      </c>
      <c r="CK344" s="111">
        <v>130</v>
      </c>
      <c r="CL344" s="111">
        <v>145</v>
      </c>
      <c r="CM344" s="111">
        <v>110</v>
      </c>
      <c r="CN344" s="111">
        <v>110.8</v>
      </c>
      <c r="CO344" s="111">
        <v>135</v>
      </c>
      <c r="CP344" s="111">
        <v>130.4</v>
      </c>
      <c r="CQ344" s="111">
        <v>128</v>
      </c>
      <c r="CR344" s="111">
        <v>100</v>
      </c>
      <c r="CS344" s="112"/>
      <c r="CT344" s="125" t="s">
        <v>272</v>
      </c>
      <c r="CU344" s="114">
        <f t="shared" ref="CU344:CU357" si="194">SUM(K344:T344)</f>
        <v>133</v>
      </c>
      <c r="CV344" s="114"/>
      <c r="CW344" s="114"/>
      <c r="CX344" s="114">
        <f t="shared" si="173"/>
        <v>83</v>
      </c>
      <c r="CY344" s="114"/>
      <c r="CZ344" s="114"/>
      <c r="DA344" s="114">
        <f t="shared" ref="DA344:DA357" si="195">SUM(AE344:AO344)</f>
        <v>177</v>
      </c>
      <c r="DB344" s="115">
        <f t="shared" si="171"/>
        <v>393</v>
      </c>
      <c r="DC344" s="116">
        <f t="shared" ref="DC344:DC357" si="196">COUNT(K344:T344)</f>
        <v>10</v>
      </c>
      <c r="DD344" s="116">
        <f t="shared" si="174"/>
        <v>10</v>
      </c>
      <c r="DE344" s="116">
        <f t="shared" ref="DE344:DE357" si="197">COUNT(AE344:AO344)</f>
        <v>10</v>
      </c>
      <c r="DF344" s="117">
        <f t="shared" ref="DF344:DF357" si="198">COUNT(K344:AO344)</f>
        <v>30</v>
      </c>
      <c r="DH344" s="119">
        <v>56.760305495931711</v>
      </c>
      <c r="DI344" s="119">
        <v>55.161423650975891</v>
      </c>
      <c r="DJ344" s="120">
        <v>42.070578545400089</v>
      </c>
      <c r="DK344" s="121"/>
      <c r="DL344" s="119">
        <v>59.600328667072432</v>
      </c>
      <c r="DM344" s="119">
        <v>54.726707242848441</v>
      </c>
      <c r="DN344" s="120">
        <v>52.492964090079127</v>
      </c>
      <c r="DO344" s="121"/>
      <c r="DP344" s="119">
        <v>84.494120839363248</v>
      </c>
      <c r="DQ344" s="119">
        <v>80.694385227652234</v>
      </c>
      <c r="DR344" s="120">
        <v>111.19226316375376</v>
      </c>
      <c r="DS344" s="121"/>
      <c r="DT344" s="119">
        <v>124.36941986234022</v>
      </c>
      <c r="DU344" s="119">
        <v>137.36622418879057</v>
      </c>
      <c r="DV344" s="120">
        <v>144.96435594886921</v>
      </c>
      <c r="DW344" s="121"/>
      <c r="DX344" s="119">
        <v>178.581741175096</v>
      </c>
      <c r="DY344" s="119">
        <v>177.58184340815816</v>
      </c>
      <c r="DZ344" s="120">
        <v>170.48256926289957</v>
      </c>
      <c r="EA344" s="121"/>
      <c r="EB344" s="119">
        <v>143.79392768540512</v>
      </c>
      <c r="EC344" s="119">
        <v>120.79489891792029</v>
      </c>
      <c r="ED344" s="120">
        <v>114.29517339667457</v>
      </c>
      <c r="EE344" s="121"/>
      <c r="EF344" s="119">
        <v>113.4089349631931</v>
      </c>
      <c r="EG344" s="119">
        <v>112.30884829247427</v>
      </c>
      <c r="EH344" s="120">
        <v>116.00913982125573</v>
      </c>
      <c r="EI344" s="121"/>
      <c r="EJ344" s="119">
        <v>115.78164475524476</v>
      </c>
      <c r="EK344" s="119">
        <v>131.27918787878789</v>
      </c>
      <c r="EL344" s="120">
        <v>165.37378275058273</v>
      </c>
      <c r="EM344" s="121"/>
      <c r="EN344" s="119">
        <v>137.90179409792086</v>
      </c>
      <c r="EO344" s="119">
        <v>142.64281243013636</v>
      </c>
      <c r="EP344" s="120">
        <v>180.46789347194272</v>
      </c>
      <c r="EQ344" s="121"/>
      <c r="ER344" s="119">
        <v>142.50129390018486</v>
      </c>
      <c r="ES344" s="119">
        <v>145.66140575382718</v>
      </c>
      <c r="ET344" s="120">
        <v>192.66806957675718</v>
      </c>
      <c r="EU344" s="121"/>
      <c r="EV344" s="119">
        <v>154.2694341439923</v>
      </c>
      <c r="EW344" s="119">
        <v>139.371750541777</v>
      </c>
      <c r="EX344" s="120">
        <v>113.39881531423069</v>
      </c>
      <c r="EY344" s="121"/>
      <c r="EZ344" s="119">
        <v>79.877343333587149</v>
      </c>
      <c r="FA344" s="119">
        <v>78.787205893550606</v>
      </c>
      <c r="FB344" s="120">
        <v>67.687624685905746</v>
      </c>
    </row>
    <row r="345" spans="1:158" s="118" customFormat="1" ht="15" customHeight="1" x14ac:dyDescent="0.25">
      <c r="A345" s="85">
        <v>16035010</v>
      </c>
      <c r="B345" s="86">
        <v>-72.716666666666669</v>
      </c>
      <c r="C345" s="86">
        <v>8.6333333333333329</v>
      </c>
      <c r="D345" s="87">
        <v>50</v>
      </c>
      <c r="E345" s="197" t="s">
        <v>1214</v>
      </c>
      <c r="F345" s="89" t="s">
        <v>55</v>
      </c>
      <c r="G345" s="89" t="s">
        <v>1511</v>
      </c>
      <c r="H345" s="89" t="s">
        <v>1519</v>
      </c>
      <c r="I345" s="89" t="s">
        <v>1594</v>
      </c>
      <c r="J345" s="171" t="s">
        <v>1215</v>
      </c>
      <c r="K345" s="246">
        <v>6</v>
      </c>
      <c r="L345" s="126">
        <v>29</v>
      </c>
      <c r="M345" s="126">
        <v>2</v>
      </c>
      <c r="N345" s="126">
        <v>2</v>
      </c>
      <c r="O345" s="126">
        <v>0</v>
      </c>
      <c r="P345" s="126">
        <v>0</v>
      </c>
      <c r="Q345" s="126">
        <v>0</v>
      </c>
      <c r="R345" s="126">
        <v>0</v>
      </c>
      <c r="S345" s="126">
        <v>25</v>
      </c>
      <c r="T345" s="126">
        <v>0</v>
      </c>
      <c r="U345" s="126">
        <v>19</v>
      </c>
      <c r="V345" s="661">
        <v>10</v>
      </c>
      <c r="W345" s="661">
        <v>28</v>
      </c>
      <c r="X345" s="126">
        <v>20</v>
      </c>
      <c r="Y345" s="126">
        <v>15</v>
      </c>
      <c r="Z345" s="246">
        <v>2</v>
      </c>
      <c r="AA345" s="126">
        <v>22</v>
      </c>
      <c r="AB345" s="126">
        <v>9</v>
      </c>
      <c r="AC345" s="126">
        <v>48</v>
      </c>
      <c r="AD345" s="246">
        <v>0</v>
      </c>
      <c r="AE345" s="126">
        <v>3</v>
      </c>
      <c r="AF345" s="126">
        <v>18</v>
      </c>
      <c r="AG345" s="126">
        <v>0</v>
      </c>
      <c r="AH345" s="126">
        <v>15</v>
      </c>
      <c r="AI345" s="126">
        <v>29</v>
      </c>
      <c r="AJ345" s="126">
        <v>22</v>
      </c>
      <c r="AK345" s="126">
        <v>75</v>
      </c>
      <c r="AL345" s="126">
        <v>134</v>
      </c>
      <c r="AM345" s="126">
        <v>0</v>
      </c>
      <c r="AN345" s="126">
        <v>0</v>
      </c>
      <c r="AO345" s="120"/>
      <c r="AP345" s="92">
        <f t="shared" si="185"/>
        <v>533</v>
      </c>
      <c r="AQ345" s="93" t="s">
        <v>1301</v>
      </c>
      <c r="AR345" s="226"/>
      <c r="AS345" s="227"/>
      <c r="AT345" s="96">
        <f t="shared" si="181"/>
        <v>30</v>
      </c>
      <c r="AU345" s="97">
        <f t="shared" si="179"/>
        <v>21</v>
      </c>
      <c r="AV345" s="98"/>
      <c r="AW345" s="58">
        <f t="shared" si="190"/>
        <v>0</v>
      </c>
      <c r="AX345" s="99"/>
      <c r="AY345" s="100">
        <f t="shared" si="189"/>
        <v>134</v>
      </c>
      <c r="AZ345" s="101"/>
      <c r="BA345" s="102" t="str">
        <f t="shared" si="186"/>
        <v/>
      </c>
      <c r="BB345" s="102" t="str">
        <f t="shared" si="187"/>
        <v/>
      </c>
      <c r="BC345" s="102" t="str">
        <f t="shared" si="188"/>
        <v/>
      </c>
      <c r="BD345" s="102" t="s">
        <v>1301</v>
      </c>
      <c r="BE345" s="103" t="e">
        <f t="shared" si="191"/>
        <v>#VALUE!</v>
      </c>
      <c r="BF345" s="124" t="s">
        <v>1214</v>
      </c>
      <c r="BG345" s="105" t="s">
        <v>1301</v>
      </c>
      <c r="BH345" s="105" t="s">
        <v>1301</v>
      </c>
      <c r="BI345" s="105" t="s">
        <v>1301</v>
      </c>
      <c r="BJ345" s="105" t="s">
        <v>1301</v>
      </c>
      <c r="BK345" s="105" t="s">
        <v>1301</v>
      </c>
      <c r="BL345" s="105" t="s">
        <v>1301</v>
      </c>
      <c r="BM345" s="105" t="s">
        <v>1301</v>
      </c>
      <c r="BN345" s="105" t="s">
        <v>1301</v>
      </c>
      <c r="BO345" s="105" t="s">
        <v>1301</v>
      </c>
      <c r="BP345" s="105" t="s">
        <v>1301</v>
      </c>
      <c r="BQ345" s="105" t="s">
        <v>1301</v>
      </c>
      <c r="BR345" s="106" t="s">
        <v>1301</v>
      </c>
      <c r="BS345" s="107"/>
      <c r="BT345" s="108" t="s">
        <v>1301</v>
      </c>
      <c r="BU345" s="108" t="s">
        <v>1301</v>
      </c>
      <c r="BV345" s="108" t="s">
        <v>1301</v>
      </c>
      <c r="BW345" s="108" t="s">
        <v>1301</v>
      </c>
      <c r="BX345" s="108" t="s">
        <v>1301</v>
      </c>
      <c r="BY345" s="109" t="s">
        <v>1301</v>
      </c>
      <c r="BZ345" s="109" t="s">
        <v>1301</v>
      </c>
      <c r="CA345" s="109" t="s">
        <v>1301</v>
      </c>
      <c r="CB345" s="109" t="s">
        <v>1301</v>
      </c>
      <c r="CC345" s="109" t="s">
        <v>1301</v>
      </c>
      <c r="CD345" s="109" t="s">
        <v>1301</v>
      </c>
      <c r="CE345" s="109" t="s">
        <v>1301</v>
      </c>
      <c r="CF345" s="110"/>
      <c r="CG345" s="111"/>
      <c r="CH345" s="111"/>
      <c r="CI345" s="111"/>
      <c r="CJ345" s="111"/>
      <c r="CK345" s="111"/>
      <c r="CL345" s="111"/>
      <c r="CM345" s="111"/>
      <c r="CN345" s="111"/>
      <c r="CO345" s="111"/>
      <c r="CP345" s="111"/>
      <c r="CQ345" s="111"/>
      <c r="CR345" s="111"/>
      <c r="CS345" s="112"/>
      <c r="CT345" s="125" t="s">
        <v>1214</v>
      </c>
      <c r="CU345" s="114">
        <f t="shared" si="194"/>
        <v>64</v>
      </c>
      <c r="CV345" s="114"/>
      <c r="CW345" s="114"/>
      <c r="CX345" s="114">
        <f t="shared" si="173"/>
        <v>173</v>
      </c>
      <c r="CY345" s="114"/>
      <c r="CZ345" s="114"/>
      <c r="DA345" s="114">
        <f t="shared" si="195"/>
        <v>296</v>
      </c>
      <c r="DB345" s="115">
        <f t="shared" si="171"/>
        <v>533</v>
      </c>
      <c r="DC345" s="116">
        <f t="shared" si="196"/>
        <v>10</v>
      </c>
      <c r="DD345" s="116">
        <f t="shared" si="174"/>
        <v>10</v>
      </c>
      <c r="DE345" s="116">
        <f t="shared" si="197"/>
        <v>10</v>
      </c>
      <c r="DF345" s="117">
        <f t="shared" si="198"/>
        <v>30</v>
      </c>
      <c r="DH345" s="119">
        <v>27.055272661610694</v>
      </c>
      <c r="DI345" s="119">
        <v>35.030520946189959</v>
      </c>
      <c r="DJ345" s="120">
        <v>23.925744853737811</v>
      </c>
      <c r="DK345" s="121"/>
      <c r="DL345" s="119">
        <v>39.805491511213596</v>
      </c>
      <c r="DM345" s="119">
        <v>30.970614127017402</v>
      </c>
      <c r="DN345" s="120">
        <v>36.116202054076723</v>
      </c>
      <c r="DO345" s="121"/>
      <c r="DP345" s="119">
        <v>49.617025993572803</v>
      </c>
      <c r="DQ345" s="119">
        <v>37.359689622910146</v>
      </c>
      <c r="DR345" s="120">
        <v>71.780976691209389</v>
      </c>
      <c r="DS345" s="121"/>
      <c r="DT345" s="119">
        <v>89.430434782608685</v>
      </c>
      <c r="DU345" s="119">
        <v>94.564214046822727</v>
      </c>
      <c r="DV345" s="120">
        <v>108.83612040133778</v>
      </c>
      <c r="DW345" s="121"/>
      <c r="DX345" s="119">
        <v>110.97203548426297</v>
      </c>
      <c r="DY345" s="119">
        <v>87.456069996354358</v>
      </c>
      <c r="DZ345" s="120">
        <v>109.12574067322882</v>
      </c>
      <c r="EA345" s="121"/>
      <c r="EB345" s="119">
        <v>60.986977721731826</v>
      </c>
      <c r="EC345" s="119">
        <v>65.34319041614124</v>
      </c>
      <c r="ED345" s="120">
        <v>59.062139554434637</v>
      </c>
      <c r="EE345" s="121"/>
      <c r="EF345" s="119">
        <v>73.570224285964599</v>
      </c>
      <c r="EG345" s="119">
        <v>77.380634308743637</v>
      </c>
      <c r="EH345" s="120">
        <v>63.506833712984054</v>
      </c>
      <c r="EI345" s="121"/>
      <c r="EJ345" s="119">
        <v>85.798518179477668</v>
      </c>
      <c r="EK345" s="119">
        <v>83.925188088222683</v>
      </c>
      <c r="EL345" s="120">
        <v>82.145524501530474</v>
      </c>
      <c r="EM345" s="121"/>
      <c r="EN345" s="119">
        <v>83.041584219638892</v>
      </c>
      <c r="EO345" s="119">
        <v>95.764914667326238</v>
      </c>
      <c r="EP345" s="120">
        <v>123.25119342072719</v>
      </c>
      <c r="EQ345" s="121"/>
      <c r="ER345" s="119">
        <v>132.42670607382632</v>
      </c>
      <c r="ES345" s="119">
        <v>105.81903071950092</v>
      </c>
      <c r="ET345" s="120">
        <v>108.67349397590364</v>
      </c>
      <c r="EU345" s="121"/>
      <c r="EV345" s="119">
        <v>80.286246625346976</v>
      </c>
      <c r="EW345" s="119">
        <v>109.05548499942964</v>
      </c>
      <c r="EX345" s="120">
        <v>149.03134529830032</v>
      </c>
      <c r="EY345" s="121"/>
      <c r="EZ345" s="119">
        <v>97.11805569484838</v>
      </c>
      <c r="FA345" s="119">
        <v>64.534767492394607</v>
      </c>
      <c r="FB345" s="120">
        <v>46.031792197372376</v>
      </c>
    </row>
    <row r="346" spans="1:158" s="118" customFormat="1" ht="15" customHeight="1" x14ac:dyDescent="0.25">
      <c r="A346" s="85">
        <v>23200010</v>
      </c>
      <c r="B346" s="86">
        <v>-73.95</v>
      </c>
      <c r="C346" s="86">
        <v>7.9666670000000002</v>
      </c>
      <c r="D346" s="87">
        <v>99</v>
      </c>
      <c r="E346" s="197" t="s">
        <v>258</v>
      </c>
      <c r="F346" s="89" t="s">
        <v>39</v>
      </c>
      <c r="G346" s="89" t="s">
        <v>1515</v>
      </c>
      <c r="H346" s="89" t="s">
        <v>1518</v>
      </c>
      <c r="I346" s="89" t="s">
        <v>1597</v>
      </c>
      <c r="J346" s="171" t="s">
        <v>900</v>
      </c>
      <c r="K346" s="339">
        <v>0</v>
      </c>
      <c r="L346" s="126">
        <v>0</v>
      </c>
      <c r="M346" s="126">
        <v>0</v>
      </c>
      <c r="N346" s="126">
        <v>0</v>
      </c>
      <c r="O346" s="126">
        <v>0</v>
      </c>
      <c r="P346" s="126">
        <v>0</v>
      </c>
      <c r="Q346" s="126">
        <v>10</v>
      </c>
      <c r="R346" s="126">
        <v>45</v>
      </c>
      <c r="S346" s="126">
        <v>0</v>
      </c>
      <c r="T346" s="126">
        <v>2</v>
      </c>
      <c r="U346" s="126">
        <v>0</v>
      </c>
      <c r="V346" s="661">
        <v>0</v>
      </c>
      <c r="W346" s="661">
        <v>0</v>
      </c>
      <c r="X346" s="126">
        <v>0</v>
      </c>
      <c r="Y346" s="126">
        <v>0</v>
      </c>
      <c r="Z346" s="339">
        <v>45</v>
      </c>
      <c r="AA346" s="126">
        <v>4</v>
      </c>
      <c r="AB346" s="126">
        <v>0</v>
      </c>
      <c r="AC346" s="126">
        <v>0</v>
      </c>
      <c r="AD346" s="339">
        <v>0</v>
      </c>
      <c r="AE346" s="126">
        <v>0</v>
      </c>
      <c r="AF346" s="126">
        <v>0</v>
      </c>
      <c r="AG346" s="126">
        <v>0</v>
      </c>
      <c r="AH346" s="126">
        <v>0</v>
      </c>
      <c r="AI346" s="126">
        <v>0</v>
      </c>
      <c r="AJ346" s="126">
        <v>0</v>
      </c>
      <c r="AK346" s="126">
        <v>0</v>
      </c>
      <c r="AL346" s="126">
        <v>10</v>
      </c>
      <c r="AM346" s="126">
        <v>20</v>
      </c>
      <c r="AN346" s="126">
        <v>0</v>
      </c>
      <c r="AO346" s="120"/>
      <c r="AP346" s="92">
        <f t="shared" si="185"/>
        <v>136</v>
      </c>
      <c r="AQ346" s="93" t="s">
        <v>1301</v>
      </c>
      <c r="AR346" s="226"/>
      <c r="AS346" s="227"/>
      <c r="AT346" s="96">
        <f>COUNT(K346:AO346)</f>
        <v>30</v>
      </c>
      <c r="AU346" s="97">
        <f t="shared" si="179"/>
        <v>7</v>
      </c>
      <c r="AV346" s="98"/>
      <c r="AW346" s="58">
        <f t="shared" si="190"/>
        <v>0</v>
      </c>
      <c r="AX346" s="99"/>
      <c r="AY346" s="100">
        <f t="shared" si="189"/>
        <v>45</v>
      </c>
      <c r="AZ346" s="101">
        <v>130</v>
      </c>
      <c r="BA346" s="102">
        <f t="shared" si="186"/>
        <v>-85</v>
      </c>
      <c r="BB346" s="102" t="str">
        <f t="shared" si="187"/>
        <v/>
      </c>
      <c r="BC346" s="102" t="str">
        <f t="shared" si="188"/>
        <v/>
      </c>
      <c r="BD346" s="102" t="s">
        <v>1301</v>
      </c>
      <c r="BE346" s="103" t="e">
        <f t="shared" si="191"/>
        <v>#VALUE!</v>
      </c>
      <c r="BF346" s="124" t="s">
        <v>258</v>
      </c>
      <c r="BG346" s="105" t="s">
        <v>1301</v>
      </c>
      <c r="BH346" s="105" t="s">
        <v>1301</v>
      </c>
      <c r="BI346" s="105" t="s">
        <v>1301</v>
      </c>
      <c r="BJ346" s="105" t="s">
        <v>1301</v>
      </c>
      <c r="BK346" s="105" t="s">
        <v>1301</v>
      </c>
      <c r="BL346" s="105" t="s">
        <v>1301</v>
      </c>
      <c r="BM346" s="105" t="s">
        <v>1301</v>
      </c>
      <c r="BN346" s="105" t="s">
        <v>1301</v>
      </c>
      <c r="BO346" s="105" t="s">
        <v>1301</v>
      </c>
      <c r="BP346" s="105" t="s">
        <v>1301</v>
      </c>
      <c r="BQ346" s="105" t="s">
        <v>1301</v>
      </c>
      <c r="BR346" s="106" t="s">
        <v>1301</v>
      </c>
      <c r="BS346" s="107"/>
      <c r="BT346" s="108" t="s">
        <v>1301</v>
      </c>
      <c r="BU346" s="108" t="s">
        <v>1301</v>
      </c>
      <c r="BV346" s="108" t="s">
        <v>1301</v>
      </c>
      <c r="BW346" s="108" t="s">
        <v>1301</v>
      </c>
      <c r="BX346" s="108" t="s">
        <v>1301</v>
      </c>
      <c r="BY346" s="109" t="s">
        <v>1301</v>
      </c>
      <c r="BZ346" s="109" t="s">
        <v>1301</v>
      </c>
      <c r="CA346" s="109" t="s">
        <v>1301</v>
      </c>
      <c r="CB346" s="109" t="s">
        <v>1301</v>
      </c>
      <c r="CC346" s="109" t="s">
        <v>1301</v>
      </c>
      <c r="CD346" s="109" t="s">
        <v>1301</v>
      </c>
      <c r="CE346" s="109" t="s">
        <v>1301</v>
      </c>
      <c r="CF346" s="110"/>
      <c r="CG346" s="111">
        <v>83</v>
      </c>
      <c r="CH346" s="111">
        <v>95</v>
      </c>
      <c r="CI346" s="111">
        <v>107</v>
      </c>
      <c r="CJ346" s="111">
        <v>130</v>
      </c>
      <c r="CK346" s="111">
        <v>135</v>
      </c>
      <c r="CL346" s="111">
        <v>142</v>
      </c>
      <c r="CM346" s="111">
        <v>147</v>
      </c>
      <c r="CN346" s="111">
        <v>128</v>
      </c>
      <c r="CO346" s="111">
        <v>119</v>
      </c>
      <c r="CP346" s="111">
        <v>110</v>
      </c>
      <c r="CQ346" s="111">
        <v>115</v>
      </c>
      <c r="CR346" s="111">
        <v>80</v>
      </c>
      <c r="CS346" s="112"/>
      <c r="CT346" s="125" t="s">
        <v>258</v>
      </c>
      <c r="CU346" s="114">
        <f t="shared" si="194"/>
        <v>57</v>
      </c>
      <c r="CV346" s="114"/>
      <c r="CW346" s="114"/>
      <c r="CX346" s="114">
        <f t="shared" si="173"/>
        <v>49</v>
      </c>
      <c r="CY346" s="114"/>
      <c r="CZ346" s="114"/>
      <c r="DA346" s="114">
        <f t="shared" si="195"/>
        <v>30</v>
      </c>
      <c r="DB346" s="115">
        <f t="shared" si="171"/>
        <v>136</v>
      </c>
      <c r="DC346" s="116">
        <f t="shared" si="196"/>
        <v>10</v>
      </c>
      <c r="DD346" s="116">
        <f t="shared" si="174"/>
        <v>10</v>
      </c>
      <c r="DE346" s="116">
        <f t="shared" si="197"/>
        <v>10</v>
      </c>
      <c r="DF346" s="117">
        <f t="shared" si="198"/>
        <v>30</v>
      </c>
      <c r="DH346" s="119">
        <v>5.197802197802198</v>
      </c>
      <c r="DI346" s="119">
        <v>1.2285714285714286</v>
      </c>
      <c r="DJ346" s="120">
        <v>2.1736263736263735</v>
      </c>
      <c r="DK346" s="121"/>
      <c r="DL346" s="119">
        <v>7.0383269961977195</v>
      </c>
      <c r="DM346" s="119">
        <v>9.7531102661596965</v>
      </c>
      <c r="DN346" s="120">
        <v>9.6525627376425867</v>
      </c>
      <c r="DO346" s="121"/>
      <c r="DP346" s="119">
        <v>9.1345398773006146</v>
      </c>
      <c r="DQ346" s="119">
        <v>10.313190184049081</v>
      </c>
      <c r="DR346" s="120">
        <v>12.572269938650308</v>
      </c>
      <c r="DS346" s="121"/>
      <c r="DT346" s="119">
        <v>25.600530705079606</v>
      </c>
      <c r="DU346" s="119">
        <v>46.281743745261572</v>
      </c>
      <c r="DV346" s="120">
        <v>60.53772554965883</v>
      </c>
      <c r="DW346" s="121"/>
      <c r="DX346" s="119">
        <v>54.430394849785415</v>
      </c>
      <c r="DY346" s="119">
        <v>93.294714163090134</v>
      </c>
      <c r="DZ346" s="120">
        <v>89.326890987124472</v>
      </c>
      <c r="EA346" s="121"/>
      <c r="EB346" s="119">
        <v>62.937758879439727</v>
      </c>
      <c r="EC346" s="119">
        <v>80.348204102051028</v>
      </c>
      <c r="ED346" s="120">
        <v>56.73403701850927</v>
      </c>
      <c r="EE346" s="121"/>
      <c r="EF346" s="119">
        <v>50.119200000000014</v>
      </c>
      <c r="EG346" s="119">
        <v>51.019544910179647</v>
      </c>
      <c r="EH346" s="120">
        <v>65.925255089820382</v>
      </c>
      <c r="EI346" s="121"/>
      <c r="EJ346" s="119">
        <v>49.289741040462431</v>
      </c>
      <c r="EK346" s="119">
        <v>62.586973410404632</v>
      </c>
      <c r="EL346" s="120">
        <v>61.087285549132957</v>
      </c>
      <c r="EM346" s="121"/>
      <c r="EN346" s="119">
        <v>41.451200453001128</v>
      </c>
      <c r="EO346" s="119">
        <v>61.720736126840315</v>
      </c>
      <c r="EP346" s="120">
        <v>75.808063420158547</v>
      </c>
      <c r="EQ346" s="121"/>
      <c r="ER346" s="119">
        <v>56.500720000000001</v>
      </c>
      <c r="ES346" s="119">
        <v>52.740780000000001</v>
      </c>
      <c r="ET346" s="120">
        <v>93.998500000000007</v>
      </c>
      <c r="EU346" s="121"/>
      <c r="EV346" s="119">
        <v>40.794475655430709</v>
      </c>
      <c r="EW346" s="119">
        <v>36.663389513108619</v>
      </c>
      <c r="EX346" s="120">
        <v>32.842134831460676</v>
      </c>
      <c r="EY346" s="121"/>
      <c r="EZ346" s="119">
        <v>12.623686274509804</v>
      </c>
      <c r="FA346" s="119">
        <v>8.6533333333333324</v>
      </c>
      <c r="FB346" s="120">
        <v>4.6829803921568622</v>
      </c>
    </row>
    <row r="347" spans="1:158" s="118" customFormat="1" ht="15" customHeight="1" x14ac:dyDescent="0.25">
      <c r="A347" s="85">
        <v>24010760</v>
      </c>
      <c r="B347" s="86">
        <v>-73.349999999999994</v>
      </c>
      <c r="C347" s="86">
        <v>6.1</v>
      </c>
      <c r="D347" s="87">
        <v>1617</v>
      </c>
      <c r="E347" s="197" t="s">
        <v>247</v>
      </c>
      <c r="F347" s="89" t="s">
        <v>52</v>
      </c>
      <c r="G347" s="89" t="s">
        <v>1515</v>
      </c>
      <c r="H347" s="89" t="s">
        <v>752</v>
      </c>
      <c r="I347" s="89" t="s">
        <v>1588</v>
      </c>
      <c r="J347" s="171" t="s">
        <v>890</v>
      </c>
      <c r="K347" s="246">
        <v>10</v>
      </c>
      <c r="L347" s="91">
        <v>0</v>
      </c>
      <c r="M347" s="91">
        <v>0</v>
      </c>
      <c r="N347" s="91">
        <v>3</v>
      </c>
      <c r="O347" s="91">
        <v>0</v>
      </c>
      <c r="P347" s="91">
        <v>5</v>
      </c>
      <c r="Q347" s="91">
        <v>12</v>
      </c>
      <c r="R347" s="91">
        <v>0</v>
      </c>
      <c r="S347" s="91">
        <v>11</v>
      </c>
      <c r="T347" s="91" t="s">
        <v>1301</v>
      </c>
      <c r="U347" s="91">
        <v>0</v>
      </c>
      <c r="V347" s="661">
        <v>0</v>
      </c>
      <c r="W347" s="661">
        <v>0</v>
      </c>
      <c r="X347" s="91">
        <v>7</v>
      </c>
      <c r="Y347" s="91">
        <v>0</v>
      </c>
      <c r="Z347" s="246">
        <v>2</v>
      </c>
      <c r="AA347" s="91">
        <v>10</v>
      </c>
      <c r="AB347" s="91">
        <v>0</v>
      </c>
      <c r="AC347" s="91">
        <v>0</v>
      </c>
      <c r="AD347" s="246">
        <v>0</v>
      </c>
      <c r="AE347" s="91">
        <v>2</v>
      </c>
      <c r="AF347" s="91">
        <v>9</v>
      </c>
      <c r="AG347" s="91">
        <v>0</v>
      </c>
      <c r="AH347" s="91">
        <v>64</v>
      </c>
      <c r="AI347" s="91">
        <v>0</v>
      </c>
      <c r="AJ347" s="91">
        <v>0</v>
      </c>
      <c r="AK347" s="91">
        <v>16</v>
      </c>
      <c r="AL347" s="91">
        <v>1.5</v>
      </c>
      <c r="AM347" s="91">
        <v>0</v>
      </c>
      <c r="AN347" s="91">
        <v>0</v>
      </c>
      <c r="AO347" s="94"/>
      <c r="AP347" s="92">
        <f t="shared" si="185"/>
        <v>152.5</v>
      </c>
      <c r="AQ347" s="93">
        <v>254.18333333333337</v>
      </c>
      <c r="AR347" s="94">
        <f t="shared" si="192"/>
        <v>59.99606583174873</v>
      </c>
      <c r="AS347" s="95">
        <f t="shared" si="193"/>
        <v>62.06489568801593</v>
      </c>
      <c r="AT347" s="198">
        <f>COUNT(K347:AO347)</f>
        <v>29</v>
      </c>
      <c r="AU347" s="199">
        <f t="shared" si="179"/>
        <v>13</v>
      </c>
      <c r="AV347" s="374"/>
      <c r="AW347" s="58">
        <f t="shared" si="190"/>
        <v>0</v>
      </c>
      <c r="AX347" s="375"/>
      <c r="AY347" s="100">
        <f t="shared" si="189"/>
        <v>64</v>
      </c>
      <c r="AZ347" s="376">
        <v>98</v>
      </c>
      <c r="BA347" s="102">
        <f t="shared" si="186"/>
        <v>-34</v>
      </c>
      <c r="BB347" s="102" t="str">
        <f t="shared" si="187"/>
        <v/>
      </c>
      <c r="BC347" s="102" t="str">
        <f t="shared" si="188"/>
        <v/>
      </c>
      <c r="BD347" s="102">
        <v>17.133333333333336</v>
      </c>
      <c r="BE347" s="103">
        <f t="shared" si="191"/>
        <v>-4.1333333333333364</v>
      </c>
      <c r="BF347" s="124" t="s">
        <v>247</v>
      </c>
      <c r="BG347" s="105">
        <v>81.606666666666698</v>
      </c>
      <c r="BH347" s="105">
        <v>83.200000000000017</v>
      </c>
      <c r="BI347" s="105">
        <v>181.57931034482755</v>
      </c>
      <c r="BJ347" s="105">
        <v>254.18333333333337</v>
      </c>
      <c r="BK347" s="105">
        <v>297.91724137931038</v>
      </c>
      <c r="BL347" s="105">
        <v>229.55862068965519</v>
      </c>
      <c r="BM347" s="105">
        <v>203.67586206896547</v>
      </c>
      <c r="BN347" s="105">
        <v>208.03793103448274</v>
      </c>
      <c r="BO347" s="105">
        <v>241.26551724137931</v>
      </c>
      <c r="BP347" s="105">
        <v>280.18666666666667</v>
      </c>
      <c r="BQ347" s="105">
        <v>221.10000000000005</v>
      </c>
      <c r="BR347" s="106">
        <v>120.19666666666667</v>
      </c>
      <c r="BS347" s="107"/>
      <c r="BT347" s="108">
        <v>5.7999999999999972</v>
      </c>
      <c r="BU347" s="108">
        <v>6.7331486042692932</v>
      </c>
      <c r="BV347" s="108">
        <v>12.002222222222217</v>
      </c>
      <c r="BW347" s="108">
        <v>17.133333333333336</v>
      </c>
      <c r="BX347" s="108">
        <v>18.448275862068964</v>
      </c>
      <c r="BY347" s="377">
        <v>15.068965517241381</v>
      </c>
      <c r="BZ347" s="377">
        <v>14.275862068965516</v>
      </c>
      <c r="CA347" s="377">
        <v>13.655172413793103</v>
      </c>
      <c r="CB347" s="377">
        <v>14.517241379310345</v>
      </c>
      <c r="CC347" s="377">
        <v>16.733333333333327</v>
      </c>
      <c r="CD347" s="377">
        <v>13.482758620689653</v>
      </c>
      <c r="CE347" s="377">
        <v>7.9999999999999964</v>
      </c>
      <c r="CF347" s="110"/>
      <c r="CG347" s="111">
        <v>130.4</v>
      </c>
      <c r="CH347" s="111">
        <v>80.599999999999994</v>
      </c>
      <c r="CI347" s="111">
        <v>62</v>
      </c>
      <c r="CJ347" s="111">
        <v>98</v>
      </c>
      <c r="CK347" s="111">
        <v>89</v>
      </c>
      <c r="CL347" s="111">
        <v>98</v>
      </c>
      <c r="CM347" s="111">
        <v>89</v>
      </c>
      <c r="CN347" s="111">
        <v>83</v>
      </c>
      <c r="CO347" s="111">
        <v>99.5</v>
      </c>
      <c r="CP347" s="111">
        <v>97</v>
      </c>
      <c r="CQ347" s="111">
        <v>83.2</v>
      </c>
      <c r="CR347" s="111">
        <v>120</v>
      </c>
      <c r="CS347" s="112"/>
      <c r="CT347" s="125" t="s">
        <v>247</v>
      </c>
      <c r="CU347" s="282">
        <f t="shared" si="194"/>
        <v>41</v>
      </c>
      <c r="CV347" s="282"/>
      <c r="CW347" s="282"/>
      <c r="CX347" s="282">
        <f t="shared" si="173"/>
        <v>19</v>
      </c>
      <c r="CY347" s="282"/>
      <c r="CZ347" s="282"/>
      <c r="DA347" s="282">
        <f t="shared" si="195"/>
        <v>92.5</v>
      </c>
      <c r="DB347" s="378">
        <f t="shared" ref="DB347:DB357" si="199">+SUM(CU347:DA347)</f>
        <v>152.5</v>
      </c>
      <c r="DC347" s="301">
        <f t="shared" si="196"/>
        <v>9</v>
      </c>
      <c r="DD347" s="301">
        <f t="shared" si="174"/>
        <v>10</v>
      </c>
      <c r="DE347" s="301">
        <f t="shared" si="197"/>
        <v>10</v>
      </c>
      <c r="DF347" s="302">
        <f t="shared" si="198"/>
        <v>29</v>
      </c>
      <c r="DH347" s="379">
        <v>30.764360982410103</v>
      </c>
      <c r="DI347" s="379">
        <v>21.716019516995367</v>
      </c>
      <c r="DJ347" s="94">
        <v>32.071343638525562</v>
      </c>
      <c r="DK347" s="121"/>
      <c r="DL347" s="379">
        <v>26.605854800936772</v>
      </c>
      <c r="DM347" s="379">
        <v>36.086101913914241</v>
      </c>
      <c r="DN347" s="94">
        <v>24.363215698942099</v>
      </c>
      <c r="DO347" s="121"/>
      <c r="DP347" s="379">
        <v>41.081330868761547</v>
      </c>
      <c r="DQ347" s="379">
        <v>52.414111798075076</v>
      </c>
      <c r="DR347" s="94">
        <v>70.728695264197853</v>
      </c>
      <c r="DS347" s="121"/>
      <c r="DT347" s="379">
        <v>67.604651162790702</v>
      </c>
      <c r="DU347" s="379">
        <v>78.970930232558132</v>
      </c>
      <c r="DV347" s="94">
        <v>91.424418604651152</v>
      </c>
      <c r="DW347" s="121"/>
      <c r="DX347" s="379">
        <v>90.917430882203632</v>
      </c>
      <c r="DY347" s="379">
        <v>101.71950187810903</v>
      </c>
      <c r="DZ347" s="94">
        <v>113.12168792934246</v>
      </c>
      <c r="EA347" s="121"/>
      <c r="EB347" s="379">
        <v>89.891196754563879</v>
      </c>
      <c r="EC347" s="379">
        <v>85.591617821920664</v>
      </c>
      <c r="ED347" s="94">
        <v>70.993047492480926</v>
      </c>
      <c r="EE347" s="121"/>
      <c r="EF347" s="379">
        <v>69.518303020327551</v>
      </c>
      <c r="EG347" s="379">
        <v>66.317460291334044</v>
      </c>
      <c r="EH347" s="94">
        <v>73.719409102131522</v>
      </c>
      <c r="EI347" s="121"/>
      <c r="EJ347" s="379">
        <v>66.069000424748694</v>
      </c>
      <c r="EK347" s="379">
        <v>67.28127566190004</v>
      </c>
      <c r="EL347" s="94">
        <v>70.51400962763698</v>
      </c>
      <c r="EM347" s="121"/>
      <c r="EN347" s="379">
        <v>71.701923309057236</v>
      </c>
      <c r="EO347" s="379">
        <v>99.802677074531559</v>
      </c>
      <c r="EP347" s="94">
        <v>85.602296168135268</v>
      </c>
      <c r="EQ347" s="121"/>
      <c r="ER347" s="379">
        <v>90.483676930353823</v>
      </c>
      <c r="ES347" s="379">
        <v>99.442456824448271</v>
      </c>
      <c r="ET347" s="94">
        <v>107.60490072795652</v>
      </c>
      <c r="EU347" s="121"/>
      <c r="EV347" s="379">
        <v>80.20742970942905</v>
      </c>
      <c r="EW347" s="379">
        <v>83.566370293707152</v>
      </c>
      <c r="EX347" s="94">
        <v>60.053786203760332</v>
      </c>
      <c r="EY347" s="121"/>
      <c r="EZ347" s="379">
        <v>42.083876231527093</v>
      </c>
      <c r="FA347" s="379">
        <v>39.056259236453208</v>
      </c>
      <c r="FB347" s="94">
        <v>31.890899014778324</v>
      </c>
    </row>
    <row r="348" spans="1:158" s="118" customFormat="1" ht="15" customHeight="1" x14ac:dyDescent="0.25">
      <c r="A348" s="85">
        <v>24010670</v>
      </c>
      <c r="B348" s="86">
        <v>-73.8</v>
      </c>
      <c r="C348" s="86">
        <v>5.9166670000000003</v>
      </c>
      <c r="D348" s="87">
        <v>2270</v>
      </c>
      <c r="E348" s="197" t="s">
        <v>47</v>
      </c>
      <c r="F348" s="89" t="s">
        <v>52</v>
      </c>
      <c r="G348" s="89" t="s">
        <v>1515</v>
      </c>
      <c r="H348" s="89" t="s">
        <v>752</v>
      </c>
      <c r="I348" s="89" t="s">
        <v>1588</v>
      </c>
      <c r="J348" s="171" t="s">
        <v>750</v>
      </c>
      <c r="K348" s="246">
        <v>0</v>
      </c>
      <c r="L348" s="126">
        <v>3</v>
      </c>
      <c r="M348" s="126">
        <v>0</v>
      </c>
      <c r="N348" s="126">
        <v>12</v>
      </c>
      <c r="O348" s="126">
        <v>6.7</v>
      </c>
      <c r="P348" s="126">
        <v>6.9</v>
      </c>
      <c r="Q348" s="126">
        <v>3.5</v>
      </c>
      <c r="R348" s="126">
        <v>50</v>
      </c>
      <c r="S348" s="126">
        <v>0</v>
      </c>
      <c r="T348" s="126">
        <v>0</v>
      </c>
      <c r="U348" s="126">
        <v>3</v>
      </c>
      <c r="V348" s="661">
        <v>3.1</v>
      </c>
      <c r="W348" s="661">
        <v>16</v>
      </c>
      <c r="X348" s="126">
        <v>15.5</v>
      </c>
      <c r="Y348" s="126">
        <v>26</v>
      </c>
      <c r="Z348" s="246">
        <v>11</v>
      </c>
      <c r="AA348" s="126">
        <v>12</v>
      </c>
      <c r="AB348" s="126">
        <v>4</v>
      </c>
      <c r="AC348" s="126">
        <v>0</v>
      </c>
      <c r="AD348" s="246">
        <v>0</v>
      </c>
      <c r="AE348" s="126">
        <v>0</v>
      </c>
      <c r="AF348" s="126">
        <v>0</v>
      </c>
      <c r="AG348" s="126">
        <v>0</v>
      </c>
      <c r="AH348" s="126">
        <v>35</v>
      </c>
      <c r="AI348" s="126" t="s">
        <v>1301</v>
      </c>
      <c r="AJ348" s="126" t="s">
        <v>1301</v>
      </c>
      <c r="AK348" s="126">
        <v>17</v>
      </c>
      <c r="AL348" s="126">
        <v>36.299999999999997</v>
      </c>
      <c r="AM348" s="126">
        <v>0</v>
      </c>
      <c r="AN348" s="126">
        <v>0</v>
      </c>
      <c r="AO348" s="120"/>
      <c r="AP348" s="92">
        <f t="shared" si="185"/>
        <v>261</v>
      </c>
      <c r="AQ348" s="93">
        <v>356.34666666666664</v>
      </c>
      <c r="AR348" s="94">
        <f t="shared" si="192"/>
        <v>73.243283693781336</v>
      </c>
      <c r="AS348" s="95">
        <f t="shared" si="193"/>
        <v>78.47494681476573</v>
      </c>
      <c r="AT348" s="96">
        <f>COUNT(K348:AO348)</f>
        <v>28</v>
      </c>
      <c r="AU348" s="97">
        <f t="shared" si="179"/>
        <v>17</v>
      </c>
      <c r="AV348" s="98"/>
      <c r="AW348" s="58">
        <f t="shared" si="190"/>
        <v>0</v>
      </c>
      <c r="AX348" s="99"/>
      <c r="AY348" s="100">
        <f t="shared" si="189"/>
        <v>50</v>
      </c>
      <c r="AZ348" s="101">
        <v>128</v>
      </c>
      <c r="BA348" s="102">
        <f t="shared" si="186"/>
        <v>-78</v>
      </c>
      <c r="BB348" s="102" t="str">
        <f t="shared" si="187"/>
        <v/>
      </c>
      <c r="BC348" s="102" t="str">
        <f t="shared" si="188"/>
        <v/>
      </c>
      <c r="BD348" s="102">
        <v>20.166666666666668</v>
      </c>
      <c r="BE348" s="103">
        <f t="shared" si="191"/>
        <v>-3.1666666666666679</v>
      </c>
      <c r="BF348" s="124" t="s">
        <v>47</v>
      </c>
      <c r="BG348" s="105">
        <v>79.503703703703721</v>
      </c>
      <c r="BH348" s="105">
        <v>117.39629629629631</v>
      </c>
      <c r="BI348" s="105">
        <v>247.15555555555551</v>
      </c>
      <c r="BJ348" s="105">
        <v>356.34666666666664</v>
      </c>
      <c r="BK348" s="105">
        <v>358.4703703703704</v>
      </c>
      <c r="BL348" s="105">
        <v>213.76896551724136</v>
      </c>
      <c r="BM348" s="105">
        <v>190.14074074074071</v>
      </c>
      <c r="BN348" s="105">
        <v>207.73448275862066</v>
      </c>
      <c r="BO348" s="105">
        <v>248.81071428571428</v>
      </c>
      <c r="BP348" s="105">
        <v>311.52857142857141</v>
      </c>
      <c r="BQ348" s="105">
        <v>267.36896551724146</v>
      </c>
      <c r="BR348" s="106">
        <v>149.04444444444445</v>
      </c>
      <c r="BS348" s="107"/>
      <c r="BT348" s="108">
        <v>7.3953201970443327</v>
      </c>
      <c r="BU348" s="108">
        <v>10.410111291799758</v>
      </c>
      <c r="BV348" s="108">
        <v>17.05238095238095</v>
      </c>
      <c r="BW348" s="108">
        <v>20.166666666666668</v>
      </c>
      <c r="BX348" s="108">
        <v>20.348045977011495</v>
      </c>
      <c r="BY348" s="109">
        <v>15.136363636363635</v>
      </c>
      <c r="BZ348" s="109">
        <v>14.258620689655171</v>
      </c>
      <c r="CA348" s="109">
        <v>13.482758620689655</v>
      </c>
      <c r="CB348" s="109">
        <v>15.25921521997622</v>
      </c>
      <c r="CC348" s="109">
        <v>18.964285714285715</v>
      </c>
      <c r="CD348" s="109">
        <v>16.655172413793103</v>
      </c>
      <c r="CE348" s="109">
        <v>11.482758620689653</v>
      </c>
      <c r="CF348" s="110"/>
      <c r="CG348" s="111">
        <v>68.3</v>
      </c>
      <c r="CH348" s="111">
        <v>96</v>
      </c>
      <c r="CI348" s="111">
        <v>77.7</v>
      </c>
      <c r="CJ348" s="111">
        <v>128</v>
      </c>
      <c r="CK348" s="111">
        <v>133.30000000000001</v>
      </c>
      <c r="CL348" s="111">
        <v>78.2</v>
      </c>
      <c r="CM348" s="111">
        <v>105.5</v>
      </c>
      <c r="CN348" s="111">
        <v>120</v>
      </c>
      <c r="CO348" s="111">
        <v>146.19999999999999</v>
      </c>
      <c r="CP348" s="111">
        <v>134</v>
      </c>
      <c r="CQ348" s="111">
        <v>91.3</v>
      </c>
      <c r="CR348" s="111">
        <v>120.1</v>
      </c>
      <c r="CS348" s="112"/>
      <c r="CT348" s="125" t="s">
        <v>47</v>
      </c>
      <c r="CU348" s="114">
        <f t="shared" si="194"/>
        <v>82.1</v>
      </c>
      <c r="CV348" s="114"/>
      <c r="CW348" s="114"/>
      <c r="CX348" s="114">
        <f t="shared" si="173"/>
        <v>90.6</v>
      </c>
      <c r="CY348" s="114"/>
      <c r="CZ348" s="114"/>
      <c r="DA348" s="114">
        <f t="shared" si="195"/>
        <v>88.3</v>
      </c>
      <c r="DB348" s="115">
        <f t="shared" si="199"/>
        <v>261</v>
      </c>
      <c r="DC348" s="116">
        <f t="shared" si="196"/>
        <v>10</v>
      </c>
      <c r="DD348" s="116">
        <f t="shared" si="174"/>
        <v>10</v>
      </c>
      <c r="DE348" s="116">
        <f t="shared" si="197"/>
        <v>8</v>
      </c>
      <c r="DF348" s="117">
        <f t="shared" si="198"/>
        <v>28</v>
      </c>
      <c r="DH348" s="119">
        <v>22.042744150800413</v>
      </c>
      <c r="DI348" s="119">
        <v>24.605853935777208</v>
      </c>
      <c r="DJ348" s="120">
        <v>33.525475987496449</v>
      </c>
      <c r="DK348" s="121"/>
      <c r="DL348" s="119">
        <v>43.606306807642369</v>
      </c>
      <c r="DM348" s="119">
        <v>40.147152661843812</v>
      </c>
      <c r="DN348" s="120">
        <v>41.824318308291602</v>
      </c>
      <c r="DO348" s="121"/>
      <c r="DP348" s="119">
        <v>60.100921206629678</v>
      </c>
      <c r="DQ348" s="119">
        <v>61.491156038811503</v>
      </c>
      <c r="DR348" s="120">
        <v>88.226441273077384</v>
      </c>
      <c r="DS348" s="121"/>
      <c r="DT348" s="119">
        <v>96.694920634920649</v>
      </c>
      <c r="DU348" s="119">
        <v>97.892380952380961</v>
      </c>
      <c r="DV348" s="120">
        <v>137.20899470899471</v>
      </c>
      <c r="DW348" s="121"/>
      <c r="DX348" s="119">
        <v>116.73349691184731</v>
      </c>
      <c r="DY348" s="119">
        <v>114.90477372262777</v>
      </c>
      <c r="DZ348" s="120">
        <v>116.32711398090964</v>
      </c>
      <c r="EA348" s="121"/>
      <c r="EB348" s="119">
        <v>93.010372630202667</v>
      </c>
      <c r="EC348" s="119">
        <v>71.224159221326374</v>
      </c>
      <c r="ED348" s="120">
        <v>57.607775840778686</v>
      </c>
      <c r="EE348" s="121"/>
      <c r="EF348" s="119">
        <v>69.272603329506296</v>
      </c>
      <c r="EG348" s="119">
        <v>64.505247201492523</v>
      </c>
      <c r="EH348" s="120">
        <v>74.818303315154992</v>
      </c>
      <c r="EI348" s="121"/>
      <c r="EJ348" s="119">
        <v>61.399265650816972</v>
      </c>
      <c r="EK348" s="119">
        <v>64.434955021112543</v>
      </c>
      <c r="EL348" s="120">
        <v>79.31962548191666</v>
      </c>
      <c r="EM348" s="121"/>
      <c r="EN348" s="119">
        <v>75.545964461571401</v>
      </c>
      <c r="EO348" s="119">
        <v>94.329811603511047</v>
      </c>
      <c r="EP348" s="120">
        <v>114.24274245343611</v>
      </c>
      <c r="EQ348" s="121"/>
      <c r="ER348" s="119">
        <v>106.02746184504717</v>
      </c>
      <c r="ES348" s="119">
        <v>112.1539321473705</v>
      </c>
      <c r="ET348" s="120">
        <v>120.65193934091576</v>
      </c>
      <c r="EU348" s="121"/>
      <c r="EV348" s="119">
        <v>104.74937448559672</v>
      </c>
      <c r="EW348" s="119">
        <v>76.31193004115228</v>
      </c>
      <c r="EX348" s="120">
        <v>77.460917695473256</v>
      </c>
      <c r="EY348" s="121"/>
      <c r="EZ348" s="119">
        <v>71.777097550740962</v>
      </c>
      <c r="FA348" s="119">
        <v>50.203644073411517</v>
      </c>
      <c r="FB348" s="120">
        <v>47.078517635106785</v>
      </c>
    </row>
    <row r="349" spans="1:158" s="118" customFormat="1" ht="15" customHeight="1" x14ac:dyDescent="0.25">
      <c r="A349" s="85">
        <v>16030090</v>
      </c>
      <c r="B349" s="86">
        <v>-72.98</v>
      </c>
      <c r="C349" s="86">
        <v>7.91</v>
      </c>
      <c r="D349" s="87">
        <v>1490</v>
      </c>
      <c r="E349" s="197" t="s">
        <v>1460</v>
      </c>
      <c r="F349" s="89" t="s">
        <v>55</v>
      </c>
      <c r="G349" s="89" t="s">
        <v>1511</v>
      </c>
      <c r="H349" s="89" t="s">
        <v>1519</v>
      </c>
      <c r="I349" s="89" t="s">
        <v>1594</v>
      </c>
      <c r="J349" s="171" t="s">
        <v>1200</v>
      </c>
      <c r="K349" s="339">
        <v>5</v>
      </c>
      <c r="L349" s="126">
        <v>3</v>
      </c>
      <c r="M349" s="126">
        <v>0</v>
      </c>
      <c r="N349" s="126">
        <v>0</v>
      </c>
      <c r="O349" s="126">
        <v>0</v>
      </c>
      <c r="P349" s="126">
        <v>0</v>
      </c>
      <c r="Q349" s="126">
        <v>0</v>
      </c>
      <c r="R349" s="126">
        <v>0</v>
      </c>
      <c r="S349" s="126">
        <v>2</v>
      </c>
      <c r="T349" s="126">
        <v>0</v>
      </c>
      <c r="U349" s="126">
        <v>0</v>
      </c>
      <c r="V349" s="661">
        <v>0</v>
      </c>
      <c r="W349" s="661">
        <v>7</v>
      </c>
      <c r="X349" s="126">
        <v>16</v>
      </c>
      <c r="Y349" s="126">
        <v>23</v>
      </c>
      <c r="Z349" s="339">
        <v>19</v>
      </c>
      <c r="AA349" s="126">
        <v>6</v>
      </c>
      <c r="AB349" s="126">
        <v>3</v>
      </c>
      <c r="AC349" s="126">
        <v>2</v>
      </c>
      <c r="AD349" s="339">
        <v>12</v>
      </c>
      <c r="AE349" s="126">
        <v>15</v>
      </c>
      <c r="AF349" s="126">
        <v>6</v>
      </c>
      <c r="AG349" s="126">
        <v>2</v>
      </c>
      <c r="AH349" s="126">
        <v>4</v>
      </c>
      <c r="AI349" s="126">
        <v>5</v>
      </c>
      <c r="AJ349" s="126">
        <v>2</v>
      </c>
      <c r="AK349" s="126">
        <v>3</v>
      </c>
      <c r="AL349" s="126">
        <v>5</v>
      </c>
      <c r="AM349" s="126">
        <v>0</v>
      </c>
      <c r="AN349" s="126">
        <v>0</v>
      </c>
      <c r="AO349" s="120"/>
      <c r="AP349" s="92">
        <f t="shared" si="185"/>
        <v>140</v>
      </c>
      <c r="AQ349" s="93">
        <v>125.03571428571429</v>
      </c>
      <c r="AR349" s="94">
        <f t="shared" si="192"/>
        <v>111.96800914024564</v>
      </c>
      <c r="AS349" s="95">
        <f t="shared" si="193"/>
        <v>111.96800914024564</v>
      </c>
      <c r="AT349" s="96">
        <f>COUNT(K349:AO349)</f>
        <v>30</v>
      </c>
      <c r="AU349" s="97">
        <f t="shared" si="179"/>
        <v>19</v>
      </c>
      <c r="AV349" s="98"/>
      <c r="AW349" s="58">
        <f t="shared" si="190"/>
        <v>0</v>
      </c>
      <c r="AX349" s="99"/>
      <c r="AY349" s="100">
        <f t="shared" si="189"/>
        <v>23</v>
      </c>
      <c r="AZ349" s="101">
        <v>73</v>
      </c>
      <c r="BA349" s="371">
        <f t="shared" si="186"/>
        <v>-50</v>
      </c>
      <c r="BB349" s="371" t="str">
        <f t="shared" si="187"/>
        <v/>
      </c>
      <c r="BC349" s="371" t="str">
        <f t="shared" si="188"/>
        <v/>
      </c>
      <c r="BD349" s="371">
        <v>9.6428571428571441</v>
      </c>
      <c r="BE349" s="103">
        <f t="shared" si="191"/>
        <v>9.3571428571428559</v>
      </c>
      <c r="BF349" s="124" t="s">
        <v>1460</v>
      </c>
      <c r="BG349" s="105">
        <v>35.785714285714285</v>
      </c>
      <c r="BH349" s="105">
        <v>44.914285714285711</v>
      </c>
      <c r="BI349" s="105">
        <v>70.33846153846153</v>
      </c>
      <c r="BJ349" s="105">
        <v>125.03571428571429</v>
      </c>
      <c r="BK349" s="105">
        <v>111.96428571428571</v>
      </c>
      <c r="BL349" s="105">
        <v>44.185185185185183</v>
      </c>
      <c r="BM349" s="105">
        <v>45.267857142857146</v>
      </c>
      <c r="BN349" s="105">
        <v>60.142857142857146</v>
      </c>
      <c r="BO349" s="105">
        <v>133.21428571428572</v>
      </c>
      <c r="BP349" s="105">
        <v>159</v>
      </c>
      <c r="BQ349" s="105">
        <v>161.60714285714286</v>
      </c>
      <c r="BR349" s="106">
        <v>69.607142857142861</v>
      </c>
      <c r="BS349" s="107"/>
      <c r="BT349" s="372">
        <v>3.4285714285714279</v>
      </c>
      <c r="BU349" s="372">
        <v>3.9387975017593249</v>
      </c>
      <c r="BV349" s="372">
        <v>6.0382716049382692</v>
      </c>
      <c r="BW349" s="372">
        <v>9.6428571428571441</v>
      </c>
      <c r="BX349" s="372">
        <v>7.5357142857142829</v>
      </c>
      <c r="BY349" s="109">
        <v>4.0443349753694582</v>
      </c>
      <c r="BZ349" s="109">
        <v>3.3214285714285703</v>
      </c>
      <c r="CA349" s="109">
        <v>4.5714285714285712</v>
      </c>
      <c r="CB349" s="109">
        <v>8.2499999999999982</v>
      </c>
      <c r="CC349" s="109">
        <v>10.74642857142857</v>
      </c>
      <c r="CD349" s="109">
        <v>10.821428571428569</v>
      </c>
      <c r="CE349" s="109">
        <v>5.1071428571428559</v>
      </c>
      <c r="CF349" s="110"/>
      <c r="CG349" s="111">
        <v>90</v>
      </c>
      <c r="CH349" s="111">
        <v>80</v>
      </c>
      <c r="CI349" s="111">
        <v>65</v>
      </c>
      <c r="CJ349" s="111">
        <v>73</v>
      </c>
      <c r="CK349" s="111">
        <v>92</v>
      </c>
      <c r="CL349" s="111">
        <v>105</v>
      </c>
      <c r="CM349" s="111">
        <v>150</v>
      </c>
      <c r="CN349" s="111">
        <v>67</v>
      </c>
      <c r="CO349" s="111">
        <v>140</v>
      </c>
      <c r="CP349" s="111">
        <v>83</v>
      </c>
      <c r="CQ349" s="111">
        <v>90</v>
      </c>
      <c r="CR349" s="111">
        <v>90</v>
      </c>
      <c r="CS349" s="112"/>
      <c r="CT349" s="125" t="s">
        <v>1460</v>
      </c>
      <c r="CU349" s="114">
        <f t="shared" si="194"/>
        <v>10</v>
      </c>
      <c r="CV349" s="114"/>
      <c r="CW349" s="114"/>
      <c r="CX349" s="114">
        <f t="shared" si="173"/>
        <v>88</v>
      </c>
      <c r="CY349" s="114"/>
      <c r="CZ349" s="114"/>
      <c r="DA349" s="114">
        <f t="shared" si="195"/>
        <v>42</v>
      </c>
      <c r="DB349" s="115">
        <f t="shared" si="199"/>
        <v>140</v>
      </c>
      <c r="DC349" s="116">
        <f t="shared" si="196"/>
        <v>10</v>
      </c>
      <c r="DD349" s="116">
        <f t="shared" si="174"/>
        <v>10</v>
      </c>
      <c r="DE349" s="116">
        <f t="shared" si="197"/>
        <v>10</v>
      </c>
      <c r="DF349" s="117">
        <f t="shared" si="198"/>
        <v>30</v>
      </c>
      <c r="DH349" s="119">
        <v>22.479166666666664</v>
      </c>
      <c r="DI349" s="119">
        <v>9.1261574074074066</v>
      </c>
      <c r="DJ349" s="120">
        <v>5.283564814814814</v>
      </c>
      <c r="DK349" s="121"/>
      <c r="DL349" s="119">
        <v>27.404574796519785</v>
      </c>
      <c r="DM349" s="119">
        <v>8.065885489755825</v>
      </c>
      <c r="DN349" s="120">
        <v>13.993825428010105</v>
      </c>
      <c r="DO349" s="121"/>
      <c r="DP349" s="119">
        <v>9.0061642094560241</v>
      </c>
      <c r="DQ349" s="119">
        <v>20.951182003050331</v>
      </c>
      <c r="DR349" s="120">
        <v>23.321225216065073</v>
      </c>
      <c r="DS349" s="121"/>
      <c r="DT349" s="119">
        <v>39.813254786450663</v>
      </c>
      <c r="DU349" s="119">
        <v>45.968593519882184</v>
      </c>
      <c r="DV349" s="120">
        <v>41.253865979381445</v>
      </c>
      <c r="DW349" s="121"/>
      <c r="DX349" s="119">
        <v>37.711126005361926</v>
      </c>
      <c r="DY349" s="119">
        <v>36.464477211796243</v>
      </c>
      <c r="DZ349" s="120">
        <v>42.074396782841823</v>
      </c>
      <c r="EA349" s="121"/>
      <c r="EB349" s="119">
        <v>16.091000334560054</v>
      </c>
      <c r="EC349" s="119">
        <v>8.1900301104048179</v>
      </c>
      <c r="ED349" s="120">
        <v>16.861826697892269</v>
      </c>
      <c r="EE349" s="121"/>
      <c r="EF349" s="119">
        <v>10.111003012804419</v>
      </c>
      <c r="EG349" s="119">
        <v>21.166959578207386</v>
      </c>
      <c r="EH349" s="120">
        <v>22.489894551845349</v>
      </c>
      <c r="EI349" s="121"/>
      <c r="EJ349" s="119">
        <v>17.390049906425457</v>
      </c>
      <c r="EK349" s="119">
        <v>17.489992721979625</v>
      </c>
      <c r="EL349" s="120">
        <v>33.780671657309213</v>
      </c>
      <c r="EM349" s="121"/>
      <c r="EN349" s="119">
        <v>29.381859035004734</v>
      </c>
      <c r="EO349" s="119">
        <v>46.240302743614002</v>
      </c>
      <c r="EP349" s="120">
        <v>69.84212393566699</v>
      </c>
      <c r="EQ349" s="121"/>
      <c r="ER349" s="119">
        <v>70.786229586174102</v>
      </c>
      <c r="ES349" s="119">
        <v>55.80228317742192</v>
      </c>
      <c r="ET349" s="120">
        <v>59.625772950689722</v>
      </c>
      <c r="EU349" s="121"/>
      <c r="EV349" s="119">
        <v>48.734045584045589</v>
      </c>
      <c r="EW349" s="119">
        <v>58.442022792022797</v>
      </c>
      <c r="EX349" s="120">
        <v>44.268376068376078</v>
      </c>
      <c r="EY349" s="121"/>
      <c r="EZ349" s="119">
        <v>43.241229356005086</v>
      </c>
      <c r="FA349" s="119">
        <v>17.771670086973518</v>
      </c>
      <c r="FB349" s="120">
        <v>11.024137594058438</v>
      </c>
    </row>
    <row r="350" spans="1:158" s="118" customFormat="1" ht="15" customHeight="1" x14ac:dyDescent="0.25">
      <c r="A350" s="85">
        <v>24020080</v>
      </c>
      <c r="B350" s="86">
        <v>-73.116667000000007</v>
      </c>
      <c r="C350" s="86">
        <v>6.4333330000000002</v>
      </c>
      <c r="D350" s="87">
        <v>1300</v>
      </c>
      <c r="E350" s="197" t="s">
        <v>274</v>
      </c>
      <c r="F350" s="89" t="s">
        <v>52</v>
      </c>
      <c r="G350" s="89" t="s">
        <v>1515</v>
      </c>
      <c r="H350" s="89" t="s">
        <v>752</v>
      </c>
      <c r="I350" s="89" t="s">
        <v>1585</v>
      </c>
      <c r="J350" s="171" t="s">
        <v>912</v>
      </c>
      <c r="K350" s="339">
        <v>3.3</v>
      </c>
      <c r="L350" s="126">
        <v>0</v>
      </c>
      <c r="M350" s="126">
        <v>0</v>
      </c>
      <c r="N350" s="126">
        <v>0</v>
      </c>
      <c r="O350" s="126">
        <v>22.8</v>
      </c>
      <c r="P350" s="126">
        <v>0</v>
      </c>
      <c r="Q350" s="126">
        <v>0</v>
      </c>
      <c r="R350" s="126">
        <v>5.6</v>
      </c>
      <c r="S350" s="126">
        <v>0</v>
      </c>
      <c r="T350" s="126">
        <v>0</v>
      </c>
      <c r="U350" s="126">
        <v>0</v>
      </c>
      <c r="V350" s="661">
        <v>0</v>
      </c>
      <c r="W350" s="661">
        <v>4.2</v>
      </c>
      <c r="X350" s="126">
        <v>4.5</v>
      </c>
      <c r="Y350" s="126">
        <v>41.5</v>
      </c>
      <c r="Z350" s="339">
        <v>0</v>
      </c>
      <c r="AA350" s="126">
        <v>32</v>
      </c>
      <c r="AB350" s="126">
        <v>0</v>
      </c>
      <c r="AC350" s="126">
        <v>0</v>
      </c>
      <c r="AD350" s="339">
        <v>0</v>
      </c>
      <c r="AE350" s="126">
        <v>0</v>
      </c>
      <c r="AF350" s="126">
        <v>4.3</v>
      </c>
      <c r="AG350" s="126">
        <v>4.2</v>
      </c>
      <c r="AH350" s="126">
        <v>0</v>
      </c>
      <c r="AI350" s="126">
        <v>0</v>
      </c>
      <c r="AJ350" s="126">
        <v>8</v>
      </c>
      <c r="AK350" s="126">
        <v>47</v>
      </c>
      <c r="AL350" s="126">
        <v>5.3</v>
      </c>
      <c r="AM350" s="126">
        <v>0</v>
      </c>
      <c r="AN350" s="126">
        <v>0</v>
      </c>
      <c r="AO350" s="120"/>
      <c r="AP350" s="92">
        <f t="shared" si="185"/>
        <v>182.70000000000002</v>
      </c>
      <c r="AQ350" s="93">
        <v>216.50000000000003</v>
      </c>
      <c r="AR350" s="94">
        <f t="shared" si="192"/>
        <v>84.387990762124701</v>
      </c>
      <c r="AS350" s="95">
        <f t="shared" si="193"/>
        <v>84.387990762124716</v>
      </c>
      <c r="AT350" s="96">
        <f t="shared" ref="AT350:AT360" si="200">COUNT(K350:AO350)</f>
        <v>30</v>
      </c>
      <c r="AU350" s="97">
        <f t="shared" si="179"/>
        <v>12</v>
      </c>
      <c r="AV350" s="98"/>
      <c r="AW350" s="58">
        <f t="shared" si="190"/>
        <v>0</v>
      </c>
      <c r="AX350" s="99"/>
      <c r="AY350" s="100">
        <f t="shared" si="189"/>
        <v>47</v>
      </c>
      <c r="AZ350" s="101">
        <v>120</v>
      </c>
      <c r="BA350" s="102">
        <f t="shared" si="186"/>
        <v>-73</v>
      </c>
      <c r="BB350" s="102" t="str">
        <f t="shared" si="187"/>
        <v/>
      </c>
      <c r="BC350" s="102" t="str">
        <f t="shared" si="188"/>
        <v/>
      </c>
      <c r="BD350" s="102">
        <v>17.700000000000006</v>
      </c>
      <c r="BE350" s="103">
        <f t="shared" si="191"/>
        <v>-5.7000000000000064</v>
      </c>
      <c r="BF350" s="124" t="s">
        <v>274</v>
      </c>
      <c r="BG350" s="105">
        <v>33.146666666666668</v>
      </c>
      <c r="BH350" s="105">
        <v>58.203333333333333</v>
      </c>
      <c r="BI350" s="105">
        <v>145.23999999999998</v>
      </c>
      <c r="BJ350" s="105">
        <v>216.50000000000003</v>
      </c>
      <c r="BK350" s="105">
        <v>250.1166666666667</v>
      </c>
      <c r="BL350" s="105">
        <v>208.83666666666664</v>
      </c>
      <c r="BM350" s="105">
        <v>203.45666666666668</v>
      </c>
      <c r="BN350" s="105">
        <v>213.75999999999996</v>
      </c>
      <c r="BO350" s="105">
        <v>225.03</v>
      </c>
      <c r="BP350" s="105">
        <v>234.36333333333329</v>
      </c>
      <c r="BQ350" s="105">
        <v>148.28333333333333</v>
      </c>
      <c r="BR350" s="106">
        <v>43.47</v>
      </c>
      <c r="BS350" s="107"/>
      <c r="BT350" s="108">
        <v>4.1999999999999984</v>
      </c>
      <c r="BU350" s="108">
        <v>6.4872947454843999</v>
      </c>
      <c r="BV350" s="108">
        <v>11.299999999999997</v>
      </c>
      <c r="BW350" s="108">
        <v>17.700000000000006</v>
      </c>
      <c r="BX350" s="108">
        <v>19.533333333333339</v>
      </c>
      <c r="BY350" s="109">
        <v>18.966666666666669</v>
      </c>
      <c r="BZ350" s="109">
        <v>20.366666666666667</v>
      </c>
      <c r="CA350" s="109">
        <v>19.966666666666665</v>
      </c>
      <c r="CB350" s="109">
        <v>18.933333333333337</v>
      </c>
      <c r="CC350" s="109">
        <v>19.433333333333334</v>
      </c>
      <c r="CD350" s="109">
        <v>12.866666666666667</v>
      </c>
      <c r="CE350" s="109">
        <v>4.7333333333333325</v>
      </c>
      <c r="CF350" s="110"/>
      <c r="CG350" s="111">
        <v>60</v>
      </c>
      <c r="CH350" s="111">
        <v>64</v>
      </c>
      <c r="CI350" s="111">
        <v>102.6</v>
      </c>
      <c r="CJ350" s="111">
        <v>120</v>
      </c>
      <c r="CK350" s="111">
        <v>120</v>
      </c>
      <c r="CL350" s="111">
        <v>85</v>
      </c>
      <c r="CM350" s="111">
        <v>75</v>
      </c>
      <c r="CN350" s="111">
        <v>90</v>
      </c>
      <c r="CO350" s="111">
        <v>90</v>
      </c>
      <c r="CP350" s="111">
        <v>80</v>
      </c>
      <c r="CQ350" s="111">
        <v>98</v>
      </c>
      <c r="CR350" s="111">
        <v>68.8</v>
      </c>
      <c r="CS350" s="112"/>
      <c r="CT350" s="125" t="s">
        <v>274</v>
      </c>
      <c r="CU350" s="114">
        <f t="shared" si="194"/>
        <v>31.700000000000003</v>
      </c>
      <c r="CV350" s="114"/>
      <c r="CW350" s="114"/>
      <c r="CX350" s="114">
        <f t="shared" si="173"/>
        <v>82.2</v>
      </c>
      <c r="CY350" s="114"/>
      <c r="CZ350" s="114"/>
      <c r="DA350" s="114">
        <f t="shared" si="195"/>
        <v>68.8</v>
      </c>
      <c r="DB350" s="115">
        <f t="shared" si="199"/>
        <v>182.7</v>
      </c>
      <c r="DC350" s="116">
        <f t="shared" si="196"/>
        <v>10</v>
      </c>
      <c r="DD350" s="116">
        <f t="shared" si="174"/>
        <v>10</v>
      </c>
      <c r="DE350" s="116">
        <f t="shared" si="197"/>
        <v>10</v>
      </c>
      <c r="DF350" s="117">
        <f t="shared" si="198"/>
        <v>30</v>
      </c>
      <c r="DH350" s="119">
        <v>8.2048664688427273</v>
      </c>
      <c r="DI350" s="119">
        <v>12.407359050445102</v>
      </c>
      <c r="DJ350" s="120">
        <v>13.107774480712164</v>
      </c>
      <c r="DK350" s="121"/>
      <c r="DL350" s="119">
        <v>23.909395348837212</v>
      </c>
      <c r="DM350" s="119">
        <v>18.527193798449613</v>
      </c>
      <c r="DN350" s="120">
        <v>24.323410852713181</v>
      </c>
      <c r="DO350" s="121"/>
      <c r="DP350" s="119">
        <v>27.716365049751243</v>
      </c>
      <c r="DQ350" s="119">
        <v>35.120736940298507</v>
      </c>
      <c r="DR350" s="120">
        <v>44.426231343283582</v>
      </c>
      <c r="DS350" s="121"/>
      <c r="DT350" s="119">
        <v>49.383299526707226</v>
      </c>
      <c r="DU350" s="119">
        <v>65.377890466531426</v>
      </c>
      <c r="DV350" s="120">
        <v>82.372143340094638</v>
      </c>
      <c r="DW350" s="121"/>
      <c r="DX350" s="119">
        <v>78.396746887966813</v>
      </c>
      <c r="DY350" s="119">
        <v>78.996721991701236</v>
      </c>
      <c r="DZ350" s="120">
        <v>83.596531120331946</v>
      </c>
      <c r="EA350" s="121"/>
      <c r="EB350" s="119">
        <v>79.996195910603902</v>
      </c>
      <c r="EC350" s="119">
        <v>62.29703756538278</v>
      </c>
      <c r="ED350" s="120">
        <v>67.99676652401331</v>
      </c>
      <c r="EE350" s="121"/>
      <c r="EF350" s="119">
        <v>66.798892756505893</v>
      </c>
      <c r="EG350" s="119">
        <v>66.098904359356865</v>
      </c>
      <c r="EH350" s="120">
        <v>68.19886955080392</v>
      </c>
      <c r="EI350" s="121"/>
      <c r="EJ350" s="119">
        <v>60.212065988282447</v>
      </c>
      <c r="EK350" s="119">
        <v>74.915012334258407</v>
      </c>
      <c r="EL350" s="120">
        <v>81.116255010792472</v>
      </c>
      <c r="EM350" s="121"/>
      <c r="EN350" s="119">
        <v>72.645049309664685</v>
      </c>
      <c r="EO350" s="119">
        <v>72.137751479289946</v>
      </c>
      <c r="EP350" s="120">
        <v>78.123865877712035</v>
      </c>
      <c r="EQ350" s="121"/>
      <c r="ER350" s="119">
        <v>69.094400985078948</v>
      </c>
      <c r="ES350" s="119">
        <v>76.760349123569455</v>
      </c>
      <c r="ET350" s="120">
        <v>86.241916558018247</v>
      </c>
      <c r="EU350" s="121"/>
      <c r="EV350" s="119">
        <v>57.697480899366958</v>
      </c>
      <c r="EW350" s="119">
        <v>55.497576948264573</v>
      </c>
      <c r="EX350" s="120">
        <v>39.498275485701811</v>
      </c>
      <c r="EY350" s="121"/>
      <c r="EZ350" s="119">
        <v>24.906707070707071</v>
      </c>
      <c r="FA350" s="119">
        <v>15.10406734006734</v>
      </c>
      <c r="FB350" s="120">
        <v>9.5025589225589222</v>
      </c>
    </row>
    <row r="351" spans="1:158" s="118" customFormat="1" ht="15" customHeight="1" x14ac:dyDescent="0.25">
      <c r="A351" s="85">
        <v>23205020</v>
      </c>
      <c r="B351" s="86">
        <v>-73.933333000000005</v>
      </c>
      <c r="C351" s="86">
        <v>7.483333</v>
      </c>
      <c r="D351" s="87">
        <v>165</v>
      </c>
      <c r="E351" s="197" t="s">
        <v>275</v>
      </c>
      <c r="F351" s="89" t="s">
        <v>39</v>
      </c>
      <c r="G351" s="89"/>
      <c r="H351" s="89"/>
      <c r="I351" s="89"/>
      <c r="J351" s="171" t="s">
        <v>913</v>
      </c>
      <c r="K351" s="246">
        <v>0</v>
      </c>
      <c r="L351" s="126">
        <v>0</v>
      </c>
      <c r="M351" s="126">
        <v>0</v>
      </c>
      <c r="N351" s="126">
        <v>0</v>
      </c>
      <c r="O351" s="126">
        <v>0</v>
      </c>
      <c r="P351" s="126">
        <v>0</v>
      </c>
      <c r="Q351" s="126">
        <v>1.8</v>
      </c>
      <c r="R351" s="126">
        <v>0</v>
      </c>
      <c r="S351" s="126">
        <v>58</v>
      </c>
      <c r="T351" s="126">
        <v>8.6</v>
      </c>
      <c r="U351" s="126">
        <v>1</v>
      </c>
      <c r="V351" s="661">
        <v>1</v>
      </c>
      <c r="W351" s="661">
        <v>0</v>
      </c>
      <c r="X351" s="126">
        <v>0</v>
      </c>
      <c r="Y351" s="126">
        <v>0</v>
      </c>
      <c r="Z351" s="246">
        <v>44.2</v>
      </c>
      <c r="AA351" s="126">
        <v>1.2</v>
      </c>
      <c r="AB351" s="126">
        <v>0</v>
      </c>
      <c r="AC351" s="126">
        <v>12.2</v>
      </c>
      <c r="AD351" s="246">
        <v>0</v>
      </c>
      <c r="AE351" s="126">
        <v>0</v>
      </c>
      <c r="AF351" s="126">
        <v>0</v>
      </c>
      <c r="AG351" s="126">
        <v>0</v>
      </c>
      <c r="AH351" s="126">
        <v>3.6</v>
      </c>
      <c r="AI351" s="126">
        <v>0</v>
      </c>
      <c r="AJ351" s="126">
        <v>0</v>
      </c>
      <c r="AK351" s="126">
        <v>4.2</v>
      </c>
      <c r="AL351" s="126">
        <v>4.5999999999999996</v>
      </c>
      <c r="AM351" s="126">
        <v>0</v>
      </c>
      <c r="AN351" s="126">
        <v>0</v>
      </c>
      <c r="AO351" s="120"/>
      <c r="AP351" s="92">
        <f t="shared" si="185"/>
        <v>140.39999999999998</v>
      </c>
      <c r="AQ351" s="93">
        <v>253.20400000000001</v>
      </c>
      <c r="AR351" s="94">
        <f t="shared" si="192"/>
        <v>55.449360989557817</v>
      </c>
      <c r="AS351" s="95">
        <f t="shared" si="193"/>
        <v>55.44936098955781</v>
      </c>
      <c r="AT351" s="96">
        <f t="shared" si="200"/>
        <v>30</v>
      </c>
      <c r="AU351" s="97">
        <f t="shared" si="179"/>
        <v>11</v>
      </c>
      <c r="AV351" s="98"/>
      <c r="AW351" s="58">
        <f t="shared" si="190"/>
        <v>0</v>
      </c>
      <c r="AX351" s="99"/>
      <c r="AY351" s="100">
        <f t="shared" si="189"/>
        <v>58</v>
      </c>
      <c r="AZ351" s="101">
        <v>138</v>
      </c>
      <c r="BA351" s="102">
        <f t="shared" si="186"/>
        <v>-80</v>
      </c>
      <c r="BB351" s="102" t="str">
        <f t="shared" si="187"/>
        <v/>
      </c>
      <c r="BC351" s="102" t="str">
        <f t="shared" si="188"/>
        <v/>
      </c>
      <c r="BD351" s="102">
        <v>12.725369458128082</v>
      </c>
      <c r="BE351" s="103">
        <f t="shared" si="191"/>
        <v>-1.7253694581280818</v>
      </c>
      <c r="BF351" s="124" t="s">
        <v>275</v>
      </c>
      <c r="BG351" s="105">
        <v>25.492857142857144</v>
      </c>
      <c r="BH351" s="105">
        <v>49.79615384615385</v>
      </c>
      <c r="BI351" s="105">
        <v>122.78461538461539</v>
      </c>
      <c r="BJ351" s="105">
        <v>253.20400000000001</v>
      </c>
      <c r="BK351" s="105">
        <v>352.88214285714281</v>
      </c>
      <c r="BL351" s="105">
        <v>299.92307692307691</v>
      </c>
      <c r="BM351" s="105">
        <v>315.81538461538463</v>
      </c>
      <c r="BN351" s="105">
        <v>333.74166666666673</v>
      </c>
      <c r="BO351" s="105">
        <v>326.63200000000006</v>
      </c>
      <c r="BP351" s="105">
        <v>309.94166666666666</v>
      </c>
      <c r="BQ351" s="105">
        <v>244.08000000000004</v>
      </c>
      <c r="BR351" s="106">
        <v>62.516666666666652</v>
      </c>
      <c r="BS351" s="107"/>
      <c r="BT351" s="108">
        <v>1.9999999999999996</v>
      </c>
      <c r="BU351" s="108">
        <v>2.9751732257889896</v>
      </c>
      <c r="BV351" s="108">
        <v>7.6964285714285676</v>
      </c>
      <c r="BW351" s="108">
        <v>12.725369458128082</v>
      </c>
      <c r="BX351" s="108">
        <v>15.000000000000004</v>
      </c>
      <c r="BY351" s="109">
        <v>12.665298303229338</v>
      </c>
      <c r="BZ351" s="109">
        <v>12.383950617283951</v>
      </c>
      <c r="CA351" s="109">
        <v>14.413051146384481</v>
      </c>
      <c r="CB351" s="109">
        <v>15.028230390299353</v>
      </c>
      <c r="CC351" s="109">
        <v>15.375903119868633</v>
      </c>
      <c r="CD351" s="109">
        <v>12.148148148148149</v>
      </c>
      <c r="CE351" s="109">
        <v>5.7213991769547317</v>
      </c>
      <c r="CF351" s="110"/>
      <c r="CG351" s="111">
        <v>58.5</v>
      </c>
      <c r="CH351" s="111">
        <v>103.5</v>
      </c>
      <c r="CI351" s="111">
        <v>95.2</v>
      </c>
      <c r="CJ351" s="111">
        <v>138</v>
      </c>
      <c r="CK351" s="111">
        <v>147.4</v>
      </c>
      <c r="CL351" s="111">
        <v>148</v>
      </c>
      <c r="CM351" s="111">
        <v>138</v>
      </c>
      <c r="CN351" s="111">
        <v>185</v>
      </c>
      <c r="CO351" s="111">
        <v>193.7</v>
      </c>
      <c r="CP351" s="111">
        <v>147</v>
      </c>
      <c r="CQ351" s="111">
        <v>182</v>
      </c>
      <c r="CR351" s="111">
        <v>106.5</v>
      </c>
      <c r="CS351" s="112"/>
      <c r="CT351" s="125" t="s">
        <v>275</v>
      </c>
      <c r="CU351" s="114">
        <f t="shared" si="194"/>
        <v>68.399999999999991</v>
      </c>
      <c r="CV351" s="114"/>
      <c r="CW351" s="114"/>
      <c r="CX351" s="114">
        <f t="shared" si="173"/>
        <v>59.600000000000009</v>
      </c>
      <c r="CY351" s="114"/>
      <c r="CZ351" s="114"/>
      <c r="DA351" s="114">
        <f t="shared" si="195"/>
        <v>12.4</v>
      </c>
      <c r="DB351" s="115">
        <f t="shared" si="199"/>
        <v>140.4</v>
      </c>
      <c r="DC351" s="116">
        <f t="shared" si="196"/>
        <v>10</v>
      </c>
      <c r="DD351" s="116">
        <f t="shared" si="174"/>
        <v>10</v>
      </c>
      <c r="DE351" s="116">
        <f t="shared" si="197"/>
        <v>10</v>
      </c>
      <c r="DF351" s="117">
        <f t="shared" si="198"/>
        <v>30</v>
      </c>
      <c r="DH351" s="119">
        <v>13.596334231805928</v>
      </c>
      <c r="DI351" s="119">
        <v>7.7978975741239891</v>
      </c>
      <c r="DJ351" s="120">
        <v>5.0986253369272232</v>
      </c>
      <c r="DK351" s="121"/>
      <c r="DL351" s="119">
        <v>26.078645722776479</v>
      </c>
      <c r="DM351" s="119">
        <v>19.960194226278919</v>
      </c>
      <c r="DN351" s="120">
        <v>21.464731479516022</v>
      </c>
      <c r="DO351" s="121"/>
      <c r="DP351" s="119">
        <v>17.906076860401953</v>
      </c>
      <c r="DQ351" s="119">
        <v>23.107842205323195</v>
      </c>
      <c r="DR351" s="120">
        <v>64.221795219989133</v>
      </c>
      <c r="DS351" s="121"/>
      <c r="DT351" s="119">
        <v>63.796264637002324</v>
      </c>
      <c r="DU351" s="119">
        <v>88.694806791569079</v>
      </c>
      <c r="DV351" s="120">
        <v>91.49464285714285</v>
      </c>
      <c r="DW351" s="121"/>
      <c r="DX351" s="119">
        <v>94.076775945045455</v>
      </c>
      <c r="DY351" s="119">
        <v>108.0733207190161</v>
      </c>
      <c r="DZ351" s="120">
        <v>145.0641890502242</v>
      </c>
      <c r="EA351" s="121"/>
      <c r="EB351" s="119">
        <v>90.998851590105986</v>
      </c>
      <c r="EC351" s="119">
        <v>94.098812468450248</v>
      </c>
      <c r="ED351" s="120">
        <v>97.898764512872262</v>
      </c>
      <c r="EE351" s="121"/>
      <c r="EF351" s="119">
        <v>99.183941024108393</v>
      </c>
      <c r="EG351" s="119">
        <v>100.28376295078701</v>
      </c>
      <c r="EH351" s="120">
        <v>87.285867453676019</v>
      </c>
      <c r="EI351" s="121"/>
      <c r="EJ351" s="119">
        <v>104.90830693696549</v>
      </c>
      <c r="EK351" s="119">
        <v>118.50938390877417</v>
      </c>
      <c r="EL351" s="120">
        <v>137.41088058283182</v>
      </c>
      <c r="EM351" s="121"/>
      <c r="EN351" s="119">
        <v>118.08851971381912</v>
      </c>
      <c r="EO351" s="119">
        <v>115.48877245508984</v>
      </c>
      <c r="EP351" s="120">
        <v>133.78699354537682</v>
      </c>
      <c r="EQ351" s="121"/>
      <c r="ER351" s="119">
        <v>116.09769065520949</v>
      </c>
      <c r="ES351" s="119">
        <v>124.0975315272308</v>
      </c>
      <c r="ET351" s="120">
        <v>118.89763496041695</v>
      </c>
      <c r="EU351" s="121"/>
      <c r="EV351" s="119">
        <v>92.434035874439459</v>
      </c>
      <c r="EW351" s="119">
        <v>67.624900704676477</v>
      </c>
      <c r="EX351" s="120">
        <v>63.023206278026905</v>
      </c>
      <c r="EY351" s="121"/>
      <c r="EZ351" s="119">
        <v>30.425082853654278</v>
      </c>
      <c r="FA351" s="119">
        <v>19.960404674690388</v>
      </c>
      <c r="FB351" s="120">
        <v>11.336734693877549</v>
      </c>
    </row>
    <row r="352" spans="1:158" s="118" customFormat="1" ht="15" customHeight="1" x14ac:dyDescent="0.25">
      <c r="A352" s="85">
        <v>23160010</v>
      </c>
      <c r="B352" s="86">
        <v>-73.95</v>
      </c>
      <c r="C352" s="86">
        <v>7.0833329999999997</v>
      </c>
      <c r="D352" s="87">
        <v>140</v>
      </c>
      <c r="E352" s="197" t="s">
        <v>276</v>
      </c>
      <c r="F352" s="89" t="s">
        <v>49</v>
      </c>
      <c r="G352" s="89" t="s">
        <v>1515</v>
      </c>
      <c r="H352" s="89" t="s">
        <v>1518</v>
      </c>
      <c r="I352" s="89" t="s">
        <v>1598</v>
      </c>
      <c r="J352" s="171" t="s">
        <v>914</v>
      </c>
      <c r="K352" s="339">
        <v>0</v>
      </c>
      <c r="L352" s="126">
        <v>0</v>
      </c>
      <c r="M352" s="126">
        <v>0</v>
      </c>
      <c r="N352" s="126">
        <v>42</v>
      </c>
      <c r="O352" s="126">
        <v>0</v>
      </c>
      <c r="P352" s="126">
        <v>0</v>
      </c>
      <c r="Q352" s="126">
        <v>0</v>
      </c>
      <c r="R352" s="126">
        <v>0</v>
      </c>
      <c r="S352" s="126">
        <v>0</v>
      </c>
      <c r="T352" s="126">
        <v>16</v>
      </c>
      <c r="U352" s="126">
        <v>0</v>
      </c>
      <c r="V352" s="661">
        <v>0</v>
      </c>
      <c r="W352" s="661">
        <v>0</v>
      </c>
      <c r="X352" s="126">
        <v>12</v>
      </c>
      <c r="Y352" s="126">
        <v>8</v>
      </c>
      <c r="Z352" s="339">
        <v>32</v>
      </c>
      <c r="AA352" s="126">
        <v>0</v>
      </c>
      <c r="AB352" s="126">
        <v>0</v>
      </c>
      <c r="AC352" s="126">
        <v>0</v>
      </c>
      <c r="AD352" s="339">
        <v>0</v>
      </c>
      <c r="AE352" s="126">
        <v>0</v>
      </c>
      <c r="AF352" s="126">
        <v>0</v>
      </c>
      <c r="AG352" s="126" t="s">
        <v>1301</v>
      </c>
      <c r="AH352" s="126">
        <v>5</v>
      </c>
      <c r="AI352" s="126">
        <v>0</v>
      </c>
      <c r="AJ352" s="126">
        <v>0</v>
      </c>
      <c r="AK352" s="126">
        <v>28</v>
      </c>
      <c r="AL352" s="126">
        <v>0</v>
      </c>
      <c r="AM352" s="126">
        <v>0</v>
      </c>
      <c r="AN352" s="126">
        <v>0</v>
      </c>
      <c r="AO352" s="120"/>
      <c r="AP352" s="92">
        <f t="shared" si="185"/>
        <v>143</v>
      </c>
      <c r="AQ352" s="93">
        <v>285.88666666666666</v>
      </c>
      <c r="AR352" s="94">
        <f>+AP352*100/AQ352</f>
        <v>50.019821374437427</v>
      </c>
      <c r="AS352" s="95">
        <f>IF(AND((AP352*$AT$1*100/(AQ352*AT352))&gt;100+3.33*AP352-AQ352*AT352/$AT$1,AQ352&lt;30),IF(100+3.33*AP352-AQ352*AT352/$AT$1&gt;200,200,100+3.33*AP352-AQ352*AT352/$AT$1),IF((AP352*$AT$1*100/(AQ352*AT352))&lt;100+AP352-3.33*AQ352*AT352/$AT$1,100+AP352-3.33*AQ352*AT352/$AT$1,IF((AP352*$AT$1*100/(AQ352*AT352))&gt;200,200,(AP352*$AT$1*100/(AQ352*AT352)))))</f>
        <v>51.744642801142163</v>
      </c>
      <c r="AT352" s="96">
        <f>COUNT(K352:AO352)</f>
        <v>29</v>
      </c>
      <c r="AU352" s="97">
        <f t="shared" si="179"/>
        <v>7</v>
      </c>
      <c r="AV352" s="98"/>
      <c r="AW352" s="58">
        <f t="shared" si="190"/>
        <v>0</v>
      </c>
      <c r="AX352" s="99"/>
      <c r="AY352" s="100">
        <f t="shared" si="189"/>
        <v>42</v>
      </c>
      <c r="AZ352" s="101">
        <v>213</v>
      </c>
      <c r="BA352" s="102">
        <f t="shared" si="186"/>
        <v>-171</v>
      </c>
      <c r="BB352" s="102" t="str">
        <f t="shared" si="187"/>
        <v/>
      </c>
      <c r="BC352" s="102" t="str">
        <f t="shared" si="188"/>
        <v/>
      </c>
      <c r="BD352" s="102">
        <v>10.266666666666666</v>
      </c>
      <c r="BE352" s="103">
        <f t="shared" si="191"/>
        <v>-3.2666666666666657</v>
      </c>
      <c r="BF352" s="124" t="s">
        <v>276</v>
      </c>
      <c r="BG352" s="105">
        <v>47.043333333333329</v>
      </c>
      <c r="BH352" s="105">
        <v>82.300000000000011</v>
      </c>
      <c r="BI352" s="105">
        <v>187.16333333333333</v>
      </c>
      <c r="BJ352" s="105">
        <v>285.88666666666666</v>
      </c>
      <c r="BK352" s="105">
        <v>370.27666666666664</v>
      </c>
      <c r="BL352" s="105">
        <v>285.44</v>
      </c>
      <c r="BM352" s="105">
        <v>243.46206896551723</v>
      </c>
      <c r="BN352" s="105">
        <v>309.55517241379312</v>
      </c>
      <c r="BO352" s="105">
        <v>404.72666666666669</v>
      </c>
      <c r="BP352" s="105">
        <v>392.55</v>
      </c>
      <c r="BQ352" s="105">
        <v>285.30333333333334</v>
      </c>
      <c r="BR352" s="106">
        <v>135.16000000000003</v>
      </c>
      <c r="BS352" s="107"/>
      <c r="BT352" s="108">
        <v>2.4666666666666663</v>
      </c>
      <c r="BU352" s="108">
        <v>3.8002976190476199</v>
      </c>
      <c r="BV352" s="108">
        <v>8.1333333333333293</v>
      </c>
      <c r="BW352" s="108">
        <v>10.266666666666666</v>
      </c>
      <c r="BX352" s="108">
        <v>12.199999999999998</v>
      </c>
      <c r="BY352" s="109">
        <v>9.6000000000000014</v>
      </c>
      <c r="BZ352" s="109">
        <v>8.3755555555555521</v>
      </c>
      <c r="CA352" s="109">
        <v>10.517241379310345</v>
      </c>
      <c r="CB352" s="109">
        <v>11.8</v>
      </c>
      <c r="CC352" s="109">
        <v>12.666666666666663</v>
      </c>
      <c r="CD352" s="109">
        <v>10.400000000000002</v>
      </c>
      <c r="CE352" s="109">
        <v>5.466666666666665</v>
      </c>
      <c r="CF352" s="110"/>
      <c r="CG352" s="111">
        <v>210</v>
      </c>
      <c r="CH352" s="111">
        <v>115</v>
      </c>
      <c r="CI352" s="111">
        <v>140</v>
      </c>
      <c r="CJ352" s="111">
        <v>213</v>
      </c>
      <c r="CK352" s="111">
        <v>145</v>
      </c>
      <c r="CL352" s="111">
        <v>132</v>
      </c>
      <c r="CM352" s="111">
        <v>136</v>
      </c>
      <c r="CN352" s="111">
        <v>154</v>
      </c>
      <c r="CO352" s="111">
        <v>241</v>
      </c>
      <c r="CP352" s="111">
        <v>254</v>
      </c>
      <c r="CQ352" s="111">
        <v>139</v>
      </c>
      <c r="CR352" s="111">
        <v>120</v>
      </c>
      <c r="CS352" s="112"/>
      <c r="CT352" s="125" t="s">
        <v>276</v>
      </c>
      <c r="CU352" s="114">
        <f t="shared" si="194"/>
        <v>58</v>
      </c>
      <c r="CV352" s="114"/>
      <c r="CW352" s="114"/>
      <c r="CX352" s="114">
        <f t="shared" si="173"/>
        <v>52</v>
      </c>
      <c r="CY352" s="114"/>
      <c r="CZ352" s="114"/>
      <c r="DA352" s="114">
        <f t="shared" si="195"/>
        <v>33</v>
      </c>
      <c r="DB352" s="115">
        <f t="shared" si="199"/>
        <v>143</v>
      </c>
      <c r="DC352" s="116">
        <f t="shared" si="196"/>
        <v>10</v>
      </c>
      <c r="DD352" s="116">
        <f t="shared" si="174"/>
        <v>10</v>
      </c>
      <c r="DE352" s="116">
        <f t="shared" si="197"/>
        <v>9</v>
      </c>
      <c r="DF352" s="117">
        <f t="shared" si="198"/>
        <v>29</v>
      </c>
      <c r="DH352" s="119">
        <v>11.778738738738738</v>
      </c>
      <c r="DI352" s="119">
        <v>11.479279279279279</v>
      </c>
      <c r="DJ352" s="120">
        <v>6.2886486486486488</v>
      </c>
      <c r="DK352" s="121"/>
      <c r="DL352" s="119">
        <v>24.180267774699907</v>
      </c>
      <c r="DM352" s="119">
        <v>22.460332409972299</v>
      </c>
      <c r="DN352" s="120">
        <v>26.406066481994461</v>
      </c>
      <c r="DO352" s="121"/>
      <c r="DP352" s="119">
        <v>54.191988174427202</v>
      </c>
      <c r="DQ352" s="119">
        <v>55.591781226903173</v>
      </c>
      <c r="DR352" s="120">
        <v>70.589563932002946</v>
      </c>
      <c r="DS352" s="121"/>
      <c r="DT352" s="119">
        <v>77.265834254143641</v>
      </c>
      <c r="DU352" s="119">
        <v>80.964198895027621</v>
      </c>
      <c r="DV352" s="120">
        <v>113.14996685082873</v>
      </c>
      <c r="DW352" s="121"/>
      <c r="DX352" s="119">
        <v>115</v>
      </c>
      <c r="DY352" s="119">
        <v>96.5</v>
      </c>
      <c r="DZ352" s="120">
        <v>147.80000000000001</v>
      </c>
      <c r="EA352" s="121"/>
      <c r="EB352" s="119">
        <v>101.51306184012067</v>
      </c>
      <c r="EC352" s="119">
        <v>83.639653092006043</v>
      </c>
      <c r="ED352" s="120">
        <v>76.727285067873311</v>
      </c>
      <c r="EE352" s="121"/>
      <c r="EF352" s="119">
        <v>66.183394648829434</v>
      </c>
      <c r="EG352" s="119">
        <v>81.479556856187301</v>
      </c>
      <c r="EH352" s="120">
        <v>91.477048494983279</v>
      </c>
      <c r="EI352" s="121"/>
      <c r="EJ352" s="119">
        <v>93.533149678604218</v>
      </c>
      <c r="EK352" s="119">
        <v>93.830394857667571</v>
      </c>
      <c r="EL352" s="120">
        <v>136.33645546372816</v>
      </c>
      <c r="EM352" s="121"/>
      <c r="EN352" s="119">
        <v>119.99803781297905</v>
      </c>
      <c r="EO352" s="119">
        <v>141.73465508431275</v>
      </c>
      <c r="EP352" s="120">
        <v>126.74730710270822</v>
      </c>
      <c r="EQ352" s="121"/>
      <c r="ER352" s="119">
        <v>105.59082381350422</v>
      </c>
      <c r="ES352" s="119">
        <v>130.38258567846196</v>
      </c>
      <c r="ET352" s="120">
        <v>124.25992384136713</v>
      </c>
      <c r="EU352" s="121"/>
      <c r="EV352" s="119">
        <v>95.268431659948703</v>
      </c>
      <c r="EW352" s="119">
        <v>86.452845975326738</v>
      </c>
      <c r="EX352" s="120">
        <v>91.662055698057912</v>
      </c>
      <c r="EY352" s="121"/>
      <c r="EZ352" s="119">
        <v>60.72249933809902</v>
      </c>
      <c r="FA352" s="119">
        <v>33.612454328832406</v>
      </c>
      <c r="FB352" s="120">
        <v>31.611712999735239</v>
      </c>
    </row>
    <row r="353" spans="1:158" s="118" customFormat="1" ht="15" customHeight="1" x14ac:dyDescent="0.25">
      <c r="A353" s="85">
        <v>24055030</v>
      </c>
      <c r="B353" s="86">
        <v>-73.283332999999999</v>
      </c>
      <c r="C353" s="86">
        <v>6.8166669999999998</v>
      </c>
      <c r="D353" s="87">
        <v>1810</v>
      </c>
      <c r="E353" s="197" t="s">
        <v>277</v>
      </c>
      <c r="F353" s="89" t="s">
        <v>52</v>
      </c>
      <c r="G353" s="89" t="s">
        <v>1515</v>
      </c>
      <c r="H353" s="89" t="s">
        <v>752</v>
      </c>
      <c r="I353" s="89" t="s">
        <v>1599</v>
      </c>
      <c r="J353" s="171" t="s">
        <v>915</v>
      </c>
      <c r="K353" s="339">
        <v>15.1</v>
      </c>
      <c r="L353" s="126">
        <v>0</v>
      </c>
      <c r="M353" s="126">
        <v>0</v>
      </c>
      <c r="N353" s="126">
        <v>0</v>
      </c>
      <c r="O353" s="126">
        <v>2.9</v>
      </c>
      <c r="P353" s="126">
        <v>0</v>
      </c>
      <c r="Q353" s="126">
        <v>0.5</v>
      </c>
      <c r="R353" s="126">
        <v>2</v>
      </c>
      <c r="S353" s="126">
        <v>0</v>
      </c>
      <c r="T353" s="126">
        <v>0.7</v>
      </c>
      <c r="U353" s="126">
        <v>0</v>
      </c>
      <c r="V353" s="661">
        <v>0</v>
      </c>
      <c r="W353" s="661">
        <v>0.6</v>
      </c>
      <c r="X353" s="126">
        <v>5.7</v>
      </c>
      <c r="Y353" s="126">
        <v>19.399999999999999</v>
      </c>
      <c r="Z353" s="339">
        <v>9.6999999999999993</v>
      </c>
      <c r="AA353" s="126" t="s">
        <v>1301</v>
      </c>
      <c r="AB353" s="126">
        <v>0</v>
      </c>
      <c r="AC353" s="126">
        <v>11.7</v>
      </c>
      <c r="AD353" s="339">
        <v>0</v>
      </c>
      <c r="AE353" s="126">
        <v>0</v>
      </c>
      <c r="AF353" s="126">
        <v>15.5</v>
      </c>
      <c r="AG353" s="126">
        <v>3.5</v>
      </c>
      <c r="AH353" s="126">
        <v>28</v>
      </c>
      <c r="AI353" s="126">
        <v>0.5</v>
      </c>
      <c r="AJ353" s="126">
        <v>6</v>
      </c>
      <c r="AK353" s="126">
        <v>0</v>
      </c>
      <c r="AL353" s="126">
        <v>31.2</v>
      </c>
      <c r="AM353" s="126">
        <v>0</v>
      </c>
      <c r="AN353" s="126">
        <v>0</v>
      </c>
      <c r="AO353" s="120"/>
      <c r="AP353" s="92">
        <f t="shared" si="185"/>
        <v>153</v>
      </c>
      <c r="AQ353" s="93">
        <v>115.99629629629629</v>
      </c>
      <c r="AR353" s="94">
        <f>+AP353*100/AQ353</f>
        <v>131.900763115042</v>
      </c>
      <c r="AS353" s="95">
        <f>IF(AND((AP353*$AT$1*100/(AQ353*AT353))&gt;100+3.33*AP353-AQ353*AT353/$AT$1,AQ353&lt;30),IF(100+3.33*AP353-AQ353*AT353/$AT$1&gt;200,200,100+3.33*AP353-AQ353*AT353/$AT$1),IF((AP353*$AT$1*100/(AQ353*AT353))&lt;100+AP353-3.33*AQ353*AT353/$AT$1,100+AP353-3.33*AQ353*AT353/$AT$1,IF((AP353*$AT$1*100/(AQ353*AT353))&gt;200,200,(AP353*$AT$1*100/(AQ353*AT353)))))</f>
        <v>136.44906529142276</v>
      </c>
      <c r="AT353" s="96">
        <f>COUNT(K353:AO353)</f>
        <v>29</v>
      </c>
      <c r="AU353" s="97">
        <f t="shared" si="179"/>
        <v>16</v>
      </c>
      <c r="AV353" s="98"/>
      <c r="AW353" s="58">
        <f t="shared" si="190"/>
        <v>0</v>
      </c>
      <c r="AX353" s="99"/>
      <c r="AY353" s="100">
        <f t="shared" si="189"/>
        <v>31.2</v>
      </c>
      <c r="AZ353" s="101">
        <v>118.2</v>
      </c>
      <c r="BA353" s="102">
        <f t="shared" si="186"/>
        <v>-87</v>
      </c>
      <c r="BB353" s="102" t="str">
        <f t="shared" si="187"/>
        <v/>
      </c>
      <c r="BC353" s="102" t="str">
        <f t="shared" si="188"/>
        <v/>
      </c>
      <c r="BD353" s="102">
        <v>12.922711058263975</v>
      </c>
      <c r="BE353" s="103">
        <f t="shared" si="191"/>
        <v>3.0772889417360254</v>
      </c>
      <c r="BF353" s="124" t="s">
        <v>277</v>
      </c>
      <c r="BG353" s="105">
        <v>24.359259259259257</v>
      </c>
      <c r="BH353" s="105">
        <v>32.534615384615378</v>
      </c>
      <c r="BI353" s="105">
        <v>88.742307692307705</v>
      </c>
      <c r="BJ353" s="105">
        <v>115.99629629629629</v>
      </c>
      <c r="BK353" s="105">
        <v>153.78749999999999</v>
      </c>
      <c r="BL353" s="105">
        <v>101.38000000000002</v>
      </c>
      <c r="BM353" s="105">
        <v>90.132142857142867</v>
      </c>
      <c r="BN353" s="105">
        <v>107.208</v>
      </c>
      <c r="BO353" s="105">
        <v>157.14814814814812</v>
      </c>
      <c r="BP353" s="105">
        <v>160.88399999999999</v>
      </c>
      <c r="BQ353" s="105">
        <v>131.05833333333339</v>
      </c>
      <c r="BR353" s="106">
        <v>49.4</v>
      </c>
      <c r="BS353" s="107"/>
      <c r="BT353" s="108">
        <v>3.6435139573070594</v>
      </c>
      <c r="BU353" s="108">
        <v>5.0514410282543452</v>
      </c>
      <c r="BV353" s="108">
        <v>9.2641975308641946</v>
      </c>
      <c r="BW353" s="108">
        <v>12.922711058263975</v>
      </c>
      <c r="BX353" s="108">
        <v>15.513093041956386</v>
      </c>
      <c r="BY353" s="109">
        <v>11.387051372273051</v>
      </c>
      <c r="BZ353" s="109">
        <v>11.087990487514864</v>
      </c>
      <c r="CA353" s="109">
        <v>12.844006568144499</v>
      </c>
      <c r="CB353" s="109">
        <v>14.28587848932677</v>
      </c>
      <c r="CC353" s="109">
        <v>15.5515938697318</v>
      </c>
      <c r="CD353" s="109">
        <v>12.858095643536256</v>
      </c>
      <c r="CE353" s="109">
        <v>6.1709954136232357</v>
      </c>
      <c r="CF353" s="110"/>
      <c r="CG353" s="111">
        <v>53.1</v>
      </c>
      <c r="CH353" s="111">
        <v>59</v>
      </c>
      <c r="CI353" s="111">
        <v>71</v>
      </c>
      <c r="CJ353" s="111">
        <v>118.2</v>
      </c>
      <c r="CK353" s="111">
        <v>69.8</v>
      </c>
      <c r="CL353" s="111">
        <v>66.2</v>
      </c>
      <c r="CM353" s="111">
        <v>86.4</v>
      </c>
      <c r="CN353" s="111">
        <v>60</v>
      </c>
      <c r="CO353" s="111">
        <v>94.7</v>
      </c>
      <c r="CP353" s="111">
        <v>57.6</v>
      </c>
      <c r="CQ353" s="111">
        <v>82.6</v>
      </c>
      <c r="CR353" s="111">
        <v>53.8</v>
      </c>
      <c r="CS353" s="112"/>
      <c r="CT353" s="125" t="s">
        <v>277</v>
      </c>
      <c r="CU353" s="114">
        <f t="shared" si="194"/>
        <v>21.2</v>
      </c>
      <c r="CV353" s="114"/>
      <c r="CW353" s="114"/>
      <c r="CX353" s="114">
        <f t="shared" si="173"/>
        <v>47.099999999999994</v>
      </c>
      <c r="CY353" s="114"/>
      <c r="CZ353" s="114"/>
      <c r="DA353" s="114">
        <f t="shared" si="195"/>
        <v>84.7</v>
      </c>
      <c r="DB353" s="115">
        <f t="shared" si="199"/>
        <v>153</v>
      </c>
      <c r="DC353" s="116">
        <f t="shared" si="196"/>
        <v>10</v>
      </c>
      <c r="DD353" s="116">
        <f t="shared" si="174"/>
        <v>9</v>
      </c>
      <c r="DE353" s="116">
        <f t="shared" si="197"/>
        <v>10</v>
      </c>
      <c r="DF353" s="117">
        <f t="shared" si="198"/>
        <v>29</v>
      </c>
      <c r="DH353" s="119">
        <v>12.679600386722527</v>
      </c>
      <c r="DI353" s="119">
        <v>7.3964335589214754</v>
      </c>
      <c r="DJ353" s="120">
        <v>10.75844881297669</v>
      </c>
      <c r="DK353" s="121"/>
      <c r="DL353" s="119">
        <v>12.988478379857689</v>
      </c>
      <c r="DM353" s="119">
        <v>16.05662287903667</v>
      </c>
      <c r="DN353" s="120">
        <v>9.6135194307608103</v>
      </c>
      <c r="DO353" s="121"/>
      <c r="DP353" s="119">
        <v>26.066400000000002</v>
      </c>
      <c r="DQ353" s="119">
        <v>21.771935632183911</v>
      </c>
      <c r="DR353" s="120">
        <v>27.065112643678162</v>
      </c>
      <c r="DS353" s="121"/>
      <c r="DT353" s="119">
        <v>33.210649558941455</v>
      </c>
      <c r="DU353" s="119">
        <v>40.71305533279871</v>
      </c>
      <c r="DV353" s="120">
        <v>55.117674418604643</v>
      </c>
      <c r="DW353" s="121"/>
      <c r="DX353" s="119">
        <v>46.96186612576065</v>
      </c>
      <c r="DY353" s="119">
        <v>48.860324543610545</v>
      </c>
      <c r="DZ353" s="120">
        <v>65.546774847870182</v>
      </c>
      <c r="EA353" s="121"/>
      <c r="EB353" s="119">
        <v>45.373620795107037</v>
      </c>
      <c r="EC353" s="119">
        <v>33.980244648318049</v>
      </c>
      <c r="ED353" s="120">
        <v>29.582801223241596</v>
      </c>
      <c r="EE353" s="121"/>
      <c r="EF353" s="119">
        <v>34.310730672969967</v>
      </c>
      <c r="EG353" s="119">
        <v>27.108478170189105</v>
      </c>
      <c r="EH353" s="120">
        <v>37.811825639599562</v>
      </c>
      <c r="EI353" s="121"/>
      <c r="EJ353" s="119">
        <v>33.808874496761767</v>
      </c>
      <c r="EK353" s="119">
        <v>43.41139506388938</v>
      </c>
      <c r="EL353" s="120">
        <v>41.010764922107477</v>
      </c>
      <c r="EM353" s="121"/>
      <c r="EN353" s="119">
        <v>47.195994058985782</v>
      </c>
      <c r="EO353" s="119">
        <v>54.995332060258846</v>
      </c>
      <c r="EP353" s="120">
        <v>54.895340547422023</v>
      </c>
      <c r="EQ353" s="121"/>
      <c r="ER353" s="119">
        <v>52.388043354249852</v>
      </c>
      <c r="ES353" s="119">
        <v>60.886103822019386</v>
      </c>
      <c r="ET353" s="120">
        <v>61.985852823730738</v>
      </c>
      <c r="EU353" s="121"/>
      <c r="EV353" s="119">
        <v>45.5</v>
      </c>
      <c r="EW353" s="119">
        <v>34.700000000000003</v>
      </c>
      <c r="EX353" s="120">
        <v>31.2</v>
      </c>
      <c r="EY353" s="121"/>
      <c r="EZ353" s="119">
        <v>22.682605363984667</v>
      </c>
      <c r="FA353" s="119">
        <v>15.38819923371647</v>
      </c>
      <c r="FB353" s="120">
        <v>11.391264367816088</v>
      </c>
    </row>
    <row r="354" spans="1:158" s="118" customFormat="1" ht="15" customHeight="1" x14ac:dyDescent="0.25">
      <c r="A354" s="85">
        <v>23190590</v>
      </c>
      <c r="B354" s="86">
        <v>-73.133332999999993</v>
      </c>
      <c r="C354" s="86">
        <v>7.0833329999999997</v>
      </c>
      <c r="D354" s="87">
        <v>925</v>
      </c>
      <c r="E354" s="197" t="s">
        <v>1899</v>
      </c>
      <c r="F354" s="89" t="s">
        <v>52</v>
      </c>
      <c r="G354" s="89" t="s">
        <v>1515</v>
      </c>
      <c r="H354" s="89" t="s">
        <v>1518</v>
      </c>
      <c r="I354" s="89" t="s">
        <v>1544</v>
      </c>
      <c r="J354" s="171" t="s">
        <v>1461</v>
      </c>
      <c r="K354" s="246" t="s">
        <v>1301</v>
      </c>
      <c r="L354" s="126" t="s">
        <v>1301</v>
      </c>
      <c r="M354" s="126" t="s">
        <v>1301</v>
      </c>
      <c r="N354" s="126" t="s">
        <v>1301</v>
      </c>
      <c r="O354" s="126" t="s">
        <v>1301</v>
      </c>
      <c r="P354" s="126" t="s">
        <v>1301</v>
      </c>
      <c r="Q354" s="126" t="s">
        <v>1301</v>
      </c>
      <c r="R354" s="126" t="s">
        <v>1301</v>
      </c>
      <c r="S354" s="126" t="s">
        <v>1301</v>
      </c>
      <c r="T354" s="126" t="s">
        <v>1301</v>
      </c>
      <c r="U354" s="126" t="s">
        <v>1301</v>
      </c>
      <c r="V354" s="661" t="s">
        <v>1301</v>
      </c>
      <c r="W354" s="661" t="s">
        <v>1301</v>
      </c>
      <c r="X354" s="126" t="s">
        <v>1301</v>
      </c>
      <c r="Y354" s="126" t="s">
        <v>1301</v>
      </c>
      <c r="Z354" s="246" t="s">
        <v>1301</v>
      </c>
      <c r="AA354" s="126" t="s">
        <v>1301</v>
      </c>
      <c r="AB354" s="126" t="s">
        <v>1301</v>
      </c>
      <c r="AC354" s="126" t="s">
        <v>1301</v>
      </c>
      <c r="AD354" s="246" t="s">
        <v>1301</v>
      </c>
      <c r="AE354" s="126" t="s">
        <v>1301</v>
      </c>
      <c r="AF354" s="126" t="s">
        <v>1301</v>
      </c>
      <c r="AG354" s="126" t="s">
        <v>1301</v>
      </c>
      <c r="AH354" s="126" t="s">
        <v>1301</v>
      </c>
      <c r="AI354" s="126" t="s">
        <v>1301</v>
      </c>
      <c r="AJ354" s="126" t="s">
        <v>1301</v>
      </c>
      <c r="AK354" s="126" t="s">
        <v>1301</v>
      </c>
      <c r="AL354" s="126" t="s">
        <v>1301</v>
      </c>
      <c r="AM354" s="126" t="s">
        <v>1301</v>
      </c>
      <c r="AN354" s="126" t="s">
        <v>1301</v>
      </c>
      <c r="AO354" s="120"/>
      <c r="AP354" s="92" t="str">
        <f t="shared" si="185"/>
        <v/>
      </c>
      <c r="AQ354" s="93">
        <v>103.96896551724139</v>
      </c>
      <c r="AR354" s="94"/>
      <c r="AS354" s="95"/>
      <c r="AT354" s="96">
        <f t="shared" si="200"/>
        <v>0</v>
      </c>
      <c r="AU354" s="97">
        <f t="shared" si="179"/>
        <v>0</v>
      </c>
      <c r="AV354" s="98"/>
      <c r="AW354" s="58"/>
      <c r="AX354" s="99"/>
      <c r="AY354" s="100"/>
      <c r="AZ354" s="101">
        <v>72.7</v>
      </c>
      <c r="BA354" s="102" t="str">
        <f t="shared" si="186"/>
        <v/>
      </c>
      <c r="BB354" s="102" t="str">
        <f t="shared" si="187"/>
        <v/>
      </c>
      <c r="BC354" s="102" t="str">
        <f t="shared" si="188"/>
        <v/>
      </c>
      <c r="BD354" s="102">
        <v>10.586206896551722</v>
      </c>
      <c r="BE354" s="103">
        <f t="shared" si="191"/>
        <v>-10.586206896551722</v>
      </c>
      <c r="BF354" s="124" t="s">
        <v>1805</v>
      </c>
      <c r="BG354" s="105">
        <v>68.660000000000011</v>
      </c>
      <c r="BH354" s="105">
        <v>89.713333333333367</v>
      </c>
      <c r="BI354" s="105">
        <v>127.06333333333333</v>
      </c>
      <c r="BJ354" s="105">
        <v>103.96896551724139</v>
      </c>
      <c r="BK354" s="105">
        <v>138.79333333333335</v>
      </c>
      <c r="BL354" s="105">
        <v>100.00000000000001</v>
      </c>
      <c r="BM354" s="105">
        <v>102.86666666666665</v>
      </c>
      <c r="BN354" s="105">
        <v>104.30666666666667</v>
      </c>
      <c r="BO354" s="105">
        <v>105.04333333333334</v>
      </c>
      <c r="BP354" s="105">
        <v>146.64482758620693</v>
      </c>
      <c r="BQ354" s="105">
        <v>118.25333333333332</v>
      </c>
      <c r="BR354" s="106">
        <v>45.476666666666659</v>
      </c>
      <c r="BS354" s="107"/>
      <c r="BT354" s="108">
        <v>5.9666666666666641</v>
      </c>
      <c r="BU354" s="108">
        <v>6.8653530377668313</v>
      </c>
      <c r="BV354" s="108">
        <v>9.4333333333333282</v>
      </c>
      <c r="BW354" s="108">
        <v>10.586206896551722</v>
      </c>
      <c r="BX354" s="108">
        <v>13.3</v>
      </c>
      <c r="BY354" s="109">
        <v>10.90740740740741</v>
      </c>
      <c r="BZ354" s="109">
        <v>12.299999999999997</v>
      </c>
      <c r="CA354" s="109">
        <v>13.566666666666666</v>
      </c>
      <c r="CB354" s="109">
        <v>12.500000000000004</v>
      </c>
      <c r="CC354" s="109">
        <v>13.172413793103445</v>
      </c>
      <c r="CD354" s="109">
        <v>9.8333333333333339</v>
      </c>
      <c r="CE354" s="109">
        <v>4.7999999999999989</v>
      </c>
      <c r="CF354" s="110"/>
      <c r="CG354" s="111">
        <v>97</v>
      </c>
      <c r="CH354" s="111">
        <v>119.3</v>
      </c>
      <c r="CI354" s="111">
        <v>135.69999999999999</v>
      </c>
      <c r="CJ354" s="111">
        <v>72.7</v>
      </c>
      <c r="CK354" s="111">
        <v>94.8</v>
      </c>
      <c r="CL354" s="111">
        <v>107.6</v>
      </c>
      <c r="CM354" s="111">
        <v>104</v>
      </c>
      <c r="CN354" s="111">
        <v>88.6</v>
      </c>
      <c r="CO354" s="111">
        <v>94</v>
      </c>
      <c r="CP354" s="111">
        <v>118.6</v>
      </c>
      <c r="CQ354" s="111">
        <v>87</v>
      </c>
      <c r="CR354" s="111">
        <v>81.5</v>
      </c>
      <c r="CS354" s="112"/>
      <c r="CT354" s="125" t="s">
        <v>1805</v>
      </c>
      <c r="CU354" s="114">
        <f t="shared" si="194"/>
        <v>0</v>
      </c>
      <c r="CV354" s="114"/>
      <c r="CW354" s="114"/>
      <c r="CX354" s="114">
        <f t="shared" si="173"/>
        <v>0</v>
      </c>
      <c r="CY354" s="114"/>
      <c r="CZ354" s="114"/>
      <c r="DA354" s="114">
        <f t="shared" si="195"/>
        <v>0</v>
      </c>
      <c r="DB354" s="115">
        <f t="shared" si="199"/>
        <v>0</v>
      </c>
      <c r="DC354" s="116">
        <f t="shared" si="196"/>
        <v>0</v>
      </c>
      <c r="DD354" s="116">
        <f t="shared" si="174"/>
        <v>0</v>
      </c>
      <c r="DE354" s="116">
        <f t="shared" si="197"/>
        <v>0</v>
      </c>
      <c r="DF354" s="117">
        <f t="shared" si="198"/>
        <v>0</v>
      </c>
      <c r="DH354" s="119">
        <v>24.282095490716181</v>
      </c>
      <c r="DI354" s="119">
        <v>27.679590333038607</v>
      </c>
      <c r="DJ354" s="120">
        <v>18.186590038314176</v>
      </c>
      <c r="DK354" s="121"/>
      <c r="DL354" s="119">
        <v>34.593093812375258</v>
      </c>
      <c r="DM354" s="119">
        <v>32.493512974051903</v>
      </c>
      <c r="DN354" s="120">
        <v>33.093393213572867</v>
      </c>
      <c r="DO354" s="121"/>
      <c r="DP354" s="119">
        <v>46.402426143790855</v>
      </c>
      <c r="DQ354" s="119">
        <v>37.801976470588237</v>
      </c>
      <c r="DR354" s="120">
        <v>43.302264052287583</v>
      </c>
      <c r="DS354" s="121"/>
      <c r="DT354" s="119">
        <v>38.690325000000001</v>
      </c>
      <c r="DU354" s="119">
        <v>37.690575000000003</v>
      </c>
      <c r="DV354" s="120">
        <v>43.589100000000002</v>
      </c>
      <c r="DW354" s="121"/>
      <c r="DX354" s="119">
        <v>47.088974719101124</v>
      </c>
      <c r="DY354" s="119">
        <v>37.29126872659176</v>
      </c>
      <c r="DZ354" s="120">
        <v>57.986423220973776</v>
      </c>
      <c r="EA354" s="121"/>
      <c r="EB354" s="119">
        <v>35.701197183098593</v>
      </c>
      <c r="EC354" s="119">
        <v>33.801133467471487</v>
      </c>
      <c r="ED354" s="120">
        <v>29.901002682763238</v>
      </c>
      <c r="EE354" s="121"/>
      <c r="EF354" s="119">
        <v>34.698947528055804</v>
      </c>
      <c r="EG354" s="119">
        <v>30.8990627843494</v>
      </c>
      <c r="EH354" s="120">
        <v>44.298656354261432</v>
      </c>
      <c r="EI354" s="121"/>
      <c r="EJ354" s="119">
        <v>36.832726157620357</v>
      </c>
      <c r="EK354" s="119">
        <v>40.636105489113774</v>
      </c>
      <c r="EL354" s="120">
        <v>31.327835019932536</v>
      </c>
      <c r="EM354" s="121"/>
      <c r="EN354" s="119">
        <v>38.472960561858457</v>
      </c>
      <c r="EO354" s="119">
        <v>44.468746623446783</v>
      </c>
      <c r="EP354" s="120">
        <v>40.371626148028085</v>
      </c>
      <c r="EQ354" s="121"/>
      <c r="ER354" s="119">
        <v>38.873617181612666</v>
      </c>
      <c r="ES354" s="119">
        <v>50.665614167294663</v>
      </c>
      <c r="ET354" s="120">
        <v>43.070768651092699</v>
      </c>
      <c r="EU354" s="121"/>
      <c r="EV354" s="119">
        <v>40.575724962630787</v>
      </c>
      <c r="EW354" s="119">
        <v>34.879133034379663</v>
      </c>
      <c r="EX354" s="120">
        <v>35.978475336322859</v>
      </c>
      <c r="EY354" s="121"/>
      <c r="EZ354" s="119">
        <v>20.639089184060722</v>
      </c>
      <c r="FA354" s="119">
        <v>20.43870967741935</v>
      </c>
      <c r="FB354" s="120">
        <v>11.722201138519921</v>
      </c>
    </row>
    <row r="355" spans="1:158" s="118" customFormat="1" ht="15" customHeight="1" x14ac:dyDescent="0.25">
      <c r="A355" s="85">
        <v>25020970</v>
      </c>
      <c r="B355" s="86">
        <v>-73.95</v>
      </c>
      <c r="C355" s="86">
        <v>8.4666669999999993</v>
      </c>
      <c r="D355" s="87">
        <v>74</v>
      </c>
      <c r="E355" s="197" t="s">
        <v>278</v>
      </c>
      <c r="F355" s="89" t="s">
        <v>39</v>
      </c>
      <c r="G355" s="89" t="s">
        <v>1515</v>
      </c>
      <c r="H355" s="89" t="s">
        <v>1518</v>
      </c>
      <c r="I355" s="89" t="s">
        <v>1597</v>
      </c>
      <c r="J355" s="171" t="s">
        <v>804</v>
      </c>
      <c r="K355" s="246">
        <v>0</v>
      </c>
      <c r="L355" s="126">
        <v>0</v>
      </c>
      <c r="M355" s="126">
        <v>0</v>
      </c>
      <c r="N355" s="126">
        <v>0</v>
      </c>
      <c r="O355" s="126">
        <v>0</v>
      </c>
      <c r="P355" s="126">
        <v>46</v>
      </c>
      <c r="Q355" s="126">
        <v>68</v>
      </c>
      <c r="R355" s="126">
        <v>10</v>
      </c>
      <c r="S355" s="126">
        <v>0</v>
      </c>
      <c r="T355" s="126">
        <v>0</v>
      </c>
      <c r="U355" s="126">
        <v>0</v>
      </c>
      <c r="V355" s="661">
        <v>0</v>
      </c>
      <c r="W355" s="661">
        <v>0</v>
      </c>
      <c r="X355" s="126" t="s">
        <v>1301</v>
      </c>
      <c r="Y355" s="126" t="s">
        <v>1301</v>
      </c>
      <c r="Z355" s="246">
        <v>0</v>
      </c>
      <c r="AA355" s="126">
        <v>20</v>
      </c>
      <c r="AB355" s="126">
        <v>25</v>
      </c>
      <c r="AC355" s="126">
        <v>0</v>
      </c>
      <c r="AD355" s="246">
        <v>0</v>
      </c>
      <c r="AE355" s="126">
        <v>0</v>
      </c>
      <c r="AF355" s="126">
        <v>0</v>
      </c>
      <c r="AG355" s="126">
        <v>0</v>
      </c>
      <c r="AH355" s="126">
        <v>0</v>
      </c>
      <c r="AI355" s="126">
        <v>0</v>
      </c>
      <c r="AJ355" s="126">
        <v>35</v>
      </c>
      <c r="AK355" s="126">
        <v>0</v>
      </c>
      <c r="AL355" s="126">
        <v>0</v>
      </c>
      <c r="AM355" s="126">
        <v>0</v>
      </c>
      <c r="AN355" s="126" t="s">
        <v>1301</v>
      </c>
      <c r="AO355" s="120"/>
      <c r="AP355" s="92">
        <f t="shared" si="185"/>
        <v>204</v>
      </c>
      <c r="AQ355" s="93">
        <v>158.61071428571429</v>
      </c>
      <c r="AR355" s="94">
        <f t="shared" si="192"/>
        <v>128.61678413005785</v>
      </c>
      <c r="AS355" s="95">
        <f t="shared" si="193"/>
        <v>142.90753792228651</v>
      </c>
      <c r="AT355" s="96">
        <f t="shared" si="200"/>
        <v>27</v>
      </c>
      <c r="AU355" s="97">
        <f t="shared" si="179"/>
        <v>6</v>
      </c>
      <c r="AV355" s="98"/>
      <c r="AW355" s="58">
        <f t="shared" si="190"/>
        <v>0</v>
      </c>
      <c r="AX355" s="99"/>
      <c r="AY355" s="100">
        <f>MAX(K355:AO355)</f>
        <v>68</v>
      </c>
      <c r="AZ355" s="101">
        <v>135</v>
      </c>
      <c r="BA355" s="102">
        <f t="shared" si="186"/>
        <v>-67</v>
      </c>
      <c r="BB355" s="102" t="str">
        <f t="shared" si="187"/>
        <v/>
      </c>
      <c r="BC355" s="102" t="str">
        <f t="shared" si="188"/>
        <v/>
      </c>
      <c r="BD355" s="102">
        <v>7.3928571428571423</v>
      </c>
      <c r="BE355" s="103">
        <f t="shared" si="191"/>
        <v>-1.3928571428571423</v>
      </c>
      <c r="BF355" s="124" t="s">
        <v>278</v>
      </c>
      <c r="BG355" s="105">
        <v>20.63571428571429</v>
      </c>
      <c r="BH355" s="105">
        <v>14.985714285714284</v>
      </c>
      <c r="BI355" s="105">
        <v>83.962962962962962</v>
      </c>
      <c r="BJ355" s="105">
        <v>158.61071428571429</v>
      </c>
      <c r="BK355" s="105">
        <v>239.47857142857143</v>
      </c>
      <c r="BL355" s="105">
        <v>161.67857142857147</v>
      </c>
      <c r="BM355" s="105">
        <v>143.30000000000001</v>
      </c>
      <c r="BN355" s="105">
        <v>208.85599999999999</v>
      </c>
      <c r="BO355" s="105">
        <v>221.91111111111113</v>
      </c>
      <c r="BP355" s="105">
        <v>280.00740740740741</v>
      </c>
      <c r="BQ355" s="105">
        <v>157.82307692307691</v>
      </c>
      <c r="BR355" s="106">
        <v>33.581481481481482</v>
      </c>
      <c r="BS355" s="107"/>
      <c r="BT355" s="108">
        <v>1.1428571428571428</v>
      </c>
      <c r="BU355" s="108">
        <v>0.85858330401125937</v>
      </c>
      <c r="BV355" s="108">
        <v>4.3238095238095235</v>
      </c>
      <c r="BW355" s="108">
        <v>7.3928571428571423</v>
      </c>
      <c r="BX355" s="108">
        <v>11.214285714285712</v>
      </c>
      <c r="BY355" s="109">
        <v>7.5</v>
      </c>
      <c r="BZ355" s="109">
        <v>6.7142857142857117</v>
      </c>
      <c r="CA355" s="109">
        <v>10.725000000000003</v>
      </c>
      <c r="CB355" s="109">
        <v>10.740740740740742</v>
      </c>
      <c r="CC355" s="109">
        <v>13.111111111111109</v>
      </c>
      <c r="CD355" s="109">
        <v>8.1660280970625774</v>
      </c>
      <c r="CE355" s="109">
        <v>2.1481481481481475</v>
      </c>
      <c r="CF355" s="110"/>
      <c r="CG355" s="111">
        <v>45</v>
      </c>
      <c r="CH355" s="111">
        <v>50</v>
      </c>
      <c r="CI355" s="111">
        <v>109</v>
      </c>
      <c r="CJ355" s="111">
        <v>135</v>
      </c>
      <c r="CK355" s="111">
        <v>116</v>
      </c>
      <c r="CL355" s="111">
        <v>135</v>
      </c>
      <c r="CM355" s="111">
        <v>125</v>
      </c>
      <c r="CN355" s="111">
        <v>140</v>
      </c>
      <c r="CO355" s="111">
        <v>148</v>
      </c>
      <c r="CP355" s="111">
        <v>140</v>
      </c>
      <c r="CQ355" s="111">
        <v>145</v>
      </c>
      <c r="CR355" s="111">
        <v>68</v>
      </c>
      <c r="CS355" s="112"/>
      <c r="CT355" s="125" t="s">
        <v>278</v>
      </c>
      <c r="CU355" s="114">
        <f t="shared" si="194"/>
        <v>124</v>
      </c>
      <c r="CV355" s="114"/>
      <c r="CW355" s="114"/>
      <c r="CX355" s="114">
        <f t="shared" si="173"/>
        <v>45</v>
      </c>
      <c r="CY355" s="114"/>
      <c r="CZ355" s="114"/>
      <c r="DA355" s="114">
        <f t="shared" si="195"/>
        <v>35</v>
      </c>
      <c r="DB355" s="115">
        <f t="shared" si="199"/>
        <v>204</v>
      </c>
      <c r="DC355" s="116">
        <f t="shared" si="196"/>
        <v>10</v>
      </c>
      <c r="DD355" s="116">
        <f t="shared" si="174"/>
        <v>8</v>
      </c>
      <c r="DE355" s="116">
        <f t="shared" si="197"/>
        <v>9</v>
      </c>
      <c r="DF355" s="117">
        <f t="shared" si="198"/>
        <v>27</v>
      </c>
      <c r="DH355" s="119">
        <v>6.0058173356602671</v>
      </c>
      <c r="DI355" s="119">
        <v>8.490983129726585</v>
      </c>
      <c r="DJ355" s="120">
        <v>5.2809773123909238</v>
      </c>
      <c r="DK355" s="121"/>
      <c r="DL355" s="119">
        <v>3.3459259259259255</v>
      </c>
      <c r="DM355" s="119">
        <v>7.8727668845315897</v>
      </c>
      <c r="DN355" s="120">
        <v>5.5109368191721124</v>
      </c>
      <c r="DO355" s="121"/>
      <c r="DP355" s="119">
        <v>19.53993118801862</v>
      </c>
      <c r="DQ355" s="119">
        <v>27.817931592794984</v>
      </c>
      <c r="DR355" s="120">
        <v>23.101396478445661</v>
      </c>
      <c r="DS355" s="121"/>
      <c r="DT355" s="119">
        <v>33.106163486719041</v>
      </c>
      <c r="DU355" s="119">
        <v>56.250289936401046</v>
      </c>
      <c r="DV355" s="120">
        <v>70.036139169472506</v>
      </c>
      <c r="DW355" s="121"/>
      <c r="DX355" s="119">
        <v>62.866304779557794</v>
      </c>
      <c r="DY355" s="119">
        <v>69.766265060240968</v>
      </c>
      <c r="DZ355" s="120">
        <v>90.082814775585874</v>
      </c>
      <c r="EA355" s="121"/>
      <c r="EB355" s="119">
        <v>49.135433484281677</v>
      </c>
      <c r="EC355" s="119">
        <v>62.455279910743585</v>
      </c>
      <c r="ED355" s="120">
        <v>55.450027345715476</v>
      </c>
      <c r="EE355" s="121"/>
      <c r="EF355" s="119">
        <v>53.475771112529252</v>
      </c>
      <c r="EG355" s="119">
        <v>31.278281216762398</v>
      </c>
      <c r="EH355" s="120">
        <v>58.979281004041695</v>
      </c>
      <c r="EI355" s="121"/>
      <c r="EJ355" s="119">
        <v>65.665048957002981</v>
      </c>
      <c r="EK355" s="119">
        <v>65.665048957002981</v>
      </c>
      <c r="EL355" s="120">
        <v>83.76249467858662</v>
      </c>
      <c r="EM355" s="121"/>
      <c r="EN355" s="119">
        <v>55.3</v>
      </c>
      <c r="EO355" s="119">
        <v>80.7</v>
      </c>
      <c r="EP355" s="120">
        <v>92.9</v>
      </c>
      <c r="EQ355" s="121"/>
      <c r="ER355" s="119">
        <v>94.913686004588683</v>
      </c>
      <c r="ES355" s="119">
        <v>84.612200589970499</v>
      </c>
      <c r="ET355" s="120">
        <v>103.01485414618159</v>
      </c>
      <c r="EU355" s="121"/>
      <c r="EV355" s="119">
        <v>50.789843554755834</v>
      </c>
      <c r="EW355" s="119">
        <v>60.087984205528073</v>
      </c>
      <c r="EX355" s="120">
        <v>37.292542610086471</v>
      </c>
      <c r="EY355" s="121"/>
      <c r="EZ355" s="119">
        <v>13.731481481481483</v>
      </c>
      <c r="FA355" s="119">
        <v>6.3144768856447691</v>
      </c>
      <c r="FB355" s="120">
        <v>7.4170045958367137</v>
      </c>
    </row>
    <row r="356" spans="1:158" s="118" customFormat="1" ht="15" customHeight="1" x14ac:dyDescent="0.25">
      <c r="A356" s="85">
        <v>37015020</v>
      </c>
      <c r="B356" s="86">
        <v>-72.866667000000007</v>
      </c>
      <c r="C356" s="86">
        <v>7.1833330000000002</v>
      </c>
      <c r="D356" s="87">
        <v>3214</v>
      </c>
      <c r="E356" s="197" t="s">
        <v>1900</v>
      </c>
      <c r="F356" s="89" t="s">
        <v>52</v>
      </c>
      <c r="G356" s="89" t="s">
        <v>1524</v>
      </c>
      <c r="H356" s="89" t="s">
        <v>778</v>
      </c>
      <c r="I356" s="89" t="s">
        <v>1595</v>
      </c>
      <c r="J356" s="171" t="s">
        <v>1901</v>
      </c>
      <c r="K356" s="246">
        <v>0.5</v>
      </c>
      <c r="L356" s="126">
        <v>0</v>
      </c>
      <c r="M356" s="126">
        <v>0</v>
      </c>
      <c r="N356" s="126">
        <v>6</v>
      </c>
      <c r="O356" s="126">
        <v>0</v>
      </c>
      <c r="P356" s="126">
        <v>0</v>
      </c>
      <c r="Q356" s="126">
        <v>3.3</v>
      </c>
      <c r="R356" s="126">
        <v>0.6</v>
      </c>
      <c r="S356" s="126">
        <v>0.3</v>
      </c>
      <c r="T356" s="126">
        <v>0.7</v>
      </c>
      <c r="U356" s="126">
        <v>0</v>
      </c>
      <c r="V356" s="661">
        <v>0</v>
      </c>
      <c r="W356" s="661">
        <v>0.6</v>
      </c>
      <c r="X356" s="126">
        <v>1</v>
      </c>
      <c r="Y356" s="126">
        <v>10.4</v>
      </c>
      <c r="Z356" s="246">
        <v>4.8</v>
      </c>
      <c r="AA356" s="126">
        <v>6.6</v>
      </c>
      <c r="AB356" s="126">
        <v>0</v>
      </c>
      <c r="AC356" s="126">
        <v>9.6</v>
      </c>
      <c r="AD356" s="246">
        <v>2.7</v>
      </c>
      <c r="AE356" s="126">
        <v>1.1000000000000001</v>
      </c>
      <c r="AF356" s="126">
        <v>4.5999999999999996</v>
      </c>
      <c r="AG356" s="126">
        <v>5</v>
      </c>
      <c r="AH356" s="126">
        <v>0</v>
      </c>
      <c r="AI356" s="126">
        <v>0</v>
      </c>
      <c r="AJ356" s="126">
        <v>6.5</v>
      </c>
      <c r="AK356" s="126">
        <v>2</v>
      </c>
      <c r="AL356" s="126">
        <v>0.5</v>
      </c>
      <c r="AM356" s="126">
        <v>0.2</v>
      </c>
      <c r="AN356" s="126">
        <v>0</v>
      </c>
      <c r="AO356" s="120"/>
      <c r="AP356" s="92">
        <f t="shared" si="185"/>
        <v>67.000000000000014</v>
      </c>
      <c r="AQ356" s="93">
        <v>78.616666666666646</v>
      </c>
      <c r="AR356" s="94">
        <f t="shared" si="192"/>
        <v>85.223659105363623</v>
      </c>
      <c r="AS356" s="95">
        <f t="shared" si="193"/>
        <v>85.223659105363623</v>
      </c>
      <c r="AT356" s="96">
        <f t="shared" si="200"/>
        <v>30</v>
      </c>
      <c r="AU356" s="97">
        <f t="shared" si="179"/>
        <v>20</v>
      </c>
      <c r="AV356" s="98"/>
      <c r="AW356" s="58">
        <f t="shared" si="190"/>
        <v>0</v>
      </c>
      <c r="AX356" s="99"/>
      <c r="AY356" s="100">
        <f>MAX(K356:AO356)</f>
        <v>10.4</v>
      </c>
      <c r="AZ356" s="101">
        <v>42.6</v>
      </c>
      <c r="BA356" s="102">
        <f t="shared" si="186"/>
        <v>-32.200000000000003</v>
      </c>
      <c r="BB356" s="102" t="str">
        <f t="shared" si="187"/>
        <v/>
      </c>
      <c r="BC356" s="102" t="str">
        <f t="shared" si="188"/>
        <v/>
      </c>
      <c r="BD356" s="102">
        <v>11.299999999999999</v>
      </c>
      <c r="BE356" s="103">
        <f t="shared" si="191"/>
        <v>8.7000000000000011</v>
      </c>
      <c r="BF356" s="124" t="s">
        <v>1806</v>
      </c>
      <c r="BG356" s="105">
        <v>14.23333333333334</v>
      </c>
      <c r="BH356" s="105">
        <v>22.662068965517239</v>
      </c>
      <c r="BI356" s="105">
        <v>43.336666666666673</v>
      </c>
      <c r="BJ356" s="105">
        <v>78.616666666666646</v>
      </c>
      <c r="BK356" s="105">
        <v>82.570000000000007</v>
      </c>
      <c r="BL356" s="105">
        <v>66.97999999999999</v>
      </c>
      <c r="BM356" s="105">
        <v>55.143333333333331</v>
      </c>
      <c r="BN356" s="105">
        <v>68.976666666666674</v>
      </c>
      <c r="BO356" s="105">
        <v>87.769999999999982</v>
      </c>
      <c r="BP356" s="105">
        <v>94.466666666666683</v>
      </c>
      <c r="BQ356" s="105">
        <v>61.444827586206898</v>
      </c>
      <c r="BR356" s="106">
        <v>15.943333333333333</v>
      </c>
      <c r="BS356" s="107"/>
      <c r="BT356" s="108">
        <v>3.6999999999999993</v>
      </c>
      <c r="BU356" s="108">
        <v>4.2664922003284085</v>
      </c>
      <c r="BV356" s="108">
        <v>7.6666666666666643</v>
      </c>
      <c r="BW356" s="108">
        <v>11.299999999999999</v>
      </c>
      <c r="BX356" s="108">
        <v>11.733333333333333</v>
      </c>
      <c r="BY356" s="109">
        <v>12.899999999999999</v>
      </c>
      <c r="BZ356" s="109">
        <v>13.500000000000002</v>
      </c>
      <c r="CA356" s="109">
        <v>11.833333333333334</v>
      </c>
      <c r="CB356" s="109">
        <v>11.766666666666671</v>
      </c>
      <c r="CC356" s="109">
        <v>13.100000000000001</v>
      </c>
      <c r="CD356" s="109">
        <v>9.2413793103448292</v>
      </c>
      <c r="CE356" s="109">
        <v>3.8999999999999995</v>
      </c>
      <c r="CF356" s="110"/>
      <c r="CG356" s="111">
        <v>13.3</v>
      </c>
      <c r="CH356" s="111">
        <v>55.3</v>
      </c>
      <c r="CI356" s="111">
        <v>29</v>
      </c>
      <c r="CJ356" s="111">
        <v>42.6</v>
      </c>
      <c r="CK356" s="111">
        <v>49.2</v>
      </c>
      <c r="CL356" s="111">
        <v>31.7</v>
      </c>
      <c r="CM356" s="111">
        <v>36</v>
      </c>
      <c r="CN356" s="111">
        <v>36.299999999999997</v>
      </c>
      <c r="CO356" s="111">
        <v>54</v>
      </c>
      <c r="CP356" s="111">
        <v>42.7</v>
      </c>
      <c r="CQ356" s="111">
        <v>30</v>
      </c>
      <c r="CR356" s="111">
        <v>25</v>
      </c>
      <c r="CS356" s="303"/>
      <c r="CT356" s="125" t="s">
        <v>1806</v>
      </c>
      <c r="CU356" s="114">
        <f t="shared" si="194"/>
        <v>11.4</v>
      </c>
      <c r="CV356" s="114"/>
      <c r="CW356" s="114"/>
      <c r="CX356" s="114">
        <f t="shared" si="173"/>
        <v>35.700000000000003</v>
      </c>
      <c r="CY356" s="114"/>
      <c r="CZ356" s="114"/>
      <c r="DA356" s="114">
        <f t="shared" si="195"/>
        <v>19.899999999999999</v>
      </c>
      <c r="DB356" s="115">
        <f t="shared" si="199"/>
        <v>67</v>
      </c>
      <c r="DC356" s="116">
        <f t="shared" si="196"/>
        <v>10</v>
      </c>
      <c r="DD356" s="116">
        <f t="shared" si="174"/>
        <v>10</v>
      </c>
      <c r="DE356" s="116">
        <f t="shared" si="197"/>
        <v>10</v>
      </c>
      <c r="DF356" s="117">
        <f t="shared" si="198"/>
        <v>30</v>
      </c>
      <c r="DH356" s="119">
        <v>5.3157777226494662</v>
      </c>
      <c r="DI356" s="119">
        <v>4.4130984867278595</v>
      </c>
      <c r="DJ356" s="120">
        <v>4.2125031009675018</v>
      </c>
      <c r="DK356" s="121"/>
      <c r="DL356" s="119">
        <v>6.4423066104078757</v>
      </c>
      <c r="DM356" s="119">
        <v>8.55618846694796</v>
      </c>
      <c r="DN356" s="120">
        <v>8.8581715893108299</v>
      </c>
      <c r="DO356" s="121"/>
      <c r="DP356" s="119">
        <v>8.7007967032967013</v>
      </c>
      <c r="DQ356" s="119">
        <v>14.201300366300362</v>
      </c>
      <c r="DR356" s="120">
        <v>13.501236263736262</v>
      </c>
      <c r="DS356" s="121"/>
      <c r="DT356" s="119">
        <v>28.698826175869122</v>
      </c>
      <c r="DU356" s="119">
        <v>24.498997955010228</v>
      </c>
      <c r="DV356" s="120">
        <v>28.298842535787323</v>
      </c>
      <c r="DW356" s="121"/>
      <c r="DX356" s="119">
        <v>30.275952380952376</v>
      </c>
      <c r="DY356" s="119">
        <v>29.576507936507934</v>
      </c>
      <c r="DZ356" s="120">
        <v>32.474206349206341</v>
      </c>
      <c r="EA356" s="121"/>
      <c r="EB356" s="119">
        <v>20.771844331641287</v>
      </c>
      <c r="EC356" s="119">
        <v>18.075499153976313</v>
      </c>
      <c r="ED356" s="120">
        <v>20.1726565143824</v>
      </c>
      <c r="EE356" s="121"/>
      <c r="EF356" s="119">
        <v>17.425035971223018</v>
      </c>
      <c r="EG356" s="119">
        <v>20.329208633093526</v>
      </c>
      <c r="EH356" s="120">
        <v>17.925755395683453</v>
      </c>
      <c r="EI356" s="121"/>
      <c r="EJ356" s="119">
        <v>16.059081133919847</v>
      </c>
      <c r="EK356" s="119">
        <v>21.744594330400787</v>
      </c>
      <c r="EL356" s="120">
        <v>30.222991202346048</v>
      </c>
      <c r="EM356" s="121"/>
      <c r="EN356" s="119">
        <v>22.169363057324837</v>
      </c>
      <c r="EO356" s="119">
        <v>32.954458598726113</v>
      </c>
      <c r="EP356" s="120">
        <v>38.946178343949036</v>
      </c>
      <c r="EQ356" s="121"/>
      <c r="ER356" s="119">
        <v>31.88720160481444</v>
      </c>
      <c r="ES356" s="119">
        <v>31.087522567703108</v>
      </c>
      <c r="ET356" s="120">
        <v>36.685275827482442</v>
      </c>
      <c r="EU356" s="121"/>
      <c r="EV356" s="119">
        <v>21.009404388714724</v>
      </c>
      <c r="EW356" s="119">
        <v>22.610120913569183</v>
      </c>
      <c r="EX356" s="120">
        <v>10.304612628750558</v>
      </c>
      <c r="EY356" s="121"/>
      <c r="EZ356" s="119">
        <v>10.825714285714289</v>
      </c>
      <c r="FA356" s="119">
        <v>3.8090476190476199</v>
      </c>
      <c r="FB356" s="120">
        <v>5.0119047619047628</v>
      </c>
    </row>
    <row r="357" spans="1:158" s="118" customFormat="1" ht="15" customHeight="1" x14ac:dyDescent="0.25">
      <c r="A357" s="85">
        <v>23210160</v>
      </c>
      <c r="B357" s="86">
        <v>-73.75</v>
      </c>
      <c r="C357" s="86">
        <v>8.3333329999999997</v>
      </c>
      <c r="D357" s="87">
        <v>150</v>
      </c>
      <c r="E357" s="197" t="s">
        <v>279</v>
      </c>
      <c r="F357" s="89" t="s">
        <v>45</v>
      </c>
      <c r="G357" s="89" t="s">
        <v>1515</v>
      </c>
      <c r="H357" s="89" t="s">
        <v>1518</v>
      </c>
      <c r="I357" s="89" t="s">
        <v>1596</v>
      </c>
      <c r="J357" s="171" t="s">
        <v>916</v>
      </c>
      <c r="K357" s="246">
        <v>0</v>
      </c>
      <c r="L357" s="126">
        <v>0</v>
      </c>
      <c r="M357" s="126">
        <v>0</v>
      </c>
      <c r="N357" s="126" t="s">
        <v>1301</v>
      </c>
      <c r="O357" s="126">
        <v>0</v>
      </c>
      <c r="P357" s="126">
        <v>0</v>
      </c>
      <c r="Q357" s="126">
        <v>15</v>
      </c>
      <c r="R357" s="126">
        <v>0</v>
      </c>
      <c r="S357" s="126">
        <v>0</v>
      </c>
      <c r="T357" s="126">
        <v>0</v>
      </c>
      <c r="U357" s="126">
        <v>0</v>
      </c>
      <c r="V357" s="661">
        <v>0</v>
      </c>
      <c r="W357" s="661" t="s">
        <v>1301</v>
      </c>
      <c r="X357" s="126">
        <v>5</v>
      </c>
      <c r="Y357" s="126">
        <v>10</v>
      </c>
      <c r="Z357" s="246">
        <v>15</v>
      </c>
      <c r="AA357" s="126">
        <v>20</v>
      </c>
      <c r="AB357" s="126">
        <v>0</v>
      </c>
      <c r="AC357" s="126" t="s">
        <v>1301</v>
      </c>
      <c r="AD357" s="246">
        <v>0</v>
      </c>
      <c r="AE357" s="126">
        <v>0</v>
      </c>
      <c r="AF357" s="126">
        <v>0</v>
      </c>
      <c r="AG357" s="126" t="s">
        <v>1301</v>
      </c>
      <c r="AH357" s="126">
        <v>18</v>
      </c>
      <c r="AI357" s="126" t="s">
        <v>1301</v>
      </c>
      <c r="AJ357" s="126" t="s">
        <v>1301</v>
      </c>
      <c r="AK357" s="126">
        <v>0</v>
      </c>
      <c r="AL357" s="126">
        <v>13</v>
      </c>
      <c r="AM357" s="126">
        <v>0</v>
      </c>
      <c r="AN357" s="126">
        <v>0</v>
      </c>
      <c r="AO357" s="120"/>
      <c r="AP357" s="92">
        <f t="shared" si="185"/>
        <v>96</v>
      </c>
      <c r="AQ357" s="93">
        <v>114.48620689655174</v>
      </c>
      <c r="AR357" s="226"/>
      <c r="AS357" s="227"/>
      <c r="AT357" s="96">
        <f t="shared" si="200"/>
        <v>24</v>
      </c>
      <c r="AU357" s="97">
        <f t="shared" si="179"/>
        <v>7</v>
      </c>
      <c r="AV357" s="98"/>
      <c r="AW357" s="58"/>
      <c r="AX357" s="99"/>
      <c r="AY357" s="100"/>
      <c r="AZ357" s="101">
        <v>141</v>
      </c>
      <c r="BA357" s="102" t="str">
        <f t="shared" si="186"/>
        <v/>
      </c>
      <c r="BB357" s="102" t="str">
        <f t="shared" si="187"/>
        <v/>
      </c>
      <c r="BC357" s="102" t="str">
        <f t="shared" si="188"/>
        <v/>
      </c>
      <c r="BD357" s="102">
        <v>8.1034482758620694</v>
      </c>
      <c r="BE357" s="103">
        <f t="shared" si="191"/>
        <v>-1.1034482758620694</v>
      </c>
      <c r="BF357" s="124" t="s">
        <v>279</v>
      </c>
      <c r="BG357" s="105">
        <v>9.0172413793103452</v>
      </c>
      <c r="BH357" s="105">
        <v>11.862068965517242</v>
      </c>
      <c r="BI357" s="105">
        <v>48.082142857142856</v>
      </c>
      <c r="BJ357" s="105">
        <v>114.48620689655174</v>
      </c>
      <c r="BK357" s="105">
        <v>203.62068965517241</v>
      </c>
      <c r="BL357" s="105">
        <v>156.30000000000001</v>
      </c>
      <c r="BM357" s="105">
        <v>123.27</v>
      </c>
      <c r="BN357" s="105">
        <v>148.54827586206895</v>
      </c>
      <c r="BO357" s="105">
        <v>189.53793103448277</v>
      </c>
      <c r="BP357" s="105">
        <v>175.66896551724136</v>
      </c>
      <c r="BQ357" s="105">
        <v>128.25357142857143</v>
      </c>
      <c r="BR357" s="106">
        <v>30.931034482758619</v>
      </c>
      <c r="BS357" s="107"/>
      <c r="BT357" s="108">
        <v>0.86206896551724133</v>
      </c>
      <c r="BU357" s="108">
        <v>1.4875997961610328</v>
      </c>
      <c r="BV357" s="108">
        <v>4.2499999999999982</v>
      </c>
      <c r="BW357" s="108">
        <v>8.1034482758620694</v>
      </c>
      <c r="BX357" s="108">
        <v>11.827586206896552</v>
      </c>
      <c r="BY357" s="109">
        <v>10.433333333333334</v>
      </c>
      <c r="BZ357" s="109">
        <v>10.366666666666665</v>
      </c>
      <c r="CA357" s="109">
        <v>12.301234567901236</v>
      </c>
      <c r="CB357" s="109">
        <v>12.172413793103448</v>
      </c>
      <c r="CC357" s="109">
        <v>12.413793103448276</v>
      </c>
      <c r="CD357" s="109">
        <v>8.7015457788347206</v>
      </c>
      <c r="CE357" s="109">
        <v>2.5862068965517233</v>
      </c>
      <c r="CF357" s="110"/>
      <c r="CG357" s="111">
        <v>95</v>
      </c>
      <c r="CH357" s="111">
        <v>34.5</v>
      </c>
      <c r="CI357" s="111">
        <v>107</v>
      </c>
      <c r="CJ357" s="111">
        <v>141</v>
      </c>
      <c r="CK357" s="111">
        <v>115</v>
      </c>
      <c r="CL357" s="111">
        <v>173</v>
      </c>
      <c r="CM357" s="111">
        <v>200</v>
      </c>
      <c r="CN357" s="111">
        <v>110</v>
      </c>
      <c r="CO357" s="111">
        <v>131</v>
      </c>
      <c r="CP357" s="111">
        <v>108.3</v>
      </c>
      <c r="CQ357" s="111">
        <v>130</v>
      </c>
      <c r="CR357" s="111">
        <v>68</v>
      </c>
      <c r="CS357" s="112"/>
      <c r="CT357" s="125" t="s">
        <v>279</v>
      </c>
      <c r="CU357" s="114">
        <f t="shared" si="194"/>
        <v>15</v>
      </c>
      <c r="CV357" s="114"/>
      <c r="CW357" s="114"/>
      <c r="CX357" s="114">
        <f t="shared" ref="CX357" si="201">SUM(U357:AD357)</f>
        <v>50</v>
      </c>
      <c r="CY357" s="114"/>
      <c r="CZ357" s="114"/>
      <c r="DA357" s="114">
        <f t="shared" si="195"/>
        <v>31</v>
      </c>
      <c r="DB357" s="115">
        <f t="shared" si="199"/>
        <v>96</v>
      </c>
      <c r="DC357" s="116">
        <f t="shared" si="196"/>
        <v>9</v>
      </c>
      <c r="DD357" s="116">
        <f t="shared" ref="DD357" si="202">COUNT(U357:AD357)</f>
        <v>8</v>
      </c>
      <c r="DE357" s="116">
        <f t="shared" si="197"/>
        <v>7</v>
      </c>
      <c r="DF357" s="117">
        <f t="shared" si="198"/>
        <v>24</v>
      </c>
      <c r="DH357" s="119">
        <v>4.5278350515463917</v>
      </c>
      <c r="DI357" s="119">
        <v>4.9303092783505154</v>
      </c>
      <c r="DJ357" s="120">
        <v>0.30185567010309272</v>
      </c>
      <c r="DK357" s="121"/>
      <c r="DL357" s="119">
        <v>4.1903448275862072</v>
      </c>
      <c r="DM357" s="119">
        <v>4.7141379310344833</v>
      </c>
      <c r="DN357" s="120">
        <v>6.2855172413793108</v>
      </c>
      <c r="DO357" s="121"/>
      <c r="DP357" s="119">
        <v>5.411724137931035</v>
      </c>
      <c r="DQ357" s="119">
        <v>9.445918495297807</v>
      </c>
      <c r="DR357" s="120">
        <v>12.200978056426333</v>
      </c>
      <c r="DS357" s="121"/>
      <c r="DT357" s="119">
        <v>27.584326544781302</v>
      </c>
      <c r="DU357" s="119">
        <v>34.906711409395967</v>
      </c>
      <c r="DV357" s="120">
        <v>57.074479287202038</v>
      </c>
      <c r="DW357" s="121"/>
      <c r="DX357" s="119">
        <v>49.431037461713657</v>
      </c>
      <c r="DY357" s="119">
        <v>54.434178905206949</v>
      </c>
      <c r="DZ357" s="120">
        <v>78.149069347365113</v>
      </c>
      <c r="EA357" s="121"/>
      <c r="EB357" s="119">
        <v>65.890371127995323</v>
      </c>
      <c r="EC357" s="119">
        <v>53.892124488603159</v>
      </c>
      <c r="ED357" s="120">
        <v>45.393366452367033</v>
      </c>
      <c r="EE357" s="121"/>
      <c r="EF357" s="119">
        <v>35.387384868421051</v>
      </c>
      <c r="EG357" s="119">
        <v>39.285995065789471</v>
      </c>
      <c r="EH357" s="120">
        <v>46.883286732456142</v>
      </c>
      <c r="EI357" s="121"/>
      <c r="EJ357" s="119">
        <v>54.88343391671696</v>
      </c>
      <c r="EK357" s="119">
        <v>51.484459867229937</v>
      </c>
      <c r="EL357" s="120">
        <v>59.282106216053116</v>
      </c>
      <c r="EM357" s="121"/>
      <c r="EN357" s="119">
        <v>56.422753403933427</v>
      </c>
      <c r="EO357" s="119">
        <v>66.026626323751884</v>
      </c>
      <c r="EP357" s="120">
        <v>75.930620272314684</v>
      </c>
      <c r="EQ357" s="121"/>
      <c r="ER357" s="119">
        <v>51.003057553956829</v>
      </c>
      <c r="ES357" s="119">
        <v>44.50266786570743</v>
      </c>
      <c r="ET357" s="120">
        <v>71.304274580335729</v>
      </c>
      <c r="EU357" s="121"/>
      <c r="EV357" s="119">
        <v>43.416588011933818</v>
      </c>
      <c r="EW357" s="119">
        <v>38.471646324925409</v>
      </c>
      <c r="EX357" s="120">
        <v>39.658432329807425</v>
      </c>
      <c r="EY357" s="121"/>
      <c r="EZ357" s="119">
        <v>18.17729537366548</v>
      </c>
      <c r="FA357" s="119">
        <v>6.025622775800711</v>
      </c>
      <c r="FB357" s="120">
        <v>4.0170818505338071</v>
      </c>
    </row>
    <row r="358" spans="1:158" s="118" customFormat="1" ht="15" customHeight="1" x14ac:dyDescent="0.25">
      <c r="A358" s="85">
        <v>23125050</v>
      </c>
      <c r="B358" s="86">
        <v>-74.05</v>
      </c>
      <c r="C358" s="86">
        <v>6.65</v>
      </c>
      <c r="D358" s="87">
        <v>168</v>
      </c>
      <c r="E358" s="197" t="s">
        <v>280</v>
      </c>
      <c r="F358" s="89" t="s">
        <v>52</v>
      </c>
      <c r="G358" s="89" t="s">
        <v>1515</v>
      </c>
      <c r="H358" s="89" t="s">
        <v>1518</v>
      </c>
      <c r="I358" s="89" t="s">
        <v>1589</v>
      </c>
      <c r="J358" s="171" t="s">
        <v>904</v>
      </c>
      <c r="K358" s="246">
        <v>38.6</v>
      </c>
      <c r="L358" s="126">
        <v>0</v>
      </c>
      <c r="M358" s="126">
        <v>0</v>
      </c>
      <c r="N358" s="126">
        <v>0</v>
      </c>
      <c r="O358" s="126">
        <v>0</v>
      </c>
      <c r="P358" s="126">
        <v>0</v>
      </c>
      <c r="Q358" s="126">
        <v>10</v>
      </c>
      <c r="R358" s="126">
        <v>8.6</v>
      </c>
      <c r="S358" s="126">
        <v>0</v>
      </c>
      <c r="T358" s="126">
        <v>10.6</v>
      </c>
      <c r="U358" s="126">
        <v>0</v>
      </c>
      <c r="V358" s="661">
        <v>15.4</v>
      </c>
      <c r="W358" s="661">
        <v>0.4</v>
      </c>
      <c r="X358" s="126">
        <v>18.2</v>
      </c>
      <c r="Y358" s="126">
        <v>4</v>
      </c>
      <c r="Z358" s="246" t="s">
        <v>1301</v>
      </c>
      <c r="AA358" s="126">
        <v>5.3</v>
      </c>
      <c r="AB358" s="126">
        <v>0</v>
      </c>
      <c r="AC358" s="126">
        <v>4.2</v>
      </c>
      <c r="AD358" s="246">
        <v>10.7</v>
      </c>
      <c r="AE358" s="126">
        <v>0</v>
      </c>
      <c r="AF358" s="126">
        <v>0</v>
      </c>
      <c r="AG358" s="126">
        <v>0</v>
      </c>
      <c r="AH358" s="126">
        <v>32.6</v>
      </c>
      <c r="AI358" s="126" t="s">
        <v>1301</v>
      </c>
      <c r="AJ358" s="126" t="s">
        <v>1301</v>
      </c>
      <c r="AK358" s="126">
        <v>0</v>
      </c>
      <c r="AL358" s="126">
        <v>9</v>
      </c>
      <c r="AM358" s="126" t="s">
        <v>1301</v>
      </c>
      <c r="AN358" s="126" t="s">
        <v>1301</v>
      </c>
      <c r="AO358" s="120"/>
      <c r="AP358" s="92">
        <f t="shared" si="185"/>
        <v>167.60000000000002</v>
      </c>
      <c r="AQ358" s="93">
        <v>289.50384615384615</v>
      </c>
      <c r="AR358" s="94">
        <f t="shared" ref="AR358" si="203">+AP358*100/AQ358</f>
        <v>57.892149699087312</v>
      </c>
      <c r="AS358" s="95">
        <f t="shared" ref="AS358" si="204">IF(AND((AP358*$AT$1*100/(AQ358*AT358))&gt;100+3.33*AP358-AQ358*AT358/$AT$1,AQ358&lt;30),IF(100+3.33*AP358-AQ358*AT358/$AT$1&gt;200,200,100+3.33*AP358-AQ358*AT358/$AT$1),IF((AP358*$AT$1*100/(AQ358*AT358))&lt;100+AP358-3.33*AQ358*AT358/$AT$1,100+AP358-3.33*AQ358*AT358/$AT$1,IF((AP358*$AT$1*100/(AQ358*AT358))&gt;200,200,(AP358*$AT$1*100/(AQ358*AT358)))))</f>
        <v>69.470579638904766</v>
      </c>
      <c r="AT358" s="96">
        <f t="shared" si="200"/>
        <v>25</v>
      </c>
      <c r="AU358" s="97">
        <f t="shared" si="179"/>
        <v>13</v>
      </c>
      <c r="AV358" s="98"/>
      <c r="AW358" s="58">
        <f t="shared" ref="AW358" si="205">+LOOKUP(1000,K358:AO358)</f>
        <v>9</v>
      </c>
      <c r="AX358" s="99"/>
      <c r="AY358" s="100">
        <f t="shared" ref="AY358:AY377" si="206">MAX(K358:AO358)</f>
        <v>38.6</v>
      </c>
      <c r="AZ358" s="101">
        <v>151.30000000000001</v>
      </c>
      <c r="BA358" s="102">
        <f t="shared" si="186"/>
        <v>-112.70000000000002</v>
      </c>
      <c r="BB358" s="102" t="str">
        <f t="shared" si="187"/>
        <v/>
      </c>
      <c r="BC358" s="102" t="str">
        <f t="shared" si="188"/>
        <v/>
      </c>
      <c r="BD358" s="102">
        <v>13.964285714285717</v>
      </c>
      <c r="BE358" s="103">
        <f t="shared" si="191"/>
        <v>-0.96428571428571708</v>
      </c>
      <c r="BF358" s="124" t="s">
        <v>280</v>
      </c>
      <c r="BG358" s="105">
        <v>90.6</v>
      </c>
      <c r="BH358" s="105">
        <v>110.12222222222221</v>
      </c>
      <c r="BI358" s="105">
        <v>192.39615384615382</v>
      </c>
      <c r="BJ358" s="105">
        <v>289.50384615384615</v>
      </c>
      <c r="BK358" s="105">
        <v>342.84615384615387</v>
      </c>
      <c r="BL358" s="105">
        <v>232.03846153846155</v>
      </c>
      <c r="BM358" s="105">
        <v>223.47499999999997</v>
      </c>
      <c r="BN358" s="105">
        <v>237.01249999999996</v>
      </c>
      <c r="BO358" s="105">
        <v>356.74993675948781</v>
      </c>
      <c r="BP358" s="105">
        <v>413.17916666666673</v>
      </c>
      <c r="BQ358" s="105">
        <v>343.95426758925117</v>
      </c>
      <c r="BR358" s="106">
        <v>181.99945892281571</v>
      </c>
      <c r="BS358" s="107"/>
      <c r="BT358" s="108">
        <v>5.7839506172839492</v>
      </c>
      <c r="BU358" s="108">
        <v>7.2480961014674072</v>
      </c>
      <c r="BV358" s="108">
        <v>10.709523809523807</v>
      </c>
      <c r="BW358" s="108">
        <v>13.964285714285717</v>
      </c>
      <c r="BX358" s="108">
        <v>15.380527210884352</v>
      </c>
      <c r="BY358" s="109">
        <v>13.507936507936508</v>
      </c>
      <c r="BZ358" s="109">
        <v>12.065134099616857</v>
      </c>
      <c r="CA358" s="109">
        <v>14.420424403183025</v>
      </c>
      <c r="CB358" s="109">
        <v>14.962126731506043</v>
      </c>
      <c r="CC358" s="109">
        <v>16.930666666666667</v>
      </c>
      <c r="CD358" s="109">
        <v>14.542068965517242</v>
      </c>
      <c r="CE358" s="109">
        <v>9.444939335887609</v>
      </c>
      <c r="CF358" s="110"/>
      <c r="CG358" s="111">
        <v>117.8</v>
      </c>
      <c r="CH358" s="111">
        <v>104.5</v>
      </c>
      <c r="CI358" s="111">
        <v>175</v>
      </c>
      <c r="CJ358" s="111">
        <v>151.30000000000001</v>
      </c>
      <c r="CK358" s="111">
        <v>211.2</v>
      </c>
      <c r="CL358" s="111">
        <v>173.9</v>
      </c>
      <c r="CM358" s="111">
        <v>207.7</v>
      </c>
      <c r="CN358" s="111">
        <v>134.4</v>
      </c>
      <c r="CO358" s="111">
        <v>142.4</v>
      </c>
      <c r="CP358" s="111">
        <v>146.80000000000001</v>
      </c>
      <c r="CQ358" s="111">
        <v>135.19999999999999</v>
      </c>
      <c r="CR358" s="111">
        <v>128</v>
      </c>
      <c r="CS358" s="112"/>
      <c r="CT358" s="125" t="s">
        <v>280</v>
      </c>
      <c r="CU358" s="114"/>
      <c r="CV358" s="114"/>
      <c r="CW358" s="114"/>
      <c r="CX358" s="114"/>
      <c r="CY358" s="114"/>
      <c r="CZ358" s="114"/>
      <c r="DA358" s="114"/>
      <c r="DB358" s="115"/>
      <c r="DC358" s="116"/>
      <c r="DD358" s="116"/>
      <c r="DE358" s="116"/>
      <c r="DF358" s="117"/>
      <c r="DH358" s="119">
        <v>25.665577665577661</v>
      </c>
      <c r="DI358" s="119">
        <v>23.137907137907135</v>
      </c>
      <c r="DJ358" s="120">
        <v>26.734976734976733</v>
      </c>
      <c r="DK358" s="121"/>
      <c r="DL358" s="119">
        <v>29.590043726875219</v>
      </c>
      <c r="DM358" s="119">
        <v>28.048895616100463</v>
      </c>
      <c r="DN358" s="120">
        <v>44.179579175542862</v>
      </c>
      <c r="DO358" s="121"/>
      <c r="DP358" s="119">
        <v>47.489728151797117</v>
      </c>
      <c r="DQ358" s="119">
        <v>48.808887267124824</v>
      </c>
      <c r="DR358" s="120">
        <v>89.093977173670666</v>
      </c>
      <c r="DS358" s="121"/>
      <c r="DT358" s="119">
        <v>98.192562064088193</v>
      </c>
      <c r="DU358" s="119">
        <v>88.343759449836625</v>
      </c>
      <c r="DV358" s="120">
        <v>101.9351070575038</v>
      </c>
      <c r="DW358" s="121"/>
      <c r="DX358" s="119">
        <v>93.749749749749739</v>
      </c>
      <c r="DY358" s="119">
        <v>105.36656656656656</v>
      </c>
      <c r="DZ358" s="120">
        <v>125.13553553553552</v>
      </c>
      <c r="EA358" s="121"/>
      <c r="EB358" s="119">
        <v>99.213540813540831</v>
      </c>
      <c r="EC358" s="119">
        <v>83.711425061425075</v>
      </c>
      <c r="ED358" s="120">
        <v>61.308367458367464</v>
      </c>
      <c r="EE358" s="121"/>
      <c r="EF358" s="119">
        <v>78.351217872086082</v>
      </c>
      <c r="EG358" s="119">
        <v>68.002943813508665</v>
      </c>
      <c r="EH358" s="120">
        <v>89.192266885833831</v>
      </c>
      <c r="EI358" s="121"/>
      <c r="EJ358" s="119">
        <v>62.296582181259609</v>
      </c>
      <c r="EK358" s="119">
        <v>97.794634628044776</v>
      </c>
      <c r="EL358" s="120">
        <v>100.29449747640993</v>
      </c>
      <c r="EM358" s="121"/>
      <c r="EN358" s="119">
        <v>120.40371089536144</v>
      </c>
      <c r="EO358" s="119">
        <v>128.40395746648178</v>
      </c>
      <c r="EP358" s="120">
        <v>111.70344274926804</v>
      </c>
      <c r="EQ358" s="121"/>
      <c r="ER358" s="119">
        <v>127.81810408013685</v>
      </c>
      <c r="ES358" s="119">
        <v>117.11705350598585</v>
      </c>
      <c r="ET358" s="120">
        <v>160.61484241387737</v>
      </c>
      <c r="EU358" s="121"/>
      <c r="EV358" s="119">
        <v>113.37147964099181</v>
      </c>
      <c r="EW358" s="119">
        <v>96.974362354850129</v>
      </c>
      <c r="EX358" s="120">
        <v>94.861850311850276</v>
      </c>
      <c r="EY358" s="121"/>
      <c r="EZ358" s="119">
        <v>69.082520007359008</v>
      </c>
      <c r="FA358" s="119">
        <v>52.986592769754381</v>
      </c>
      <c r="FB358" s="120">
        <v>33.191601508600861</v>
      </c>
    </row>
    <row r="359" spans="1:158" s="118" customFormat="1" ht="15" customHeight="1" x14ac:dyDescent="0.25">
      <c r="A359" s="85">
        <v>24035400</v>
      </c>
      <c r="B359" s="86">
        <v>-72.666666666666671</v>
      </c>
      <c r="C359" s="86">
        <v>6.833333333333333</v>
      </c>
      <c r="D359" s="87">
        <v>2948</v>
      </c>
      <c r="E359" s="197" t="s">
        <v>281</v>
      </c>
      <c r="F359" s="89" t="s">
        <v>52</v>
      </c>
      <c r="G359" s="89" t="s">
        <v>1515</v>
      </c>
      <c r="H359" s="89" t="s">
        <v>752</v>
      </c>
      <c r="I359" s="89" t="s">
        <v>1590</v>
      </c>
      <c r="J359" s="171" t="s">
        <v>880</v>
      </c>
      <c r="K359" s="246">
        <v>0</v>
      </c>
      <c r="L359" s="126">
        <v>17.2</v>
      </c>
      <c r="M359" s="126">
        <v>0</v>
      </c>
      <c r="N359" s="126">
        <v>0</v>
      </c>
      <c r="O359" s="126" t="s">
        <v>1301</v>
      </c>
      <c r="P359" s="126">
        <v>0</v>
      </c>
      <c r="Q359" s="126">
        <v>1.4</v>
      </c>
      <c r="R359" s="126">
        <v>5.4</v>
      </c>
      <c r="S359" s="126">
        <v>0</v>
      </c>
      <c r="T359" s="126">
        <v>0</v>
      </c>
      <c r="U359" s="126">
        <v>0</v>
      </c>
      <c r="V359" s="661">
        <v>0</v>
      </c>
      <c r="W359" s="661">
        <v>6.5</v>
      </c>
      <c r="X359" s="126">
        <v>2.2000000000000002</v>
      </c>
      <c r="Y359" s="126">
        <v>13.2</v>
      </c>
      <c r="Z359" s="246">
        <v>4.3</v>
      </c>
      <c r="AA359" s="126">
        <v>13.7</v>
      </c>
      <c r="AB359" s="126">
        <v>0</v>
      </c>
      <c r="AC359" s="126">
        <v>1.4</v>
      </c>
      <c r="AD359" s="246">
        <v>11</v>
      </c>
      <c r="AE359" s="126">
        <v>5</v>
      </c>
      <c r="AF359" s="126">
        <v>2.6</v>
      </c>
      <c r="AG359" s="126">
        <v>9.5</v>
      </c>
      <c r="AH359" s="126">
        <v>1.8</v>
      </c>
      <c r="AI359" s="126">
        <v>4.2</v>
      </c>
      <c r="AJ359" s="126">
        <v>11.2</v>
      </c>
      <c r="AK359" s="126">
        <v>1.2</v>
      </c>
      <c r="AL359" s="126">
        <v>3.2</v>
      </c>
      <c r="AM359" s="126">
        <v>0</v>
      </c>
      <c r="AN359" s="126">
        <v>0</v>
      </c>
      <c r="AO359" s="120"/>
      <c r="AP359" s="92">
        <f t="shared" si="185"/>
        <v>115.00000000000001</v>
      </c>
      <c r="AQ359" s="93" t="s">
        <v>1301</v>
      </c>
      <c r="AR359" s="226"/>
      <c r="AS359" s="227"/>
      <c r="AT359" s="96">
        <f t="shared" si="200"/>
        <v>29</v>
      </c>
      <c r="AU359" s="97">
        <f t="shared" si="179"/>
        <v>18</v>
      </c>
      <c r="AV359" s="98"/>
      <c r="AW359" s="58">
        <f t="shared" si="190"/>
        <v>0</v>
      </c>
      <c r="AX359" s="99"/>
      <c r="AY359" s="100">
        <f t="shared" si="206"/>
        <v>17.2</v>
      </c>
      <c r="AZ359" s="101">
        <v>75</v>
      </c>
      <c r="BA359" s="102">
        <f t="shared" si="186"/>
        <v>-57.8</v>
      </c>
      <c r="BB359" s="102" t="str">
        <f t="shared" si="187"/>
        <v/>
      </c>
      <c r="BC359" s="102" t="str">
        <f t="shared" si="188"/>
        <v/>
      </c>
      <c r="BD359" s="102" t="s">
        <v>1301</v>
      </c>
      <c r="BE359" s="103"/>
      <c r="BF359" s="124" t="s">
        <v>281</v>
      </c>
      <c r="BG359" s="105" t="s">
        <v>1301</v>
      </c>
      <c r="BH359" s="105" t="s">
        <v>1301</v>
      </c>
      <c r="BI359" s="105" t="s">
        <v>1301</v>
      </c>
      <c r="BJ359" s="105" t="s">
        <v>1301</v>
      </c>
      <c r="BK359" s="105" t="s">
        <v>1301</v>
      </c>
      <c r="BL359" s="105" t="s">
        <v>1301</v>
      </c>
      <c r="BM359" s="105" t="s">
        <v>1301</v>
      </c>
      <c r="BN359" s="105" t="s">
        <v>1301</v>
      </c>
      <c r="BO359" s="105" t="s">
        <v>1301</v>
      </c>
      <c r="BP359" s="105" t="s">
        <v>1301</v>
      </c>
      <c r="BQ359" s="105" t="s">
        <v>1301</v>
      </c>
      <c r="BR359" s="106" t="s">
        <v>1301</v>
      </c>
      <c r="BS359" s="107"/>
      <c r="BT359" s="108" t="s">
        <v>1301</v>
      </c>
      <c r="BU359" s="108" t="s">
        <v>1301</v>
      </c>
      <c r="BV359" s="108" t="s">
        <v>1301</v>
      </c>
      <c r="BW359" s="108" t="s">
        <v>1301</v>
      </c>
      <c r="BX359" s="108" t="s">
        <v>1301</v>
      </c>
      <c r="BY359" s="109" t="s">
        <v>1301</v>
      </c>
      <c r="BZ359" s="109" t="s">
        <v>1301</v>
      </c>
      <c r="CA359" s="109" t="s">
        <v>1301</v>
      </c>
      <c r="CB359" s="109" t="s">
        <v>1301</v>
      </c>
      <c r="CC359" s="109" t="s">
        <v>1301</v>
      </c>
      <c r="CD359" s="109" t="s">
        <v>1301</v>
      </c>
      <c r="CE359" s="109" t="s">
        <v>1301</v>
      </c>
      <c r="CF359" s="110"/>
      <c r="CG359" s="111">
        <v>40</v>
      </c>
      <c r="CH359" s="111">
        <v>34</v>
      </c>
      <c r="CI359" s="111">
        <v>49.8</v>
      </c>
      <c r="CJ359" s="111">
        <v>75</v>
      </c>
      <c r="CK359" s="111">
        <v>62.5</v>
      </c>
      <c r="CL359" s="111">
        <v>39.200000000000003</v>
      </c>
      <c r="CM359" s="111">
        <v>30</v>
      </c>
      <c r="CN359" s="111">
        <v>95</v>
      </c>
      <c r="CO359" s="111">
        <v>48</v>
      </c>
      <c r="CP359" s="111">
        <v>47.7</v>
      </c>
      <c r="CQ359" s="111">
        <v>65.099999999999994</v>
      </c>
      <c r="CR359" s="111">
        <v>21.3</v>
      </c>
      <c r="CS359" s="112"/>
      <c r="CT359" s="125" t="s">
        <v>281</v>
      </c>
      <c r="CU359" s="114">
        <f t="shared" ref="CU359:CU386" si="207">SUM(K359:T359)</f>
        <v>24</v>
      </c>
      <c r="CV359" s="114"/>
      <c r="CW359" s="114"/>
      <c r="CX359" s="114">
        <f t="shared" ref="CX359:CX386" si="208">SUM(U359:AD359)</f>
        <v>52.3</v>
      </c>
      <c r="CY359" s="114"/>
      <c r="CZ359" s="114"/>
      <c r="DA359" s="114">
        <f t="shared" ref="DA359:DA386" si="209">SUM(AE359:AO359)</f>
        <v>38.700000000000003</v>
      </c>
      <c r="DB359" s="115">
        <f t="shared" ref="DB359:DB369" si="210">+SUM(CU359:DA359)</f>
        <v>115</v>
      </c>
      <c r="DC359" s="116">
        <f t="shared" ref="DC359:DC375" si="211">COUNT(K359:T359)</f>
        <v>9</v>
      </c>
      <c r="DD359" s="116">
        <f t="shared" ref="DD359:DD386" si="212">COUNT(U359:AD359)</f>
        <v>10</v>
      </c>
      <c r="DE359" s="116">
        <f t="shared" ref="DE359:DE386" si="213">COUNT(AE359:AO359)</f>
        <v>10</v>
      </c>
      <c r="DF359" s="117">
        <f t="shared" ref="DF359:DF386" si="214">COUNT(K359:AO359)</f>
        <v>29</v>
      </c>
      <c r="DH359" s="119"/>
      <c r="DI359" s="119"/>
      <c r="DJ359" s="120"/>
      <c r="DK359" s="121"/>
      <c r="DL359" s="119"/>
      <c r="DM359" s="119"/>
      <c r="DN359" s="120"/>
      <c r="DO359" s="121"/>
      <c r="DP359" s="119"/>
      <c r="DQ359" s="119"/>
      <c r="DR359" s="120"/>
      <c r="DS359" s="121"/>
      <c r="DT359" s="119"/>
      <c r="DU359" s="119"/>
      <c r="DV359" s="120"/>
      <c r="DW359" s="121"/>
      <c r="DX359" s="119"/>
      <c r="DY359" s="119"/>
      <c r="DZ359" s="120"/>
      <c r="EA359" s="121"/>
      <c r="EB359" s="119"/>
      <c r="EC359" s="119"/>
      <c r="ED359" s="120"/>
      <c r="EE359" s="121"/>
      <c r="EF359" s="119"/>
      <c r="EG359" s="119"/>
      <c r="EH359" s="120"/>
      <c r="EI359" s="121"/>
      <c r="EJ359" s="119"/>
      <c r="EK359" s="119"/>
      <c r="EL359" s="120"/>
      <c r="EM359" s="121"/>
      <c r="EN359" s="119"/>
      <c r="EO359" s="119"/>
      <c r="EP359" s="120"/>
      <c r="EQ359" s="121"/>
      <c r="ER359" s="119"/>
      <c r="ES359" s="119"/>
      <c r="ET359" s="120"/>
      <c r="EU359" s="121"/>
      <c r="EV359" s="119"/>
      <c r="EW359" s="119"/>
      <c r="EX359" s="120"/>
      <c r="EY359" s="121"/>
      <c r="EZ359" s="119"/>
      <c r="FA359" s="119"/>
      <c r="FB359" s="120"/>
    </row>
    <row r="360" spans="1:158" s="118" customFormat="1" ht="15" customHeight="1" x14ac:dyDescent="0.25">
      <c r="A360" s="85">
        <v>23190440</v>
      </c>
      <c r="B360" s="86">
        <v>-73.3</v>
      </c>
      <c r="C360" s="86">
        <v>7.2166670000000002</v>
      </c>
      <c r="D360" s="87">
        <v>825</v>
      </c>
      <c r="E360" s="197" t="s">
        <v>282</v>
      </c>
      <c r="F360" s="89" t="s">
        <v>52</v>
      </c>
      <c r="G360" s="89" t="s">
        <v>1515</v>
      </c>
      <c r="H360" s="89" t="s">
        <v>1518</v>
      </c>
      <c r="I360" s="89" t="s">
        <v>1544</v>
      </c>
      <c r="J360" s="171" t="s">
        <v>917</v>
      </c>
      <c r="K360" s="246">
        <v>0</v>
      </c>
      <c r="L360" s="126">
        <v>0</v>
      </c>
      <c r="M360" s="126">
        <v>23.2</v>
      </c>
      <c r="N360" s="126">
        <v>43.6</v>
      </c>
      <c r="O360" s="126">
        <v>0</v>
      </c>
      <c r="P360" s="126">
        <v>1.7</v>
      </c>
      <c r="Q360" s="126">
        <v>0</v>
      </c>
      <c r="R360" s="126">
        <v>0</v>
      </c>
      <c r="S360" s="126">
        <v>0</v>
      </c>
      <c r="T360" s="126">
        <v>0</v>
      </c>
      <c r="U360" s="126">
        <v>0</v>
      </c>
      <c r="V360" s="661">
        <v>15.4</v>
      </c>
      <c r="W360" s="661">
        <v>0</v>
      </c>
      <c r="X360" s="126">
        <v>0</v>
      </c>
      <c r="Y360" s="126">
        <v>77.400000000000006</v>
      </c>
      <c r="Z360" s="246">
        <v>5.3</v>
      </c>
      <c r="AA360" s="126">
        <v>0</v>
      </c>
      <c r="AB360" s="126">
        <v>17</v>
      </c>
      <c r="AC360" s="126">
        <v>11.2</v>
      </c>
      <c r="AD360" s="246">
        <v>13.8</v>
      </c>
      <c r="AE360" s="126">
        <v>0</v>
      </c>
      <c r="AF360" s="126">
        <v>60.2</v>
      </c>
      <c r="AG360" s="126">
        <v>0</v>
      </c>
      <c r="AH360" s="126">
        <v>53.6</v>
      </c>
      <c r="AI360" s="126">
        <v>0</v>
      </c>
      <c r="AJ360" s="126">
        <v>23.2</v>
      </c>
      <c r="AK360" s="126">
        <v>0</v>
      </c>
      <c r="AL360" s="126">
        <v>0</v>
      </c>
      <c r="AM360" s="126">
        <v>0</v>
      </c>
      <c r="AN360" s="126">
        <v>0</v>
      </c>
      <c r="AO360" s="120"/>
      <c r="AP360" s="92">
        <f t="shared" si="185"/>
        <v>345.6</v>
      </c>
      <c r="AQ360" s="93">
        <v>198.05769230769232</v>
      </c>
      <c r="AR360" s="94">
        <f t="shared" ref="AR360:AR382" si="215">+AP360*100/AQ360</f>
        <v>174.49461112729389</v>
      </c>
      <c r="AS360" s="95">
        <f t="shared" ref="AS360:AS382" si="216">IF(AND((AP360*$AT$1*100/(AQ360*AT360))&gt;100+3.33*AP360-AQ360*AT360/$AT$1,AQ360&lt;30),IF(100+3.33*AP360-AQ360*AT360/$AT$1&gt;200,200,100+3.33*AP360-AQ360*AT360/$AT$1),IF((AP360*$AT$1*100/(AQ360*AT360))&lt;100+AP360-3.33*AQ360*AT360/$AT$1,100+AP360-3.33*AQ360*AT360/$AT$1,IF((AP360*$AT$1*100/(AQ360*AT360))&gt;200,200,(AP360*$AT$1*100/(AQ360*AT360)))))</f>
        <v>174.49461112729389</v>
      </c>
      <c r="AT360" s="96">
        <f t="shared" si="200"/>
        <v>30</v>
      </c>
      <c r="AU360" s="97">
        <f t="shared" si="179"/>
        <v>12</v>
      </c>
      <c r="AV360" s="98"/>
      <c r="AW360" s="58">
        <f t="shared" si="190"/>
        <v>0</v>
      </c>
      <c r="AX360" s="99"/>
      <c r="AY360" s="100">
        <f t="shared" si="206"/>
        <v>77.400000000000006</v>
      </c>
      <c r="AZ360" s="101">
        <v>134</v>
      </c>
      <c r="BA360" s="102">
        <f t="shared" si="186"/>
        <v>-56.599999999999994</v>
      </c>
      <c r="BB360" s="102" t="str">
        <f t="shared" si="187"/>
        <v/>
      </c>
      <c r="BC360" s="102" t="str">
        <f t="shared" si="188"/>
        <v/>
      </c>
      <c r="BD360" s="102">
        <v>9.3461538461538431</v>
      </c>
      <c r="BE360" s="103">
        <f t="shared" ref="BE360:BE385" si="217">AU360-BD360</f>
        <v>2.6538461538461569</v>
      </c>
      <c r="BF360" s="124" t="s">
        <v>282</v>
      </c>
      <c r="BG360" s="105">
        <v>80.17407407407407</v>
      </c>
      <c r="BH360" s="105">
        <v>103.28888888888889</v>
      </c>
      <c r="BI360" s="105">
        <v>172.32592592592593</v>
      </c>
      <c r="BJ360" s="105">
        <v>198.05769230769232</v>
      </c>
      <c r="BK360" s="105">
        <v>213.16428571428574</v>
      </c>
      <c r="BL360" s="105">
        <v>124.73214285714288</v>
      </c>
      <c r="BM360" s="105">
        <v>78.440740740740722</v>
      </c>
      <c r="BN360" s="105">
        <v>113.47407407407408</v>
      </c>
      <c r="BO360" s="105">
        <v>164.16538461538462</v>
      </c>
      <c r="BP360" s="105">
        <v>284.77199999999999</v>
      </c>
      <c r="BQ360" s="105">
        <v>254.26296296296294</v>
      </c>
      <c r="BR360" s="106">
        <v>118.62857142857142</v>
      </c>
      <c r="BS360" s="107"/>
      <c r="BT360" s="108">
        <v>4.4444444444444438</v>
      </c>
      <c r="BU360" s="108">
        <v>4.7521437693851496</v>
      </c>
      <c r="BV360" s="108">
        <v>8.0370370370370328</v>
      </c>
      <c r="BW360" s="108">
        <v>9.3461538461538431</v>
      </c>
      <c r="BX360" s="108">
        <v>10.928571428571431</v>
      </c>
      <c r="BY360" s="109">
        <v>7.2500000000000009</v>
      </c>
      <c r="BZ360" s="109">
        <v>6.7777777777777759</v>
      </c>
      <c r="CA360" s="109">
        <v>8.0740740740740709</v>
      </c>
      <c r="CB360" s="109">
        <v>9.0769230769230766</v>
      </c>
      <c r="CC360" s="109">
        <v>11.203846153846152</v>
      </c>
      <c r="CD360" s="109">
        <v>11.037037037037038</v>
      </c>
      <c r="CE360" s="109">
        <v>6</v>
      </c>
      <c r="CF360" s="110"/>
      <c r="CG360" s="111">
        <v>95</v>
      </c>
      <c r="CH360" s="111">
        <v>139</v>
      </c>
      <c r="CI360" s="111">
        <v>137</v>
      </c>
      <c r="CJ360" s="111">
        <v>134</v>
      </c>
      <c r="CK360" s="111">
        <v>130</v>
      </c>
      <c r="CL360" s="111">
        <v>136</v>
      </c>
      <c r="CM360" s="111">
        <v>120</v>
      </c>
      <c r="CN360" s="111">
        <v>102</v>
      </c>
      <c r="CO360" s="111">
        <v>135</v>
      </c>
      <c r="CP360" s="111">
        <v>135</v>
      </c>
      <c r="CQ360" s="111">
        <v>150.19999999999999</v>
      </c>
      <c r="CR360" s="111">
        <v>117</v>
      </c>
      <c r="CS360" s="112"/>
      <c r="CT360" s="125" t="s">
        <v>282</v>
      </c>
      <c r="CU360" s="114">
        <f t="shared" si="207"/>
        <v>68.5</v>
      </c>
      <c r="CV360" s="114"/>
      <c r="CW360" s="114"/>
      <c r="CX360" s="114">
        <f t="shared" si="208"/>
        <v>140.10000000000002</v>
      </c>
      <c r="CY360" s="114"/>
      <c r="CZ360" s="114"/>
      <c r="DA360" s="114">
        <f t="shared" si="209"/>
        <v>137</v>
      </c>
      <c r="DB360" s="115">
        <f t="shared" si="210"/>
        <v>345.6</v>
      </c>
      <c r="DC360" s="116">
        <f t="shared" si="211"/>
        <v>10</v>
      </c>
      <c r="DD360" s="116">
        <f t="shared" si="212"/>
        <v>10</v>
      </c>
      <c r="DE360" s="116">
        <f t="shared" si="213"/>
        <v>10</v>
      </c>
      <c r="DF360" s="117">
        <f t="shared" si="214"/>
        <v>30</v>
      </c>
      <c r="DH360" s="119">
        <v>33.868766578249343</v>
      </c>
      <c r="DI360" s="119">
        <v>18.188782051282057</v>
      </c>
      <c r="DJ360" s="120">
        <v>15.500784703801948</v>
      </c>
      <c r="DK360" s="121"/>
      <c r="DL360" s="119">
        <v>39.927484333034911</v>
      </c>
      <c r="DM360" s="119">
        <v>44.445837063563118</v>
      </c>
      <c r="DN360" s="120">
        <v>18.626678603401967</v>
      </c>
      <c r="DO360" s="121"/>
      <c r="DP360" s="119">
        <v>50.239392324093821</v>
      </c>
      <c r="DQ360" s="119">
        <v>47.129797441364609</v>
      </c>
      <c r="DR360" s="120">
        <v>84.930810234541582</v>
      </c>
      <c r="DS360" s="121"/>
      <c r="DT360" s="119">
        <v>76.102258675078872</v>
      </c>
      <c r="DU360" s="119">
        <v>72.435873817034704</v>
      </c>
      <c r="DV360" s="120">
        <v>71.345867507886453</v>
      </c>
      <c r="DW360" s="121"/>
      <c r="DX360" s="119">
        <v>82.685163204747781</v>
      </c>
      <c r="DY360" s="119">
        <v>60.575211139009355</v>
      </c>
      <c r="DZ360" s="120">
        <v>94.90116411778132</v>
      </c>
      <c r="EA360" s="121"/>
      <c r="EB360" s="119">
        <v>52.542143497183822</v>
      </c>
      <c r="EC360" s="119">
        <v>53.15191692268305</v>
      </c>
      <c r="ED360" s="120">
        <v>26.626772913466461</v>
      </c>
      <c r="EE360" s="121"/>
      <c r="EF360" s="119">
        <v>39.868963843727251</v>
      </c>
      <c r="EG360" s="119">
        <v>23.522688667799077</v>
      </c>
      <c r="EH360" s="120">
        <v>31.396809026935209</v>
      </c>
      <c r="EI360" s="121"/>
      <c r="EJ360" s="119">
        <v>41.72654047523158</v>
      </c>
      <c r="EK360" s="119">
        <v>27.817693650154389</v>
      </c>
      <c r="EL360" s="120">
        <v>44.309612028460201</v>
      </c>
      <c r="EM360" s="121"/>
      <c r="EN360" s="119">
        <v>49.421493542953392</v>
      </c>
      <c r="EO360" s="119">
        <v>72.417617069062317</v>
      </c>
      <c r="EP360" s="120">
        <v>57.792889387984268</v>
      </c>
      <c r="EQ360" s="121"/>
      <c r="ER360" s="119">
        <v>72.204866447127714</v>
      </c>
      <c r="ES360" s="119">
        <v>94.141767288693757</v>
      </c>
      <c r="ET360" s="120">
        <v>102.50336626417857</v>
      </c>
      <c r="EU360" s="121"/>
      <c r="EV360" s="119">
        <v>79.800868490671121</v>
      </c>
      <c r="EW360" s="119">
        <v>76.107283834586468</v>
      </c>
      <c r="EX360" s="120">
        <v>76.787681008075751</v>
      </c>
      <c r="EY360" s="121"/>
      <c r="EZ360" s="119">
        <v>67.149130190796853</v>
      </c>
      <c r="FA360" s="119">
        <v>27.068602693602692</v>
      </c>
      <c r="FB360" s="120">
        <v>18.61560044893378</v>
      </c>
    </row>
    <row r="361" spans="1:158" s="118" customFormat="1" ht="15" customHeight="1" x14ac:dyDescent="0.25">
      <c r="A361" s="85">
        <v>24030340</v>
      </c>
      <c r="B361" s="86">
        <v>-72.8</v>
      </c>
      <c r="C361" s="86">
        <v>6.666666666666667</v>
      </c>
      <c r="D361" s="87">
        <v>2150</v>
      </c>
      <c r="E361" s="197" t="s">
        <v>1204</v>
      </c>
      <c r="F361" s="89" t="s">
        <v>52</v>
      </c>
      <c r="G361" s="89" t="s">
        <v>1515</v>
      </c>
      <c r="H361" s="89" t="s">
        <v>752</v>
      </c>
      <c r="I361" s="89" t="s">
        <v>1590</v>
      </c>
      <c r="J361" s="171" t="s">
        <v>918</v>
      </c>
      <c r="K361" s="246">
        <v>4.5</v>
      </c>
      <c r="L361" s="126">
        <v>0</v>
      </c>
      <c r="M361" s="126">
        <v>0</v>
      </c>
      <c r="N361" s="126">
        <v>0</v>
      </c>
      <c r="O361" s="126">
        <v>1</v>
      </c>
      <c r="P361" s="126">
        <v>9.5</v>
      </c>
      <c r="Q361" s="126">
        <v>14.6</v>
      </c>
      <c r="R361" s="126">
        <v>1.5</v>
      </c>
      <c r="S361" s="126">
        <v>0</v>
      </c>
      <c r="T361" s="126">
        <v>5.5</v>
      </c>
      <c r="U361" s="126">
        <v>0</v>
      </c>
      <c r="V361" s="661">
        <v>0</v>
      </c>
      <c r="W361" s="661">
        <v>15.4</v>
      </c>
      <c r="X361" s="126">
        <v>15.6</v>
      </c>
      <c r="Y361" s="126">
        <v>82.2</v>
      </c>
      <c r="Z361" s="246">
        <v>3.3</v>
      </c>
      <c r="AA361" s="126">
        <v>13.4</v>
      </c>
      <c r="AB361" s="126">
        <v>1</v>
      </c>
      <c r="AC361" s="126">
        <v>0</v>
      </c>
      <c r="AD361" s="246">
        <v>0</v>
      </c>
      <c r="AE361" s="126">
        <v>0</v>
      </c>
      <c r="AF361" s="126">
        <v>1</v>
      </c>
      <c r="AG361" s="126">
        <v>22.2</v>
      </c>
      <c r="AH361" s="126">
        <v>24.5</v>
      </c>
      <c r="AI361" s="126">
        <v>2.2999999999999998</v>
      </c>
      <c r="AJ361" s="126">
        <v>5</v>
      </c>
      <c r="AK361" s="126">
        <v>20.6</v>
      </c>
      <c r="AL361" s="126">
        <v>12.5</v>
      </c>
      <c r="AM361" s="126">
        <v>0</v>
      </c>
      <c r="AN361" s="126">
        <v>0</v>
      </c>
      <c r="AO361" s="120"/>
      <c r="AP361" s="92">
        <f t="shared" si="185"/>
        <v>255.60000000000002</v>
      </c>
      <c r="AQ361" s="93">
        <v>212.82000000000002</v>
      </c>
      <c r="AR361" s="94">
        <f t="shared" si="215"/>
        <v>120.10149422046801</v>
      </c>
      <c r="AS361" s="95">
        <f t="shared" si="216"/>
        <v>120.10149422046801</v>
      </c>
      <c r="AT361" s="96">
        <f>COUNT(K361:AO361)</f>
        <v>30</v>
      </c>
      <c r="AU361" s="97">
        <f t="shared" si="179"/>
        <v>19</v>
      </c>
      <c r="AV361" s="98"/>
      <c r="AW361" s="58">
        <f t="shared" si="190"/>
        <v>0</v>
      </c>
      <c r="AX361" s="99"/>
      <c r="AY361" s="100">
        <f t="shared" si="206"/>
        <v>82.2</v>
      </c>
      <c r="AZ361" s="101">
        <v>68</v>
      </c>
      <c r="BA361" s="102">
        <f t="shared" si="186"/>
        <v>14.200000000000003</v>
      </c>
      <c r="BB361" s="102" t="str">
        <f t="shared" si="187"/>
        <v>Si</v>
      </c>
      <c r="BC361" s="102" t="str">
        <f t="shared" si="188"/>
        <v/>
      </c>
      <c r="BD361" s="102">
        <v>18.866666666666667</v>
      </c>
      <c r="BE361" s="103">
        <f t="shared" si="217"/>
        <v>0.13333333333333286</v>
      </c>
      <c r="BF361" s="346" t="s">
        <v>1204</v>
      </c>
      <c r="BG361" s="105">
        <v>42.63333333333334</v>
      </c>
      <c r="BH361" s="105">
        <v>87.532142857142858</v>
      </c>
      <c r="BI361" s="105">
        <v>134.75862068965517</v>
      </c>
      <c r="BJ361" s="105">
        <v>212.82000000000002</v>
      </c>
      <c r="BK361" s="105">
        <v>224.71666666666667</v>
      </c>
      <c r="BL361" s="105">
        <v>125.05666666666664</v>
      </c>
      <c r="BM361" s="105">
        <v>103.79666666666668</v>
      </c>
      <c r="BN361" s="105">
        <v>134.95517241379309</v>
      </c>
      <c r="BO361" s="105">
        <v>204.21999999999997</v>
      </c>
      <c r="BP361" s="105">
        <v>265.68620689655171</v>
      </c>
      <c r="BQ361" s="105">
        <v>180.76999999999998</v>
      </c>
      <c r="BR361" s="106">
        <v>74.267857142857139</v>
      </c>
      <c r="BS361" s="107"/>
      <c r="BT361" s="108">
        <v>5.5333333333333306</v>
      </c>
      <c r="BU361" s="108">
        <v>8.5324045566502456</v>
      </c>
      <c r="BV361" s="108">
        <v>12.862068965517242</v>
      </c>
      <c r="BW361" s="108">
        <v>18.866666666666667</v>
      </c>
      <c r="BX361" s="108">
        <v>19.899999999999999</v>
      </c>
      <c r="BY361" s="109">
        <v>14.8</v>
      </c>
      <c r="BZ361" s="109">
        <v>14.8</v>
      </c>
      <c r="CA361" s="109">
        <v>16.72413793103448</v>
      </c>
      <c r="CB361" s="109">
        <v>18.133333333333333</v>
      </c>
      <c r="CC361" s="109">
        <v>20.758620689655171</v>
      </c>
      <c r="CD361" s="109">
        <v>16.899999999999999</v>
      </c>
      <c r="CE361" s="109">
        <v>9.5357142857142847</v>
      </c>
      <c r="CF361" s="110"/>
      <c r="CG361" s="111">
        <v>53</v>
      </c>
      <c r="CH361" s="111">
        <v>57</v>
      </c>
      <c r="CI361" s="111">
        <v>60</v>
      </c>
      <c r="CJ361" s="111">
        <v>68</v>
      </c>
      <c r="CK361" s="111">
        <v>90</v>
      </c>
      <c r="CL361" s="111">
        <v>72</v>
      </c>
      <c r="CM361" s="111">
        <v>52</v>
      </c>
      <c r="CN361" s="111">
        <v>55</v>
      </c>
      <c r="CO361" s="111">
        <v>83</v>
      </c>
      <c r="CP361" s="111">
        <v>90.2</v>
      </c>
      <c r="CQ361" s="111">
        <v>75.2</v>
      </c>
      <c r="CR361" s="111">
        <v>54</v>
      </c>
      <c r="CS361" s="112"/>
      <c r="CT361" s="200" t="s">
        <v>1204</v>
      </c>
      <c r="CU361" s="114">
        <f t="shared" si="207"/>
        <v>36.6</v>
      </c>
      <c r="CV361" s="114"/>
      <c r="CW361" s="114"/>
      <c r="CX361" s="114">
        <f t="shared" si="208"/>
        <v>130.9</v>
      </c>
      <c r="CY361" s="114"/>
      <c r="CZ361" s="114"/>
      <c r="DA361" s="114">
        <f t="shared" si="209"/>
        <v>88.1</v>
      </c>
      <c r="DB361" s="115">
        <f t="shared" si="210"/>
        <v>255.6</v>
      </c>
      <c r="DC361" s="116">
        <f t="shared" si="211"/>
        <v>10</v>
      </c>
      <c r="DD361" s="116">
        <f t="shared" si="212"/>
        <v>10</v>
      </c>
      <c r="DE361" s="116">
        <f t="shared" si="213"/>
        <v>10</v>
      </c>
      <c r="DF361" s="117">
        <f t="shared" si="214"/>
        <v>30</v>
      </c>
      <c r="DH361" s="119">
        <v>17.849846773487435</v>
      </c>
      <c r="DI361" s="119">
        <v>10.769739952718679</v>
      </c>
      <c r="DJ361" s="120">
        <v>13.56189475527537</v>
      </c>
      <c r="DK361" s="121"/>
      <c r="DL361" s="119">
        <v>27.257560019598234</v>
      </c>
      <c r="DM361" s="119">
        <v>25.092699657030867</v>
      </c>
      <c r="DN361" s="120">
        <v>24.895894169524745</v>
      </c>
      <c r="DO361" s="121"/>
      <c r="DP361" s="119">
        <v>33.780503946569517</v>
      </c>
      <c r="DQ361" s="119">
        <v>37.778196721311481</v>
      </c>
      <c r="DR361" s="120">
        <v>50.370928961748639</v>
      </c>
      <c r="DS361" s="121"/>
      <c r="DT361" s="119">
        <v>55.001969208736128</v>
      </c>
      <c r="DU361" s="119">
        <v>65.602348728965254</v>
      </c>
      <c r="DV361" s="120">
        <v>78.902824919441457</v>
      </c>
      <c r="DW361" s="121"/>
      <c r="DX361" s="119">
        <v>84.211352468839891</v>
      </c>
      <c r="DY361" s="119">
        <v>73.70993678092043</v>
      </c>
      <c r="DZ361" s="120">
        <v>80.510853607382558</v>
      </c>
      <c r="EA361" s="121"/>
      <c r="EB361" s="119">
        <v>64.693490945674057</v>
      </c>
      <c r="EC361" s="119">
        <v>43.395633802816903</v>
      </c>
      <c r="ED361" s="120">
        <v>33.896589537223342</v>
      </c>
      <c r="EE361" s="121"/>
      <c r="EF361" s="119">
        <v>37.397640080767296</v>
      </c>
      <c r="EG361" s="119">
        <v>36.797677940434127</v>
      </c>
      <c r="EH361" s="120">
        <v>38.997539121655741</v>
      </c>
      <c r="EI361" s="121"/>
      <c r="EJ361" s="119">
        <v>34.799999999999997</v>
      </c>
      <c r="EK361" s="119">
        <v>43.3</v>
      </c>
      <c r="EL361" s="120">
        <v>68.099999999999994</v>
      </c>
      <c r="EM361" s="121"/>
      <c r="EN361" s="119">
        <v>70.818878223226065</v>
      </c>
      <c r="EO361" s="119">
        <v>74.219784804567439</v>
      </c>
      <c r="EP361" s="120">
        <v>82.722051257920853</v>
      </c>
      <c r="EQ361" s="121"/>
      <c r="ER361" s="119">
        <v>96.423471241694315</v>
      </c>
      <c r="ES361" s="119">
        <v>87.101867473006621</v>
      </c>
      <c r="ET361" s="120">
        <v>92.313946999584672</v>
      </c>
      <c r="EU361" s="121"/>
      <c r="EV361" s="119">
        <v>65.721502209131089</v>
      </c>
      <c r="EW361" s="119">
        <v>58.8192439862543</v>
      </c>
      <c r="EX361" s="120">
        <v>50.116396661757499</v>
      </c>
      <c r="EY361" s="121"/>
      <c r="EZ361" s="119">
        <v>28.376887417218541</v>
      </c>
      <c r="FA361" s="119">
        <v>23.630927152317881</v>
      </c>
      <c r="FB361" s="120">
        <v>22.642185430463577</v>
      </c>
    </row>
    <row r="362" spans="1:158" s="118" customFormat="1" ht="15" customHeight="1" x14ac:dyDescent="0.25">
      <c r="A362" s="85">
        <v>37050050</v>
      </c>
      <c r="B362" s="86">
        <v>-70.25</v>
      </c>
      <c r="C362" s="86">
        <v>6.9333333333333336</v>
      </c>
      <c r="D362" s="87">
        <v>100</v>
      </c>
      <c r="E362" s="197" t="s">
        <v>202</v>
      </c>
      <c r="F362" s="89" t="s">
        <v>78</v>
      </c>
      <c r="G362" s="89" t="s">
        <v>1524</v>
      </c>
      <c r="H362" s="89" t="s">
        <v>778</v>
      </c>
      <c r="I362" s="89" t="s">
        <v>1560</v>
      </c>
      <c r="J362" s="171" t="s">
        <v>778</v>
      </c>
      <c r="K362" s="246" t="s">
        <v>1301</v>
      </c>
      <c r="L362" s="126" t="s">
        <v>1301</v>
      </c>
      <c r="M362" s="126" t="s">
        <v>1301</v>
      </c>
      <c r="N362" s="126" t="s">
        <v>1301</v>
      </c>
      <c r="O362" s="126" t="s">
        <v>1301</v>
      </c>
      <c r="P362" s="126" t="s">
        <v>1301</v>
      </c>
      <c r="Q362" s="126" t="s">
        <v>1301</v>
      </c>
      <c r="R362" s="126" t="s">
        <v>1301</v>
      </c>
      <c r="S362" s="126" t="s">
        <v>1301</v>
      </c>
      <c r="T362" s="126" t="s">
        <v>1301</v>
      </c>
      <c r="U362" s="126" t="s">
        <v>1301</v>
      </c>
      <c r="V362" s="661" t="s">
        <v>1301</v>
      </c>
      <c r="W362" s="661" t="s">
        <v>1301</v>
      </c>
      <c r="X362" s="126" t="s">
        <v>1301</v>
      </c>
      <c r="Y362" s="126" t="s">
        <v>1301</v>
      </c>
      <c r="Z362" s="246" t="s">
        <v>1301</v>
      </c>
      <c r="AA362" s="126" t="s">
        <v>1301</v>
      </c>
      <c r="AB362" s="126" t="s">
        <v>1301</v>
      </c>
      <c r="AC362" s="126" t="s">
        <v>1301</v>
      </c>
      <c r="AD362" s="246" t="s">
        <v>1301</v>
      </c>
      <c r="AE362" s="126" t="s">
        <v>1301</v>
      </c>
      <c r="AF362" s="126" t="s">
        <v>1301</v>
      </c>
      <c r="AG362" s="126" t="s">
        <v>1301</v>
      </c>
      <c r="AH362" s="126" t="s">
        <v>1301</v>
      </c>
      <c r="AI362" s="126" t="s">
        <v>1301</v>
      </c>
      <c r="AJ362" s="126" t="s">
        <v>1301</v>
      </c>
      <c r="AK362" s="126" t="s">
        <v>1301</v>
      </c>
      <c r="AL362" s="126" t="s">
        <v>1301</v>
      </c>
      <c r="AM362" s="126" t="s">
        <v>1301</v>
      </c>
      <c r="AN362" s="126" t="s">
        <v>1301</v>
      </c>
      <c r="AO362" s="120"/>
      <c r="AP362" s="92" t="str">
        <f t="shared" si="185"/>
        <v/>
      </c>
      <c r="AQ362" s="93">
        <v>175.55172413793105</v>
      </c>
      <c r="AT362" s="96">
        <f>COUNT(K362:AO362)</f>
        <v>0</v>
      </c>
      <c r="AU362" s="97">
        <f t="shared" si="179"/>
        <v>0</v>
      </c>
      <c r="AV362" s="98"/>
      <c r="AW362" s="58"/>
      <c r="AX362" s="99"/>
      <c r="AY362" s="100"/>
      <c r="AZ362" s="101">
        <v>115</v>
      </c>
      <c r="BA362" s="102" t="str">
        <f t="shared" si="186"/>
        <v/>
      </c>
      <c r="BB362" s="102" t="str">
        <f t="shared" si="187"/>
        <v/>
      </c>
      <c r="BC362" s="102" t="str">
        <f t="shared" si="188"/>
        <v/>
      </c>
      <c r="BD362" s="102">
        <v>7.5172413793103443</v>
      </c>
      <c r="BE362" s="103">
        <f t="shared" si="217"/>
        <v>-7.5172413793103443</v>
      </c>
      <c r="BF362" s="346" t="s">
        <v>202</v>
      </c>
      <c r="BG362" s="105">
        <v>12.873076923076923</v>
      </c>
      <c r="BH362" s="105">
        <v>26.222222222222221</v>
      </c>
      <c r="BI362" s="105">
        <v>47.333333333333336</v>
      </c>
      <c r="BJ362" s="105">
        <v>175.55172413793105</v>
      </c>
      <c r="BK362" s="105">
        <v>249.83333333333334</v>
      </c>
      <c r="BL362" s="105">
        <v>316.06666666666666</v>
      </c>
      <c r="BM362" s="105">
        <v>303.7</v>
      </c>
      <c r="BN362" s="105">
        <v>222.34482758620689</v>
      </c>
      <c r="BO362" s="105">
        <v>223.86666666666667</v>
      </c>
      <c r="BP362" s="105">
        <v>165.33333333333334</v>
      </c>
      <c r="BQ362" s="105">
        <v>89.9</v>
      </c>
      <c r="BR362" s="106">
        <v>26.071428571428573</v>
      </c>
      <c r="BS362" s="107"/>
      <c r="BT362" s="108">
        <v>0.88888888888888884</v>
      </c>
      <c r="BU362" s="108">
        <v>1.3014276591862797</v>
      </c>
      <c r="BV362" s="108">
        <v>2.7511904761904753</v>
      </c>
      <c r="BW362" s="108">
        <v>7.5172413793103443</v>
      </c>
      <c r="BX362" s="108">
        <v>11.566666666666663</v>
      </c>
      <c r="BY362" s="109">
        <v>14.799999999999995</v>
      </c>
      <c r="BZ362" s="109">
        <v>14.899999999999999</v>
      </c>
      <c r="CA362" s="109">
        <v>12.275862068965516</v>
      </c>
      <c r="CB362" s="109">
        <v>10.533333333333335</v>
      </c>
      <c r="CC362" s="109">
        <v>7.5333333333333297</v>
      </c>
      <c r="CD362" s="109">
        <v>4.3666666666666671</v>
      </c>
      <c r="CE362" s="109">
        <v>1.5357142857142856</v>
      </c>
      <c r="CF362" s="110"/>
      <c r="CG362" s="111">
        <v>48</v>
      </c>
      <c r="CH362" s="111">
        <v>84</v>
      </c>
      <c r="CI362" s="111">
        <v>75</v>
      </c>
      <c r="CJ362" s="111">
        <v>115</v>
      </c>
      <c r="CK362" s="111">
        <v>140</v>
      </c>
      <c r="CL362" s="111">
        <v>130</v>
      </c>
      <c r="CM362" s="111">
        <v>135</v>
      </c>
      <c r="CN362" s="111">
        <v>106</v>
      </c>
      <c r="CO362" s="111">
        <v>150</v>
      </c>
      <c r="CP362" s="111">
        <v>130</v>
      </c>
      <c r="CQ362" s="111">
        <v>102</v>
      </c>
      <c r="CR362" s="111">
        <v>75</v>
      </c>
      <c r="CS362" s="112"/>
      <c r="CT362" s="200" t="s">
        <v>202</v>
      </c>
      <c r="CU362" s="114">
        <f t="shared" si="207"/>
        <v>0</v>
      </c>
      <c r="CV362" s="114"/>
      <c r="CW362" s="114"/>
      <c r="CX362" s="114">
        <f t="shared" si="208"/>
        <v>0</v>
      </c>
      <c r="CY362" s="114"/>
      <c r="CZ362" s="114"/>
      <c r="DA362" s="114">
        <f t="shared" si="209"/>
        <v>0</v>
      </c>
      <c r="DB362" s="115">
        <f t="shared" si="210"/>
        <v>0</v>
      </c>
      <c r="DC362" s="116">
        <f t="shared" si="211"/>
        <v>0</v>
      </c>
      <c r="DD362" s="116">
        <f t="shared" si="212"/>
        <v>0</v>
      </c>
      <c r="DE362" s="116">
        <f t="shared" si="213"/>
        <v>0</v>
      </c>
      <c r="DF362" s="117">
        <f t="shared" si="214"/>
        <v>0</v>
      </c>
      <c r="DH362" s="119">
        <v>2.2296195652173911</v>
      </c>
      <c r="DI362" s="119">
        <v>5.2396059782608688</v>
      </c>
      <c r="DJ362" s="120">
        <v>6.8003396739130428</v>
      </c>
      <c r="DK362" s="121"/>
      <c r="DL362" s="119">
        <v>7.8747085447812379</v>
      </c>
      <c r="DM362" s="119">
        <v>4.3149087916609528</v>
      </c>
      <c r="DN362" s="120">
        <v>22.006034837470853</v>
      </c>
      <c r="DO362" s="121"/>
      <c r="DP362" s="119">
        <v>9.1812362030905099</v>
      </c>
      <c r="DQ362" s="119">
        <v>17.423482339955854</v>
      </c>
      <c r="DR362" s="120">
        <v>20.657781456953646</v>
      </c>
      <c r="DS362" s="121"/>
      <c r="DT362" s="119">
        <v>40.1</v>
      </c>
      <c r="DU362" s="119">
        <v>54.5</v>
      </c>
      <c r="DV362" s="120">
        <v>71.400000000000006</v>
      </c>
      <c r="DW362" s="121"/>
      <c r="DX362" s="119">
        <v>75.642156862745097</v>
      </c>
      <c r="DY362" s="119">
        <v>75.541835699797161</v>
      </c>
      <c r="DZ362" s="120">
        <v>96.107674104124399</v>
      </c>
      <c r="EA362" s="121"/>
      <c r="EB362" s="119">
        <v>85.690290052118755</v>
      </c>
      <c r="EC362" s="119">
        <v>88.489972807613867</v>
      </c>
      <c r="ED362" s="120">
        <v>119.98640380693406</v>
      </c>
      <c r="EE362" s="121"/>
      <c r="EF362" s="119">
        <v>110.80447948805852</v>
      </c>
      <c r="EG362" s="119">
        <v>94.312649982859099</v>
      </c>
      <c r="EH362" s="120">
        <v>95.549537195749068</v>
      </c>
      <c r="EI362" s="121"/>
      <c r="EJ362" s="119">
        <v>80.619109258446699</v>
      </c>
      <c r="EK362" s="119">
        <v>75.265094339622649</v>
      </c>
      <c r="EL362" s="120">
        <v>78.765796401930686</v>
      </c>
      <c r="EM362" s="121"/>
      <c r="EN362" s="119">
        <v>64.819879807692303</v>
      </c>
      <c r="EO362" s="119">
        <v>69.666225961538458</v>
      </c>
      <c r="EP362" s="120">
        <v>75.522227564102565</v>
      </c>
      <c r="EQ362" s="121"/>
      <c r="ER362" s="119">
        <v>61.456450879320805</v>
      </c>
      <c r="ES362" s="119">
        <v>53.404942389326877</v>
      </c>
      <c r="ET362" s="120">
        <v>53.201106731352347</v>
      </c>
      <c r="EU362" s="121"/>
      <c r="EV362" s="119">
        <v>34.760829207920793</v>
      </c>
      <c r="EW362" s="119">
        <v>26.019801980198018</v>
      </c>
      <c r="EX362" s="120">
        <v>21.344368811881186</v>
      </c>
      <c r="EY362" s="121"/>
      <c r="EZ362" s="119">
        <v>6.3306641544983497</v>
      </c>
      <c r="FA362" s="119">
        <v>12.43523316062176</v>
      </c>
      <c r="FB362" s="120">
        <v>3.052284503061705</v>
      </c>
    </row>
    <row r="363" spans="1:158" s="118" customFormat="1" ht="15" customHeight="1" x14ac:dyDescent="0.25">
      <c r="A363" s="85">
        <v>16010110</v>
      </c>
      <c r="B363" s="86">
        <v>-72.599999999999994</v>
      </c>
      <c r="C363" s="86">
        <v>7.6166669999999996</v>
      </c>
      <c r="D363" s="87">
        <v>1350</v>
      </c>
      <c r="E363" s="197" t="s">
        <v>283</v>
      </c>
      <c r="F363" s="89" t="s">
        <v>55</v>
      </c>
      <c r="G363" s="89" t="s">
        <v>1511</v>
      </c>
      <c r="H363" s="89" t="s">
        <v>1519</v>
      </c>
      <c r="I363" s="89" t="s">
        <v>1545</v>
      </c>
      <c r="J363" s="171" t="s">
        <v>1205</v>
      </c>
      <c r="K363" s="246">
        <v>0</v>
      </c>
      <c r="L363" s="126">
        <v>9.3000000000000007</v>
      </c>
      <c r="M363" s="126">
        <v>0</v>
      </c>
      <c r="N363" s="126">
        <v>0</v>
      </c>
      <c r="O363" s="126">
        <v>0</v>
      </c>
      <c r="P363" s="126">
        <v>0</v>
      </c>
      <c r="Q363" s="126">
        <v>0</v>
      </c>
      <c r="R363" s="126">
        <v>0</v>
      </c>
      <c r="S363" s="126">
        <v>0</v>
      </c>
      <c r="T363" s="126">
        <v>0</v>
      </c>
      <c r="U363" s="126">
        <v>0</v>
      </c>
      <c r="V363" s="661">
        <v>0</v>
      </c>
      <c r="W363" s="661">
        <v>0</v>
      </c>
      <c r="X363" s="126" t="s">
        <v>1301</v>
      </c>
      <c r="Y363" s="126">
        <v>35.4</v>
      </c>
      <c r="Z363" s="246">
        <v>19.8</v>
      </c>
      <c r="AA363" s="126">
        <v>15.7</v>
      </c>
      <c r="AB363" s="126">
        <v>10.5</v>
      </c>
      <c r="AC363" s="126">
        <v>8.3000000000000007</v>
      </c>
      <c r="AD363" s="246">
        <v>4.2</v>
      </c>
      <c r="AE363" s="126">
        <v>25.5</v>
      </c>
      <c r="AF363" s="126">
        <v>5.4</v>
      </c>
      <c r="AG363" s="126">
        <v>0</v>
      </c>
      <c r="AH363" s="126">
        <v>66.099999999999994</v>
      </c>
      <c r="AI363" s="126" t="s">
        <v>1301</v>
      </c>
      <c r="AJ363" s="126">
        <v>7.2</v>
      </c>
      <c r="AK363" s="126">
        <v>5.4</v>
      </c>
      <c r="AL363" s="126">
        <v>2.1</v>
      </c>
      <c r="AM363" s="126">
        <v>8.6999999999999993</v>
      </c>
      <c r="AN363" s="126">
        <v>0</v>
      </c>
      <c r="AO363" s="120"/>
      <c r="AP363" s="92">
        <f t="shared" si="185"/>
        <v>223.59999999999997</v>
      </c>
      <c r="AQ363" s="93">
        <v>179.92666666666668</v>
      </c>
      <c r="AR363" s="94">
        <f t="shared" si="215"/>
        <v>124.27285190262697</v>
      </c>
      <c r="AS363" s="95">
        <f t="shared" si="216"/>
        <v>133.14948418138604</v>
      </c>
      <c r="AT363" s="96">
        <f>COUNT(K363:AO363)</f>
        <v>28</v>
      </c>
      <c r="AU363" s="97">
        <f t="shared" si="179"/>
        <v>14</v>
      </c>
      <c r="AV363" s="98"/>
      <c r="AW363" s="58">
        <f t="shared" si="190"/>
        <v>0</v>
      </c>
      <c r="AX363" s="99"/>
      <c r="AY363" s="100">
        <f t="shared" si="206"/>
        <v>66.099999999999994</v>
      </c>
      <c r="AZ363" s="101">
        <v>169.1</v>
      </c>
      <c r="BA363" s="102">
        <f t="shared" si="186"/>
        <v>-103</v>
      </c>
      <c r="BB363" s="102" t="str">
        <f t="shared" si="187"/>
        <v/>
      </c>
      <c r="BC363" s="102" t="str">
        <f t="shared" si="188"/>
        <v/>
      </c>
      <c r="BD363" s="102">
        <v>10.8</v>
      </c>
      <c r="BE363" s="103">
        <f t="shared" si="217"/>
        <v>3.1999999999999993</v>
      </c>
      <c r="BF363" s="124" t="s">
        <v>283</v>
      </c>
      <c r="BG363" s="105">
        <v>48.953333333333326</v>
      </c>
      <c r="BH363" s="105">
        <v>55.653333333333336</v>
      </c>
      <c r="BI363" s="105">
        <v>92.523333333333341</v>
      </c>
      <c r="BJ363" s="105">
        <v>179.92666666666668</v>
      </c>
      <c r="BK363" s="105">
        <v>139.68333333333337</v>
      </c>
      <c r="BL363" s="105">
        <v>97.707407407407402</v>
      </c>
      <c r="BM363" s="105">
        <v>89.617857142857147</v>
      </c>
      <c r="BN363" s="105">
        <v>87.471428571428561</v>
      </c>
      <c r="BO363" s="105">
        <v>145.95357142857145</v>
      </c>
      <c r="BP363" s="105">
        <v>205.35357142857143</v>
      </c>
      <c r="BQ363" s="105">
        <v>194.56206896551728</v>
      </c>
      <c r="BR363" s="106">
        <v>88.875862068965546</v>
      </c>
      <c r="BS363" s="107"/>
      <c r="BT363" s="108">
        <v>5.1999999999999984</v>
      </c>
      <c r="BU363" s="108">
        <v>5.7648091133004931</v>
      </c>
      <c r="BV363" s="108">
        <v>8.2999999999999972</v>
      </c>
      <c r="BW363" s="108">
        <v>10.8</v>
      </c>
      <c r="BX363" s="108">
        <v>11.3</v>
      </c>
      <c r="BY363" s="109">
        <v>11.44444444444445</v>
      </c>
      <c r="BZ363" s="109">
        <v>11.714285714285717</v>
      </c>
      <c r="CA363" s="109">
        <v>11.357142857142859</v>
      </c>
      <c r="CB363" s="109">
        <v>13.107142857142859</v>
      </c>
      <c r="CC363" s="109">
        <v>13.321428571428575</v>
      </c>
      <c r="CD363" s="109">
        <v>13.827586206896552</v>
      </c>
      <c r="CE363" s="109">
        <v>7.7931034482758594</v>
      </c>
      <c r="CF363" s="110"/>
      <c r="CG363" s="111">
        <v>79</v>
      </c>
      <c r="CH363" s="111">
        <v>84</v>
      </c>
      <c r="CI363" s="111">
        <v>86.2</v>
      </c>
      <c r="CJ363" s="111">
        <v>169.1</v>
      </c>
      <c r="CK363" s="111">
        <v>97.6</v>
      </c>
      <c r="CL363" s="111">
        <v>90.3</v>
      </c>
      <c r="CM363" s="111">
        <v>57.9</v>
      </c>
      <c r="CN363" s="111">
        <v>56.2</v>
      </c>
      <c r="CO363" s="111">
        <v>127.2</v>
      </c>
      <c r="CP363" s="111">
        <v>97.3</v>
      </c>
      <c r="CQ363" s="111">
        <v>136.6</v>
      </c>
      <c r="CR363" s="111">
        <v>85.4</v>
      </c>
      <c r="CS363" s="112"/>
      <c r="CT363" s="125" t="s">
        <v>283</v>
      </c>
      <c r="CU363" s="114">
        <f t="shared" si="207"/>
        <v>9.3000000000000007</v>
      </c>
      <c r="CV363" s="114"/>
      <c r="CW363" s="114"/>
      <c r="CX363" s="114">
        <f t="shared" si="208"/>
        <v>93.9</v>
      </c>
      <c r="CY363" s="114"/>
      <c r="CZ363" s="114"/>
      <c r="DA363" s="114">
        <f t="shared" si="209"/>
        <v>120.4</v>
      </c>
      <c r="DB363" s="115">
        <f t="shared" si="210"/>
        <v>223.60000000000002</v>
      </c>
      <c r="DC363" s="116">
        <f t="shared" si="211"/>
        <v>10</v>
      </c>
      <c r="DD363" s="116">
        <f t="shared" si="212"/>
        <v>9</v>
      </c>
      <c r="DE363" s="116">
        <f t="shared" si="213"/>
        <v>9</v>
      </c>
      <c r="DF363" s="117">
        <f t="shared" si="214"/>
        <v>28</v>
      </c>
      <c r="DH363" s="119">
        <v>26.667589662447256</v>
      </c>
      <c r="DI363" s="119">
        <v>25.248022151898727</v>
      </c>
      <c r="DJ363" s="120">
        <v>12.16772151898734</v>
      </c>
      <c r="DK363" s="121"/>
      <c r="DL363" s="119">
        <v>20.582645122681026</v>
      </c>
      <c r="DM363" s="119">
        <v>14.793776181926988</v>
      </c>
      <c r="DN363" s="120">
        <v>24.334689806503089</v>
      </c>
      <c r="DO363" s="121"/>
      <c r="DP363" s="119">
        <v>15.31065634218289</v>
      </c>
      <c r="DQ363" s="119">
        <v>24.701192232055057</v>
      </c>
      <c r="DR363" s="120">
        <v>52.260373647984267</v>
      </c>
      <c r="DS363" s="121"/>
      <c r="DT363" s="119">
        <v>41.505991145387043</v>
      </c>
      <c r="DU363" s="119">
        <v>66.727335047129415</v>
      </c>
      <c r="DV363" s="120">
        <v>46.272229363039145</v>
      </c>
      <c r="DW363" s="121"/>
      <c r="DX363" s="119">
        <v>57.316744340878834</v>
      </c>
      <c r="DY363" s="119">
        <v>40.541111850865519</v>
      </c>
      <c r="DZ363" s="120">
        <v>42.125477141589002</v>
      </c>
      <c r="EA363" s="121"/>
      <c r="EB363" s="119">
        <v>34.580578512396691</v>
      </c>
      <c r="EC363" s="119">
        <v>26.153378706854639</v>
      </c>
      <c r="ED363" s="120">
        <v>33.030748663101605</v>
      </c>
      <c r="EE363" s="121"/>
      <c r="EF363" s="119">
        <v>31.188912579957361</v>
      </c>
      <c r="EG363" s="119">
        <v>35.287455579246625</v>
      </c>
      <c r="EH363" s="120">
        <v>27.29029850746269</v>
      </c>
      <c r="EI363" s="121"/>
      <c r="EJ363" s="119">
        <v>22.99849673202614</v>
      </c>
      <c r="EK363" s="119">
        <v>26.198287581699343</v>
      </c>
      <c r="EL363" s="120">
        <v>35.797660130718953</v>
      </c>
      <c r="EM363" s="121"/>
      <c r="EN363" s="119">
        <v>35.064148351648349</v>
      </c>
      <c r="EO363" s="119">
        <v>48.510576923076918</v>
      </c>
      <c r="EP363" s="120">
        <v>67.025274725274727</v>
      </c>
      <c r="EQ363" s="121"/>
      <c r="ER363" s="119">
        <v>72.720277777777795</v>
      </c>
      <c r="ES363" s="119">
        <v>66.863611111111126</v>
      </c>
      <c r="ET363" s="120">
        <v>75.160555555555561</v>
      </c>
      <c r="EU363" s="121"/>
      <c r="EV363" s="119">
        <v>62.62600611143619</v>
      </c>
      <c r="EW363" s="119">
        <v>59.141252194265647</v>
      </c>
      <c r="EX363" s="120">
        <v>48.388297249853721</v>
      </c>
      <c r="EY363" s="121"/>
      <c r="EZ363" s="119">
        <v>60.957735645698605</v>
      </c>
      <c r="FA363" s="119">
        <v>27.587404467960024</v>
      </c>
      <c r="FB363" s="120">
        <v>18.960415441896924</v>
      </c>
    </row>
    <row r="364" spans="1:158" s="118" customFormat="1" ht="15" customHeight="1" x14ac:dyDescent="0.25">
      <c r="A364" s="85">
        <v>23195110</v>
      </c>
      <c r="B364" s="86">
        <v>-73.166666666666671</v>
      </c>
      <c r="C364" s="86">
        <v>7.0166666666666666</v>
      </c>
      <c r="D364" s="87">
        <v>777</v>
      </c>
      <c r="E364" s="197" t="s">
        <v>1207</v>
      </c>
      <c r="F364" s="89" t="s">
        <v>52</v>
      </c>
      <c r="G364" s="89" t="s">
        <v>1515</v>
      </c>
      <c r="H364" s="89" t="s">
        <v>1518</v>
      </c>
      <c r="I364" s="89" t="s">
        <v>1544</v>
      </c>
      <c r="J364" s="171" t="s">
        <v>1208</v>
      </c>
      <c r="K364" s="246">
        <v>0</v>
      </c>
      <c r="L364" s="126">
        <v>0</v>
      </c>
      <c r="M364" s="126">
        <v>1.5</v>
      </c>
      <c r="N364" s="126">
        <v>0</v>
      </c>
      <c r="O364" s="126">
        <v>1.6</v>
      </c>
      <c r="P364" s="126">
        <v>0</v>
      </c>
      <c r="Q364" s="126">
        <v>0</v>
      </c>
      <c r="R364" s="126">
        <v>1.2</v>
      </c>
      <c r="S364" s="126">
        <v>0</v>
      </c>
      <c r="T364" s="126">
        <v>0</v>
      </c>
      <c r="U364" s="126">
        <v>0</v>
      </c>
      <c r="V364" s="661">
        <v>0</v>
      </c>
      <c r="W364" s="661">
        <v>9.5</v>
      </c>
      <c r="X364" s="126">
        <v>2.8</v>
      </c>
      <c r="Y364" s="126">
        <v>4.3</v>
      </c>
      <c r="Z364" s="246">
        <v>5.7</v>
      </c>
      <c r="AA364" s="126">
        <v>10</v>
      </c>
      <c r="AB364" s="126">
        <v>0.5</v>
      </c>
      <c r="AC364" s="126">
        <v>0</v>
      </c>
      <c r="AD364" s="246">
        <v>0</v>
      </c>
      <c r="AE364" s="126">
        <v>3.8</v>
      </c>
      <c r="AF364" s="126">
        <v>2</v>
      </c>
      <c r="AG364" s="126">
        <v>0</v>
      </c>
      <c r="AH364" s="126">
        <v>19.600000000000001</v>
      </c>
      <c r="AI364" s="126">
        <v>0</v>
      </c>
      <c r="AJ364" s="126">
        <v>0</v>
      </c>
      <c r="AK364" s="126">
        <v>0</v>
      </c>
      <c r="AL364" s="126">
        <v>0</v>
      </c>
      <c r="AM364" s="126">
        <v>0</v>
      </c>
      <c r="AN364" s="126">
        <v>0</v>
      </c>
      <c r="AO364" s="120"/>
      <c r="AP364" s="92">
        <f t="shared" si="185"/>
        <v>62.5</v>
      </c>
      <c r="AQ364" s="93">
        <v>84.025925925925932</v>
      </c>
      <c r="AR364" s="94">
        <f t="shared" si="215"/>
        <v>74.38180455767619</v>
      </c>
      <c r="AS364" s="95">
        <f t="shared" si="216"/>
        <v>74.381804557676205</v>
      </c>
      <c r="AT364" s="96">
        <f>COUNT(K364:AO364)</f>
        <v>30</v>
      </c>
      <c r="AU364" s="97">
        <f t="shared" si="179"/>
        <v>12</v>
      </c>
      <c r="AV364" s="98"/>
      <c r="AW364" s="58">
        <f t="shared" si="190"/>
        <v>0</v>
      </c>
      <c r="AX364" s="99"/>
      <c r="AY364" s="100">
        <f t="shared" si="206"/>
        <v>19.600000000000001</v>
      </c>
      <c r="AZ364" s="101">
        <v>83.5</v>
      </c>
      <c r="BA364" s="102">
        <f t="shared" si="186"/>
        <v>-63.9</v>
      </c>
      <c r="BB364" s="102" t="str">
        <f t="shared" si="187"/>
        <v/>
      </c>
      <c r="BC364" s="102" t="str">
        <f t="shared" si="188"/>
        <v/>
      </c>
      <c r="BD364" s="102">
        <v>9.2266009852216726</v>
      </c>
      <c r="BE364" s="103">
        <f t="shared" si="217"/>
        <v>2.7733990147783274</v>
      </c>
      <c r="BF364" s="346" t="s">
        <v>1207</v>
      </c>
      <c r="BG364" s="105">
        <v>38.275000000000013</v>
      </c>
      <c r="BH364" s="105">
        <v>69.614285714285728</v>
      </c>
      <c r="BI364" s="105">
        <v>104.15384615384616</v>
      </c>
      <c r="BJ364" s="105">
        <v>84.025925925925932</v>
      </c>
      <c r="BK364" s="105">
        <v>99.003999999999991</v>
      </c>
      <c r="BL364" s="105">
        <v>75.183999999999997</v>
      </c>
      <c r="BM364" s="105">
        <v>63.561538461538461</v>
      </c>
      <c r="BN364" s="105">
        <v>79.521428571428572</v>
      </c>
      <c r="BO364" s="105">
        <v>86.58799999999998</v>
      </c>
      <c r="BP364" s="105">
        <v>115.66296296296295</v>
      </c>
      <c r="BQ364" s="105">
        <v>85.833333333333329</v>
      </c>
      <c r="BR364" s="106">
        <v>19.263999999999999</v>
      </c>
      <c r="BS364" s="107"/>
      <c r="BT364" s="108">
        <v>3.678571428571427</v>
      </c>
      <c r="BU364" s="108">
        <v>4.7079191590429277</v>
      </c>
      <c r="BV364" s="108">
        <v>8.5190476190476172</v>
      </c>
      <c r="BW364" s="108">
        <v>9.2266009852216726</v>
      </c>
      <c r="BX364" s="108">
        <v>11.86025641025641</v>
      </c>
      <c r="BY364" s="109">
        <v>9.2387267904509258</v>
      </c>
      <c r="BZ364" s="109">
        <v>9.4999999999999947</v>
      </c>
      <c r="CA364" s="109">
        <v>11.178571428571427</v>
      </c>
      <c r="CB364" s="109">
        <v>10.388250319284804</v>
      </c>
      <c r="CC364" s="109">
        <v>11.481481481481479</v>
      </c>
      <c r="CD364" s="109">
        <v>8.1494252873563209</v>
      </c>
      <c r="CE364" s="109">
        <v>2.8654761904761901</v>
      </c>
      <c r="CF364" s="110"/>
      <c r="CG364" s="111">
        <v>100.6</v>
      </c>
      <c r="CH364" s="111">
        <v>182</v>
      </c>
      <c r="CI364" s="111">
        <v>95.3</v>
      </c>
      <c r="CJ364" s="111">
        <v>83.5</v>
      </c>
      <c r="CK364" s="111">
        <v>84</v>
      </c>
      <c r="CL364" s="111">
        <v>82.7</v>
      </c>
      <c r="CM364" s="111">
        <v>73</v>
      </c>
      <c r="CN364" s="111">
        <v>109.8</v>
      </c>
      <c r="CO364" s="111">
        <v>67</v>
      </c>
      <c r="CP364" s="111">
        <v>91.4</v>
      </c>
      <c r="CQ364" s="111">
        <v>85.3</v>
      </c>
      <c r="CR364" s="111">
        <v>82.5</v>
      </c>
      <c r="CS364" s="112"/>
      <c r="CT364" s="200" t="s">
        <v>1207</v>
      </c>
      <c r="CU364" s="114">
        <f t="shared" si="207"/>
        <v>4.3</v>
      </c>
      <c r="CV364" s="114"/>
      <c r="CW364" s="114"/>
      <c r="CX364" s="114">
        <f t="shared" si="208"/>
        <v>32.799999999999997</v>
      </c>
      <c r="CY364" s="114"/>
      <c r="CZ364" s="114"/>
      <c r="DA364" s="114">
        <f t="shared" si="209"/>
        <v>25.400000000000002</v>
      </c>
      <c r="DB364" s="115">
        <f t="shared" si="210"/>
        <v>62.5</v>
      </c>
      <c r="DC364" s="116">
        <f t="shared" si="211"/>
        <v>10</v>
      </c>
      <c r="DD364" s="116">
        <f t="shared" si="212"/>
        <v>10</v>
      </c>
      <c r="DE364" s="116">
        <f t="shared" si="213"/>
        <v>10</v>
      </c>
      <c r="DF364" s="117">
        <f t="shared" si="214"/>
        <v>30</v>
      </c>
      <c r="DH364" s="119">
        <v>9.8479550922213335</v>
      </c>
      <c r="DI364" s="119">
        <v>16.214309899313911</v>
      </c>
      <c r="DJ364" s="120">
        <v>12.434286732602693</v>
      </c>
      <c r="DK364" s="121"/>
      <c r="DL364" s="119">
        <v>24.66323152709359</v>
      </c>
      <c r="DM364" s="119">
        <v>22.237339901477828</v>
      </c>
      <c r="DN364" s="120">
        <v>23.854600985221673</v>
      </c>
      <c r="DO364" s="121"/>
      <c r="DP364" s="119">
        <v>25.480768340661875</v>
      </c>
      <c r="DQ364" s="119">
        <v>36.097755149270995</v>
      </c>
      <c r="DR364" s="120">
        <v>43.883545475584349</v>
      </c>
      <c r="DS364" s="121"/>
      <c r="DT364" s="119">
        <v>31.832714046286046</v>
      </c>
      <c r="DU364" s="119">
        <v>30.751973754591155</v>
      </c>
      <c r="DV364" s="120">
        <v>32.422208750846899</v>
      </c>
      <c r="DW364" s="121"/>
      <c r="DX364" s="119">
        <v>34.214642151326935</v>
      </c>
      <c r="DY364" s="119">
        <v>30.076588085827215</v>
      </c>
      <c r="DZ364" s="120">
        <v>37.848055477131567</v>
      </c>
      <c r="EA364" s="121"/>
      <c r="EB364" s="119">
        <v>27.399197431781694</v>
      </c>
      <c r="EC364" s="119">
        <v>21.355256821829851</v>
      </c>
      <c r="ED364" s="120">
        <v>22.966974317817012</v>
      </c>
      <c r="EE364" s="121"/>
      <c r="EF364" s="119">
        <v>23.621716388996514</v>
      </c>
      <c r="EG364" s="119">
        <v>20.518863812475786</v>
      </c>
      <c r="EH364" s="120">
        <v>27.124937039907014</v>
      </c>
      <c r="EI364" s="121"/>
      <c r="EJ364" s="119">
        <v>20.178864525520879</v>
      </c>
      <c r="EK364" s="119">
        <v>24.973842234555544</v>
      </c>
      <c r="EL364" s="120">
        <v>30.567982895095984</v>
      </c>
      <c r="EM364" s="121"/>
      <c r="EN364" s="119">
        <v>28.918902787997709</v>
      </c>
      <c r="EO364" s="119">
        <v>32.521257460551055</v>
      </c>
      <c r="EP364" s="120">
        <v>29.219099010710483</v>
      </c>
      <c r="EQ364" s="121"/>
      <c r="ER364" s="119">
        <v>35.592815130896092</v>
      </c>
      <c r="ES364" s="119">
        <v>35.792774766462919</v>
      </c>
      <c r="ET364" s="120">
        <v>48.190272171606509</v>
      </c>
      <c r="EU364" s="121"/>
      <c r="EV364" s="119">
        <v>34.375616061376817</v>
      </c>
      <c r="EW364" s="119">
        <v>23.383413251052836</v>
      </c>
      <c r="EX364" s="120">
        <v>24.882349997915199</v>
      </c>
      <c r="EY364" s="121"/>
      <c r="EZ364" s="119">
        <v>12.08606729024152</v>
      </c>
      <c r="FA364" s="119">
        <v>6.3985062124808039</v>
      </c>
      <c r="FB364" s="120">
        <v>6.6016333938294007</v>
      </c>
    </row>
    <row r="365" spans="1:158" s="118" customFormat="1" ht="15" customHeight="1" x14ac:dyDescent="0.25">
      <c r="A365" s="85">
        <v>24050100</v>
      </c>
      <c r="B365" s="86">
        <v>-73.283332999999999</v>
      </c>
      <c r="C365" s="86">
        <v>6.7166670000000002</v>
      </c>
      <c r="D365" s="87">
        <v>815</v>
      </c>
      <c r="E365" s="197" t="s">
        <v>284</v>
      </c>
      <c r="F365" s="89" t="s">
        <v>52</v>
      </c>
      <c r="G365" s="89" t="s">
        <v>1515</v>
      </c>
      <c r="H365" s="89" t="s">
        <v>752</v>
      </c>
      <c r="I365" s="89" t="s">
        <v>1588</v>
      </c>
      <c r="J365" s="171" t="s">
        <v>915</v>
      </c>
      <c r="K365" s="246">
        <v>5</v>
      </c>
      <c r="L365" s="126">
        <v>0</v>
      </c>
      <c r="M365" s="126">
        <v>0</v>
      </c>
      <c r="N365" s="126">
        <v>0</v>
      </c>
      <c r="O365" s="126">
        <v>0</v>
      </c>
      <c r="P365" s="126">
        <v>0</v>
      </c>
      <c r="Q365" s="126">
        <v>15</v>
      </c>
      <c r="R365" s="126">
        <v>0</v>
      </c>
      <c r="S365" s="126">
        <v>0</v>
      </c>
      <c r="T365" s="126">
        <v>0</v>
      </c>
      <c r="U365" s="126">
        <v>0</v>
      </c>
      <c r="V365" s="661">
        <v>0</v>
      </c>
      <c r="W365" s="661">
        <v>0</v>
      </c>
      <c r="X365" s="126">
        <v>5</v>
      </c>
      <c r="Y365" s="126">
        <v>13</v>
      </c>
      <c r="Z365" s="246">
        <v>20</v>
      </c>
      <c r="AA365" s="126">
        <v>5</v>
      </c>
      <c r="AB365" s="126">
        <v>0</v>
      </c>
      <c r="AC365" s="126">
        <v>4</v>
      </c>
      <c r="AD365" s="246">
        <v>0</v>
      </c>
      <c r="AE365" s="126">
        <v>0</v>
      </c>
      <c r="AF365" s="126">
        <v>0</v>
      </c>
      <c r="AG365" s="126">
        <v>0</v>
      </c>
      <c r="AH365" s="126">
        <v>0</v>
      </c>
      <c r="AI365" s="126" t="s">
        <v>1301</v>
      </c>
      <c r="AJ365" s="126">
        <v>20</v>
      </c>
      <c r="AK365" s="126">
        <v>0</v>
      </c>
      <c r="AL365" s="126">
        <v>12</v>
      </c>
      <c r="AM365" s="126">
        <v>0</v>
      </c>
      <c r="AN365" s="126">
        <v>0</v>
      </c>
      <c r="AO365" s="120"/>
      <c r="AP365" s="92">
        <f t="shared" si="185"/>
        <v>99</v>
      </c>
      <c r="AQ365" s="93">
        <v>161.48275862068965</v>
      </c>
      <c r="AR365" s="94">
        <f t="shared" si="215"/>
        <v>61.306854580397186</v>
      </c>
      <c r="AS365" s="95">
        <f t="shared" si="216"/>
        <v>63.420884048686737</v>
      </c>
      <c r="AT365" s="96">
        <f>COUNT(K365:AO365)</f>
        <v>29</v>
      </c>
      <c r="AU365" s="97">
        <f t="shared" si="179"/>
        <v>9</v>
      </c>
      <c r="AV365" s="98"/>
      <c r="AW365" s="58">
        <f t="shared" si="190"/>
        <v>0</v>
      </c>
      <c r="AX365" s="99"/>
      <c r="AY365" s="100">
        <f t="shared" si="206"/>
        <v>20</v>
      </c>
      <c r="AZ365" s="101">
        <v>88</v>
      </c>
      <c r="BA365" s="102">
        <f t="shared" si="186"/>
        <v>-68</v>
      </c>
      <c r="BB365" s="102" t="str">
        <f t="shared" si="187"/>
        <v/>
      </c>
      <c r="BC365" s="102" t="str">
        <f t="shared" si="188"/>
        <v/>
      </c>
      <c r="BD365" s="102">
        <v>9.0344827586206904</v>
      </c>
      <c r="BE365" s="103">
        <f t="shared" si="217"/>
        <v>-3.448275862069039E-2</v>
      </c>
      <c r="BF365" s="124" t="s">
        <v>284</v>
      </c>
      <c r="BG365" s="105">
        <v>40.772413793103453</v>
      </c>
      <c r="BH365" s="105">
        <v>48.949999999999996</v>
      </c>
      <c r="BI365" s="105">
        <v>91</v>
      </c>
      <c r="BJ365" s="105">
        <v>161.48275862068965</v>
      </c>
      <c r="BK365" s="105">
        <v>174.54827586206895</v>
      </c>
      <c r="BL365" s="105">
        <v>92.427586206896549</v>
      </c>
      <c r="BM365" s="105">
        <v>96.19</v>
      </c>
      <c r="BN365" s="105">
        <v>102.11</v>
      </c>
      <c r="BO365" s="105">
        <v>167.19333333333333</v>
      </c>
      <c r="BP365" s="105">
        <v>220.07241379310346</v>
      </c>
      <c r="BQ365" s="105">
        <v>184.59259259259258</v>
      </c>
      <c r="BR365" s="106">
        <v>50.651851851851852</v>
      </c>
      <c r="BS365" s="107"/>
      <c r="BT365" s="108">
        <v>2.6206896551724128</v>
      </c>
      <c r="BU365" s="108">
        <v>2.911136826906743</v>
      </c>
      <c r="BV365" s="108">
        <v>5.5925925925925908</v>
      </c>
      <c r="BW365" s="108">
        <v>9.0344827586206904</v>
      </c>
      <c r="BX365" s="108">
        <v>9.8965517241379271</v>
      </c>
      <c r="BY365" s="109">
        <v>6.7931034482758621</v>
      </c>
      <c r="BZ365" s="109">
        <v>6.7999999999999972</v>
      </c>
      <c r="CA365" s="109">
        <v>7.5666666666666638</v>
      </c>
      <c r="CB365" s="109">
        <v>9.2999999999999989</v>
      </c>
      <c r="CC365" s="109">
        <v>11.689655172413792</v>
      </c>
      <c r="CD365" s="109">
        <v>9.4999999999999982</v>
      </c>
      <c r="CE365" s="109">
        <v>3.621921182266008</v>
      </c>
      <c r="CF365" s="110"/>
      <c r="CG365" s="111">
        <v>95</v>
      </c>
      <c r="CH365" s="111">
        <v>95</v>
      </c>
      <c r="CI365" s="111">
        <v>70</v>
      </c>
      <c r="CJ365" s="111">
        <v>88</v>
      </c>
      <c r="CK365" s="111">
        <v>115</v>
      </c>
      <c r="CL365" s="111">
        <v>80</v>
      </c>
      <c r="CM365" s="111">
        <v>80</v>
      </c>
      <c r="CN365" s="111">
        <v>77.5</v>
      </c>
      <c r="CO365" s="111">
        <v>135</v>
      </c>
      <c r="CP365" s="111">
        <v>100</v>
      </c>
      <c r="CQ365" s="111">
        <v>90</v>
      </c>
      <c r="CR365" s="111">
        <v>75</v>
      </c>
      <c r="CS365" s="112"/>
      <c r="CT365" s="125" t="s">
        <v>284</v>
      </c>
      <c r="CU365" s="114">
        <f t="shared" si="207"/>
        <v>20</v>
      </c>
      <c r="CV365" s="114"/>
      <c r="CW365" s="114"/>
      <c r="CX365" s="114">
        <f t="shared" si="208"/>
        <v>47</v>
      </c>
      <c r="CY365" s="114"/>
      <c r="CZ365" s="114"/>
      <c r="DA365" s="114">
        <f t="shared" si="209"/>
        <v>32</v>
      </c>
      <c r="DB365" s="115">
        <f t="shared" si="210"/>
        <v>99</v>
      </c>
      <c r="DC365" s="116">
        <f t="shared" si="211"/>
        <v>10</v>
      </c>
      <c r="DD365" s="116">
        <f t="shared" si="212"/>
        <v>10</v>
      </c>
      <c r="DE365" s="116">
        <f t="shared" si="213"/>
        <v>9</v>
      </c>
      <c r="DF365" s="117">
        <f t="shared" si="214"/>
        <v>29</v>
      </c>
      <c r="DH365" s="119">
        <v>19.606049382716051</v>
      </c>
      <c r="DI365" s="119">
        <v>7.102191358024692</v>
      </c>
      <c r="DJ365" s="120">
        <v>16.505092592592593</v>
      </c>
      <c r="DK365" s="121"/>
      <c r="DL365" s="119">
        <v>18.301307443365694</v>
      </c>
      <c r="DM365" s="119">
        <v>14.982938511326859</v>
      </c>
      <c r="DN365" s="120">
        <v>18.502420711974107</v>
      </c>
      <c r="DO365" s="121"/>
      <c r="DP365" s="119">
        <v>16.59292412617221</v>
      </c>
      <c r="DQ365" s="119">
        <v>24.589514066496168</v>
      </c>
      <c r="DR365" s="120">
        <v>36.9842284739983</v>
      </c>
      <c r="DS365" s="121"/>
      <c r="DT365" s="119">
        <v>34.802427511800403</v>
      </c>
      <c r="DU365" s="119">
        <v>50.703536633571282</v>
      </c>
      <c r="DV365" s="120">
        <v>62.804380682214521</v>
      </c>
      <c r="DW365" s="121"/>
      <c r="DX365" s="119">
        <v>60.972291196388262</v>
      </c>
      <c r="DY365" s="119">
        <v>48.257215692379539</v>
      </c>
      <c r="DZ365" s="120">
        <v>68.180837938818385</v>
      </c>
      <c r="EA365" s="121"/>
      <c r="EB365" s="119">
        <v>52.89683858244188</v>
      </c>
      <c r="EC365" s="119">
        <v>36.197836610291048</v>
      </c>
      <c r="ED365" s="120">
        <v>26.298428255542941</v>
      </c>
      <c r="EE365" s="121"/>
      <c r="EF365" s="119">
        <v>36.48644672950585</v>
      </c>
      <c r="EG365" s="119">
        <v>39.185444158811769</v>
      </c>
      <c r="EH365" s="120">
        <v>40.984775778349039</v>
      </c>
      <c r="EI365" s="121"/>
      <c r="EJ365" s="119">
        <v>36.672313495389773</v>
      </c>
      <c r="EK365" s="119">
        <v>30.077292539815588</v>
      </c>
      <c r="EL365" s="120">
        <v>52.460393964794626</v>
      </c>
      <c r="EM365" s="121"/>
      <c r="EN365" s="119">
        <v>52.013310417961755</v>
      </c>
      <c r="EO365" s="119">
        <v>58.815051011079824</v>
      </c>
      <c r="EP365" s="120">
        <v>77.819914433027392</v>
      </c>
      <c r="EQ365" s="121"/>
      <c r="ER365" s="119">
        <v>59.208100711548994</v>
      </c>
      <c r="ES365" s="119">
        <v>71.209742747673786</v>
      </c>
      <c r="ET365" s="120">
        <v>96.413191023535859</v>
      </c>
      <c r="EU365" s="121"/>
      <c r="EV365" s="119">
        <v>56.794890248290749</v>
      </c>
      <c r="EW365" s="119">
        <v>59.794620367038497</v>
      </c>
      <c r="EX365" s="120">
        <v>42.196203670385025</v>
      </c>
      <c r="EY365" s="121"/>
      <c r="EZ365" s="119">
        <v>22.956586132096639</v>
      </c>
      <c r="FA365" s="119">
        <v>13.217428379085943</v>
      </c>
      <c r="FB365" s="120">
        <v>9.6397785922656869</v>
      </c>
    </row>
    <row r="366" spans="1:158" s="118" customFormat="1" ht="15" customHeight="1" x14ac:dyDescent="0.25">
      <c r="A366" s="85">
        <v>37050010</v>
      </c>
      <c r="B366" s="86">
        <v>-71.433333000000005</v>
      </c>
      <c r="C366" s="86">
        <v>7.0333329999999998</v>
      </c>
      <c r="D366" s="87">
        <v>100</v>
      </c>
      <c r="E366" s="197" t="s">
        <v>285</v>
      </c>
      <c r="F366" s="89" t="s">
        <v>78</v>
      </c>
      <c r="G366" s="89" t="s">
        <v>1524</v>
      </c>
      <c r="H366" s="89" t="s">
        <v>778</v>
      </c>
      <c r="I366" s="89" t="s">
        <v>1600</v>
      </c>
      <c r="J366" s="171" t="s">
        <v>919</v>
      </c>
      <c r="K366" s="339">
        <v>0</v>
      </c>
      <c r="L366" s="126">
        <v>0</v>
      </c>
      <c r="M366" s="126">
        <v>0</v>
      </c>
      <c r="N366" s="126">
        <v>0</v>
      </c>
      <c r="O366" s="126">
        <v>3</v>
      </c>
      <c r="P366" s="126">
        <v>4</v>
      </c>
      <c r="Q366" s="126">
        <v>0</v>
      </c>
      <c r="R366" s="126">
        <v>2</v>
      </c>
      <c r="S366" s="126">
        <v>6</v>
      </c>
      <c r="T366" s="126">
        <v>11</v>
      </c>
      <c r="U366" s="126">
        <v>0</v>
      </c>
      <c r="V366" s="661">
        <v>0</v>
      </c>
      <c r="W366" s="661">
        <v>0</v>
      </c>
      <c r="X366" s="126">
        <v>3</v>
      </c>
      <c r="Y366" s="126">
        <v>4</v>
      </c>
      <c r="Z366" s="339">
        <v>6</v>
      </c>
      <c r="AA366" s="126">
        <v>3</v>
      </c>
      <c r="AB366" s="126">
        <v>0</v>
      </c>
      <c r="AC366" s="126">
        <v>0</v>
      </c>
      <c r="AD366" s="339">
        <v>0</v>
      </c>
      <c r="AE366" s="126">
        <v>0</v>
      </c>
      <c r="AF366" s="126">
        <v>11</v>
      </c>
      <c r="AG366" s="126">
        <v>2</v>
      </c>
      <c r="AH366" s="126">
        <v>2</v>
      </c>
      <c r="AI366" s="126">
        <v>2</v>
      </c>
      <c r="AJ366" s="126">
        <v>3</v>
      </c>
      <c r="AK366" s="126">
        <v>2</v>
      </c>
      <c r="AL366" s="126">
        <v>3</v>
      </c>
      <c r="AM366" s="126">
        <v>0</v>
      </c>
      <c r="AN366" s="126">
        <v>0</v>
      </c>
      <c r="AO366" s="120"/>
      <c r="AP366" s="92">
        <f t="shared" si="185"/>
        <v>67</v>
      </c>
      <c r="AQ366" s="93">
        <v>162.93333333333334</v>
      </c>
      <c r="AR366" s="94">
        <f t="shared" si="215"/>
        <v>41.121112929623564</v>
      </c>
      <c r="AS366" s="95">
        <f t="shared" si="216"/>
        <v>41.121112929623571</v>
      </c>
      <c r="AT366" s="96">
        <f t="shared" ref="AT366:AT384" si="218">COUNT(K366:AO366)</f>
        <v>30</v>
      </c>
      <c r="AU366" s="97">
        <f t="shared" si="179"/>
        <v>16</v>
      </c>
      <c r="AV366" s="98"/>
      <c r="AW366" s="58">
        <f t="shared" si="190"/>
        <v>0</v>
      </c>
      <c r="AX366" s="99"/>
      <c r="AY366" s="100">
        <f t="shared" si="206"/>
        <v>11</v>
      </c>
      <c r="AZ366" s="101">
        <v>130</v>
      </c>
      <c r="BA366" s="102">
        <f t="shared" si="186"/>
        <v>-119</v>
      </c>
      <c r="BB366" s="102" t="str">
        <f t="shared" si="187"/>
        <v/>
      </c>
      <c r="BC366" s="102" t="str">
        <f t="shared" si="188"/>
        <v/>
      </c>
      <c r="BD366" s="102">
        <v>9.8000000000000025</v>
      </c>
      <c r="BE366" s="103">
        <f t="shared" si="217"/>
        <v>6.1999999999999975</v>
      </c>
      <c r="BF366" s="124" t="s">
        <v>285</v>
      </c>
      <c r="BG366" s="105">
        <v>24.240000000000002</v>
      </c>
      <c r="BH366" s="105">
        <v>25.093103448275858</v>
      </c>
      <c r="BI366" s="105">
        <v>71.431034482758619</v>
      </c>
      <c r="BJ366" s="105">
        <v>162.93333333333334</v>
      </c>
      <c r="BK366" s="105">
        <v>267.15333333333336</v>
      </c>
      <c r="BL366" s="105">
        <v>309.40689655172412</v>
      </c>
      <c r="BM366" s="105">
        <v>253.17241379310349</v>
      </c>
      <c r="BN366" s="105">
        <v>206.32068965517243</v>
      </c>
      <c r="BO366" s="105">
        <v>189.93666666666667</v>
      </c>
      <c r="BP366" s="105">
        <v>185.96206896551723</v>
      </c>
      <c r="BQ366" s="105">
        <v>148.25666666666669</v>
      </c>
      <c r="BR366" s="106">
        <v>57.263333333333328</v>
      </c>
      <c r="BS366" s="107"/>
      <c r="BT366" s="237">
        <v>1.8666666666666658</v>
      </c>
      <c r="BU366" s="237">
        <v>1.8357861247947458</v>
      </c>
      <c r="BV366" s="237">
        <v>4.1034482758620676</v>
      </c>
      <c r="BW366" s="237">
        <v>9.8000000000000025</v>
      </c>
      <c r="BX366" s="237">
        <v>13.799999999999997</v>
      </c>
      <c r="BY366" s="109">
        <v>16.137931034482758</v>
      </c>
      <c r="BZ366" s="109">
        <v>15.655172413793098</v>
      </c>
      <c r="CA366" s="109">
        <v>11.448275862068964</v>
      </c>
      <c r="CB366" s="109">
        <v>9.7333333333333343</v>
      </c>
      <c r="CC366" s="109">
        <v>10.079999999999998</v>
      </c>
      <c r="CD366" s="109">
        <v>9.0666666666666682</v>
      </c>
      <c r="CE366" s="109">
        <v>4.1666666666666643</v>
      </c>
      <c r="CF366" s="110"/>
      <c r="CG366" s="111">
        <v>85</v>
      </c>
      <c r="CH366" s="111">
        <v>90</v>
      </c>
      <c r="CI366" s="111">
        <v>197</v>
      </c>
      <c r="CJ366" s="111">
        <v>130</v>
      </c>
      <c r="CK366" s="111">
        <v>110</v>
      </c>
      <c r="CL366" s="111">
        <v>136</v>
      </c>
      <c r="CM366" s="111">
        <v>100</v>
      </c>
      <c r="CN366" s="111">
        <v>100.2</v>
      </c>
      <c r="CO366" s="111">
        <v>137</v>
      </c>
      <c r="CP366" s="111">
        <v>126.7</v>
      </c>
      <c r="CQ366" s="111">
        <v>95.1</v>
      </c>
      <c r="CR366" s="111">
        <v>108</v>
      </c>
      <c r="CS366" s="112"/>
      <c r="CT366" s="125" t="s">
        <v>285</v>
      </c>
      <c r="CU366" s="114">
        <f t="shared" si="207"/>
        <v>26</v>
      </c>
      <c r="CV366" s="114"/>
      <c r="CW366" s="114"/>
      <c r="CX366" s="114">
        <f t="shared" si="208"/>
        <v>16</v>
      </c>
      <c r="CY366" s="114"/>
      <c r="CZ366" s="114"/>
      <c r="DA366" s="114">
        <f t="shared" si="209"/>
        <v>25</v>
      </c>
      <c r="DB366" s="115">
        <f t="shared" si="210"/>
        <v>67</v>
      </c>
      <c r="DC366" s="116">
        <f t="shared" si="211"/>
        <v>10</v>
      </c>
      <c r="DD366" s="116">
        <f t="shared" si="212"/>
        <v>10</v>
      </c>
      <c r="DE366" s="116">
        <f t="shared" si="213"/>
        <v>10</v>
      </c>
      <c r="DF366" s="117">
        <f t="shared" si="214"/>
        <v>30</v>
      </c>
      <c r="DH366" s="119">
        <v>10.107810781078109</v>
      </c>
      <c r="DI366" s="119">
        <v>12.129372937293731</v>
      </c>
      <c r="DJ366" s="120">
        <v>8.3894829482948303</v>
      </c>
      <c r="DK366" s="121"/>
      <c r="DL366" s="119">
        <v>11.873225806451613</v>
      </c>
      <c r="DM366" s="119">
        <v>9.9450951199338302</v>
      </c>
      <c r="DN366" s="120">
        <v>19.078345740281225</v>
      </c>
      <c r="DO366" s="121"/>
      <c r="DP366" s="119">
        <v>21.406266990985838</v>
      </c>
      <c r="DQ366" s="119">
        <v>19.588753755902133</v>
      </c>
      <c r="DR366" s="120">
        <v>32.008427528974103</v>
      </c>
      <c r="DS366" s="121"/>
      <c r="DT366" s="119">
        <v>43.187706480304968</v>
      </c>
      <c r="DU366" s="119">
        <v>42.492731893265571</v>
      </c>
      <c r="DV366" s="120">
        <v>70.589561626429486</v>
      </c>
      <c r="DW366" s="121"/>
      <c r="DX366" s="119">
        <v>93.900425729969484</v>
      </c>
      <c r="DY366" s="119">
        <v>76.470411082668278</v>
      </c>
      <c r="DZ366" s="120">
        <v>83.42226663563811</v>
      </c>
      <c r="EA366" s="121"/>
      <c r="EB366" s="119">
        <v>119.0304258425349</v>
      </c>
      <c r="EC366" s="119">
        <v>106.88651224477205</v>
      </c>
      <c r="ED366" s="120">
        <v>110.70030329200337</v>
      </c>
      <c r="EE366" s="121"/>
      <c r="EF366" s="119">
        <v>102.55027695428306</v>
      </c>
      <c r="EG366" s="119">
        <v>81.475539605762748</v>
      </c>
      <c r="EH366" s="120">
        <v>83.391424819264586</v>
      </c>
      <c r="EI366" s="121"/>
      <c r="EJ366" s="119">
        <v>63.749530777546248</v>
      </c>
      <c r="EK366" s="119">
        <v>75.551263532250232</v>
      </c>
      <c r="EL366" s="120">
        <v>82.712998793651778</v>
      </c>
      <c r="EM366" s="121"/>
      <c r="EN366" s="119">
        <v>66.231962864721481</v>
      </c>
      <c r="EO366" s="119">
        <v>84.295225464190992</v>
      </c>
      <c r="EP366" s="120">
        <v>58.20384615384615</v>
      </c>
      <c r="EQ366" s="121"/>
      <c r="ER366" s="119">
        <v>76.710516453382098</v>
      </c>
      <c r="ES366" s="119">
        <v>67.509255027422313</v>
      </c>
      <c r="ET366" s="120">
        <v>74.610228519195616</v>
      </c>
      <c r="EU366" s="121"/>
      <c r="EV366" s="119">
        <v>58.223770395861131</v>
      </c>
      <c r="EW366" s="119">
        <v>49.906088910738106</v>
      </c>
      <c r="EX366" s="120">
        <v>39.483933796849023</v>
      </c>
      <c r="EY366" s="121"/>
      <c r="EZ366" s="119">
        <v>26.601405176967777</v>
      </c>
      <c r="FA366" s="119">
        <v>16.500871632329634</v>
      </c>
      <c r="FB366" s="120">
        <v>20.001056524035921</v>
      </c>
    </row>
    <row r="367" spans="1:158" s="118" customFormat="1" ht="15" customHeight="1" x14ac:dyDescent="0.25">
      <c r="A367" s="85">
        <v>24030270</v>
      </c>
      <c r="B367" s="86">
        <v>-72.849999999999994</v>
      </c>
      <c r="C367" s="86">
        <v>6.8</v>
      </c>
      <c r="D367" s="87">
        <v>1702</v>
      </c>
      <c r="E367" s="197" t="s">
        <v>34</v>
      </c>
      <c r="F367" s="89" t="s">
        <v>52</v>
      </c>
      <c r="G367" s="89" t="s">
        <v>1515</v>
      </c>
      <c r="H367" s="89" t="s">
        <v>752</v>
      </c>
      <c r="I367" s="89" t="s">
        <v>1590</v>
      </c>
      <c r="J367" s="171" t="s">
        <v>762</v>
      </c>
      <c r="K367" s="339">
        <v>0</v>
      </c>
      <c r="L367" s="126">
        <v>0</v>
      </c>
      <c r="M367" s="126">
        <v>0</v>
      </c>
      <c r="N367" s="126">
        <v>0</v>
      </c>
      <c r="O367" s="126">
        <v>3.4</v>
      </c>
      <c r="P367" s="126">
        <v>0.9</v>
      </c>
      <c r="Q367" s="126">
        <v>20.9</v>
      </c>
      <c r="R367" s="126">
        <v>2.9</v>
      </c>
      <c r="S367" s="126">
        <v>0</v>
      </c>
      <c r="T367" s="126">
        <v>0</v>
      </c>
      <c r="U367" s="126">
        <v>0</v>
      </c>
      <c r="V367" s="661">
        <v>0</v>
      </c>
      <c r="W367" s="661">
        <v>3.3</v>
      </c>
      <c r="X367" s="126">
        <v>0.9</v>
      </c>
      <c r="Y367" s="126">
        <v>25.7</v>
      </c>
      <c r="Z367" s="339">
        <v>1.7</v>
      </c>
      <c r="AA367" s="126">
        <v>8.5</v>
      </c>
      <c r="AB367" s="126">
        <v>0</v>
      </c>
      <c r="AC367" s="126">
        <v>1.7</v>
      </c>
      <c r="AD367" s="339">
        <v>0</v>
      </c>
      <c r="AE367" s="126">
        <v>0</v>
      </c>
      <c r="AF367" s="126">
        <v>1.2</v>
      </c>
      <c r="AG367" s="126">
        <v>1.7</v>
      </c>
      <c r="AH367" s="126">
        <v>0.7</v>
      </c>
      <c r="AI367" s="126">
        <v>6.9</v>
      </c>
      <c r="AJ367" s="126">
        <v>4.3</v>
      </c>
      <c r="AK367" s="126">
        <v>0</v>
      </c>
      <c r="AL367" s="126">
        <v>17.2</v>
      </c>
      <c r="AM367" s="126">
        <v>0</v>
      </c>
      <c r="AN367" s="126">
        <v>4.2</v>
      </c>
      <c r="AO367" s="120"/>
      <c r="AP367" s="92">
        <f t="shared" si="185"/>
        <v>106.10000000000002</v>
      </c>
      <c r="AQ367" s="93">
        <v>178.97666666666666</v>
      </c>
      <c r="AR367" s="94">
        <f t="shared" si="215"/>
        <v>59.281470582757542</v>
      </c>
      <c r="AS367" s="95">
        <f t="shared" si="216"/>
        <v>59.281470582757549</v>
      </c>
      <c r="AT367" s="96">
        <f t="shared" si="218"/>
        <v>30</v>
      </c>
      <c r="AU367" s="97">
        <f t="shared" si="179"/>
        <v>17</v>
      </c>
      <c r="AV367" s="98"/>
      <c r="AW367" s="58">
        <f t="shared" si="190"/>
        <v>4.2</v>
      </c>
      <c r="AX367" s="99"/>
      <c r="AY367" s="100">
        <f t="shared" si="206"/>
        <v>25.7</v>
      </c>
      <c r="AZ367" s="101">
        <v>85</v>
      </c>
      <c r="BA367" s="102">
        <f t="shared" si="186"/>
        <v>-59.3</v>
      </c>
      <c r="BB367" s="102" t="str">
        <f t="shared" si="187"/>
        <v/>
      </c>
      <c r="BC367" s="102" t="str">
        <f t="shared" si="188"/>
        <v/>
      </c>
      <c r="BD367" s="102">
        <v>17.333333333333332</v>
      </c>
      <c r="BE367" s="103">
        <f t="shared" si="217"/>
        <v>-0.33333333333333215</v>
      </c>
      <c r="BF367" s="124" t="s">
        <v>34</v>
      </c>
      <c r="BG367" s="105">
        <v>50.919999999999995</v>
      </c>
      <c r="BH367" s="105">
        <v>70.126666666666651</v>
      </c>
      <c r="BI367" s="105">
        <v>112.94333333333333</v>
      </c>
      <c r="BJ367" s="105">
        <v>178.97666666666666</v>
      </c>
      <c r="BK367" s="105">
        <v>171.52068965517242</v>
      </c>
      <c r="BL367" s="105">
        <v>89.890000000000029</v>
      </c>
      <c r="BM367" s="105">
        <v>62.89</v>
      </c>
      <c r="BN367" s="105">
        <v>92.716666666666683</v>
      </c>
      <c r="BO367" s="105">
        <v>155.05333333333334</v>
      </c>
      <c r="BP367" s="105">
        <v>203.20999999999995</v>
      </c>
      <c r="BQ367" s="105">
        <v>145.99666666666664</v>
      </c>
      <c r="BR367" s="106">
        <v>68.193333333333328</v>
      </c>
      <c r="BS367" s="107"/>
      <c r="BT367" s="108">
        <v>5.6666666666666652</v>
      </c>
      <c r="BU367" s="108">
        <v>8.1305726600985224</v>
      </c>
      <c r="BV367" s="108">
        <v>13.366666666666664</v>
      </c>
      <c r="BW367" s="108">
        <v>17.333333333333332</v>
      </c>
      <c r="BX367" s="108">
        <v>17.228571428571428</v>
      </c>
      <c r="BY367" s="109">
        <v>10.7</v>
      </c>
      <c r="BZ367" s="109">
        <v>10.566666666666666</v>
      </c>
      <c r="CA367" s="109">
        <v>12.999999999999998</v>
      </c>
      <c r="CB367" s="109">
        <v>15.700000000000003</v>
      </c>
      <c r="CC367" s="109">
        <v>18.566666666666666</v>
      </c>
      <c r="CD367" s="109">
        <v>15.033333333333331</v>
      </c>
      <c r="CE367" s="109">
        <v>7.8666666666666636</v>
      </c>
      <c r="CF367" s="110"/>
      <c r="CG367" s="111">
        <v>65</v>
      </c>
      <c r="CH367" s="111">
        <v>82</v>
      </c>
      <c r="CI367" s="111">
        <v>87.3</v>
      </c>
      <c r="CJ367" s="111">
        <v>85</v>
      </c>
      <c r="CK367" s="111">
        <v>99</v>
      </c>
      <c r="CL367" s="111">
        <v>75</v>
      </c>
      <c r="CM367" s="111">
        <v>40</v>
      </c>
      <c r="CN367" s="111">
        <v>75</v>
      </c>
      <c r="CO367" s="111">
        <v>100</v>
      </c>
      <c r="CP367" s="111">
        <v>100</v>
      </c>
      <c r="CQ367" s="111">
        <v>80</v>
      </c>
      <c r="CR367" s="111">
        <v>54</v>
      </c>
      <c r="CS367" s="112"/>
      <c r="CT367" s="125" t="s">
        <v>34</v>
      </c>
      <c r="CU367" s="114">
        <f t="shared" si="207"/>
        <v>28.099999999999998</v>
      </c>
      <c r="CV367" s="114"/>
      <c r="CW367" s="114"/>
      <c r="CX367" s="114">
        <f t="shared" si="208"/>
        <v>41.8</v>
      </c>
      <c r="CY367" s="114"/>
      <c r="CZ367" s="114"/>
      <c r="DA367" s="114">
        <f t="shared" si="209"/>
        <v>36.200000000000003</v>
      </c>
      <c r="DB367" s="115">
        <f t="shared" si="210"/>
        <v>106.1</v>
      </c>
      <c r="DC367" s="116">
        <f t="shared" si="211"/>
        <v>10</v>
      </c>
      <c r="DD367" s="116">
        <f t="shared" si="212"/>
        <v>10</v>
      </c>
      <c r="DE367" s="116">
        <f t="shared" si="213"/>
        <v>10</v>
      </c>
      <c r="DF367" s="117">
        <f t="shared" si="214"/>
        <v>30</v>
      </c>
      <c r="DH367" s="119">
        <v>17.7</v>
      </c>
      <c r="DI367" s="119">
        <v>12.3</v>
      </c>
      <c r="DJ367" s="120">
        <v>24.2</v>
      </c>
      <c r="DK367" s="121"/>
      <c r="DL367" s="119">
        <v>19.660743243243243</v>
      </c>
      <c r="DM367" s="119">
        <v>28.73493243243243</v>
      </c>
      <c r="DN367" s="120">
        <v>26.214324324324323</v>
      </c>
      <c r="DO367" s="121"/>
      <c r="DP367" s="119">
        <v>26.403686603707587</v>
      </c>
      <c r="DQ367" s="119">
        <v>26.403686603707587</v>
      </c>
      <c r="DR367" s="120">
        <v>44.345960125918154</v>
      </c>
      <c r="DS367" s="121"/>
      <c r="DT367" s="119">
        <v>49.190826600372915</v>
      </c>
      <c r="DU367" s="119">
        <v>54.389857054070859</v>
      </c>
      <c r="DV367" s="120">
        <v>57.289316345556259</v>
      </c>
      <c r="DW367" s="121"/>
      <c r="DX367" s="119">
        <v>66.969071428571425</v>
      </c>
      <c r="DY367" s="119">
        <v>55.353018315018318</v>
      </c>
      <c r="DZ367" s="120">
        <v>61.514576923076923</v>
      </c>
      <c r="EA367" s="121"/>
      <c r="EB367" s="119">
        <v>46.485900306589969</v>
      </c>
      <c r="EC367" s="119">
        <v>29.646105618519414</v>
      </c>
      <c r="ED367" s="120">
        <v>24.805925109373387</v>
      </c>
      <c r="EE367" s="121"/>
      <c r="EF367" s="119">
        <v>20.794130434782605</v>
      </c>
      <c r="EG367" s="119">
        <v>24.750086956521738</v>
      </c>
      <c r="EH367" s="120">
        <v>24.445782608695652</v>
      </c>
      <c r="EI367" s="121"/>
      <c r="EJ367" s="119">
        <v>23.279215686274512</v>
      </c>
      <c r="EK367" s="119">
        <v>32.510628803245439</v>
      </c>
      <c r="EL367" s="120">
        <v>43.146822177146724</v>
      </c>
      <c r="EM367" s="121"/>
      <c r="EN367" s="119">
        <v>43.221020329881092</v>
      </c>
      <c r="EO367" s="119">
        <v>62.117652474108169</v>
      </c>
      <c r="EP367" s="120">
        <v>69.354660529344073</v>
      </c>
      <c r="EQ367" s="121"/>
      <c r="ER367" s="119">
        <v>75.815467133070996</v>
      </c>
      <c r="ES367" s="119">
        <v>70.614406063256098</v>
      </c>
      <c r="ET367" s="120">
        <v>82.316793470339618</v>
      </c>
      <c r="EU367" s="121"/>
      <c r="EV367" s="119">
        <v>51.507501820830292</v>
      </c>
      <c r="EW367" s="119">
        <v>44.306453022578282</v>
      </c>
      <c r="EX367" s="120">
        <v>41.506045156591398</v>
      </c>
      <c r="EY367" s="121"/>
      <c r="EZ367" s="119">
        <v>33.211857849752583</v>
      </c>
      <c r="FA367" s="119">
        <v>24.933531264057578</v>
      </c>
      <c r="FB367" s="120">
        <v>14.881277552856501</v>
      </c>
    </row>
    <row r="368" spans="1:158" s="118" customFormat="1" ht="15" customHeight="1" x14ac:dyDescent="0.25">
      <c r="A368" s="85">
        <v>16030140</v>
      </c>
      <c r="B368" s="86">
        <v>-72.693611110000006</v>
      </c>
      <c r="C368" s="86">
        <v>8.3427777800000005</v>
      </c>
      <c r="D368" s="87">
        <v>100</v>
      </c>
      <c r="E368" s="197" t="s">
        <v>286</v>
      </c>
      <c r="F368" s="89" t="s">
        <v>55</v>
      </c>
      <c r="G368" s="89" t="s">
        <v>1511</v>
      </c>
      <c r="H368" s="89" t="s">
        <v>1519</v>
      </c>
      <c r="I368" s="89" t="s">
        <v>1594</v>
      </c>
      <c r="J368" s="171" t="s">
        <v>887</v>
      </c>
      <c r="K368" s="339">
        <v>15</v>
      </c>
      <c r="L368" s="126">
        <v>30</v>
      </c>
      <c r="M368" s="126">
        <v>0</v>
      </c>
      <c r="N368" s="126">
        <v>0</v>
      </c>
      <c r="O368" s="126">
        <v>0</v>
      </c>
      <c r="P368" s="126">
        <v>0</v>
      </c>
      <c r="Q368" s="126">
        <v>0</v>
      </c>
      <c r="R368" s="126">
        <v>0</v>
      </c>
      <c r="S368" s="126">
        <v>45</v>
      </c>
      <c r="T368" s="126">
        <v>0</v>
      </c>
      <c r="U368" s="126">
        <v>0</v>
      </c>
      <c r="V368" s="661">
        <v>0</v>
      </c>
      <c r="W368" s="661">
        <v>75</v>
      </c>
      <c r="X368" s="126">
        <v>110</v>
      </c>
      <c r="Y368" s="126">
        <v>0</v>
      </c>
      <c r="Z368" s="339">
        <v>25</v>
      </c>
      <c r="AA368" s="126">
        <v>0</v>
      </c>
      <c r="AB368" s="126">
        <v>0</v>
      </c>
      <c r="AC368" s="126">
        <v>35</v>
      </c>
      <c r="AD368" s="339">
        <v>0</v>
      </c>
      <c r="AE368" s="126">
        <v>0</v>
      </c>
      <c r="AF368" s="126">
        <v>0</v>
      </c>
      <c r="AG368" s="126">
        <v>0</v>
      </c>
      <c r="AH368" s="126">
        <v>8</v>
      </c>
      <c r="AI368" s="126">
        <v>0</v>
      </c>
      <c r="AJ368" s="126">
        <v>55</v>
      </c>
      <c r="AK368" s="126">
        <v>70</v>
      </c>
      <c r="AL368" s="126" t="s">
        <v>1301</v>
      </c>
      <c r="AM368" s="126">
        <v>0</v>
      </c>
      <c r="AN368" s="126">
        <v>0</v>
      </c>
      <c r="AO368" s="120"/>
      <c r="AP368" s="92">
        <f t="shared" si="185"/>
        <v>468</v>
      </c>
      <c r="AQ368" s="93">
        <v>296.10000000000002</v>
      </c>
      <c r="AR368" s="94">
        <f t="shared" si="215"/>
        <v>158.05471124620058</v>
      </c>
      <c r="AS368" s="95">
        <f t="shared" si="216"/>
        <v>163.50487370296611</v>
      </c>
      <c r="AT368" s="96">
        <f t="shared" si="218"/>
        <v>29</v>
      </c>
      <c r="AU368" s="97">
        <f t="shared" si="179"/>
        <v>10</v>
      </c>
      <c r="AV368" s="98"/>
      <c r="AW368" s="58">
        <f t="shared" si="190"/>
        <v>0</v>
      </c>
      <c r="AX368" s="99"/>
      <c r="AY368" s="100">
        <f t="shared" si="206"/>
        <v>110</v>
      </c>
      <c r="AZ368" s="101">
        <v>155</v>
      </c>
      <c r="BA368" s="102">
        <f t="shared" si="186"/>
        <v>-45</v>
      </c>
      <c r="BB368" s="102" t="str">
        <f t="shared" si="187"/>
        <v/>
      </c>
      <c r="BC368" s="102" t="str">
        <f t="shared" si="188"/>
        <v/>
      </c>
      <c r="BD368" s="102">
        <v>10.700000000000001</v>
      </c>
      <c r="BE368" s="103">
        <f t="shared" si="217"/>
        <v>-0.70000000000000107</v>
      </c>
      <c r="BF368" s="124" t="s">
        <v>286</v>
      </c>
      <c r="BG368" s="105">
        <v>112.23333333333333</v>
      </c>
      <c r="BH368" s="105">
        <v>108.4</v>
      </c>
      <c r="BI368" s="105">
        <v>195.79310344827587</v>
      </c>
      <c r="BJ368" s="105">
        <v>296.10000000000002</v>
      </c>
      <c r="BK368" s="105">
        <v>314.75862068965517</v>
      </c>
      <c r="BL368" s="105">
        <v>223.26666666666668</v>
      </c>
      <c r="BM368" s="105">
        <v>235.26666666666668</v>
      </c>
      <c r="BN368" s="105">
        <v>302.51333333333332</v>
      </c>
      <c r="BO368" s="105">
        <v>367.10344827586209</v>
      </c>
      <c r="BP368" s="105">
        <v>432.9</v>
      </c>
      <c r="BQ368" s="105">
        <v>436.6633333333333</v>
      </c>
      <c r="BR368" s="106">
        <v>264.46666666666664</v>
      </c>
      <c r="BS368" s="107"/>
      <c r="BT368" s="167">
        <v>5.5333333333333314</v>
      </c>
      <c r="BU368" s="167">
        <v>5.7276990968801309</v>
      </c>
      <c r="BV368" s="167">
        <v>8.8099999999999987</v>
      </c>
      <c r="BW368" s="167">
        <v>10.700000000000001</v>
      </c>
      <c r="BX368" s="167">
        <v>11.813333333333336</v>
      </c>
      <c r="BY368" s="168">
        <v>9.7333333333333343</v>
      </c>
      <c r="BZ368" s="168">
        <v>10.833333333333334</v>
      </c>
      <c r="CA368" s="168">
        <v>11.866666666666667</v>
      </c>
      <c r="CB368" s="168">
        <v>13.244827586206899</v>
      </c>
      <c r="CC368" s="168">
        <v>14.533333333333333</v>
      </c>
      <c r="CD368" s="168">
        <v>14.533333333333331</v>
      </c>
      <c r="CE368" s="168">
        <v>10.766666666666669</v>
      </c>
      <c r="CF368" s="110"/>
      <c r="CG368" s="111">
        <v>132</v>
      </c>
      <c r="CH368" s="111">
        <v>121</v>
      </c>
      <c r="CI368" s="111">
        <v>140</v>
      </c>
      <c r="CJ368" s="111">
        <v>155</v>
      </c>
      <c r="CK368" s="111">
        <v>150</v>
      </c>
      <c r="CL368" s="111">
        <v>142</v>
      </c>
      <c r="CM368" s="111">
        <v>118</v>
      </c>
      <c r="CN368" s="111">
        <v>177</v>
      </c>
      <c r="CO368" s="111">
        <v>157</v>
      </c>
      <c r="CP368" s="111">
        <v>135</v>
      </c>
      <c r="CQ368" s="111">
        <v>184</v>
      </c>
      <c r="CR368" s="111">
        <v>150</v>
      </c>
      <c r="CS368" s="112"/>
      <c r="CT368" s="125" t="s">
        <v>286</v>
      </c>
      <c r="CU368" s="114">
        <f t="shared" si="207"/>
        <v>90</v>
      </c>
      <c r="CV368" s="114"/>
      <c r="CW368" s="114"/>
      <c r="CX368" s="114">
        <f t="shared" si="208"/>
        <v>245</v>
      </c>
      <c r="CY368" s="114"/>
      <c r="CZ368" s="114"/>
      <c r="DA368" s="114">
        <f t="shared" si="209"/>
        <v>133</v>
      </c>
      <c r="DB368" s="115">
        <f t="shared" si="210"/>
        <v>468</v>
      </c>
      <c r="DC368" s="116">
        <f t="shared" si="211"/>
        <v>10</v>
      </c>
      <c r="DD368" s="116">
        <f t="shared" si="212"/>
        <v>10</v>
      </c>
      <c r="DE368" s="116">
        <f t="shared" si="213"/>
        <v>9</v>
      </c>
      <c r="DF368" s="117">
        <f t="shared" si="214"/>
        <v>29</v>
      </c>
      <c r="DH368" s="119">
        <v>45.171428571428571</v>
      </c>
      <c r="DI368" s="119">
        <v>29.289236790606658</v>
      </c>
      <c r="DJ368" s="120">
        <v>30.939334637964777</v>
      </c>
      <c r="DK368" s="121"/>
      <c r="DL368" s="119">
        <v>56.664850498338872</v>
      </c>
      <c r="DM368" s="119">
        <v>31.72053156146179</v>
      </c>
      <c r="DN368" s="120">
        <v>29.854617940199333</v>
      </c>
      <c r="DO368" s="121"/>
      <c r="DP368" s="119">
        <v>53.894054054054052</v>
      </c>
      <c r="DQ368" s="119">
        <v>51.19435190292333</v>
      </c>
      <c r="DR368" s="120">
        <v>76.191594043022604</v>
      </c>
      <c r="DS368" s="121"/>
      <c r="DT368" s="119">
        <v>73.194201980198017</v>
      </c>
      <c r="DU368" s="119">
        <v>74.294114851485148</v>
      </c>
      <c r="DV368" s="120">
        <v>104.99168316831683</v>
      </c>
      <c r="DW368" s="121"/>
      <c r="DX368" s="119">
        <v>103.60834677419356</v>
      </c>
      <c r="DY368" s="119">
        <v>94.020416666666662</v>
      </c>
      <c r="DZ368" s="120">
        <v>105.66290322580646</v>
      </c>
      <c r="EA368" s="121"/>
      <c r="EB368" s="119">
        <v>65.270744960560918</v>
      </c>
      <c r="EC368" s="119">
        <v>69.183172655565286</v>
      </c>
      <c r="ED368" s="120">
        <v>83.3060823838738</v>
      </c>
      <c r="EE368" s="121"/>
      <c r="EF368" s="119">
        <v>72.576441717791425</v>
      </c>
      <c r="EG368" s="119">
        <v>80.735361963190172</v>
      </c>
      <c r="EH368" s="120">
        <v>78.64819631901841</v>
      </c>
      <c r="EI368" s="121"/>
      <c r="EJ368" s="119">
        <v>103.69178728070176</v>
      </c>
      <c r="EK368" s="119">
        <v>91.962393092105259</v>
      </c>
      <c r="EL368" s="120">
        <v>103.98748629385965</v>
      </c>
      <c r="EM368" s="121"/>
      <c r="EN368" s="119">
        <v>123.79509208819717</v>
      </c>
      <c r="EO368" s="119">
        <v>106.45632166018159</v>
      </c>
      <c r="EP368" s="120">
        <v>129.10858625162126</v>
      </c>
      <c r="EQ368" s="121"/>
      <c r="ER368" s="119">
        <v>141.33845806014017</v>
      </c>
      <c r="ES368" s="119">
        <v>120.37169342075512</v>
      </c>
      <c r="ET368" s="120">
        <v>152.28984851910465</v>
      </c>
      <c r="EU368" s="121"/>
      <c r="EV368" s="119">
        <v>124.3032345989439</v>
      </c>
      <c r="EW368" s="119">
        <v>117.98602564747296</v>
      </c>
      <c r="EX368" s="120">
        <v>144.22673975358308</v>
      </c>
      <c r="EY368" s="121"/>
      <c r="EZ368" s="119">
        <v>154.36231493943473</v>
      </c>
      <c r="FA368" s="119">
        <v>83.711870794078052</v>
      </c>
      <c r="FB368" s="120">
        <v>56.005814266487214</v>
      </c>
    </row>
    <row r="369" spans="1:158" s="118" customFormat="1" ht="15" customHeight="1" x14ac:dyDescent="0.25">
      <c r="A369" s="85">
        <v>16020140</v>
      </c>
      <c r="B369" s="86">
        <v>-72.583333333333329</v>
      </c>
      <c r="C369" s="86">
        <v>8.0666666666666664</v>
      </c>
      <c r="D369" s="87">
        <v>150</v>
      </c>
      <c r="E369" s="380" t="s">
        <v>1902</v>
      </c>
      <c r="F369" s="89" t="s">
        <v>55</v>
      </c>
      <c r="G369" s="89" t="s">
        <v>1511</v>
      </c>
      <c r="H369" s="89" t="s">
        <v>1519</v>
      </c>
      <c r="I369" s="89" t="s">
        <v>1593</v>
      </c>
      <c r="J369" s="171" t="s">
        <v>1462</v>
      </c>
      <c r="K369" s="339">
        <v>21</v>
      </c>
      <c r="L369" s="126">
        <v>2.8</v>
      </c>
      <c r="M369" s="126">
        <v>0</v>
      </c>
      <c r="N369" s="126">
        <v>0</v>
      </c>
      <c r="O369" s="126">
        <v>0</v>
      </c>
      <c r="P369" s="126">
        <v>0</v>
      </c>
      <c r="Q369" s="126">
        <v>0</v>
      </c>
      <c r="R369" s="126">
        <v>0</v>
      </c>
      <c r="S369" s="126">
        <v>0</v>
      </c>
      <c r="T369" s="126">
        <v>0</v>
      </c>
      <c r="U369" s="126">
        <v>0</v>
      </c>
      <c r="V369" s="661">
        <v>0</v>
      </c>
      <c r="W369" s="661">
        <v>4.8</v>
      </c>
      <c r="X369" s="126">
        <v>127.8</v>
      </c>
      <c r="Y369" s="126">
        <v>0</v>
      </c>
      <c r="Z369" s="339">
        <v>8.5</v>
      </c>
      <c r="AA369" s="126">
        <v>71</v>
      </c>
      <c r="AB369" s="126">
        <v>0</v>
      </c>
      <c r="AC369" s="126">
        <v>11.1</v>
      </c>
      <c r="AD369" s="339">
        <v>0</v>
      </c>
      <c r="AE369" s="126">
        <v>0</v>
      </c>
      <c r="AF369" s="126">
        <v>13.9</v>
      </c>
      <c r="AG369" s="126">
        <v>36.700000000000003</v>
      </c>
      <c r="AH369" s="126">
        <v>19.5</v>
      </c>
      <c r="AI369" s="126">
        <v>16.7</v>
      </c>
      <c r="AJ369" s="126">
        <v>0</v>
      </c>
      <c r="AK369" s="126">
        <v>10.5</v>
      </c>
      <c r="AL369" s="126">
        <v>0</v>
      </c>
      <c r="AM369" s="126">
        <v>0</v>
      </c>
      <c r="AN369" s="126">
        <v>0</v>
      </c>
      <c r="AO369" s="120"/>
      <c r="AP369" s="92">
        <f t="shared" si="185"/>
        <v>344.29999999999995</v>
      </c>
      <c r="AQ369" s="93">
        <v>140.62666666666664</v>
      </c>
      <c r="AR369" s="94">
        <f t="shared" si="215"/>
        <v>244.83265383521382</v>
      </c>
      <c r="AS369" s="95">
        <f t="shared" si="216"/>
        <v>200</v>
      </c>
      <c r="AT369" s="96">
        <f t="shared" si="218"/>
        <v>30</v>
      </c>
      <c r="AU369" s="97">
        <f t="shared" si="179"/>
        <v>12</v>
      </c>
      <c r="AV369" s="98"/>
      <c r="AW369" s="58">
        <f t="shared" si="190"/>
        <v>0</v>
      </c>
      <c r="AX369" s="99"/>
      <c r="AY369" s="100">
        <f t="shared" si="206"/>
        <v>127.8</v>
      </c>
      <c r="AZ369" s="101">
        <v>135</v>
      </c>
      <c r="BA369" s="102">
        <f t="shared" si="186"/>
        <v>-7.2000000000000028</v>
      </c>
      <c r="BB369" s="102" t="str">
        <f t="shared" si="187"/>
        <v/>
      </c>
      <c r="BC369" s="102" t="str">
        <f t="shared" si="188"/>
        <v/>
      </c>
      <c r="BD369" s="102">
        <v>7.4333333333333336</v>
      </c>
      <c r="BE369" s="103">
        <f t="shared" si="217"/>
        <v>4.5666666666666664</v>
      </c>
      <c r="BF369" s="381" t="s">
        <v>1807</v>
      </c>
      <c r="BG369" s="105">
        <v>93.089655172413757</v>
      </c>
      <c r="BH369" s="105">
        <v>60.503571428571426</v>
      </c>
      <c r="BI369" s="105">
        <v>89.536666666666662</v>
      </c>
      <c r="BJ369" s="105">
        <v>140.62666666666664</v>
      </c>
      <c r="BK369" s="105">
        <v>152.56896551724134</v>
      </c>
      <c r="BL369" s="105">
        <v>59.572413793103451</v>
      </c>
      <c r="BM369" s="105">
        <v>77.627586206896567</v>
      </c>
      <c r="BN369" s="105">
        <v>102.16666666666669</v>
      </c>
      <c r="BO369" s="105">
        <v>126.34666666666666</v>
      </c>
      <c r="BP369" s="105">
        <v>224.63448275862072</v>
      </c>
      <c r="BQ369" s="105">
        <v>256.7074074074074</v>
      </c>
      <c r="BR369" s="106">
        <v>132.84814814814817</v>
      </c>
      <c r="BS369" s="107"/>
      <c r="BT369" s="108">
        <v>5.1724137931034475</v>
      </c>
      <c r="BU369" s="174">
        <v>4.1152357494722018</v>
      </c>
      <c r="BV369" s="174">
        <v>5.6666666666666643</v>
      </c>
      <c r="BW369" s="174">
        <v>7.4333333333333336</v>
      </c>
      <c r="BX369" s="174">
        <v>7.6711111111111085</v>
      </c>
      <c r="BY369" s="116">
        <v>5.275862068965516</v>
      </c>
      <c r="BZ369" s="116">
        <v>6.0777777777777757</v>
      </c>
      <c r="CA369" s="116">
        <v>6.8666666666666654</v>
      </c>
      <c r="CB369" s="116">
        <v>8.033333333333335</v>
      </c>
      <c r="CC369" s="116">
        <v>10.446666666666665</v>
      </c>
      <c r="CD369" s="116">
        <v>11.296296296296294</v>
      </c>
      <c r="CE369" s="109">
        <v>6.5726190476190451</v>
      </c>
      <c r="CF369" s="110"/>
      <c r="CG369" s="111">
        <v>113</v>
      </c>
      <c r="CH369" s="111">
        <v>99</v>
      </c>
      <c r="CI369" s="111">
        <v>174.2</v>
      </c>
      <c r="CJ369" s="111">
        <v>135</v>
      </c>
      <c r="CK369" s="111">
        <v>142.5</v>
      </c>
      <c r="CL369" s="111">
        <v>77</v>
      </c>
      <c r="CM369" s="111">
        <v>139.4</v>
      </c>
      <c r="CN369" s="111">
        <v>88.2</v>
      </c>
      <c r="CO369" s="111">
        <v>90.7</v>
      </c>
      <c r="CP369" s="111">
        <v>164</v>
      </c>
      <c r="CQ369" s="111">
        <v>142.5</v>
      </c>
      <c r="CR369" s="111">
        <v>183.4</v>
      </c>
      <c r="CS369" s="112"/>
      <c r="CT369" s="382" t="s">
        <v>1807</v>
      </c>
      <c r="CU369" s="114">
        <f t="shared" si="207"/>
        <v>23.8</v>
      </c>
      <c r="CV369" s="114"/>
      <c r="CW369" s="114"/>
      <c r="CX369" s="114">
        <f t="shared" si="208"/>
        <v>223.2</v>
      </c>
      <c r="CY369" s="114"/>
      <c r="CZ369" s="114"/>
      <c r="DA369" s="114">
        <f t="shared" si="209"/>
        <v>97.3</v>
      </c>
      <c r="DB369" s="115">
        <f t="shared" si="210"/>
        <v>344.3</v>
      </c>
      <c r="DC369" s="116">
        <f t="shared" si="211"/>
        <v>10</v>
      </c>
      <c r="DD369" s="116">
        <f t="shared" si="212"/>
        <v>10</v>
      </c>
      <c r="DE369" s="116">
        <f t="shared" si="213"/>
        <v>10</v>
      </c>
      <c r="DF369" s="117">
        <f t="shared" si="214"/>
        <v>30</v>
      </c>
      <c r="DH369" s="119">
        <v>38.104535190784198</v>
      </c>
      <c r="DI369" s="119">
        <v>28.246645489685793</v>
      </c>
      <c r="DJ369" s="120">
        <v>19.052267595392099</v>
      </c>
      <c r="DK369" s="121"/>
      <c r="DL369" s="119">
        <v>21.594449626865668</v>
      </c>
      <c r="DM369" s="119">
        <v>17.764892057569291</v>
      </c>
      <c r="DN369" s="120">
        <v>17.658515458422173</v>
      </c>
      <c r="DO369" s="121"/>
      <c r="DP369" s="119">
        <v>19.926156941649896</v>
      </c>
      <c r="DQ369" s="119">
        <v>28.077766599597577</v>
      </c>
      <c r="DR369" s="120">
        <v>52.029409792085836</v>
      </c>
      <c r="DS369" s="121"/>
      <c r="DT369" s="119">
        <v>37.032449139280118</v>
      </c>
      <c r="DU369" s="119">
        <v>55.728442879499205</v>
      </c>
      <c r="DV369" s="120">
        <v>60.402441314553982</v>
      </c>
      <c r="DW369" s="121"/>
      <c r="DX369" s="119">
        <v>43.894087968952135</v>
      </c>
      <c r="DY369" s="119">
        <v>42.404469598965072</v>
      </c>
      <c r="DZ369" s="120">
        <v>67.231442432082787</v>
      </c>
      <c r="EA369" s="121"/>
      <c r="EB369" s="119">
        <v>27.189097103918229</v>
      </c>
      <c r="EC369" s="119">
        <v>24.130323679727429</v>
      </c>
      <c r="ED369" s="120">
        <v>15.180579216354346</v>
      </c>
      <c r="EE369" s="121"/>
      <c r="EF369" s="119">
        <v>34.367920298879213</v>
      </c>
      <c r="EG369" s="119">
        <v>19.717492735574929</v>
      </c>
      <c r="EH369" s="120">
        <v>34.367920298879213</v>
      </c>
      <c r="EI369" s="121"/>
      <c r="EJ369" s="119">
        <v>27.060814299900699</v>
      </c>
      <c r="EK369" s="119">
        <v>27.161787487586892</v>
      </c>
      <c r="EL369" s="120">
        <v>47.457398212512409</v>
      </c>
      <c r="EM369" s="121"/>
      <c r="EN369" s="119">
        <v>33.058302344381573</v>
      </c>
      <c r="EO369" s="119">
        <v>31.935952573430349</v>
      </c>
      <c r="EP369" s="120">
        <v>61.21907841552143</v>
      </c>
      <c r="EQ369" s="121"/>
      <c r="ER369" s="119">
        <v>82.544598540145984</v>
      </c>
      <c r="ES369" s="119">
        <v>53.576116788321166</v>
      </c>
      <c r="ET369" s="120">
        <v>77.249284671532848</v>
      </c>
      <c r="EU369" s="121"/>
      <c r="EV369" s="119">
        <v>70.091043876567014</v>
      </c>
      <c r="EW369" s="119">
        <v>74.95703953712632</v>
      </c>
      <c r="EX369" s="120">
        <v>69.676916586306632</v>
      </c>
      <c r="EY369" s="121"/>
      <c r="EZ369" s="119">
        <v>69.301024917724504</v>
      </c>
      <c r="FA369" s="119">
        <v>32.100094029149041</v>
      </c>
      <c r="FB369" s="120">
        <v>23.30554771979314</v>
      </c>
    </row>
    <row r="370" spans="1:158" s="118" customFormat="1" ht="15" customHeight="1" x14ac:dyDescent="0.25">
      <c r="A370" s="85">
        <v>24050060</v>
      </c>
      <c r="B370" s="86">
        <v>-73.41</v>
      </c>
      <c r="C370" s="86">
        <v>6.87</v>
      </c>
      <c r="D370" s="87">
        <v>721</v>
      </c>
      <c r="E370" s="380" t="s">
        <v>1308</v>
      </c>
      <c r="F370" s="89" t="s">
        <v>52</v>
      </c>
      <c r="G370" s="89" t="s">
        <v>1515</v>
      </c>
      <c r="H370" s="89" t="s">
        <v>752</v>
      </c>
      <c r="I370" s="89" t="s">
        <v>1599</v>
      </c>
      <c r="J370" s="171" t="s">
        <v>1309</v>
      </c>
      <c r="K370" s="339">
        <v>8</v>
      </c>
      <c r="L370" s="126">
        <v>0</v>
      </c>
      <c r="M370" s="126">
        <v>0</v>
      </c>
      <c r="N370" s="126">
        <v>0</v>
      </c>
      <c r="O370" s="126">
        <v>0</v>
      </c>
      <c r="P370" s="126">
        <v>0</v>
      </c>
      <c r="Q370" s="126">
        <v>4</v>
      </c>
      <c r="R370" s="126">
        <v>0</v>
      </c>
      <c r="S370" s="126">
        <v>0</v>
      </c>
      <c r="T370" s="126">
        <v>0</v>
      </c>
      <c r="U370" s="126">
        <v>0</v>
      </c>
      <c r="V370" s="661">
        <v>9</v>
      </c>
      <c r="W370" s="661">
        <v>0</v>
      </c>
      <c r="X370" s="126">
        <v>3</v>
      </c>
      <c r="Y370" s="126">
        <v>15</v>
      </c>
      <c r="Z370" s="339" t="s">
        <v>1301</v>
      </c>
      <c r="AA370" s="126">
        <v>30</v>
      </c>
      <c r="AB370" s="126">
        <v>0</v>
      </c>
      <c r="AC370" s="126">
        <v>9</v>
      </c>
      <c r="AD370" s="339">
        <v>0</v>
      </c>
      <c r="AE370" s="126">
        <v>0</v>
      </c>
      <c r="AF370" s="126">
        <v>0</v>
      </c>
      <c r="AG370" s="126">
        <v>0</v>
      </c>
      <c r="AH370" s="126">
        <v>4</v>
      </c>
      <c r="AI370" s="126">
        <v>0</v>
      </c>
      <c r="AJ370" s="126">
        <v>0</v>
      </c>
      <c r="AK370" s="126">
        <v>0</v>
      </c>
      <c r="AL370" s="126">
        <v>0</v>
      </c>
      <c r="AM370" s="126" t="s">
        <v>1301</v>
      </c>
      <c r="AN370" s="126">
        <v>0</v>
      </c>
      <c r="AO370" s="120"/>
      <c r="AP370" s="92">
        <f t="shared" si="185"/>
        <v>82</v>
      </c>
      <c r="AQ370" s="93">
        <v>187.20689655172413</v>
      </c>
      <c r="AR370" s="94">
        <f>+AP370*100/AQ370</f>
        <v>43.801805120648375</v>
      </c>
      <c r="AS370" s="95">
        <f>IF(AND((AP370*$AT$1*100/(AQ370*AT370))&gt;100+3.33*AP370-AQ370*AT370/$AT$1,AQ370&lt;30),IF(100+3.33*AP370-AQ370*AT370/$AT$1&gt;200,200,100+3.33*AP370-AQ370*AT370/$AT$1),IF((AP370*$AT$1*100/(AQ370*AT370))&lt;100+AP370-3.33*AQ370*AT370/$AT$1,100+AP370-3.33*AQ370*AT370/$AT$1,IF((AP370*$AT$1*100/(AQ370*AT370))&gt;200,200,(AP370*$AT$1*100/(AQ370*AT370)))))</f>
        <v>46.930505486408975</v>
      </c>
      <c r="AT370" s="96">
        <f>COUNT(K370:AO370)</f>
        <v>28</v>
      </c>
      <c r="AU370" s="97">
        <f>COUNTIF(K370:AO370,"&gt;0")</f>
        <v>8</v>
      </c>
      <c r="AV370" s="98"/>
      <c r="AW370" s="58">
        <f>+LOOKUP(1000,K370:AO370)</f>
        <v>0</v>
      </c>
      <c r="AX370" s="99"/>
      <c r="AY370" s="100">
        <f t="shared" si="206"/>
        <v>30</v>
      </c>
      <c r="AZ370" s="101">
        <v>189</v>
      </c>
      <c r="BA370" s="102">
        <f t="shared" si="186"/>
        <v>-159</v>
      </c>
      <c r="BB370" s="102" t="str">
        <f t="shared" si="187"/>
        <v/>
      </c>
      <c r="BC370" s="102" t="str">
        <f t="shared" si="188"/>
        <v/>
      </c>
      <c r="BD370" s="102">
        <v>12.183908045977013</v>
      </c>
      <c r="BE370" s="103">
        <f t="shared" si="217"/>
        <v>-4.183908045977013</v>
      </c>
      <c r="BF370" s="381" t="s">
        <v>1308</v>
      </c>
      <c r="BG370" s="105">
        <v>91.066666666666663</v>
      </c>
      <c r="BH370" s="105">
        <v>132.24137931034483</v>
      </c>
      <c r="BI370" s="105">
        <v>183.7</v>
      </c>
      <c r="BJ370" s="105">
        <v>187.20689655172413</v>
      </c>
      <c r="BK370" s="105">
        <v>201.23333333333332</v>
      </c>
      <c r="BL370" s="105">
        <v>120.26666666666667</v>
      </c>
      <c r="BM370" s="105">
        <v>122.43333333333334</v>
      </c>
      <c r="BN370" s="105">
        <v>143.66666666666666</v>
      </c>
      <c r="BO370" s="105">
        <v>179.8</v>
      </c>
      <c r="BP370" s="105">
        <v>241.23333333333332</v>
      </c>
      <c r="BQ370" s="105">
        <v>195.36666666666667</v>
      </c>
      <c r="BR370" s="106">
        <v>79.02</v>
      </c>
      <c r="BS370" s="107"/>
      <c r="BT370" s="108">
        <v>5.9333333333333309</v>
      </c>
      <c r="BU370" s="174">
        <v>7.1749897372742204</v>
      </c>
      <c r="BV370" s="174">
        <v>10.366666666666667</v>
      </c>
      <c r="BW370" s="174">
        <v>12.183908045977013</v>
      </c>
      <c r="BX370" s="174">
        <v>14.333333333333336</v>
      </c>
      <c r="BY370" s="116">
        <v>10.533333333333331</v>
      </c>
      <c r="BZ370" s="116">
        <v>10.699999999999998</v>
      </c>
      <c r="CA370" s="116">
        <v>12.000000000000005</v>
      </c>
      <c r="CB370" s="116">
        <v>13.100000000000001</v>
      </c>
      <c r="CC370" s="116">
        <v>13.299999999999999</v>
      </c>
      <c r="CD370" s="116">
        <v>11.700000000000001</v>
      </c>
      <c r="CE370" s="109">
        <v>6.4666666666666641</v>
      </c>
      <c r="CF370" s="110"/>
      <c r="CG370" s="111">
        <v>134</v>
      </c>
      <c r="CH370" s="111">
        <v>138</v>
      </c>
      <c r="CI370" s="111">
        <v>122</v>
      </c>
      <c r="CJ370" s="111">
        <v>189</v>
      </c>
      <c r="CK370" s="111">
        <v>106</v>
      </c>
      <c r="CL370" s="111">
        <v>90</v>
      </c>
      <c r="CM370" s="111">
        <v>80</v>
      </c>
      <c r="CN370" s="111">
        <v>125</v>
      </c>
      <c r="CO370" s="111">
        <v>95</v>
      </c>
      <c r="CP370" s="111">
        <v>109</v>
      </c>
      <c r="CQ370" s="111">
        <v>140</v>
      </c>
      <c r="CR370" s="111">
        <v>135</v>
      </c>
      <c r="CS370" s="112"/>
      <c r="CT370" s="382" t="s">
        <v>1308</v>
      </c>
      <c r="CU370" s="114">
        <f t="shared" si="207"/>
        <v>12</v>
      </c>
      <c r="CV370" s="114"/>
      <c r="CW370" s="114"/>
      <c r="CX370" s="114">
        <f t="shared" si="208"/>
        <v>66</v>
      </c>
      <c r="CY370" s="114"/>
      <c r="CZ370" s="114"/>
      <c r="DA370" s="114">
        <f t="shared" si="209"/>
        <v>4</v>
      </c>
      <c r="DB370" s="115">
        <f>+SUM(CU370:DA370)</f>
        <v>82</v>
      </c>
      <c r="DC370" s="116">
        <f t="shared" si="211"/>
        <v>10</v>
      </c>
      <c r="DD370" s="116">
        <f t="shared" si="212"/>
        <v>9</v>
      </c>
      <c r="DE370" s="116">
        <f t="shared" si="213"/>
        <v>9</v>
      </c>
      <c r="DF370" s="117">
        <f t="shared" si="214"/>
        <v>28</v>
      </c>
      <c r="DH370" s="119"/>
      <c r="DI370" s="119"/>
      <c r="DJ370" s="120"/>
      <c r="DK370" s="121"/>
      <c r="DL370" s="119"/>
      <c r="DM370" s="119"/>
      <c r="DN370" s="120"/>
      <c r="DO370" s="121"/>
      <c r="DP370" s="119"/>
      <c r="DQ370" s="119"/>
      <c r="DR370" s="120"/>
      <c r="DS370" s="121"/>
      <c r="DT370" s="119"/>
      <c r="DU370" s="119"/>
      <c r="DV370" s="120"/>
      <c r="DW370" s="121"/>
      <c r="DX370" s="119"/>
      <c r="DY370" s="119"/>
      <c r="DZ370" s="120"/>
      <c r="EA370" s="121"/>
      <c r="EB370" s="119"/>
      <c r="EC370" s="119"/>
      <c r="ED370" s="120"/>
      <c r="EE370" s="121"/>
      <c r="EF370" s="119"/>
      <c r="EG370" s="119"/>
      <c r="EH370" s="120"/>
      <c r="EI370" s="121"/>
      <c r="EJ370" s="119"/>
      <c r="EK370" s="119"/>
      <c r="EL370" s="120"/>
      <c r="EM370" s="121"/>
      <c r="EN370" s="119"/>
      <c r="EO370" s="119"/>
      <c r="EP370" s="120"/>
      <c r="EQ370" s="121"/>
      <c r="ER370" s="119"/>
      <c r="ES370" s="119"/>
      <c r="ET370" s="120"/>
      <c r="EU370" s="121"/>
      <c r="EV370" s="119"/>
      <c r="EW370" s="119"/>
      <c r="EX370" s="120"/>
      <c r="EY370" s="121"/>
      <c r="EZ370" s="119"/>
      <c r="FA370" s="119"/>
      <c r="FB370" s="120"/>
    </row>
    <row r="371" spans="1:158" s="118" customFormat="1" ht="15" customHeight="1" x14ac:dyDescent="0.25">
      <c r="A371" s="85">
        <v>24030680</v>
      </c>
      <c r="B371" s="86">
        <v>-72.583333333333329</v>
      </c>
      <c r="C371" s="86">
        <v>6.65</v>
      </c>
      <c r="D371" s="87">
        <v>2310</v>
      </c>
      <c r="E371" s="380" t="s">
        <v>287</v>
      </c>
      <c r="F371" s="89" t="s">
        <v>52</v>
      </c>
      <c r="G371" s="89" t="s">
        <v>1515</v>
      </c>
      <c r="H371" s="89" t="s">
        <v>752</v>
      </c>
      <c r="I371" s="89" t="s">
        <v>1590</v>
      </c>
      <c r="J371" s="171" t="s">
        <v>920</v>
      </c>
      <c r="K371" s="339">
        <v>0</v>
      </c>
      <c r="L371" s="126">
        <v>5.5</v>
      </c>
      <c r="M371" s="126">
        <v>0</v>
      </c>
      <c r="N371" s="126">
        <v>0</v>
      </c>
      <c r="O371" s="126">
        <v>2</v>
      </c>
      <c r="P371" s="126">
        <v>5.7</v>
      </c>
      <c r="Q371" s="126">
        <v>12.5</v>
      </c>
      <c r="R371" s="126">
        <v>2.5</v>
      </c>
      <c r="S371" s="126">
        <v>0.5</v>
      </c>
      <c r="T371" s="126">
        <v>0</v>
      </c>
      <c r="U371" s="126">
        <v>0</v>
      </c>
      <c r="V371" s="661">
        <v>0</v>
      </c>
      <c r="W371" s="661">
        <v>2</v>
      </c>
      <c r="X371" s="126">
        <v>2</v>
      </c>
      <c r="Y371" s="126">
        <v>17.5</v>
      </c>
      <c r="Z371" s="339">
        <v>2</v>
      </c>
      <c r="AA371" s="126">
        <v>15.5</v>
      </c>
      <c r="AB371" s="126">
        <v>1</v>
      </c>
      <c r="AC371" s="126">
        <v>36.5</v>
      </c>
      <c r="AD371" s="339">
        <v>2.5</v>
      </c>
      <c r="AE371" s="126">
        <v>2.7</v>
      </c>
      <c r="AF371" s="126">
        <v>9.5</v>
      </c>
      <c r="AG371" s="126">
        <v>47.8</v>
      </c>
      <c r="AH371" s="126">
        <v>1.8</v>
      </c>
      <c r="AI371" s="126">
        <v>1.8</v>
      </c>
      <c r="AJ371" s="126">
        <v>1.7</v>
      </c>
      <c r="AK371" s="126">
        <v>0</v>
      </c>
      <c r="AL371" s="126">
        <v>1.6</v>
      </c>
      <c r="AM371" s="126">
        <v>0.7</v>
      </c>
      <c r="AN371" s="126">
        <v>2</v>
      </c>
      <c r="AO371" s="120"/>
      <c r="AP371" s="92">
        <f t="shared" si="185"/>
        <v>177.29999999999998</v>
      </c>
      <c r="AQ371" s="93">
        <v>141.19</v>
      </c>
      <c r="AR371" s="94">
        <f t="shared" si="215"/>
        <v>125.57546568453857</v>
      </c>
      <c r="AS371" s="95">
        <f t="shared" si="216"/>
        <v>125.57546568453854</v>
      </c>
      <c r="AT371" s="96">
        <f t="shared" si="218"/>
        <v>30</v>
      </c>
      <c r="AU371" s="97">
        <f t="shared" si="179"/>
        <v>23</v>
      </c>
      <c r="AV371" s="98"/>
      <c r="AW371" s="58">
        <f t="shared" si="190"/>
        <v>2</v>
      </c>
      <c r="AX371" s="99"/>
      <c r="AY371" s="100">
        <f t="shared" si="206"/>
        <v>47.8</v>
      </c>
      <c r="AZ371" s="101">
        <v>66</v>
      </c>
      <c r="BA371" s="102">
        <f t="shared" si="186"/>
        <v>-18.200000000000003</v>
      </c>
      <c r="BB371" s="102" t="str">
        <f t="shared" si="187"/>
        <v/>
      </c>
      <c r="BC371" s="102" t="str">
        <f t="shared" si="188"/>
        <v/>
      </c>
      <c r="BD371" s="102">
        <v>16.566666666666663</v>
      </c>
      <c r="BE371" s="103">
        <f t="shared" si="217"/>
        <v>6.4333333333333371</v>
      </c>
      <c r="BF371" s="381" t="s">
        <v>287</v>
      </c>
      <c r="BG371" s="105">
        <v>35.553333333333335</v>
      </c>
      <c r="BH371" s="105">
        <v>47.916666666666664</v>
      </c>
      <c r="BI371" s="105">
        <v>93.213333333333352</v>
      </c>
      <c r="BJ371" s="105">
        <v>141.19</v>
      </c>
      <c r="BK371" s="105">
        <v>145.88666666666666</v>
      </c>
      <c r="BL371" s="105">
        <v>95.315333333333299</v>
      </c>
      <c r="BM371" s="105">
        <v>83.537931034482767</v>
      </c>
      <c r="BN371" s="105">
        <v>101.19666666666669</v>
      </c>
      <c r="BO371" s="105">
        <v>126.61666666666666</v>
      </c>
      <c r="BP371" s="105">
        <v>166.64333333333335</v>
      </c>
      <c r="BQ371" s="105">
        <v>115.36206896551727</v>
      </c>
      <c r="BR371" s="106">
        <v>42.233333333333327</v>
      </c>
      <c r="BS371" s="107"/>
      <c r="BT371" s="108">
        <v>4.7999999999999989</v>
      </c>
      <c r="BU371" s="174">
        <v>6.2657943349753698</v>
      </c>
      <c r="BV371" s="174">
        <v>12.100000000000001</v>
      </c>
      <c r="BW371" s="174">
        <v>16.566666666666663</v>
      </c>
      <c r="BX371" s="174">
        <v>19.333333333333325</v>
      </c>
      <c r="BY371" s="116">
        <v>17.033333333333335</v>
      </c>
      <c r="BZ371" s="116">
        <v>16.478888888888893</v>
      </c>
      <c r="CA371" s="116">
        <v>18.500000000000004</v>
      </c>
      <c r="CB371" s="116">
        <v>17.133333333333329</v>
      </c>
      <c r="CC371" s="116">
        <v>19.2</v>
      </c>
      <c r="CD371" s="116">
        <v>14.388505747126436</v>
      </c>
      <c r="CE371" s="109">
        <v>7.2333333333333307</v>
      </c>
      <c r="CF371" s="110"/>
      <c r="CG371" s="111">
        <v>136</v>
      </c>
      <c r="CH371" s="111">
        <v>62</v>
      </c>
      <c r="CI371" s="111">
        <v>67</v>
      </c>
      <c r="CJ371" s="111">
        <v>66</v>
      </c>
      <c r="CK371" s="111">
        <v>54</v>
      </c>
      <c r="CL371" s="111">
        <v>46.8</v>
      </c>
      <c r="CM371" s="111">
        <v>31.3</v>
      </c>
      <c r="CN371" s="111">
        <v>51.2</v>
      </c>
      <c r="CO371" s="111">
        <v>47</v>
      </c>
      <c r="CP371" s="111">
        <v>59.1</v>
      </c>
      <c r="CQ371" s="111">
        <v>58</v>
      </c>
      <c r="CR371" s="111">
        <v>39</v>
      </c>
      <c r="CS371" s="112"/>
      <c r="CT371" s="382" t="s">
        <v>287</v>
      </c>
      <c r="CU371" s="114">
        <f t="shared" si="207"/>
        <v>28.7</v>
      </c>
      <c r="CV371" s="114"/>
      <c r="CW371" s="114"/>
      <c r="CX371" s="114">
        <f t="shared" si="208"/>
        <v>79</v>
      </c>
      <c r="CY371" s="114"/>
      <c r="CZ371" s="114"/>
      <c r="DA371" s="114">
        <f t="shared" si="209"/>
        <v>69.599999999999994</v>
      </c>
      <c r="DB371" s="115">
        <f t="shared" ref="DB371:DB378" si="219">+SUM(CU371:DA371)</f>
        <v>177.3</v>
      </c>
      <c r="DC371" s="116">
        <f t="shared" si="211"/>
        <v>10</v>
      </c>
      <c r="DD371" s="116">
        <f t="shared" si="212"/>
        <v>10</v>
      </c>
      <c r="DE371" s="116">
        <f t="shared" si="213"/>
        <v>10</v>
      </c>
      <c r="DF371" s="117">
        <f t="shared" si="214"/>
        <v>30</v>
      </c>
      <c r="DH371" s="119">
        <v>11.69334905196974</v>
      </c>
      <c r="DI371" s="119">
        <v>11.792445230376263</v>
      </c>
      <c r="DJ371" s="120">
        <v>11.296964338343646</v>
      </c>
      <c r="DK371" s="121"/>
      <c r="DL371" s="119">
        <v>10.525746671464555</v>
      </c>
      <c r="DM371" s="119">
        <v>14.653490464195755</v>
      </c>
      <c r="DN371" s="120">
        <v>15.788620007196835</v>
      </c>
      <c r="DO371" s="121"/>
      <c r="DP371" s="119">
        <v>21.977581645685095</v>
      </c>
      <c r="DQ371" s="119">
        <v>27.088647144681627</v>
      </c>
      <c r="DR371" s="120">
        <v>30.973056923918993</v>
      </c>
      <c r="DS371" s="121"/>
      <c r="DT371" s="119">
        <v>41.130605045883286</v>
      </c>
      <c r="DU371" s="119">
        <v>44.356534853403538</v>
      </c>
      <c r="DV371" s="120">
        <v>50.50596354898903</v>
      </c>
      <c r="DW371" s="121"/>
      <c r="DX371" s="119">
        <v>52.560717645169419</v>
      </c>
      <c r="DY371" s="119">
        <v>45.485236423704308</v>
      </c>
      <c r="DZ371" s="120">
        <v>53.874735586298648</v>
      </c>
      <c r="EA371" s="121"/>
      <c r="EB371" s="119">
        <v>38.350505260964681</v>
      </c>
      <c r="EC371" s="119">
        <v>31.778935305761014</v>
      </c>
      <c r="ED371" s="120">
        <v>27.267111157412231</v>
      </c>
      <c r="EE371" s="121"/>
      <c r="EF371" s="119">
        <v>25.707677534994883</v>
      </c>
      <c r="EG371" s="119">
        <v>27.408185387504268</v>
      </c>
      <c r="EH371" s="120">
        <v>27.708275008535335</v>
      </c>
      <c r="EI371" s="121"/>
      <c r="EJ371" s="119">
        <v>23.986666172821209</v>
      </c>
      <c r="EK371" s="119">
        <v>31.682388236601351</v>
      </c>
      <c r="EL371" s="120">
        <v>37.379221452646391</v>
      </c>
      <c r="EM371" s="121"/>
      <c r="EN371" s="119">
        <v>33.403538323004398</v>
      </c>
      <c r="EO371" s="119">
        <v>49.105201546692101</v>
      </c>
      <c r="EP371" s="120">
        <v>47.705053233751805</v>
      </c>
      <c r="EQ371" s="121"/>
      <c r="ER371" s="119">
        <v>54.08437964032337</v>
      </c>
      <c r="ES371" s="119">
        <v>57.683340207886481</v>
      </c>
      <c r="ET371" s="120">
        <v>55.384004289721155</v>
      </c>
      <c r="EU371" s="121"/>
      <c r="EV371" s="119">
        <v>41.8</v>
      </c>
      <c r="EW371" s="119">
        <v>34.200000000000003</v>
      </c>
      <c r="EX371" s="120">
        <v>28.4</v>
      </c>
      <c r="EY371" s="121"/>
      <c r="EZ371" s="119">
        <v>24.880834359605917</v>
      </c>
      <c r="FA371" s="119">
        <v>11.690994458128081</v>
      </c>
      <c r="FB371" s="120">
        <v>8.1936884236453214</v>
      </c>
    </row>
    <row r="372" spans="1:158" s="118" customFormat="1" ht="15" customHeight="1" x14ac:dyDescent="0.25">
      <c r="A372" s="85">
        <v>24030750</v>
      </c>
      <c r="B372" s="86">
        <v>-72.849999999999994</v>
      </c>
      <c r="C372" s="86">
        <v>6.8666666666666671</v>
      </c>
      <c r="D372" s="87">
        <v>2362</v>
      </c>
      <c r="E372" s="380" t="s">
        <v>288</v>
      </c>
      <c r="F372" s="89" t="s">
        <v>52</v>
      </c>
      <c r="G372" s="89" t="s">
        <v>1515</v>
      </c>
      <c r="H372" s="89" t="s">
        <v>752</v>
      </c>
      <c r="I372" s="89" t="s">
        <v>1590</v>
      </c>
      <c r="J372" s="171" t="s">
        <v>921</v>
      </c>
      <c r="K372" s="339">
        <v>0</v>
      </c>
      <c r="L372" s="126">
        <v>0</v>
      </c>
      <c r="M372" s="126">
        <v>0</v>
      </c>
      <c r="N372" s="126">
        <v>0</v>
      </c>
      <c r="O372" s="126">
        <v>6.8</v>
      </c>
      <c r="P372" s="126">
        <v>3.7</v>
      </c>
      <c r="Q372" s="126">
        <v>13.7</v>
      </c>
      <c r="R372" s="126">
        <v>8.6</v>
      </c>
      <c r="S372" s="126">
        <v>0</v>
      </c>
      <c r="T372" s="126">
        <v>0</v>
      </c>
      <c r="U372" s="126">
        <v>0</v>
      </c>
      <c r="V372" s="661">
        <v>0</v>
      </c>
      <c r="W372" s="661">
        <v>12.7</v>
      </c>
      <c r="X372" s="126">
        <v>0</v>
      </c>
      <c r="Y372" s="126">
        <v>13.2</v>
      </c>
      <c r="Z372" s="339">
        <v>2.5</v>
      </c>
      <c r="AA372" s="126">
        <v>9.6999999999999993</v>
      </c>
      <c r="AB372" s="126">
        <v>0</v>
      </c>
      <c r="AC372" s="126">
        <v>5.2</v>
      </c>
      <c r="AD372" s="339">
        <v>4.3</v>
      </c>
      <c r="AE372" s="126">
        <v>0</v>
      </c>
      <c r="AF372" s="126">
        <v>3.8</v>
      </c>
      <c r="AG372" s="126">
        <v>11.8</v>
      </c>
      <c r="AH372" s="126">
        <v>5.7</v>
      </c>
      <c r="AI372" s="126">
        <v>19.399999999999999</v>
      </c>
      <c r="AJ372" s="126">
        <v>2.2000000000000002</v>
      </c>
      <c r="AK372" s="126">
        <v>0</v>
      </c>
      <c r="AL372" s="126">
        <v>23.5</v>
      </c>
      <c r="AM372" s="126">
        <v>0</v>
      </c>
      <c r="AN372" s="126">
        <v>5.3</v>
      </c>
      <c r="AO372" s="120"/>
      <c r="AP372" s="92">
        <f t="shared" si="185"/>
        <v>152.10000000000002</v>
      </c>
      <c r="AQ372" s="93">
        <v>177.93666666666667</v>
      </c>
      <c r="AR372" s="94">
        <f t="shared" si="215"/>
        <v>85.479852381933654</v>
      </c>
      <c r="AS372" s="95">
        <f t="shared" si="216"/>
        <v>85.479852381933668</v>
      </c>
      <c r="AT372" s="96">
        <f t="shared" si="218"/>
        <v>30</v>
      </c>
      <c r="AU372" s="97">
        <f t="shared" si="179"/>
        <v>17</v>
      </c>
      <c r="AV372" s="98"/>
      <c r="AW372" s="58">
        <f t="shared" si="190"/>
        <v>5.3</v>
      </c>
      <c r="AX372" s="99"/>
      <c r="AY372" s="100">
        <f t="shared" si="206"/>
        <v>23.5</v>
      </c>
      <c r="AZ372" s="101">
        <v>57</v>
      </c>
      <c r="BA372" s="102">
        <f t="shared" si="186"/>
        <v>-33.5</v>
      </c>
      <c r="BB372" s="102" t="str">
        <f t="shared" si="187"/>
        <v/>
      </c>
      <c r="BC372" s="102" t="str">
        <f t="shared" si="188"/>
        <v/>
      </c>
      <c r="BD372" s="102">
        <v>16.866666666666664</v>
      </c>
      <c r="BE372" s="103">
        <f t="shared" si="217"/>
        <v>0.13333333333333641</v>
      </c>
      <c r="BF372" s="381" t="s">
        <v>288</v>
      </c>
      <c r="BG372" s="105">
        <v>55.320689655172416</v>
      </c>
      <c r="BH372" s="105">
        <v>73.56</v>
      </c>
      <c r="BI372" s="105">
        <v>112.04333333333336</v>
      </c>
      <c r="BJ372" s="105">
        <v>177.93666666666667</v>
      </c>
      <c r="BK372" s="105">
        <v>190.70344827586206</v>
      </c>
      <c r="BL372" s="105">
        <v>97.437931034482759</v>
      </c>
      <c r="BM372" s="105">
        <v>72.364285714285714</v>
      </c>
      <c r="BN372" s="105">
        <v>100.50000000000003</v>
      </c>
      <c r="BO372" s="105">
        <v>163.53571428571428</v>
      </c>
      <c r="BP372" s="105">
        <v>178.23793103448278</v>
      </c>
      <c r="BQ372" s="105">
        <v>143.54137931034487</v>
      </c>
      <c r="BR372" s="106">
        <v>65.796296296296291</v>
      </c>
      <c r="BS372" s="107"/>
      <c r="BT372" s="108">
        <v>6.0689655172413781</v>
      </c>
      <c r="BU372" s="174">
        <v>7.299076354679805</v>
      </c>
      <c r="BV372" s="174">
        <v>12.3</v>
      </c>
      <c r="BW372" s="174">
        <v>16.866666666666664</v>
      </c>
      <c r="BX372" s="174">
        <v>17.793103448275861</v>
      </c>
      <c r="BY372" s="116">
        <v>11</v>
      </c>
      <c r="BZ372" s="116">
        <v>9.8928571428571406</v>
      </c>
      <c r="CA372" s="116">
        <v>13.103448275862069</v>
      </c>
      <c r="CB372" s="116">
        <v>16.107142857142858</v>
      </c>
      <c r="CC372" s="116">
        <v>18.310344827586203</v>
      </c>
      <c r="CD372" s="116">
        <v>13.620689655172415</v>
      </c>
      <c r="CE372" s="109">
        <v>6.6666666666666643</v>
      </c>
      <c r="CF372" s="110"/>
      <c r="CG372" s="111">
        <v>46</v>
      </c>
      <c r="CH372" s="111">
        <v>58.2</v>
      </c>
      <c r="CI372" s="111">
        <v>100</v>
      </c>
      <c r="CJ372" s="111">
        <v>57</v>
      </c>
      <c r="CK372" s="111">
        <v>91</v>
      </c>
      <c r="CL372" s="111">
        <v>50</v>
      </c>
      <c r="CM372" s="111">
        <v>56</v>
      </c>
      <c r="CN372" s="111">
        <v>70</v>
      </c>
      <c r="CO372" s="111">
        <v>75</v>
      </c>
      <c r="CP372" s="111">
        <v>85.5</v>
      </c>
      <c r="CQ372" s="111">
        <v>78</v>
      </c>
      <c r="CR372" s="111">
        <v>73</v>
      </c>
      <c r="CS372" s="112"/>
      <c r="CT372" s="382" t="s">
        <v>288</v>
      </c>
      <c r="CU372" s="114">
        <f t="shared" si="207"/>
        <v>32.799999999999997</v>
      </c>
      <c r="CV372" s="114"/>
      <c r="CW372" s="114"/>
      <c r="CX372" s="114">
        <f t="shared" si="208"/>
        <v>47.599999999999994</v>
      </c>
      <c r="CY372" s="114"/>
      <c r="CZ372" s="114"/>
      <c r="DA372" s="114">
        <f t="shared" si="209"/>
        <v>71.7</v>
      </c>
      <c r="DB372" s="115">
        <f t="shared" si="219"/>
        <v>152.1</v>
      </c>
      <c r="DC372" s="116">
        <f t="shared" si="211"/>
        <v>10</v>
      </c>
      <c r="DD372" s="116">
        <f t="shared" si="212"/>
        <v>10</v>
      </c>
      <c r="DE372" s="116">
        <f t="shared" si="213"/>
        <v>10</v>
      </c>
      <c r="DF372" s="117">
        <f t="shared" si="214"/>
        <v>30</v>
      </c>
      <c r="DH372" s="119">
        <v>21.974284044418471</v>
      </c>
      <c r="DI372" s="119">
        <v>16.38082992402104</v>
      </c>
      <c r="DJ372" s="120">
        <v>20.575920514319115</v>
      </c>
      <c r="DK372" s="121"/>
      <c r="DL372" s="119">
        <v>25.335575396825394</v>
      </c>
      <c r="DM372" s="119">
        <v>22.613571428571429</v>
      </c>
      <c r="DN372" s="120">
        <v>22.404186507936508</v>
      </c>
      <c r="DO372" s="121"/>
      <c r="DP372" s="119">
        <v>24.284271844660196</v>
      </c>
      <c r="DQ372" s="119">
        <v>30.080517799352751</v>
      </c>
      <c r="DR372" s="120">
        <v>48.568543689320393</v>
      </c>
      <c r="DS372" s="121"/>
      <c r="DT372" s="119">
        <v>59.379719676549854</v>
      </c>
      <c r="DU372" s="119">
        <v>63.378353998203039</v>
      </c>
      <c r="DV372" s="120">
        <v>62.678592991913739</v>
      </c>
      <c r="DW372" s="121"/>
      <c r="DX372" s="119">
        <v>76.398758934372978</v>
      </c>
      <c r="DY372" s="119">
        <v>59.799028589993497</v>
      </c>
      <c r="DZ372" s="120">
        <v>68.998879142300197</v>
      </c>
      <c r="EA372" s="121"/>
      <c r="EB372" s="119">
        <v>58.335551782682522</v>
      </c>
      <c r="EC372" s="119">
        <v>32.763803056027164</v>
      </c>
      <c r="ED372" s="120">
        <v>26.570645161290329</v>
      </c>
      <c r="EE372" s="121"/>
      <c r="EF372" s="119">
        <v>27.93246982758621</v>
      </c>
      <c r="EG372" s="119">
        <v>22.926650862068964</v>
      </c>
      <c r="EH372" s="120">
        <v>29.233982758620691</v>
      </c>
      <c r="EI372" s="121"/>
      <c r="EJ372" s="119">
        <v>31.683014664410607</v>
      </c>
      <c r="EK372" s="119">
        <v>36.880228426395945</v>
      </c>
      <c r="EL372" s="120">
        <v>49.573423575860133</v>
      </c>
      <c r="EM372" s="121"/>
      <c r="EN372" s="119">
        <v>47.499163039839303</v>
      </c>
      <c r="EO372" s="119">
        <v>74.598685532042353</v>
      </c>
      <c r="EP372" s="120">
        <v>73.598703152256263</v>
      </c>
      <c r="EQ372" s="121"/>
      <c r="ER372" s="119">
        <v>77.804874686716786</v>
      </c>
      <c r="ES372" s="119">
        <v>64.504041353383457</v>
      </c>
      <c r="ET372" s="120">
        <v>70.504417293233089</v>
      </c>
      <c r="EU372" s="121"/>
      <c r="EV372" s="119">
        <v>50.274239590291707</v>
      </c>
      <c r="EW372" s="119">
        <v>46.676083277666457</v>
      </c>
      <c r="EX372" s="120">
        <v>52.673010465375214</v>
      </c>
      <c r="EY372" s="121"/>
      <c r="EZ372" s="119">
        <v>38.428460255697608</v>
      </c>
      <c r="FA372" s="119">
        <v>19.714600704094867</v>
      </c>
      <c r="FB372" s="120">
        <v>19.01408189735038</v>
      </c>
    </row>
    <row r="373" spans="1:158" s="118" customFormat="1" ht="15" customHeight="1" x14ac:dyDescent="0.25">
      <c r="A373" s="85">
        <v>24010240</v>
      </c>
      <c r="B373" s="86">
        <v>-73.3</v>
      </c>
      <c r="C373" s="86">
        <v>6.25</v>
      </c>
      <c r="D373" s="87">
        <v>1400</v>
      </c>
      <c r="E373" s="383" t="s">
        <v>1220</v>
      </c>
      <c r="F373" s="89" t="s">
        <v>52</v>
      </c>
      <c r="G373" s="89" t="s">
        <v>1515</v>
      </c>
      <c r="H373" s="89" t="s">
        <v>752</v>
      </c>
      <c r="I373" s="89" t="s">
        <v>1588</v>
      </c>
      <c r="J373" s="171" t="s">
        <v>1221</v>
      </c>
      <c r="K373" s="339">
        <v>4.7</v>
      </c>
      <c r="L373" s="126">
        <v>0</v>
      </c>
      <c r="M373" s="126">
        <v>0</v>
      </c>
      <c r="N373" s="126">
        <v>0</v>
      </c>
      <c r="O373" s="126">
        <v>3.6</v>
      </c>
      <c r="P373" s="126">
        <v>11.7</v>
      </c>
      <c r="Q373" s="126">
        <v>17.8</v>
      </c>
      <c r="R373" s="126">
        <v>11.5</v>
      </c>
      <c r="S373" s="126">
        <v>0</v>
      </c>
      <c r="T373" s="126">
        <v>31.7</v>
      </c>
      <c r="U373" s="126">
        <v>0</v>
      </c>
      <c r="V373" s="661">
        <v>20.8</v>
      </c>
      <c r="W373" s="661">
        <v>0</v>
      </c>
      <c r="X373" s="126">
        <v>27.8</v>
      </c>
      <c r="Y373" s="126">
        <v>0</v>
      </c>
      <c r="Z373" s="339">
        <v>5.7</v>
      </c>
      <c r="AA373" s="126">
        <v>28.6</v>
      </c>
      <c r="AB373" s="126">
        <v>1.4</v>
      </c>
      <c r="AC373" s="126">
        <v>0</v>
      </c>
      <c r="AD373" s="339">
        <v>0</v>
      </c>
      <c r="AE373" s="126">
        <v>0</v>
      </c>
      <c r="AF373" s="126">
        <v>0</v>
      </c>
      <c r="AG373" s="126">
        <v>20.6</v>
      </c>
      <c r="AH373" s="126">
        <v>34.700000000000003</v>
      </c>
      <c r="AI373" s="126">
        <v>0</v>
      </c>
      <c r="AJ373" s="126">
        <v>23.7</v>
      </c>
      <c r="AK373" s="126" t="s">
        <v>1301</v>
      </c>
      <c r="AL373" s="126">
        <v>1.7</v>
      </c>
      <c r="AM373" s="126">
        <v>2.1</v>
      </c>
      <c r="AN373" s="126">
        <v>0</v>
      </c>
      <c r="AO373" s="120"/>
      <c r="AP373" s="92">
        <f t="shared" si="185"/>
        <v>248.09999999999994</v>
      </c>
      <c r="AQ373" s="93">
        <v>330.09000000000003</v>
      </c>
      <c r="AR373" s="94">
        <f t="shared" si="215"/>
        <v>75.161319640098128</v>
      </c>
      <c r="AS373" s="95">
        <f t="shared" si="216"/>
        <v>77.753089282860131</v>
      </c>
      <c r="AT373" s="96">
        <f t="shared" si="218"/>
        <v>29</v>
      </c>
      <c r="AU373" s="97">
        <f t="shared" si="179"/>
        <v>16</v>
      </c>
      <c r="AV373" s="98"/>
      <c r="AW373" s="58">
        <f t="shared" si="190"/>
        <v>0</v>
      </c>
      <c r="AX373" s="99"/>
      <c r="AY373" s="100">
        <f t="shared" si="206"/>
        <v>34.700000000000003</v>
      </c>
      <c r="AZ373" s="101">
        <v>100</v>
      </c>
      <c r="BA373" s="102">
        <f t="shared" si="186"/>
        <v>-65.3</v>
      </c>
      <c r="BB373" s="102" t="str">
        <f t="shared" si="187"/>
        <v/>
      </c>
      <c r="BC373" s="102" t="str">
        <f t="shared" si="188"/>
        <v/>
      </c>
      <c r="BD373" s="102">
        <v>21.1</v>
      </c>
      <c r="BE373" s="103">
        <f t="shared" si="217"/>
        <v>-5.1000000000000014</v>
      </c>
      <c r="BF373" s="384" t="s">
        <v>1220</v>
      </c>
      <c r="BG373" s="352">
        <v>106.90666666666665</v>
      </c>
      <c r="BH373" s="352">
        <v>157.72142857142853</v>
      </c>
      <c r="BI373" s="352">
        <v>261.64333333333332</v>
      </c>
      <c r="BJ373" s="352">
        <v>330.09000000000003</v>
      </c>
      <c r="BK373" s="352">
        <v>330.74333333333328</v>
      </c>
      <c r="BL373" s="352">
        <v>210.54137931034487</v>
      </c>
      <c r="BM373" s="352">
        <v>232.46206896551723</v>
      </c>
      <c r="BN373" s="352">
        <v>278.48999999999995</v>
      </c>
      <c r="BO373" s="352">
        <v>275.35666666666663</v>
      </c>
      <c r="BP373" s="352">
        <v>370.42999999999995</v>
      </c>
      <c r="BQ373" s="352">
        <v>283.04333333333329</v>
      </c>
      <c r="BR373" s="385">
        <v>151.54137931034478</v>
      </c>
      <c r="BS373" s="107"/>
      <c r="BT373" s="108">
        <v>9.3333333333333304</v>
      </c>
      <c r="BU373" s="174">
        <v>12.019006568144501</v>
      </c>
      <c r="BV373" s="174">
        <v>17.833333333333329</v>
      </c>
      <c r="BW373" s="174">
        <v>21.1</v>
      </c>
      <c r="BX373" s="174">
        <v>22.966666666666661</v>
      </c>
      <c r="BY373" s="116">
        <v>19.022988505747122</v>
      </c>
      <c r="BZ373" s="116">
        <v>18.743678160919544</v>
      </c>
      <c r="CA373" s="116">
        <v>21.166666666666664</v>
      </c>
      <c r="CB373" s="116">
        <v>20.966666666666665</v>
      </c>
      <c r="CC373" s="116">
        <v>23.233333333333331</v>
      </c>
      <c r="CD373" s="116">
        <v>18.899999999999995</v>
      </c>
      <c r="CE373" s="109">
        <v>11.896551724137932</v>
      </c>
      <c r="CF373" s="110"/>
      <c r="CG373" s="111">
        <v>128.5</v>
      </c>
      <c r="CH373" s="111">
        <v>101</v>
      </c>
      <c r="CI373" s="111">
        <v>150.80000000000001</v>
      </c>
      <c r="CJ373" s="111">
        <v>100</v>
      </c>
      <c r="CK373" s="111">
        <v>102</v>
      </c>
      <c r="CL373" s="111">
        <v>150</v>
      </c>
      <c r="CM373" s="111">
        <v>160</v>
      </c>
      <c r="CN373" s="111">
        <v>100</v>
      </c>
      <c r="CO373" s="111">
        <v>127</v>
      </c>
      <c r="CP373" s="111">
        <v>130.69999999999999</v>
      </c>
      <c r="CQ373" s="111">
        <v>90</v>
      </c>
      <c r="CR373" s="111">
        <v>100</v>
      </c>
      <c r="CS373" s="112"/>
      <c r="CT373" s="386" t="s">
        <v>1220</v>
      </c>
      <c r="CU373" s="114">
        <f t="shared" si="207"/>
        <v>81</v>
      </c>
      <c r="CV373" s="114"/>
      <c r="CW373" s="114"/>
      <c r="CX373" s="114">
        <f t="shared" si="208"/>
        <v>84.300000000000011</v>
      </c>
      <c r="CY373" s="114"/>
      <c r="CZ373" s="114"/>
      <c r="DA373" s="114">
        <f t="shared" si="209"/>
        <v>82.8</v>
      </c>
      <c r="DB373" s="115">
        <f t="shared" si="219"/>
        <v>248.10000000000002</v>
      </c>
      <c r="DC373" s="116">
        <f t="shared" si="211"/>
        <v>10</v>
      </c>
      <c r="DD373" s="116">
        <f t="shared" si="212"/>
        <v>10</v>
      </c>
      <c r="DE373" s="116">
        <f t="shared" si="213"/>
        <v>9</v>
      </c>
      <c r="DF373" s="117">
        <f t="shared" si="214"/>
        <v>29</v>
      </c>
      <c r="DH373" s="119">
        <v>36.490108401084008</v>
      </c>
      <c r="DI373" s="119">
        <v>30.19181571815718</v>
      </c>
      <c r="DJ373" s="120">
        <v>43.988075880758814</v>
      </c>
      <c r="DK373" s="121"/>
      <c r="DL373" s="119">
        <v>55.773988799004357</v>
      </c>
      <c r="DM373" s="119">
        <v>55.171026757934037</v>
      </c>
      <c r="DN373" s="120">
        <v>50.548317776394931</v>
      </c>
      <c r="DO373" s="121"/>
      <c r="DP373" s="119">
        <v>58.193117454906975</v>
      </c>
      <c r="DQ373" s="119">
        <v>79.011779576764667</v>
      </c>
      <c r="DR373" s="120">
        <v>95.468436301661697</v>
      </c>
      <c r="DS373" s="121"/>
      <c r="DT373" s="119">
        <v>107.06428949691087</v>
      </c>
      <c r="DU373" s="119">
        <v>114.46182210454056</v>
      </c>
      <c r="DV373" s="120">
        <v>118.26055506521527</v>
      </c>
      <c r="DW373" s="121"/>
      <c r="DX373" s="119">
        <v>125.67175556858146</v>
      </c>
      <c r="DY373" s="119">
        <v>102.97685619382571</v>
      </c>
      <c r="DZ373" s="120">
        <v>112.47472157092612</v>
      </c>
      <c r="EA373" s="121"/>
      <c r="EB373" s="119">
        <v>91.117817826208437</v>
      </c>
      <c r="EC373" s="119">
        <v>70.113710533668609</v>
      </c>
      <c r="ED373" s="120">
        <v>77.415138306789615</v>
      </c>
      <c r="EE373" s="121"/>
      <c r="EF373" s="119">
        <v>87.097728221178897</v>
      </c>
      <c r="EG373" s="119">
        <v>80.997887323943644</v>
      </c>
      <c r="EH373" s="120">
        <v>87.497717788210721</v>
      </c>
      <c r="EI373" s="121"/>
      <c r="EJ373" s="119">
        <v>89.082426035502948</v>
      </c>
      <c r="EK373" s="119">
        <v>79.884240631163721</v>
      </c>
      <c r="EL373" s="120">
        <v>101.38</v>
      </c>
      <c r="EM373" s="121"/>
      <c r="EN373" s="119">
        <v>85.306932543829078</v>
      </c>
      <c r="EO373" s="119">
        <v>94.507680250783679</v>
      </c>
      <c r="EP373" s="120">
        <v>107.30872053872051</v>
      </c>
      <c r="EQ373" s="121"/>
      <c r="ER373" s="119">
        <v>123.99152245438616</v>
      </c>
      <c r="ES373" s="119">
        <v>133.69085929154377</v>
      </c>
      <c r="ET373" s="120">
        <v>145.79003204717341</v>
      </c>
      <c r="EU373" s="121"/>
      <c r="EV373" s="119">
        <v>104.47001621756485</v>
      </c>
      <c r="EW373" s="119">
        <v>80.776816367265454</v>
      </c>
      <c r="EX373" s="120">
        <v>81.876500748502991</v>
      </c>
      <c r="EY373" s="121"/>
      <c r="EZ373" s="119">
        <v>65.611827811584391</v>
      </c>
      <c r="FA373" s="119">
        <v>53.609664187514085</v>
      </c>
      <c r="FB373" s="120">
        <v>33.806094207798054</v>
      </c>
    </row>
    <row r="374" spans="1:158" s="118" customFormat="1" ht="15" customHeight="1" x14ac:dyDescent="0.25">
      <c r="A374" s="85">
        <v>23180100</v>
      </c>
      <c r="B374" s="86">
        <v>-73.8</v>
      </c>
      <c r="C374" s="86">
        <v>7.7833333333333332</v>
      </c>
      <c r="D374" s="87">
        <v>98</v>
      </c>
      <c r="E374" s="387" t="s">
        <v>1259</v>
      </c>
      <c r="F374" s="89" t="s">
        <v>52</v>
      </c>
      <c r="G374" s="89" t="s">
        <v>1515</v>
      </c>
      <c r="H374" s="89" t="s">
        <v>1518</v>
      </c>
      <c r="I374" s="89" t="s">
        <v>1544</v>
      </c>
      <c r="J374" s="171" t="s">
        <v>1260</v>
      </c>
      <c r="K374" s="339">
        <v>0</v>
      </c>
      <c r="L374" s="126">
        <v>0</v>
      </c>
      <c r="M374" s="126">
        <v>0</v>
      </c>
      <c r="N374" s="126">
        <v>0</v>
      </c>
      <c r="O374" s="126">
        <v>0</v>
      </c>
      <c r="P374" s="126">
        <v>0</v>
      </c>
      <c r="Q374" s="126">
        <v>0</v>
      </c>
      <c r="R374" s="126">
        <v>0</v>
      </c>
      <c r="S374" s="126">
        <v>0</v>
      </c>
      <c r="T374" s="126">
        <v>0</v>
      </c>
      <c r="U374" s="126">
        <v>0</v>
      </c>
      <c r="V374" s="661">
        <v>0</v>
      </c>
      <c r="W374" s="661">
        <v>0</v>
      </c>
      <c r="X374" s="126">
        <v>0</v>
      </c>
      <c r="Y374" s="126">
        <v>0</v>
      </c>
      <c r="Z374" s="339">
        <v>57</v>
      </c>
      <c r="AA374" s="126">
        <v>144</v>
      </c>
      <c r="AB374" s="126">
        <v>0</v>
      </c>
      <c r="AC374" s="126">
        <v>0</v>
      </c>
      <c r="AD374" s="339">
        <v>0</v>
      </c>
      <c r="AE374" s="126">
        <v>0</v>
      </c>
      <c r="AF374" s="126">
        <v>0</v>
      </c>
      <c r="AG374" s="126">
        <v>0</v>
      </c>
      <c r="AH374" s="126">
        <v>0</v>
      </c>
      <c r="AI374" s="126">
        <v>0</v>
      </c>
      <c r="AJ374" s="126">
        <v>0</v>
      </c>
      <c r="AK374" s="126">
        <v>0</v>
      </c>
      <c r="AL374" s="126">
        <v>9</v>
      </c>
      <c r="AM374" s="126">
        <v>0</v>
      </c>
      <c r="AN374" s="126">
        <v>0</v>
      </c>
      <c r="AO374" s="120"/>
      <c r="AP374" s="92">
        <f t="shared" si="185"/>
        <v>210</v>
      </c>
      <c r="AQ374" s="93">
        <v>195.56666666666666</v>
      </c>
      <c r="AR374" s="94">
        <f t="shared" si="215"/>
        <v>107.38026248508608</v>
      </c>
      <c r="AS374" s="95">
        <f t="shared" si="216"/>
        <v>107.38026248508608</v>
      </c>
      <c r="AT374" s="96">
        <f t="shared" si="218"/>
        <v>30</v>
      </c>
      <c r="AU374" s="97">
        <f t="shared" si="179"/>
        <v>3</v>
      </c>
      <c r="AV374" s="98"/>
      <c r="AW374" s="58">
        <f t="shared" si="190"/>
        <v>0</v>
      </c>
      <c r="AX374" s="99"/>
      <c r="AY374" s="100">
        <f t="shared" si="206"/>
        <v>144</v>
      </c>
      <c r="AZ374" s="101">
        <v>137</v>
      </c>
      <c r="BA374" s="102">
        <f t="shared" si="186"/>
        <v>7</v>
      </c>
      <c r="BB374" s="102" t="str">
        <f t="shared" si="187"/>
        <v>Si</v>
      </c>
      <c r="BC374" s="102" t="str">
        <f t="shared" si="188"/>
        <v/>
      </c>
      <c r="BD374" s="102">
        <v>8.5333333333333332</v>
      </c>
      <c r="BE374" s="103">
        <f t="shared" si="217"/>
        <v>-5.5333333333333332</v>
      </c>
      <c r="BF374" s="388" t="s">
        <v>1259</v>
      </c>
      <c r="BG374" s="105">
        <v>12.551724137931034</v>
      </c>
      <c r="BH374" s="105">
        <v>28.866666666666667</v>
      </c>
      <c r="BI374" s="105">
        <v>71.733333333333334</v>
      </c>
      <c r="BJ374" s="105">
        <v>195.56666666666666</v>
      </c>
      <c r="BK374" s="105">
        <v>315.23333333333335</v>
      </c>
      <c r="BL374" s="105">
        <v>257.93333333333334</v>
      </c>
      <c r="BM374" s="105">
        <v>234.44827586206895</v>
      </c>
      <c r="BN374" s="105">
        <v>279.07142857142856</v>
      </c>
      <c r="BO374" s="105">
        <v>273.55172413793105</v>
      </c>
      <c r="BP374" s="105">
        <v>291.76666666666665</v>
      </c>
      <c r="BQ374" s="105">
        <v>198.87</v>
      </c>
      <c r="BR374" s="106">
        <v>58.310344827586206</v>
      </c>
      <c r="BS374" s="107"/>
      <c r="BT374" s="108">
        <v>0.76777777777777745</v>
      </c>
      <c r="BU374" s="174">
        <v>1.9308805418719213</v>
      </c>
      <c r="BV374" s="174">
        <v>4.133333333333332</v>
      </c>
      <c r="BW374" s="174">
        <v>8.5333333333333332</v>
      </c>
      <c r="BX374" s="174">
        <v>12</v>
      </c>
      <c r="BY374" s="116">
        <v>10.366666666666667</v>
      </c>
      <c r="BZ374" s="116">
        <v>9.3793103448275836</v>
      </c>
      <c r="CA374" s="116">
        <v>10.917777777777777</v>
      </c>
      <c r="CB374" s="116">
        <v>11.482758620689658</v>
      </c>
      <c r="CC374" s="116">
        <v>11.966666666666663</v>
      </c>
      <c r="CD374" s="116">
        <v>8.5666666666666682</v>
      </c>
      <c r="CE374" s="109">
        <v>3.241379310344827</v>
      </c>
      <c r="CF374" s="110"/>
      <c r="CG374" s="111">
        <v>57</v>
      </c>
      <c r="CH374" s="111">
        <v>60</v>
      </c>
      <c r="CI374" s="111">
        <v>115</v>
      </c>
      <c r="CJ374" s="111">
        <v>137</v>
      </c>
      <c r="CK374" s="111">
        <v>140</v>
      </c>
      <c r="CL374" s="111">
        <v>144</v>
      </c>
      <c r="CM374" s="111">
        <v>145</v>
      </c>
      <c r="CN374" s="111">
        <v>135</v>
      </c>
      <c r="CO374" s="111">
        <v>150</v>
      </c>
      <c r="CP374" s="111">
        <v>149</v>
      </c>
      <c r="CQ374" s="111">
        <v>135</v>
      </c>
      <c r="CR374" s="111">
        <v>113</v>
      </c>
      <c r="CS374" s="112"/>
      <c r="CT374" s="389" t="s">
        <v>1259</v>
      </c>
      <c r="CU374" s="114">
        <f t="shared" si="207"/>
        <v>0</v>
      </c>
      <c r="CV374" s="114"/>
      <c r="CW374" s="114"/>
      <c r="CX374" s="114">
        <f t="shared" si="208"/>
        <v>201</v>
      </c>
      <c r="CY374" s="114"/>
      <c r="CZ374" s="114"/>
      <c r="DA374" s="114">
        <f t="shared" si="209"/>
        <v>9</v>
      </c>
      <c r="DB374" s="115">
        <f t="shared" si="219"/>
        <v>210</v>
      </c>
      <c r="DC374" s="116">
        <f t="shared" si="211"/>
        <v>10</v>
      </c>
      <c r="DD374" s="116">
        <f t="shared" si="212"/>
        <v>10</v>
      </c>
      <c r="DE374" s="116">
        <f t="shared" si="213"/>
        <v>10</v>
      </c>
      <c r="DF374" s="117">
        <f t="shared" si="214"/>
        <v>30</v>
      </c>
      <c r="DH374" s="119"/>
      <c r="DI374" s="119"/>
      <c r="DJ374" s="120"/>
      <c r="DK374" s="121"/>
      <c r="DL374" s="119"/>
      <c r="DM374" s="119"/>
      <c r="DN374" s="120"/>
      <c r="DO374" s="121"/>
      <c r="DP374" s="119"/>
      <c r="DQ374" s="119"/>
      <c r="DR374" s="120"/>
      <c r="DS374" s="121"/>
      <c r="DT374" s="119"/>
      <c r="DU374" s="119"/>
      <c r="DV374" s="120"/>
      <c r="DW374" s="121"/>
      <c r="DX374" s="119"/>
      <c r="DY374" s="119"/>
      <c r="DZ374" s="120"/>
      <c r="EA374" s="121"/>
      <c r="EB374" s="119"/>
      <c r="EC374" s="119"/>
      <c r="ED374" s="120"/>
      <c r="EE374" s="121"/>
      <c r="EF374" s="119"/>
      <c r="EG374" s="119"/>
      <c r="EH374" s="120"/>
      <c r="EI374" s="121"/>
      <c r="EJ374" s="119"/>
      <c r="EK374" s="119"/>
      <c r="EL374" s="120"/>
      <c r="EM374" s="121"/>
      <c r="EN374" s="119"/>
      <c r="EO374" s="119"/>
      <c r="EP374" s="120"/>
      <c r="EQ374" s="121"/>
      <c r="ER374" s="119"/>
      <c r="ES374" s="119"/>
      <c r="ET374" s="120"/>
      <c r="EU374" s="121"/>
      <c r="EV374" s="119"/>
      <c r="EW374" s="119"/>
      <c r="EX374" s="120"/>
      <c r="EY374" s="121"/>
      <c r="EZ374" s="119"/>
      <c r="FA374" s="119"/>
      <c r="FB374" s="120"/>
    </row>
    <row r="375" spans="1:158" s="118" customFormat="1" ht="15" customHeight="1" x14ac:dyDescent="0.25">
      <c r="A375" s="85">
        <v>23147020</v>
      </c>
      <c r="B375" s="86">
        <v>-73.935000000000002</v>
      </c>
      <c r="C375" s="86">
        <v>6.77361111</v>
      </c>
      <c r="D375" s="87">
        <v>90</v>
      </c>
      <c r="E375" s="387" t="s">
        <v>1261</v>
      </c>
      <c r="F375" s="89" t="s">
        <v>52</v>
      </c>
      <c r="G375" s="89" t="s">
        <v>1515</v>
      </c>
      <c r="H375" s="89" t="s">
        <v>1518</v>
      </c>
      <c r="I375" s="89" t="s">
        <v>1543</v>
      </c>
      <c r="J375" s="171" t="s">
        <v>1254</v>
      </c>
      <c r="K375" s="339" t="s">
        <v>1301</v>
      </c>
      <c r="L375" s="126" t="s">
        <v>1301</v>
      </c>
      <c r="M375" s="126" t="s">
        <v>1301</v>
      </c>
      <c r="N375" s="126" t="s">
        <v>1301</v>
      </c>
      <c r="O375" s="126" t="s">
        <v>1301</v>
      </c>
      <c r="P375" s="126" t="s">
        <v>1301</v>
      </c>
      <c r="Q375" s="126" t="s">
        <v>1301</v>
      </c>
      <c r="R375" s="126" t="s">
        <v>1301</v>
      </c>
      <c r="S375" s="126" t="s">
        <v>1301</v>
      </c>
      <c r="T375" s="126" t="s">
        <v>1301</v>
      </c>
      <c r="U375" s="126" t="s">
        <v>1301</v>
      </c>
      <c r="V375" s="661" t="s">
        <v>1301</v>
      </c>
      <c r="W375" s="661" t="s">
        <v>1301</v>
      </c>
      <c r="X375" s="126" t="s">
        <v>1301</v>
      </c>
      <c r="Y375" s="126" t="s">
        <v>1301</v>
      </c>
      <c r="Z375" s="339" t="s">
        <v>1301</v>
      </c>
      <c r="AA375" s="126" t="s">
        <v>1301</v>
      </c>
      <c r="AB375" s="126" t="s">
        <v>1301</v>
      </c>
      <c r="AC375" s="126" t="s">
        <v>1301</v>
      </c>
      <c r="AD375" s="339" t="s">
        <v>1301</v>
      </c>
      <c r="AE375" s="126" t="s">
        <v>1301</v>
      </c>
      <c r="AF375" s="126" t="s">
        <v>1301</v>
      </c>
      <c r="AG375" s="126" t="s">
        <v>1301</v>
      </c>
      <c r="AH375" s="126" t="s">
        <v>1301</v>
      </c>
      <c r="AI375" s="126" t="s">
        <v>1301</v>
      </c>
      <c r="AJ375" s="126" t="s">
        <v>1301</v>
      </c>
      <c r="AK375" s="126" t="s">
        <v>1301</v>
      </c>
      <c r="AL375" s="126" t="s">
        <v>1301</v>
      </c>
      <c r="AM375" s="126" t="s">
        <v>1301</v>
      </c>
      <c r="AN375" s="126" t="s">
        <v>1301</v>
      </c>
      <c r="AO375" s="120"/>
      <c r="AP375" s="92" t="str">
        <f t="shared" si="185"/>
        <v/>
      </c>
      <c r="AQ375" s="93">
        <v>242.06206896551726</v>
      </c>
      <c r="AR375" s="94" t="e">
        <f t="shared" si="215"/>
        <v>#VALUE!</v>
      </c>
      <c r="AS375" s="95" t="e">
        <f t="shared" si="216"/>
        <v>#VALUE!</v>
      </c>
      <c r="AT375" s="96">
        <f>COUNT(K375:AO375)</f>
        <v>0</v>
      </c>
      <c r="AU375" s="97">
        <f>COUNTIF(K375:AO375,"&gt;0")</f>
        <v>0</v>
      </c>
      <c r="AV375" s="98"/>
      <c r="AW375" s="58" t="e">
        <f>+LOOKUP(1000,K375:AO375)</f>
        <v>#N/A</v>
      </c>
      <c r="AX375" s="99"/>
      <c r="AY375" s="100">
        <f t="shared" si="206"/>
        <v>0</v>
      </c>
      <c r="AZ375" s="101">
        <v>135</v>
      </c>
      <c r="BA375" s="102" t="str">
        <f t="shared" si="186"/>
        <v/>
      </c>
      <c r="BB375" s="102" t="str">
        <f t="shared" si="187"/>
        <v/>
      </c>
      <c r="BC375" s="102" t="e">
        <f t="shared" si="188"/>
        <v>#N/A</v>
      </c>
      <c r="BD375" s="102">
        <v>9.3103448275862082</v>
      </c>
      <c r="BE375" s="103">
        <f t="shared" si="217"/>
        <v>-9.3103448275862082</v>
      </c>
      <c r="BF375" s="388" t="s">
        <v>1261</v>
      </c>
      <c r="BG375" s="105">
        <v>88.910714285714292</v>
      </c>
      <c r="BH375" s="105">
        <v>94.432142857142864</v>
      </c>
      <c r="BI375" s="105">
        <v>211.54827586206895</v>
      </c>
      <c r="BJ375" s="105">
        <v>242.06206896551726</v>
      </c>
      <c r="BK375" s="105">
        <v>331.21</v>
      </c>
      <c r="BL375" s="105">
        <v>211.39999999999998</v>
      </c>
      <c r="BM375" s="105">
        <v>192.51000000000002</v>
      </c>
      <c r="BN375" s="105">
        <v>231.68666666666667</v>
      </c>
      <c r="BO375" s="105">
        <v>337.31666666666666</v>
      </c>
      <c r="BP375" s="105">
        <v>380.98000000000008</v>
      </c>
      <c r="BQ375" s="105">
        <v>305.66551724137929</v>
      </c>
      <c r="BR375" s="106">
        <v>168.83666666666667</v>
      </c>
      <c r="BS375" s="107"/>
      <c r="BT375" s="108">
        <v>3.5714285714285703</v>
      </c>
      <c r="BU375" s="174">
        <v>4.1104497354497349</v>
      </c>
      <c r="BV375" s="174">
        <v>7.6551724137931005</v>
      </c>
      <c r="BW375" s="174">
        <v>9.3103448275862082</v>
      </c>
      <c r="BX375" s="174">
        <v>10.799999999999999</v>
      </c>
      <c r="BY375" s="116">
        <v>8.2080459770114942</v>
      </c>
      <c r="BZ375" s="116">
        <v>8.3333333333333286</v>
      </c>
      <c r="CA375" s="116">
        <v>9.1999999999999975</v>
      </c>
      <c r="CB375" s="116">
        <v>11.666666666666668</v>
      </c>
      <c r="CC375" s="116">
        <v>12.633333333333335</v>
      </c>
      <c r="CD375" s="116">
        <v>10.512643678160924</v>
      </c>
      <c r="CE375" s="109">
        <v>5.4999999999999973</v>
      </c>
      <c r="CF375" s="110"/>
      <c r="CG375" s="111">
        <v>110</v>
      </c>
      <c r="CH375" s="111">
        <v>124</v>
      </c>
      <c r="CI375" s="111">
        <v>162</v>
      </c>
      <c r="CJ375" s="111">
        <v>135</v>
      </c>
      <c r="CK375" s="111">
        <v>135</v>
      </c>
      <c r="CL375" s="111">
        <v>135</v>
      </c>
      <c r="CM375" s="111">
        <v>130</v>
      </c>
      <c r="CN375" s="111">
        <v>132</v>
      </c>
      <c r="CO375" s="111">
        <v>130</v>
      </c>
      <c r="CP375" s="111">
        <v>135</v>
      </c>
      <c r="CQ375" s="111">
        <v>125</v>
      </c>
      <c r="CR375" s="111">
        <v>135</v>
      </c>
      <c r="CS375" s="112"/>
      <c r="CT375" s="389" t="s">
        <v>1261</v>
      </c>
      <c r="CU375" s="114">
        <f t="shared" si="207"/>
        <v>0</v>
      </c>
      <c r="CV375" s="114"/>
      <c r="CW375" s="114"/>
      <c r="CX375" s="114">
        <f t="shared" si="208"/>
        <v>0</v>
      </c>
      <c r="CY375" s="114"/>
      <c r="CZ375" s="114"/>
      <c r="DA375" s="114">
        <f t="shared" si="209"/>
        <v>0</v>
      </c>
      <c r="DB375" s="115">
        <f t="shared" si="219"/>
        <v>0</v>
      </c>
      <c r="DC375" s="116">
        <f t="shared" si="211"/>
        <v>0</v>
      </c>
      <c r="DD375" s="116">
        <f t="shared" si="212"/>
        <v>0</v>
      </c>
      <c r="DE375" s="116">
        <f t="shared" si="213"/>
        <v>0</v>
      </c>
      <c r="DF375" s="117">
        <f t="shared" si="214"/>
        <v>0</v>
      </c>
      <c r="DH375" s="119"/>
      <c r="DI375" s="119"/>
      <c r="DJ375" s="120"/>
      <c r="DK375" s="121"/>
      <c r="DL375" s="119"/>
      <c r="DM375" s="119"/>
      <c r="DN375" s="120"/>
      <c r="DO375" s="121"/>
      <c r="DP375" s="119"/>
      <c r="DQ375" s="119"/>
      <c r="DR375" s="120"/>
      <c r="DS375" s="121"/>
      <c r="DT375" s="119"/>
      <c r="DU375" s="119"/>
      <c r="DV375" s="120"/>
      <c r="DW375" s="121"/>
      <c r="DX375" s="119"/>
      <c r="DY375" s="119"/>
      <c r="DZ375" s="120"/>
      <c r="EA375" s="121"/>
      <c r="EB375" s="119"/>
      <c r="EC375" s="119"/>
      <c r="ED375" s="120"/>
      <c r="EE375" s="121"/>
      <c r="EF375" s="119"/>
      <c r="EG375" s="119"/>
      <c r="EH375" s="120"/>
      <c r="EI375" s="121"/>
      <c r="EJ375" s="119"/>
      <c r="EK375" s="119"/>
      <c r="EL375" s="120"/>
      <c r="EM375" s="121"/>
      <c r="EN375" s="119"/>
      <c r="EO375" s="119"/>
      <c r="EP375" s="120"/>
      <c r="EQ375" s="121"/>
      <c r="ER375" s="119"/>
      <c r="ES375" s="119"/>
      <c r="ET375" s="120"/>
      <c r="EU375" s="121"/>
      <c r="EV375" s="119"/>
      <c r="EW375" s="119"/>
      <c r="EX375" s="120"/>
      <c r="EY375" s="121"/>
      <c r="EZ375" s="119"/>
      <c r="FA375" s="119"/>
      <c r="FB375" s="120"/>
    </row>
    <row r="376" spans="1:158" s="118" customFormat="1" ht="15" customHeight="1" x14ac:dyDescent="0.25">
      <c r="A376" s="85">
        <v>16040050</v>
      </c>
      <c r="B376" s="86">
        <v>-73.209999999999994</v>
      </c>
      <c r="C376" s="86">
        <v>7.93</v>
      </c>
      <c r="D376" s="87">
        <v>1800</v>
      </c>
      <c r="E376" s="387" t="s">
        <v>1268</v>
      </c>
      <c r="F376" s="238" t="s">
        <v>55</v>
      </c>
      <c r="G376" s="238" t="s">
        <v>1511</v>
      </c>
      <c r="H376" s="238" t="s">
        <v>1519</v>
      </c>
      <c r="I376" s="238" t="s">
        <v>1587</v>
      </c>
      <c r="J376" s="390" t="s">
        <v>877</v>
      </c>
      <c r="K376" s="339">
        <v>1</v>
      </c>
      <c r="L376" s="126">
        <v>0</v>
      </c>
      <c r="M376" s="126">
        <v>0</v>
      </c>
      <c r="N376" s="126">
        <v>1</v>
      </c>
      <c r="O376" s="126">
        <v>28</v>
      </c>
      <c r="P376" s="126">
        <v>15</v>
      </c>
      <c r="Q376" s="126">
        <v>1</v>
      </c>
      <c r="R376" s="126">
        <v>0</v>
      </c>
      <c r="S376" s="126">
        <v>2</v>
      </c>
      <c r="T376" s="126">
        <v>0</v>
      </c>
      <c r="U376" s="126">
        <v>0</v>
      </c>
      <c r="V376" s="661">
        <v>6</v>
      </c>
      <c r="W376" s="661">
        <v>0</v>
      </c>
      <c r="X376" s="126">
        <v>4</v>
      </c>
      <c r="Y376" s="126">
        <v>12</v>
      </c>
      <c r="Z376" s="339">
        <v>22</v>
      </c>
      <c r="AA376" s="126">
        <v>17</v>
      </c>
      <c r="AB376" s="126">
        <v>9</v>
      </c>
      <c r="AC376" s="126">
        <v>0</v>
      </c>
      <c r="AD376" s="339">
        <v>9</v>
      </c>
      <c r="AE376" s="126">
        <v>2</v>
      </c>
      <c r="AF376" s="126">
        <v>3</v>
      </c>
      <c r="AG376" s="126">
        <v>17</v>
      </c>
      <c r="AH376" s="126">
        <v>6</v>
      </c>
      <c r="AI376" s="126">
        <v>0</v>
      </c>
      <c r="AJ376" s="126">
        <v>21</v>
      </c>
      <c r="AK376" s="126">
        <v>46</v>
      </c>
      <c r="AL376" s="126">
        <v>7</v>
      </c>
      <c r="AM376" s="126" t="s">
        <v>1301</v>
      </c>
      <c r="AN376" s="126" t="s">
        <v>1301</v>
      </c>
      <c r="AO376" s="120"/>
      <c r="AP376" s="92">
        <f t="shared" si="185"/>
        <v>229</v>
      </c>
      <c r="AQ376" s="93">
        <v>291.5</v>
      </c>
      <c r="AR376" s="94">
        <f t="shared" si="215"/>
        <v>78.559176672384226</v>
      </c>
      <c r="AS376" s="95">
        <f t="shared" si="216"/>
        <v>84.170546434697371</v>
      </c>
      <c r="AT376" s="96">
        <f>COUNT(K376:AO376)</f>
        <v>28</v>
      </c>
      <c r="AU376" s="97">
        <f>COUNTIF(K376:AO376,"&gt;0")</f>
        <v>20</v>
      </c>
      <c r="AV376" s="98"/>
      <c r="AW376" s="58">
        <f>+LOOKUP(1000,K376:AO376)</f>
        <v>7</v>
      </c>
      <c r="AX376" s="99"/>
      <c r="AY376" s="100">
        <f t="shared" si="206"/>
        <v>46</v>
      </c>
      <c r="AZ376" s="101">
        <v>110</v>
      </c>
      <c r="BA376" s="102">
        <f t="shared" si="186"/>
        <v>-64</v>
      </c>
      <c r="BB376" s="102" t="str">
        <f t="shared" si="187"/>
        <v/>
      </c>
      <c r="BC376" s="102" t="str">
        <f t="shared" si="188"/>
        <v/>
      </c>
      <c r="BD376" s="102">
        <v>16.591511936339526</v>
      </c>
      <c r="BE376" s="103">
        <f t="shared" si="217"/>
        <v>3.4084880636604744</v>
      </c>
      <c r="BF376" s="391" t="s">
        <v>1268</v>
      </c>
      <c r="BG376" s="105">
        <v>30.766666666666666</v>
      </c>
      <c r="BH376" s="105">
        <v>48.1</v>
      </c>
      <c r="BI376" s="105">
        <v>118.8</v>
      </c>
      <c r="BJ376" s="105">
        <v>291.5</v>
      </c>
      <c r="BK376" s="105">
        <v>299.30344827586202</v>
      </c>
      <c r="BL376" s="105">
        <v>124.07</v>
      </c>
      <c r="BM376" s="105">
        <v>101.2344827586207</v>
      </c>
      <c r="BN376" s="105">
        <v>158.04482758620691</v>
      </c>
      <c r="BO376" s="105">
        <v>260.09999999999997</v>
      </c>
      <c r="BP376" s="105">
        <v>300.68965517241378</v>
      </c>
      <c r="BQ376" s="105">
        <v>207.75862068965517</v>
      </c>
      <c r="BR376" s="106">
        <v>61.517241379310342</v>
      </c>
      <c r="BS376" s="107"/>
      <c r="BT376" s="237">
        <v>3.9333333333333318</v>
      </c>
      <c r="BU376" s="333">
        <v>4.2351806239737266</v>
      </c>
      <c r="BV376" s="333">
        <v>9.2999999999999972</v>
      </c>
      <c r="BW376" s="333">
        <v>16.591511936339526</v>
      </c>
      <c r="BX376" s="333">
        <v>17.72413793103448</v>
      </c>
      <c r="BY376" s="116">
        <v>9.7000000000000046</v>
      </c>
      <c r="BZ376" s="116">
        <v>8.0811111111111096</v>
      </c>
      <c r="CA376" s="116">
        <v>12.546666666666667</v>
      </c>
      <c r="CB376" s="116">
        <v>17.849425287356322</v>
      </c>
      <c r="CC376" s="116">
        <v>20.551724137931032</v>
      </c>
      <c r="CD376" s="116">
        <v>14.310344827586208</v>
      </c>
      <c r="CE376" s="109">
        <v>5.383333333333332</v>
      </c>
      <c r="CF376" s="110"/>
      <c r="CG376" s="111">
        <v>56</v>
      </c>
      <c r="CH376" s="111">
        <v>76</v>
      </c>
      <c r="CI376" s="111">
        <v>76</v>
      </c>
      <c r="CJ376" s="111">
        <v>110</v>
      </c>
      <c r="CK376" s="111">
        <v>85</v>
      </c>
      <c r="CL376" s="111">
        <v>65</v>
      </c>
      <c r="CM376" s="111">
        <v>70</v>
      </c>
      <c r="CN376" s="111">
        <v>87</v>
      </c>
      <c r="CO376" s="111">
        <v>150</v>
      </c>
      <c r="CP376" s="111">
        <v>120</v>
      </c>
      <c r="CQ376" s="111">
        <v>105</v>
      </c>
      <c r="CR376" s="111">
        <v>53</v>
      </c>
      <c r="CS376" s="112"/>
      <c r="CT376" s="392" t="s">
        <v>1268</v>
      </c>
      <c r="CU376" s="114">
        <f t="shared" si="207"/>
        <v>48</v>
      </c>
      <c r="CV376" s="114"/>
      <c r="CW376" s="114"/>
      <c r="CX376" s="114">
        <f t="shared" si="208"/>
        <v>79</v>
      </c>
      <c r="CY376" s="114"/>
      <c r="CZ376" s="114"/>
      <c r="DA376" s="114">
        <f t="shared" si="209"/>
        <v>102</v>
      </c>
      <c r="DB376" s="115">
        <f t="shared" si="219"/>
        <v>229</v>
      </c>
      <c r="DC376" s="116">
        <f t="shared" ref="DC376:DC386" si="220">COUNT(K376:U376)</f>
        <v>11</v>
      </c>
      <c r="DD376" s="116">
        <f t="shared" si="212"/>
        <v>10</v>
      </c>
      <c r="DE376" s="116">
        <f t="shared" si="213"/>
        <v>8</v>
      </c>
      <c r="DF376" s="117">
        <f t="shared" si="214"/>
        <v>28</v>
      </c>
      <c r="DH376" s="119"/>
      <c r="DI376" s="119"/>
      <c r="DJ376" s="120"/>
      <c r="DK376" s="121"/>
      <c r="DL376" s="119"/>
      <c r="DM376" s="119"/>
      <c r="DN376" s="120"/>
      <c r="DO376" s="121"/>
      <c r="DP376" s="119"/>
      <c r="DQ376" s="119"/>
      <c r="DR376" s="120"/>
      <c r="DS376" s="121"/>
      <c r="DT376" s="119"/>
      <c r="DU376" s="119"/>
      <c r="DV376" s="120"/>
      <c r="DW376" s="121"/>
      <c r="DX376" s="119"/>
      <c r="DY376" s="119"/>
      <c r="DZ376" s="120"/>
      <c r="EA376" s="121"/>
      <c r="EB376" s="119"/>
      <c r="EC376" s="119"/>
      <c r="ED376" s="120"/>
      <c r="EE376" s="121"/>
      <c r="EF376" s="119"/>
      <c r="EG376" s="119"/>
      <c r="EH376" s="120"/>
      <c r="EI376" s="121"/>
      <c r="EJ376" s="119"/>
      <c r="EK376" s="119"/>
      <c r="EL376" s="120"/>
      <c r="EM376" s="121"/>
      <c r="EN376" s="119"/>
      <c r="EO376" s="119"/>
      <c r="EP376" s="120"/>
      <c r="EQ376" s="121"/>
      <c r="ER376" s="119"/>
      <c r="ES376" s="119"/>
      <c r="ET376" s="120"/>
      <c r="EU376" s="121"/>
      <c r="EV376" s="119"/>
      <c r="EW376" s="119"/>
      <c r="EX376" s="120"/>
      <c r="EY376" s="121"/>
      <c r="EZ376" s="119"/>
      <c r="FA376" s="119"/>
      <c r="FB376" s="120"/>
    </row>
    <row r="377" spans="1:158" s="118" customFormat="1" ht="15" customHeight="1" x14ac:dyDescent="0.25">
      <c r="A377" s="85">
        <v>37050040</v>
      </c>
      <c r="B377" s="86">
        <v>-70.849999999999994</v>
      </c>
      <c r="C377" s="86">
        <v>6.97</v>
      </c>
      <c r="D377" s="87">
        <v>150</v>
      </c>
      <c r="E377" s="387" t="s">
        <v>1269</v>
      </c>
      <c r="F377" s="238" t="s">
        <v>78</v>
      </c>
      <c r="G377" s="238" t="s">
        <v>1524</v>
      </c>
      <c r="H377" s="238" t="s">
        <v>778</v>
      </c>
      <c r="I377" s="238" t="s">
        <v>1560</v>
      </c>
      <c r="J377" s="390" t="s">
        <v>778</v>
      </c>
      <c r="K377" s="339">
        <v>0</v>
      </c>
      <c r="L377" s="126">
        <v>0</v>
      </c>
      <c r="M377" s="126">
        <v>0</v>
      </c>
      <c r="N377" s="126">
        <v>0</v>
      </c>
      <c r="O377" s="126">
        <v>0</v>
      </c>
      <c r="P377" s="126">
        <v>0</v>
      </c>
      <c r="Q377" s="126">
        <v>0</v>
      </c>
      <c r="R377" s="126">
        <v>0</v>
      </c>
      <c r="S377" s="126">
        <v>0</v>
      </c>
      <c r="T377" s="126">
        <v>0</v>
      </c>
      <c r="U377" s="126">
        <v>0</v>
      </c>
      <c r="V377" s="661">
        <v>0</v>
      </c>
      <c r="W377" s="661">
        <v>0</v>
      </c>
      <c r="X377" s="126">
        <v>24</v>
      </c>
      <c r="Y377" s="126">
        <v>0</v>
      </c>
      <c r="Z377" s="339">
        <v>23</v>
      </c>
      <c r="AA377" s="126">
        <v>1</v>
      </c>
      <c r="AB377" s="126">
        <v>0</v>
      </c>
      <c r="AC377" s="126">
        <v>0</v>
      </c>
      <c r="AD377" s="339">
        <v>0</v>
      </c>
      <c r="AE377" s="126">
        <v>0</v>
      </c>
      <c r="AF377" s="126">
        <v>27</v>
      </c>
      <c r="AG377" s="126">
        <v>0</v>
      </c>
      <c r="AH377" s="126">
        <v>0</v>
      </c>
      <c r="AI377" s="126">
        <v>16</v>
      </c>
      <c r="AJ377" s="126">
        <v>0</v>
      </c>
      <c r="AK377" s="126">
        <v>0</v>
      </c>
      <c r="AL377" s="126">
        <v>1.5</v>
      </c>
      <c r="AM377" s="126">
        <v>11</v>
      </c>
      <c r="AN377" s="126">
        <v>0</v>
      </c>
      <c r="AO377" s="120"/>
      <c r="AP377" s="92">
        <f t="shared" si="185"/>
        <v>103.5</v>
      </c>
      <c r="AQ377" s="93">
        <v>158.7448275862069</v>
      </c>
      <c r="AR377" s="94">
        <f t="shared" si="215"/>
        <v>65.198974715440087</v>
      </c>
      <c r="AS377" s="95">
        <f t="shared" si="216"/>
        <v>65.198974715440102</v>
      </c>
      <c r="AT377" s="96">
        <f t="shared" si="218"/>
        <v>30</v>
      </c>
      <c r="AU377" s="97">
        <f t="shared" ref="AU377:AU384" si="221">COUNTIF(K377:AO377,"&gt;0")</f>
        <v>7</v>
      </c>
      <c r="AV377" s="98"/>
      <c r="AW377" s="58">
        <f t="shared" si="190"/>
        <v>0</v>
      </c>
      <c r="AX377" s="99"/>
      <c r="AY377" s="393">
        <f t="shared" si="206"/>
        <v>27</v>
      </c>
      <c r="AZ377" s="101">
        <v>130</v>
      </c>
      <c r="BA377" s="102">
        <f t="shared" si="186"/>
        <v>-103</v>
      </c>
      <c r="BB377" s="102" t="str">
        <f t="shared" si="187"/>
        <v/>
      </c>
      <c r="BC377" s="102" t="str">
        <f t="shared" si="188"/>
        <v/>
      </c>
      <c r="BD377" s="102">
        <v>7.5172413793103443</v>
      </c>
      <c r="BE377" s="103">
        <f t="shared" si="217"/>
        <v>-0.51724137931034431</v>
      </c>
      <c r="BF377" s="391" t="s">
        <v>1269</v>
      </c>
      <c r="BG377" s="105">
        <v>18.203571428571426</v>
      </c>
      <c r="BH377" s="105">
        <v>15.803571428571429</v>
      </c>
      <c r="BI377" s="105">
        <v>43.292857142857137</v>
      </c>
      <c r="BJ377" s="105">
        <v>158.7448275862069</v>
      </c>
      <c r="BK377" s="105">
        <v>238.23</v>
      </c>
      <c r="BL377" s="105">
        <v>305.28928571428571</v>
      </c>
      <c r="BM377" s="105">
        <v>278.67586206896556</v>
      </c>
      <c r="BN377" s="105">
        <v>210.23666666666674</v>
      </c>
      <c r="BO377" s="105">
        <v>176.82000000000002</v>
      </c>
      <c r="BP377" s="105">
        <v>165.15862068965515</v>
      </c>
      <c r="BQ377" s="105">
        <v>90.132142857142867</v>
      </c>
      <c r="BR377" s="106">
        <v>27.893103448275863</v>
      </c>
      <c r="BS377" s="107"/>
      <c r="BT377" s="237">
        <v>0.92857142857142849</v>
      </c>
      <c r="BU377" s="333">
        <v>0.78403193173821228</v>
      </c>
      <c r="BV377" s="333">
        <v>2.7499999999999996</v>
      </c>
      <c r="BW377" s="333">
        <v>7.5172413793103443</v>
      </c>
      <c r="BX377" s="333">
        <v>11.399999999999997</v>
      </c>
      <c r="BY377" s="116">
        <v>14.178571428571429</v>
      </c>
      <c r="BZ377" s="116">
        <v>14.344827586206891</v>
      </c>
      <c r="CA377" s="116">
        <v>10.699999999999998</v>
      </c>
      <c r="CB377" s="116">
        <v>8.2666666666666657</v>
      </c>
      <c r="CC377" s="116">
        <v>7.6099999999999977</v>
      </c>
      <c r="CD377" s="116">
        <v>5.2142857142857153</v>
      </c>
      <c r="CE377" s="109">
        <v>1.8965517241379308</v>
      </c>
      <c r="CF377" s="110"/>
      <c r="CG377" s="111">
        <v>88.8</v>
      </c>
      <c r="CH377" s="111">
        <v>105</v>
      </c>
      <c r="CI377" s="111">
        <v>105</v>
      </c>
      <c r="CJ377" s="111">
        <v>130</v>
      </c>
      <c r="CK377" s="111">
        <v>125</v>
      </c>
      <c r="CL377" s="111">
        <v>130</v>
      </c>
      <c r="CM377" s="111">
        <v>150</v>
      </c>
      <c r="CN377" s="111">
        <v>130</v>
      </c>
      <c r="CO377" s="111">
        <v>135.69999999999999</v>
      </c>
      <c r="CP377" s="111">
        <v>130</v>
      </c>
      <c r="CQ377" s="111">
        <v>144</v>
      </c>
      <c r="CR377" s="111">
        <v>69.3</v>
      </c>
      <c r="CS377" s="112"/>
      <c r="CT377" s="392" t="s">
        <v>1269</v>
      </c>
      <c r="CU377" s="114">
        <f t="shared" si="207"/>
        <v>0</v>
      </c>
      <c r="CV377" s="114"/>
      <c r="CW377" s="114"/>
      <c r="CX377" s="114">
        <f t="shared" si="208"/>
        <v>48</v>
      </c>
      <c r="CY377" s="114"/>
      <c r="CZ377" s="114"/>
      <c r="DA377" s="114">
        <f t="shared" si="209"/>
        <v>55.5</v>
      </c>
      <c r="DB377" s="115">
        <f t="shared" si="219"/>
        <v>103.5</v>
      </c>
      <c r="DC377" s="116">
        <f t="shared" si="220"/>
        <v>11</v>
      </c>
      <c r="DD377" s="116">
        <f t="shared" si="212"/>
        <v>10</v>
      </c>
      <c r="DE377" s="116">
        <f t="shared" si="213"/>
        <v>10</v>
      </c>
      <c r="DF377" s="117">
        <f t="shared" si="214"/>
        <v>30</v>
      </c>
      <c r="DH377" s="119"/>
      <c r="DI377" s="119"/>
      <c r="DJ377" s="120"/>
      <c r="DK377" s="121"/>
      <c r="DL377" s="119"/>
      <c r="DM377" s="119"/>
      <c r="DN377" s="120"/>
      <c r="DO377" s="121"/>
      <c r="DP377" s="119"/>
      <c r="DQ377" s="119"/>
      <c r="DR377" s="120"/>
      <c r="DS377" s="121"/>
      <c r="DT377" s="119"/>
      <c r="DU377" s="119"/>
      <c r="DV377" s="120"/>
      <c r="DW377" s="121"/>
      <c r="DX377" s="119"/>
      <c r="DY377" s="119"/>
      <c r="DZ377" s="120"/>
      <c r="EA377" s="121"/>
      <c r="EB377" s="119"/>
      <c r="EC377" s="119"/>
      <c r="ED377" s="120"/>
      <c r="EE377" s="121"/>
      <c r="EF377" s="119"/>
      <c r="EG377" s="119"/>
      <c r="EH377" s="120"/>
      <c r="EI377" s="121"/>
      <c r="EJ377" s="119"/>
      <c r="EK377" s="119"/>
      <c r="EL377" s="120"/>
      <c r="EM377" s="121"/>
      <c r="EN377" s="119"/>
      <c r="EO377" s="119"/>
      <c r="EP377" s="120"/>
      <c r="EQ377" s="121"/>
      <c r="ER377" s="119"/>
      <c r="ES377" s="119"/>
      <c r="ET377" s="120"/>
      <c r="EU377" s="121"/>
      <c r="EV377" s="119"/>
      <c r="EW377" s="119"/>
      <c r="EX377" s="120"/>
      <c r="EY377" s="121"/>
      <c r="EZ377" s="119"/>
      <c r="FA377" s="119"/>
      <c r="FB377" s="120"/>
    </row>
    <row r="378" spans="1:158" s="118" customFormat="1" ht="15" customHeight="1" x14ac:dyDescent="0.25">
      <c r="A378" s="85">
        <v>23205050</v>
      </c>
      <c r="B378" s="86">
        <v>-74.239999999999995</v>
      </c>
      <c r="C378" s="86">
        <v>7.89</v>
      </c>
      <c r="D378" s="87">
        <v>750</v>
      </c>
      <c r="E378" s="394" t="s">
        <v>1270</v>
      </c>
      <c r="F378" s="238" t="s">
        <v>39</v>
      </c>
      <c r="G378" s="238" t="s">
        <v>1515</v>
      </c>
      <c r="H378" s="238" t="s">
        <v>1518</v>
      </c>
      <c r="I378" s="238" t="s">
        <v>1597</v>
      </c>
      <c r="J378" s="390" t="s">
        <v>1271</v>
      </c>
      <c r="K378" s="339" t="s">
        <v>1301</v>
      </c>
      <c r="L378" s="126" t="s">
        <v>1301</v>
      </c>
      <c r="M378" s="126" t="s">
        <v>1301</v>
      </c>
      <c r="N378" s="126" t="s">
        <v>1301</v>
      </c>
      <c r="O378" s="126" t="s">
        <v>1301</v>
      </c>
      <c r="P378" s="126" t="s">
        <v>1301</v>
      </c>
      <c r="Q378" s="126" t="s">
        <v>1301</v>
      </c>
      <c r="R378" s="126" t="s">
        <v>1301</v>
      </c>
      <c r="S378" s="126" t="s">
        <v>1301</v>
      </c>
      <c r="T378" s="126" t="s">
        <v>1301</v>
      </c>
      <c r="U378" s="126" t="s">
        <v>1301</v>
      </c>
      <c r="V378" s="661" t="s">
        <v>1301</v>
      </c>
      <c r="W378" s="661" t="s">
        <v>1301</v>
      </c>
      <c r="X378" s="126" t="s">
        <v>1301</v>
      </c>
      <c r="Y378" s="126" t="s">
        <v>1301</v>
      </c>
      <c r="Z378" s="339" t="s">
        <v>1301</v>
      </c>
      <c r="AA378" s="126" t="s">
        <v>1301</v>
      </c>
      <c r="AB378" s="126" t="s">
        <v>1301</v>
      </c>
      <c r="AC378" s="126" t="s">
        <v>1301</v>
      </c>
      <c r="AD378" s="339" t="s">
        <v>1301</v>
      </c>
      <c r="AE378" s="126" t="s">
        <v>1301</v>
      </c>
      <c r="AF378" s="126" t="s">
        <v>1301</v>
      </c>
      <c r="AG378" s="126" t="s">
        <v>1301</v>
      </c>
      <c r="AH378" s="126" t="s">
        <v>1301</v>
      </c>
      <c r="AI378" s="126" t="s">
        <v>1301</v>
      </c>
      <c r="AJ378" s="126" t="s">
        <v>1301</v>
      </c>
      <c r="AK378" s="126" t="s">
        <v>1301</v>
      </c>
      <c r="AL378" s="126" t="s">
        <v>1301</v>
      </c>
      <c r="AM378" s="126" t="s">
        <v>1301</v>
      </c>
      <c r="AN378" s="126" t="s">
        <v>1301</v>
      </c>
      <c r="AO378" s="120"/>
      <c r="AP378" s="92" t="str">
        <f t="shared" si="185"/>
        <v/>
      </c>
      <c r="AQ378" s="93">
        <v>225.66296296296298</v>
      </c>
      <c r="AR378" s="58"/>
      <c r="AS378" s="58"/>
      <c r="AT378" s="96">
        <f t="shared" si="218"/>
        <v>0</v>
      </c>
      <c r="AU378" s="97">
        <f t="shared" si="221"/>
        <v>0</v>
      </c>
      <c r="AV378" s="98"/>
      <c r="AW378" s="58"/>
      <c r="AX378" s="99"/>
      <c r="AY378" s="393"/>
      <c r="AZ378" s="101"/>
      <c r="BA378" s="102" t="str">
        <f t="shared" si="186"/>
        <v/>
      </c>
      <c r="BB378" s="102" t="str">
        <f t="shared" si="187"/>
        <v/>
      </c>
      <c r="BC378" s="102" t="str">
        <f t="shared" si="188"/>
        <v/>
      </c>
      <c r="BD378" s="102">
        <v>14.775862068965518</v>
      </c>
      <c r="BE378" s="103">
        <f t="shared" si="217"/>
        <v>-14.775862068965518</v>
      </c>
      <c r="BF378" s="391" t="s">
        <v>1270</v>
      </c>
      <c r="BG378" s="105">
        <v>48.992000000000004</v>
      </c>
      <c r="BH378" s="105">
        <v>67.248148148148147</v>
      </c>
      <c r="BI378" s="105">
        <v>135.25</v>
      </c>
      <c r="BJ378" s="105">
        <v>225.66296296296298</v>
      </c>
      <c r="BK378" s="105">
        <v>295.45</v>
      </c>
      <c r="BL378" s="105">
        <v>221.85200000000009</v>
      </c>
      <c r="BM378" s="105">
        <v>197.30370370370372</v>
      </c>
      <c r="BN378" s="105">
        <v>247.43333333333331</v>
      </c>
      <c r="BO378" s="105">
        <v>235.03203182220454</v>
      </c>
      <c r="BP378" s="105">
        <v>231.86400000000006</v>
      </c>
      <c r="BQ378" s="105">
        <v>190.71481481481482</v>
      </c>
      <c r="BR378" s="106">
        <v>87.046348738670375</v>
      </c>
      <c r="BS378" s="107"/>
      <c r="BT378" s="237">
        <v>4.9743249407042507</v>
      </c>
      <c r="BU378" s="333">
        <v>5.7500734764384172</v>
      </c>
      <c r="BV378" s="333">
        <v>10.241709401709398</v>
      </c>
      <c r="BW378" s="333">
        <v>14.775862068965518</v>
      </c>
      <c r="BX378" s="333">
        <v>18.159386973180077</v>
      </c>
      <c r="BY378" s="116">
        <v>14.274581542120186</v>
      </c>
      <c r="BZ378" s="116">
        <v>13.993103448275862</v>
      </c>
      <c r="CA378" s="116">
        <v>15.715476190476192</v>
      </c>
      <c r="CB378" s="116">
        <v>15.835705163291371</v>
      </c>
      <c r="CC378" s="116">
        <v>17.246706805327495</v>
      </c>
      <c r="CD378" s="116">
        <v>14.950738916256158</v>
      </c>
      <c r="CE378" s="109">
        <v>8.1417898193760241</v>
      </c>
      <c r="CF378" s="110"/>
      <c r="CG378" s="111"/>
      <c r="CH378" s="111"/>
      <c r="CI378" s="111"/>
      <c r="CJ378" s="111"/>
      <c r="CK378" s="111"/>
      <c r="CL378" s="111"/>
      <c r="CM378" s="111"/>
      <c r="CN378" s="111"/>
      <c r="CO378" s="111"/>
      <c r="CP378" s="111"/>
      <c r="CQ378" s="111"/>
      <c r="CR378" s="111"/>
      <c r="CS378" s="112"/>
      <c r="CT378" s="392" t="s">
        <v>1270</v>
      </c>
      <c r="CU378" s="114">
        <f t="shared" si="207"/>
        <v>0</v>
      </c>
      <c r="CV378" s="114"/>
      <c r="CW378" s="114"/>
      <c r="CX378" s="114">
        <f t="shared" si="208"/>
        <v>0</v>
      </c>
      <c r="CY378" s="114"/>
      <c r="CZ378" s="114"/>
      <c r="DA378" s="114">
        <f t="shared" si="209"/>
        <v>0</v>
      </c>
      <c r="DB378" s="115">
        <f t="shared" si="219"/>
        <v>0</v>
      </c>
      <c r="DC378" s="116">
        <f t="shared" si="220"/>
        <v>0</v>
      </c>
      <c r="DD378" s="116">
        <f t="shared" si="212"/>
        <v>0</v>
      </c>
      <c r="DE378" s="116">
        <f t="shared" si="213"/>
        <v>0</v>
      </c>
      <c r="DF378" s="117">
        <f t="shared" si="214"/>
        <v>0</v>
      </c>
      <c r="DH378" s="119"/>
      <c r="DI378" s="119"/>
      <c r="DJ378" s="120"/>
      <c r="DK378" s="121"/>
      <c r="DL378" s="119"/>
      <c r="DM378" s="119"/>
      <c r="DN378" s="120"/>
      <c r="DO378" s="121"/>
      <c r="DP378" s="119"/>
      <c r="DQ378" s="119"/>
      <c r="DR378" s="120"/>
      <c r="DS378" s="121"/>
      <c r="DT378" s="119"/>
      <c r="DU378" s="119"/>
      <c r="DV378" s="120"/>
      <c r="DW378" s="121"/>
      <c r="DX378" s="119"/>
      <c r="DY378" s="119"/>
      <c r="DZ378" s="120"/>
      <c r="EA378" s="121"/>
      <c r="EB378" s="119"/>
      <c r="EC378" s="119"/>
      <c r="ED378" s="120"/>
      <c r="EE378" s="121"/>
      <c r="EF378" s="119"/>
      <c r="EG378" s="119"/>
      <c r="EH378" s="120"/>
      <c r="EI378" s="121"/>
      <c r="EJ378" s="119"/>
      <c r="EK378" s="119"/>
      <c r="EL378" s="120"/>
      <c r="EM378" s="121"/>
      <c r="EN378" s="119"/>
      <c r="EO378" s="119"/>
      <c r="EP378" s="120"/>
      <c r="EQ378" s="121"/>
      <c r="ER378" s="119"/>
      <c r="ES378" s="119"/>
      <c r="ET378" s="120"/>
      <c r="EU378" s="121"/>
      <c r="EV378" s="119"/>
      <c r="EW378" s="119"/>
      <c r="EX378" s="120"/>
      <c r="EY378" s="121"/>
      <c r="EZ378" s="119"/>
      <c r="FA378" s="119"/>
      <c r="FB378" s="120"/>
    </row>
    <row r="379" spans="1:158" s="118" customFormat="1" ht="15" customHeight="1" x14ac:dyDescent="0.25">
      <c r="A379" s="85">
        <v>16010040</v>
      </c>
      <c r="B379" s="86">
        <v>-72.36666666666666</v>
      </c>
      <c r="C379" s="86">
        <v>8.1833333333333336</v>
      </c>
      <c r="D379" s="87">
        <v>72</v>
      </c>
      <c r="E379" s="395" t="s">
        <v>1903</v>
      </c>
      <c r="F379" s="238" t="s">
        <v>55</v>
      </c>
      <c r="G379" s="238" t="s">
        <v>1511</v>
      </c>
      <c r="H379" s="238" t="s">
        <v>1519</v>
      </c>
      <c r="I379" s="238" t="s">
        <v>1545</v>
      </c>
      <c r="J379" s="390" t="s">
        <v>1463</v>
      </c>
      <c r="K379" s="339">
        <v>12</v>
      </c>
      <c r="L379" s="126">
        <v>44</v>
      </c>
      <c r="M379" s="126">
        <v>4</v>
      </c>
      <c r="N379" s="126">
        <v>0</v>
      </c>
      <c r="O379" s="126">
        <v>0</v>
      </c>
      <c r="P379" s="126">
        <v>34</v>
      </c>
      <c r="Q379" s="126">
        <v>0</v>
      </c>
      <c r="R379" s="126">
        <v>0</v>
      </c>
      <c r="S379" s="126">
        <v>17</v>
      </c>
      <c r="T379" s="126">
        <v>0</v>
      </c>
      <c r="U379" s="126">
        <v>0</v>
      </c>
      <c r="V379" s="661">
        <v>0</v>
      </c>
      <c r="W379" s="661">
        <v>17</v>
      </c>
      <c r="X379" s="126">
        <v>87</v>
      </c>
      <c r="Y379" s="126" t="s">
        <v>1301</v>
      </c>
      <c r="Z379" s="339">
        <v>9</v>
      </c>
      <c r="AA379" s="126">
        <v>0</v>
      </c>
      <c r="AB379" s="126">
        <v>0</v>
      </c>
      <c r="AC379" s="126">
        <v>11</v>
      </c>
      <c r="AD379" s="339">
        <v>27</v>
      </c>
      <c r="AE379" s="126">
        <v>0</v>
      </c>
      <c r="AF379" s="126">
        <v>0</v>
      </c>
      <c r="AG379" s="126">
        <v>0</v>
      </c>
      <c r="AH379" s="126">
        <v>0</v>
      </c>
      <c r="AI379" s="126">
        <v>8</v>
      </c>
      <c r="AJ379" s="126">
        <v>8</v>
      </c>
      <c r="AK379" s="126">
        <v>0</v>
      </c>
      <c r="AL379" s="126">
        <v>0</v>
      </c>
      <c r="AM379" s="126">
        <v>0</v>
      </c>
      <c r="AN379" s="126">
        <v>0</v>
      </c>
      <c r="AO379" s="120"/>
      <c r="AP379" s="92">
        <f t="shared" si="185"/>
        <v>278</v>
      </c>
      <c r="AQ379" s="93">
        <v>258.32800000000003</v>
      </c>
      <c r="AR379" s="94">
        <f t="shared" si="215"/>
        <v>107.61512495741846</v>
      </c>
      <c r="AS379" s="95">
        <f t="shared" si="216"/>
        <v>111.32599133526048</v>
      </c>
      <c r="AT379" s="96">
        <f t="shared" si="218"/>
        <v>29</v>
      </c>
      <c r="AU379" s="97">
        <f t="shared" si="221"/>
        <v>12</v>
      </c>
      <c r="AV379" s="98"/>
      <c r="AW379" s="58">
        <f t="shared" si="190"/>
        <v>0</v>
      </c>
      <c r="AX379" s="99"/>
      <c r="AY379" s="393">
        <f t="shared" ref="AY379:AY386" si="222">MAX(K379:AO379)</f>
        <v>87</v>
      </c>
      <c r="AZ379" s="101">
        <v>155</v>
      </c>
      <c r="BA379" s="102">
        <f t="shared" si="186"/>
        <v>-68</v>
      </c>
      <c r="BB379" s="102" t="str">
        <f t="shared" si="187"/>
        <v/>
      </c>
      <c r="BC379" s="102" t="str">
        <f t="shared" si="188"/>
        <v/>
      </c>
      <c r="BD379" s="102">
        <v>8.0399999999999991</v>
      </c>
      <c r="BE379" s="103">
        <f t="shared" si="217"/>
        <v>3.9600000000000009</v>
      </c>
      <c r="BF379" s="391" t="s">
        <v>1808</v>
      </c>
      <c r="BG379" s="352">
        <v>135.04814814814813</v>
      </c>
      <c r="BH379" s="352">
        <v>101.01111111111111</v>
      </c>
      <c r="BI379" s="352">
        <v>199.64999999999998</v>
      </c>
      <c r="BJ379" s="352">
        <v>258.32800000000003</v>
      </c>
      <c r="BK379" s="352">
        <v>225.54</v>
      </c>
      <c r="BL379" s="352">
        <v>130.83600000000001</v>
      </c>
      <c r="BM379" s="352">
        <v>181.48518518518517</v>
      </c>
      <c r="BN379" s="352">
        <v>185.22499999999999</v>
      </c>
      <c r="BO379" s="352">
        <v>272.8</v>
      </c>
      <c r="BP379" s="352">
        <v>361.18</v>
      </c>
      <c r="BQ379" s="352">
        <v>304.87916666666666</v>
      </c>
      <c r="BR379" s="385">
        <v>227.76551724137934</v>
      </c>
      <c r="BS379" s="107"/>
      <c r="BT379" s="237">
        <v>5.5185185185185182</v>
      </c>
      <c r="BU379" s="333">
        <v>4.4042373654442635</v>
      </c>
      <c r="BV379" s="333">
        <v>7.0384615384615383</v>
      </c>
      <c r="BW379" s="333">
        <v>8.0399999999999991</v>
      </c>
      <c r="BX379" s="333">
        <v>7.6286982248520685</v>
      </c>
      <c r="BY379" s="116">
        <v>5.64</v>
      </c>
      <c r="BZ379" s="116">
        <v>7.3703703703703676</v>
      </c>
      <c r="CA379" s="116">
        <v>7.5679999999999978</v>
      </c>
      <c r="CB379" s="116">
        <v>9.5599999999999987</v>
      </c>
      <c r="CC379" s="116">
        <v>10.839999999999998</v>
      </c>
      <c r="CD379" s="116">
        <v>10.122463054187193</v>
      </c>
      <c r="CE379" s="109">
        <v>7.4137931034482731</v>
      </c>
      <c r="CF379" s="110"/>
      <c r="CG379" s="111">
        <v>225.6</v>
      </c>
      <c r="CH379" s="111">
        <v>130</v>
      </c>
      <c r="CI379" s="111">
        <v>180</v>
      </c>
      <c r="CJ379" s="111">
        <v>155</v>
      </c>
      <c r="CK379" s="111">
        <v>195</v>
      </c>
      <c r="CL379" s="111">
        <v>145</v>
      </c>
      <c r="CM379" s="111">
        <v>155</v>
      </c>
      <c r="CN379" s="111">
        <v>143</v>
      </c>
      <c r="CO379" s="111">
        <v>150</v>
      </c>
      <c r="CP379" s="111">
        <v>142</v>
      </c>
      <c r="CQ379" s="111">
        <v>160</v>
      </c>
      <c r="CR379" s="111">
        <v>148</v>
      </c>
      <c r="CS379" s="112"/>
      <c r="CT379" s="392" t="s">
        <v>1808</v>
      </c>
      <c r="CU379" s="114">
        <f t="shared" si="207"/>
        <v>111</v>
      </c>
      <c r="CV379" s="114"/>
      <c r="CW379" s="114"/>
      <c r="CX379" s="114">
        <f t="shared" si="208"/>
        <v>151</v>
      </c>
      <c r="CY379" s="114"/>
      <c r="CZ379" s="114"/>
      <c r="DA379" s="114">
        <f t="shared" si="209"/>
        <v>16</v>
      </c>
      <c r="DB379" s="115">
        <f>+SUM(CU379:DA379)</f>
        <v>278</v>
      </c>
      <c r="DC379" s="116">
        <f t="shared" si="220"/>
        <v>11</v>
      </c>
      <c r="DD379" s="116">
        <f t="shared" si="212"/>
        <v>9</v>
      </c>
      <c r="DE379" s="116">
        <f t="shared" si="213"/>
        <v>10</v>
      </c>
      <c r="DF379" s="117">
        <f t="shared" si="214"/>
        <v>29</v>
      </c>
      <c r="DH379" s="119"/>
      <c r="DI379" s="119"/>
      <c r="DJ379" s="120"/>
      <c r="DK379" s="121"/>
      <c r="DL379" s="119"/>
      <c r="DM379" s="119"/>
      <c r="DN379" s="120"/>
      <c r="DO379" s="121"/>
      <c r="DP379" s="119"/>
      <c r="DQ379" s="119"/>
      <c r="DR379" s="120"/>
      <c r="DS379" s="121"/>
      <c r="DT379" s="119"/>
      <c r="DU379" s="119"/>
      <c r="DV379" s="120"/>
      <c r="DW379" s="121"/>
      <c r="DX379" s="119"/>
      <c r="DY379" s="119"/>
      <c r="DZ379" s="120"/>
      <c r="EA379" s="121"/>
      <c r="EB379" s="119"/>
      <c r="EC379" s="119"/>
      <c r="ED379" s="120"/>
      <c r="EE379" s="121"/>
      <c r="EF379" s="119"/>
      <c r="EG379" s="119"/>
      <c r="EH379" s="120"/>
      <c r="EI379" s="121"/>
      <c r="EJ379" s="119"/>
      <c r="EK379" s="119"/>
      <c r="EL379" s="120"/>
      <c r="EM379" s="121"/>
      <c r="EN379" s="119"/>
      <c r="EO379" s="119"/>
      <c r="EP379" s="120"/>
      <c r="EQ379" s="121"/>
      <c r="ER379" s="119"/>
      <c r="ES379" s="119"/>
      <c r="ET379" s="120"/>
      <c r="EU379" s="121"/>
      <c r="EV379" s="119"/>
      <c r="EW379" s="119"/>
      <c r="EX379" s="120"/>
      <c r="EY379" s="121"/>
      <c r="EZ379" s="119"/>
      <c r="FA379" s="119"/>
      <c r="FB379" s="120"/>
    </row>
    <row r="380" spans="1:158" s="118" customFormat="1" ht="15" customHeight="1" x14ac:dyDescent="0.25">
      <c r="A380" s="85">
        <v>24020150</v>
      </c>
      <c r="B380" s="86">
        <v>-73.099999999999994</v>
      </c>
      <c r="C380" s="86">
        <v>6.57</v>
      </c>
      <c r="D380" s="87">
        <v>1408</v>
      </c>
      <c r="E380" s="395" t="s">
        <v>1349</v>
      </c>
      <c r="F380" s="238" t="s">
        <v>52</v>
      </c>
      <c r="G380" s="238" t="s">
        <v>1515</v>
      </c>
      <c r="H380" s="238" t="s">
        <v>752</v>
      </c>
      <c r="I380" s="238" t="s">
        <v>1585</v>
      </c>
      <c r="J380" s="390" t="s">
        <v>1350</v>
      </c>
      <c r="K380" s="339">
        <v>11</v>
      </c>
      <c r="L380" s="126">
        <v>0</v>
      </c>
      <c r="M380" s="126">
        <v>0</v>
      </c>
      <c r="N380" s="126">
        <v>0</v>
      </c>
      <c r="O380" s="126">
        <v>2</v>
      </c>
      <c r="P380" s="126">
        <v>0</v>
      </c>
      <c r="Q380" s="126">
        <v>3</v>
      </c>
      <c r="R380" s="126">
        <v>0</v>
      </c>
      <c r="S380" s="126">
        <v>0</v>
      </c>
      <c r="T380" s="126">
        <v>0</v>
      </c>
      <c r="U380" s="126">
        <v>0</v>
      </c>
      <c r="V380" s="661">
        <v>0</v>
      </c>
      <c r="W380" s="661">
        <v>2</v>
      </c>
      <c r="X380" s="126">
        <v>3</v>
      </c>
      <c r="Y380" s="126">
        <v>9</v>
      </c>
      <c r="Z380" s="339">
        <v>2</v>
      </c>
      <c r="AA380" s="126">
        <v>19</v>
      </c>
      <c r="AB380" s="126">
        <v>0</v>
      </c>
      <c r="AC380" s="126">
        <v>4</v>
      </c>
      <c r="AD380" s="339">
        <v>0</v>
      </c>
      <c r="AE380" s="126">
        <v>0</v>
      </c>
      <c r="AF380" s="126">
        <v>0</v>
      </c>
      <c r="AG380" s="126">
        <v>0</v>
      </c>
      <c r="AH380" s="126">
        <v>0</v>
      </c>
      <c r="AI380" s="126">
        <v>0</v>
      </c>
      <c r="AJ380" s="126">
        <v>7</v>
      </c>
      <c r="AK380" s="126">
        <v>0</v>
      </c>
      <c r="AL380" s="126">
        <v>7</v>
      </c>
      <c r="AM380" s="126">
        <v>0</v>
      </c>
      <c r="AN380" s="126">
        <v>0</v>
      </c>
      <c r="AO380" s="120"/>
      <c r="AP380" s="92">
        <f t="shared" si="185"/>
        <v>69</v>
      </c>
      <c r="AQ380" s="93">
        <v>126.50000000000001</v>
      </c>
      <c r="AR380" s="94">
        <f t="shared" si="215"/>
        <v>54.54545454545454</v>
      </c>
      <c r="AS380" s="95">
        <f t="shared" si="216"/>
        <v>54.54545454545454</v>
      </c>
      <c r="AT380" s="96">
        <f t="shared" si="218"/>
        <v>30</v>
      </c>
      <c r="AU380" s="97">
        <f t="shared" si="221"/>
        <v>11</v>
      </c>
      <c r="AV380" s="98"/>
      <c r="AW380" s="58">
        <f t="shared" si="190"/>
        <v>0</v>
      </c>
      <c r="AX380" s="99"/>
      <c r="AY380" s="393">
        <f t="shared" si="222"/>
        <v>19</v>
      </c>
      <c r="AZ380" s="101">
        <v>55</v>
      </c>
      <c r="BA380" s="102">
        <f t="shared" si="186"/>
        <v>-36</v>
      </c>
      <c r="BB380" s="102" t="str">
        <f t="shared" si="187"/>
        <v/>
      </c>
      <c r="BC380" s="102" t="str">
        <f t="shared" si="188"/>
        <v/>
      </c>
      <c r="BD380" s="102">
        <v>13.039999999999997</v>
      </c>
      <c r="BE380" s="103">
        <f t="shared" si="217"/>
        <v>-2.0399999999999974</v>
      </c>
      <c r="BF380" s="388" t="s">
        <v>1349</v>
      </c>
      <c r="BG380" s="385">
        <v>16.599999999999998</v>
      </c>
      <c r="BH380" s="385">
        <v>30.145833333333329</v>
      </c>
      <c r="BI380" s="385">
        <v>68.323999999999998</v>
      </c>
      <c r="BJ380" s="385">
        <v>126.50000000000001</v>
      </c>
      <c r="BK380" s="385">
        <v>160.43199999999999</v>
      </c>
      <c r="BL380" s="385">
        <v>126.60000000000001</v>
      </c>
      <c r="BM380" s="385">
        <v>130.46666666666667</v>
      </c>
      <c r="BN380" s="385">
        <v>148.02916666666667</v>
      </c>
      <c r="BO380" s="385">
        <v>124.96400000000001</v>
      </c>
      <c r="BP380" s="385">
        <v>135.78000000000003</v>
      </c>
      <c r="BQ380" s="385">
        <v>79.788461538461533</v>
      </c>
      <c r="BR380" s="385">
        <v>33.748148148148147</v>
      </c>
      <c r="BS380" s="107"/>
      <c r="BT380" s="329">
        <v>2.6296296296296284</v>
      </c>
      <c r="BU380" s="396">
        <v>3.954536124794747</v>
      </c>
      <c r="BV380" s="396">
        <v>7.512820512820511</v>
      </c>
      <c r="BW380" s="396">
        <v>13.039999999999997</v>
      </c>
      <c r="BX380" s="396">
        <v>17.058974358974357</v>
      </c>
      <c r="BY380" s="397">
        <v>16.137931034482758</v>
      </c>
      <c r="BZ380" s="397">
        <v>15.851851851851849</v>
      </c>
      <c r="CA380" s="397">
        <v>17.662666666666667</v>
      </c>
      <c r="CB380" s="397">
        <v>15.450556467797846</v>
      </c>
      <c r="CC380" s="397">
        <v>15.998626373626372</v>
      </c>
      <c r="CD380" s="397">
        <v>9.6923076923076916</v>
      </c>
      <c r="CE380" s="168">
        <v>4.5185185185185173</v>
      </c>
      <c r="CF380" s="110"/>
      <c r="CG380" s="111">
        <v>47</v>
      </c>
      <c r="CH380" s="111">
        <v>65</v>
      </c>
      <c r="CI380" s="111">
        <v>59</v>
      </c>
      <c r="CJ380" s="111">
        <v>55</v>
      </c>
      <c r="CK380" s="111">
        <v>80</v>
      </c>
      <c r="CL380" s="111">
        <v>56</v>
      </c>
      <c r="CM380" s="111">
        <v>66</v>
      </c>
      <c r="CN380" s="111">
        <v>83</v>
      </c>
      <c r="CO380" s="111">
        <v>60</v>
      </c>
      <c r="CP380" s="111">
        <v>70.2</v>
      </c>
      <c r="CQ380" s="111">
        <v>110</v>
      </c>
      <c r="CR380" s="111">
        <v>45</v>
      </c>
      <c r="CS380" s="112"/>
      <c r="CT380" s="389" t="s">
        <v>1349</v>
      </c>
      <c r="CU380" s="114">
        <f t="shared" si="207"/>
        <v>16</v>
      </c>
      <c r="CV380" s="114"/>
      <c r="CW380" s="114"/>
      <c r="CX380" s="114">
        <f t="shared" si="208"/>
        <v>39</v>
      </c>
      <c r="CY380" s="114"/>
      <c r="CZ380" s="114"/>
      <c r="DA380" s="114">
        <f t="shared" si="209"/>
        <v>14</v>
      </c>
      <c r="DB380" s="115">
        <f>+SUM(CU380:DA380)</f>
        <v>69</v>
      </c>
      <c r="DC380" s="116">
        <f t="shared" si="220"/>
        <v>11</v>
      </c>
      <c r="DD380" s="116">
        <f t="shared" si="212"/>
        <v>10</v>
      </c>
      <c r="DE380" s="116">
        <f t="shared" si="213"/>
        <v>10</v>
      </c>
      <c r="DF380" s="117">
        <f t="shared" si="214"/>
        <v>30</v>
      </c>
      <c r="DH380" s="119"/>
      <c r="DI380" s="119"/>
      <c r="DJ380" s="120"/>
      <c r="DK380" s="121"/>
      <c r="DL380" s="119"/>
      <c r="DM380" s="119"/>
      <c r="DN380" s="120"/>
      <c r="DO380" s="121"/>
      <c r="DP380" s="119"/>
      <c r="DQ380" s="119"/>
      <c r="DR380" s="120"/>
      <c r="DS380" s="121"/>
      <c r="DT380" s="119"/>
      <c r="DU380" s="119"/>
      <c r="DV380" s="120"/>
      <c r="DW380" s="121"/>
      <c r="DX380" s="119"/>
      <c r="DY380" s="119"/>
      <c r="DZ380" s="120"/>
      <c r="EA380" s="121"/>
      <c r="EB380" s="119"/>
      <c r="EC380" s="119"/>
      <c r="ED380" s="120"/>
      <c r="EE380" s="121"/>
      <c r="EF380" s="119"/>
      <c r="EG380" s="119"/>
      <c r="EH380" s="120"/>
      <c r="EI380" s="121"/>
      <c r="EJ380" s="119"/>
      <c r="EK380" s="119"/>
      <c r="EL380" s="120"/>
      <c r="EM380" s="121"/>
      <c r="EN380" s="119"/>
      <c r="EO380" s="119"/>
      <c r="EP380" s="120"/>
      <c r="EQ380" s="121"/>
      <c r="ER380" s="119"/>
      <c r="ES380" s="119"/>
      <c r="ET380" s="120"/>
      <c r="EU380" s="121"/>
      <c r="EV380" s="119"/>
      <c r="EW380" s="119"/>
      <c r="EX380" s="120"/>
      <c r="EY380" s="121"/>
      <c r="EZ380" s="119"/>
      <c r="FA380" s="119"/>
      <c r="FB380" s="120"/>
    </row>
    <row r="381" spans="1:158" s="118" customFormat="1" ht="15" customHeight="1" x14ac:dyDescent="0.25">
      <c r="A381" s="85">
        <v>16055020</v>
      </c>
      <c r="B381" s="86">
        <v>-73.285277780000001</v>
      </c>
      <c r="C381" s="86">
        <v>8.4422222199999997</v>
      </c>
      <c r="D381" s="87">
        <v>1160</v>
      </c>
      <c r="E381" s="395" t="s">
        <v>1351</v>
      </c>
      <c r="F381" s="238" t="s">
        <v>55</v>
      </c>
      <c r="G381" s="238" t="s">
        <v>1511</v>
      </c>
      <c r="H381" s="238" t="s">
        <v>1519</v>
      </c>
      <c r="I381" s="238" t="s">
        <v>1587</v>
      </c>
      <c r="J381" s="390" t="s">
        <v>1352</v>
      </c>
      <c r="K381" s="339" t="s">
        <v>1301</v>
      </c>
      <c r="L381" s="126" t="s">
        <v>1301</v>
      </c>
      <c r="M381" s="126" t="s">
        <v>1301</v>
      </c>
      <c r="N381" s="126" t="s">
        <v>1301</v>
      </c>
      <c r="O381" s="126" t="s">
        <v>1301</v>
      </c>
      <c r="P381" s="126" t="s">
        <v>1301</v>
      </c>
      <c r="Q381" s="126" t="s">
        <v>1301</v>
      </c>
      <c r="R381" s="126" t="s">
        <v>1301</v>
      </c>
      <c r="S381" s="126" t="s">
        <v>1301</v>
      </c>
      <c r="T381" s="126" t="s">
        <v>1301</v>
      </c>
      <c r="U381" s="126" t="s">
        <v>1301</v>
      </c>
      <c r="V381" s="661" t="s">
        <v>1301</v>
      </c>
      <c r="W381" s="661" t="s">
        <v>1301</v>
      </c>
      <c r="X381" s="126" t="s">
        <v>1301</v>
      </c>
      <c r="Y381" s="126" t="s">
        <v>1301</v>
      </c>
      <c r="Z381" s="339" t="s">
        <v>1301</v>
      </c>
      <c r="AA381" s="126" t="s">
        <v>1301</v>
      </c>
      <c r="AB381" s="126" t="s">
        <v>1301</v>
      </c>
      <c r="AC381" s="126" t="s">
        <v>1301</v>
      </c>
      <c r="AD381" s="339" t="s">
        <v>1301</v>
      </c>
      <c r="AE381" s="126" t="s">
        <v>1301</v>
      </c>
      <c r="AF381" s="126" t="s">
        <v>1301</v>
      </c>
      <c r="AG381" s="126" t="s">
        <v>1301</v>
      </c>
      <c r="AH381" s="126" t="s">
        <v>1301</v>
      </c>
      <c r="AI381" s="126" t="s">
        <v>1301</v>
      </c>
      <c r="AJ381" s="126" t="s">
        <v>1301</v>
      </c>
      <c r="AK381" s="126" t="s">
        <v>1301</v>
      </c>
      <c r="AL381" s="126" t="s">
        <v>1301</v>
      </c>
      <c r="AM381" s="126" t="s">
        <v>1301</v>
      </c>
      <c r="AN381" s="126" t="s">
        <v>1301</v>
      </c>
      <c r="AO381" s="120"/>
      <c r="AP381" s="92" t="str">
        <f t="shared" si="185"/>
        <v/>
      </c>
      <c r="AQ381" s="93">
        <v>119.05199999999999</v>
      </c>
      <c r="AR381" s="94" t="e">
        <f t="shared" si="215"/>
        <v>#VALUE!</v>
      </c>
      <c r="AS381" s="95" t="e">
        <f t="shared" si="216"/>
        <v>#VALUE!</v>
      </c>
      <c r="AT381" s="96">
        <f t="shared" si="218"/>
        <v>0</v>
      </c>
      <c r="AU381" s="97">
        <f t="shared" si="221"/>
        <v>0</v>
      </c>
      <c r="AV381" s="98"/>
      <c r="AW381" s="58" t="e">
        <f t="shared" si="190"/>
        <v>#N/A</v>
      </c>
      <c r="AX381" s="99"/>
      <c r="AY381" s="393">
        <f t="shared" si="222"/>
        <v>0</v>
      </c>
      <c r="AZ381" s="101">
        <v>84.4</v>
      </c>
      <c r="BA381" s="102" t="str">
        <f t="shared" si="186"/>
        <v/>
      </c>
      <c r="BB381" s="102" t="str">
        <f t="shared" si="187"/>
        <v/>
      </c>
      <c r="BC381" s="102" t="e">
        <f t="shared" si="188"/>
        <v>#N/A</v>
      </c>
      <c r="BD381" s="102">
        <v>10.557692307692303</v>
      </c>
      <c r="BE381" s="103">
        <f t="shared" si="217"/>
        <v>-10.557692307692303</v>
      </c>
      <c r="BF381" s="388" t="s">
        <v>1351</v>
      </c>
      <c r="BG381" s="105">
        <v>49.845833333333339</v>
      </c>
      <c r="BH381" s="105">
        <v>38.233333333333341</v>
      </c>
      <c r="BI381" s="105">
        <v>51.073076923076911</v>
      </c>
      <c r="BJ381" s="105">
        <v>119.05199999999999</v>
      </c>
      <c r="BK381" s="105">
        <v>128.572</v>
      </c>
      <c r="BL381" s="105">
        <v>96.211999999999989</v>
      </c>
      <c r="BM381" s="105">
        <v>106.54</v>
      </c>
      <c r="BN381" s="105">
        <v>140.01458333333338</v>
      </c>
      <c r="BO381" s="105">
        <v>182.34399999999994</v>
      </c>
      <c r="BP381" s="105">
        <v>209.5295328499476</v>
      </c>
      <c r="BQ381" s="105">
        <v>146.25000283320747</v>
      </c>
      <c r="BR381" s="106">
        <v>91.427217801250023</v>
      </c>
      <c r="BS381" s="107"/>
      <c r="BT381" s="237">
        <v>6.1700197238658783</v>
      </c>
      <c r="BU381" s="333">
        <v>4.8188481134777446</v>
      </c>
      <c r="BV381" s="333">
        <v>6.3678571428571402</v>
      </c>
      <c r="BW381" s="333">
        <v>10.557692307692303</v>
      </c>
      <c r="BX381" s="333">
        <v>11.950617283950619</v>
      </c>
      <c r="BY381" s="116">
        <v>9.3047337278106497</v>
      </c>
      <c r="BZ381" s="116">
        <v>10.934615384615382</v>
      </c>
      <c r="CA381" s="116">
        <v>13.307840722495895</v>
      </c>
      <c r="CB381" s="116">
        <v>16.136752136752136</v>
      </c>
      <c r="CC381" s="116">
        <v>15.876131687242799</v>
      </c>
      <c r="CD381" s="116">
        <v>13.397547892720306</v>
      </c>
      <c r="CE381" s="109">
        <v>9.623632183908045</v>
      </c>
      <c r="CF381" s="110"/>
      <c r="CG381" s="111">
        <v>121.2</v>
      </c>
      <c r="CH381" s="111">
        <v>98</v>
      </c>
      <c r="CI381" s="111">
        <v>90</v>
      </c>
      <c r="CJ381" s="111">
        <v>84.4</v>
      </c>
      <c r="CK381" s="111">
        <v>101.5</v>
      </c>
      <c r="CL381" s="111">
        <v>91.5</v>
      </c>
      <c r="CM381" s="111">
        <v>70.2</v>
      </c>
      <c r="CN381" s="111">
        <v>64.2</v>
      </c>
      <c r="CO381" s="111">
        <v>84.2</v>
      </c>
      <c r="CP381" s="111">
        <v>93.5</v>
      </c>
      <c r="CQ381" s="111">
        <v>64.5</v>
      </c>
      <c r="CR381" s="111">
        <v>79.099999999999994</v>
      </c>
      <c r="CS381" s="112"/>
      <c r="CT381" s="389" t="s">
        <v>1351</v>
      </c>
      <c r="CU381" s="114">
        <f t="shared" si="207"/>
        <v>0</v>
      </c>
      <c r="CV381" s="114"/>
      <c r="CW381" s="114"/>
      <c r="CX381" s="114">
        <f t="shared" si="208"/>
        <v>0</v>
      </c>
      <c r="CY381" s="114"/>
      <c r="CZ381" s="114"/>
      <c r="DA381" s="114">
        <f t="shared" si="209"/>
        <v>0</v>
      </c>
      <c r="DB381" s="115">
        <f t="shared" ref="DB381:DB386" si="223">+SUM(CU381:DA381)</f>
        <v>0</v>
      </c>
      <c r="DC381" s="116">
        <f t="shared" si="220"/>
        <v>0</v>
      </c>
      <c r="DD381" s="116">
        <f t="shared" si="212"/>
        <v>0</v>
      </c>
      <c r="DE381" s="116">
        <f t="shared" si="213"/>
        <v>0</v>
      </c>
      <c r="DF381" s="117">
        <f t="shared" si="214"/>
        <v>0</v>
      </c>
      <c r="DH381" s="119"/>
      <c r="DI381" s="119"/>
      <c r="DJ381" s="120"/>
      <c r="DK381" s="121"/>
      <c r="DL381" s="119"/>
      <c r="DM381" s="119"/>
      <c r="DN381" s="120"/>
      <c r="DO381" s="121"/>
      <c r="DP381" s="119"/>
      <c r="DQ381" s="119"/>
      <c r="DR381" s="120"/>
      <c r="DS381" s="121"/>
      <c r="DT381" s="119"/>
      <c r="DU381" s="119"/>
      <c r="DV381" s="120"/>
      <c r="DW381" s="121"/>
      <c r="DX381" s="119"/>
      <c r="DY381" s="119"/>
      <c r="DZ381" s="120"/>
      <c r="EA381" s="121"/>
      <c r="EB381" s="119"/>
      <c r="EC381" s="119"/>
      <c r="ED381" s="120"/>
      <c r="EE381" s="121"/>
      <c r="EF381" s="119"/>
      <c r="EG381" s="119"/>
      <c r="EH381" s="120"/>
      <c r="EI381" s="121"/>
      <c r="EJ381" s="119"/>
      <c r="EK381" s="119"/>
      <c r="EL381" s="120"/>
      <c r="EM381" s="121"/>
      <c r="EN381" s="119"/>
      <c r="EO381" s="119"/>
      <c r="EP381" s="120"/>
      <c r="EQ381" s="121"/>
      <c r="ER381" s="119"/>
      <c r="ES381" s="119"/>
      <c r="ET381" s="120"/>
      <c r="EU381" s="121"/>
      <c r="EV381" s="119"/>
      <c r="EW381" s="119"/>
      <c r="EX381" s="120"/>
      <c r="EY381" s="121"/>
      <c r="EZ381" s="119"/>
      <c r="FA381" s="119"/>
      <c r="FB381" s="120"/>
    </row>
    <row r="382" spans="1:158" s="118" customFormat="1" ht="15" customHeight="1" x14ac:dyDescent="0.25">
      <c r="A382" s="85">
        <v>23190130</v>
      </c>
      <c r="B382" s="86">
        <v>-72.970555559999994</v>
      </c>
      <c r="C382" s="86">
        <v>7.1961111100000004</v>
      </c>
      <c r="D382" s="87">
        <v>1910</v>
      </c>
      <c r="E382" s="395" t="s">
        <v>1356</v>
      </c>
      <c r="F382" s="238" t="s">
        <v>52</v>
      </c>
      <c r="G382" s="238" t="s">
        <v>1515</v>
      </c>
      <c r="H382" s="238" t="s">
        <v>1518</v>
      </c>
      <c r="I382" s="238" t="s">
        <v>1544</v>
      </c>
      <c r="J382" s="390" t="s">
        <v>1357</v>
      </c>
      <c r="K382" s="339">
        <v>0</v>
      </c>
      <c r="L382" s="126">
        <v>0</v>
      </c>
      <c r="M382" s="126">
        <v>0</v>
      </c>
      <c r="N382" s="126">
        <v>0</v>
      </c>
      <c r="O382" s="126">
        <v>0</v>
      </c>
      <c r="P382" s="126">
        <v>0</v>
      </c>
      <c r="Q382" s="126">
        <v>60</v>
      </c>
      <c r="R382" s="126">
        <v>0</v>
      </c>
      <c r="S382" s="126">
        <v>0</v>
      </c>
      <c r="T382" s="126">
        <v>0</v>
      </c>
      <c r="U382" s="126">
        <v>0</v>
      </c>
      <c r="V382" s="661">
        <v>10</v>
      </c>
      <c r="W382" s="661">
        <v>0</v>
      </c>
      <c r="X382" s="126">
        <v>0</v>
      </c>
      <c r="Y382" s="126">
        <v>45</v>
      </c>
      <c r="Z382" s="339">
        <v>10</v>
      </c>
      <c r="AA382" s="126">
        <v>10</v>
      </c>
      <c r="AB382" s="126">
        <v>0</v>
      </c>
      <c r="AC382" s="126">
        <v>5</v>
      </c>
      <c r="AD382" s="339">
        <v>0</v>
      </c>
      <c r="AE382" s="126" t="s">
        <v>1301</v>
      </c>
      <c r="AF382" s="126" t="s">
        <v>1301</v>
      </c>
      <c r="AG382" s="126" t="s">
        <v>1301</v>
      </c>
      <c r="AH382" s="126" t="s">
        <v>1301</v>
      </c>
      <c r="AI382" s="126" t="s">
        <v>1301</v>
      </c>
      <c r="AJ382" s="126" t="s">
        <v>1301</v>
      </c>
      <c r="AK382" s="126" t="s">
        <v>1301</v>
      </c>
      <c r="AL382" s="126" t="s">
        <v>1301</v>
      </c>
      <c r="AM382" s="126">
        <v>0</v>
      </c>
      <c r="AN382" s="126" t="s">
        <v>1301</v>
      </c>
      <c r="AO382" s="120"/>
      <c r="AP382" s="92">
        <f t="shared" si="185"/>
        <v>140</v>
      </c>
      <c r="AQ382" s="93">
        <v>201.51333333333332</v>
      </c>
      <c r="AR382" s="94">
        <f t="shared" si="215"/>
        <v>69.474311046415465</v>
      </c>
      <c r="AS382" s="95">
        <f t="shared" si="216"/>
        <v>99.24901578059351</v>
      </c>
      <c r="AT382" s="96">
        <f t="shared" si="218"/>
        <v>21</v>
      </c>
      <c r="AU382" s="97">
        <f t="shared" si="221"/>
        <v>6</v>
      </c>
      <c r="AV382" s="98"/>
      <c r="AW382" s="58">
        <f t="shared" si="190"/>
        <v>0</v>
      </c>
      <c r="AX382" s="99"/>
      <c r="AY382" s="393">
        <f t="shared" si="222"/>
        <v>60</v>
      </c>
      <c r="AZ382" s="101">
        <v>80</v>
      </c>
      <c r="BA382" s="102">
        <f t="shared" si="186"/>
        <v>-20</v>
      </c>
      <c r="BB382" s="102" t="str">
        <f t="shared" si="187"/>
        <v/>
      </c>
      <c r="BC382" s="102" t="str">
        <f t="shared" si="188"/>
        <v/>
      </c>
      <c r="BD382" s="102">
        <v>14.399999999999997</v>
      </c>
      <c r="BE382" s="103">
        <f t="shared" si="217"/>
        <v>-8.3999999999999968</v>
      </c>
      <c r="BF382" s="388" t="s">
        <v>1356</v>
      </c>
      <c r="BG382" s="105">
        <v>62.972413793103456</v>
      </c>
      <c r="BH382" s="105">
        <v>67.34</v>
      </c>
      <c r="BI382" s="105">
        <v>140.94333333333333</v>
      </c>
      <c r="BJ382" s="105">
        <v>201.51333333333332</v>
      </c>
      <c r="BK382" s="105">
        <v>160.45172413793105</v>
      </c>
      <c r="BL382" s="105">
        <v>47.896428571428565</v>
      </c>
      <c r="BM382" s="105">
        <v>31.579310344827579</v>
      </c>
      <c r="BN382" s="105">
        <v>58.617241379310357</v>
      </c>
      <c r="BO382" s="105">
        <v>109.23928571428573</v>
      </c>
      <c r="BP382" s="105">
        <v>186.21923076923073</v>
      </c>
      <c r="BQ382" s="105">
        <v>183.82307692307688</v>
      </c>
      <c r="BR382" s="106">
        <v>72.267857142857139</v>
      </c>
      <c r="BS382" s="107"/>
      <c r="BT382" s="237">
        <v>5.6206896551724128</v>
      </c>
      <c r="BU382" s="333">
        <v>7.1947044334975345</v>
      </c>
      <c r="BV382" s="333">
        <v>11.733333333333333</v>
      </c>
      <c r="BW382" s="333">
        <v>14.399999999999997</v>
      </c>
      <c r="BX382" s="333">
        <v>12.006666666666668</v>
      </c>
      <c r="BY382" s="116">
        <v>6.1129607609988108</v>
      </c>
      <c r="BZ382" s="116">
        <v>4.344827586206895</v>
      </c>
      <c r="CA382" s="116">
        <v>7.1034482758620667</v>
      </c>
      <c r="CB382" s="116">
        <v>11.249999999999996</v>
      </c>
      <c r="CC382" s="116">
        <v>14.418518518518521</v>
      </c>
      <c r="CD382" s="116">
        <v>13.006385696040871</v>
      </c>
      <c r="CE382" s="109">
        <v>6.4195402298850546</v>
      </c>
      <c r="CF382" s="110"/>
      <c r="CG382" s="111">
        <v>74</v>
      </c>
      <c r="CH382" s="111">
        <v>72.5</v>
      </c>
      <c r="CI382" s="111">
        <v>140</v>
      </c>
      <c r="CJ382" s="111">
        <v>80</v>
      </c>
      <c r="CK382" s="111">
        <v>97</v>
      </c>
      <c r="CL382" s="111">
        <v>65</v>
      </c>
      <c r="CM382" s="111">
        <v>50.3</v>
      </c>
      <c r="CN382" s="111">
        <v>80</v>
      </c>
      <c r="CO382" s="111">
        <v>85</v>
      </c>
      <c r="CP382" s="111">
        <v>130</v>
      </c>
      <c r="CQ382" s="111">
        <v>105</v>
      </c>
      <c r="CR382" s="111">
        <v>80</v>
      </c>
      <c r="CS382" s="112"/>
      <c r="CT382" s="389" t="s">
        <v>1356</v>
      </c>
      <c r="CU382" s="114">
        <f t="shared" si="207"/>
        <v>60</v>
      </c>
      <c r="CV382" s="114"/>
      <c r="CW382" s="114"/>
      <c r="CX382" s="114">
        <f t="shared" si="208"/>
        <v>80</v>
      </c>
      <c r="CY382" s="114"/>
      <c r="CZ382" s="114"/>
      <c r="DA382" s="114">
        <f t="shared" si="209"/>
        <v>0</v>
      </c>
      <c r="DB382" s="115">
        <f t="shared" si="223"/>
        <v>140</v>
      </c>
      <c r="DC382" s="116">
        <f t="shared" si="220"/>
        <v>11</v>
      </c>
      <c r="DD382" s="116">
        <f t="shared" si="212"/>
        <v>10</v>
      </c>
      <c r="DE382" s="116">
        <f t="shared" si="213"/>
        <v>1</v>
      </c>
      <c r="DF382" s="117">
        <f t="shared" si="214"/>
        <v>21</v>
      </c>
      <c r="DH382" s="119"/>
      <c r="DI382" s="119"/>
      <c r="DJ382" s="120"/>
      <c r="DK382" s="121"/>
      <c r="DL382" s="119"/>
      <c r="DM382" s="119"/>
      <c r="DN382" s="120"/>
      <c r="DO382" s="121"/>
      <c r="DP382" s="119"/>
      <c r="DQ382" s="119"/>
      <c r="DR382" s="120"/>
      <c r="DS382" s="121"/>
      <c r="DT382" s="119"/>
      <c r="DU382" s="119"/>
      <c r="DV382" s="120"/>
      <c r="DW382" s="121"/>
      <c r="DX382" s="119"/>
      <c r="DY382" s="119"/>
      <c r="DZ382" s="120"/>
      <c r="EA382" s="121"/>
      <c r="EB382" s="119"/>
      <c r="EC382" s="119"/>
      <c r="ED382" s="120"/>
      <c r="EE382" s="121"/>
      <c r="EF382" s="119"/>
      <c r="EG382" s="119"/>
      <c r="EH382" s="120"/>
      <c r="EI382" s="121"/>
      <c r="EJ382" s="119"/>
      <c r="EK382" s="119"/>
      <c r="EL382" s="120"/>
      <c r="EM382" s="121"/>
      <c r="EN382" s="119"/>
      <c r="EO382" s="119"/>
      <c r="EP382" s="120"/>
      <c r="EQ382" s="121"/>
      <c r="ER382" s="119"/>
      <c r="ES382" s="119"/>
      <c r="ET382" s="120"/>
      <c r="EU382" s="121"/>
      <c r="EV382" s="119"/>
      <c r="EW382" s="119"/>
      <c r="EX382" s="120"/>
      <c r="EY382" s="121"/>
      <c r="EZ382" s="119"/>
      <c r="FA382" s="119"/>
      <c r="FB382" s="120"/>
    </row>
    <row r="383" spans="1:158" s="118" customFormat="1" ht="15" customHeight="1" x14ac:dyDescent="0.25">
      <c r="A383" s="85">
        <v>23185010</v>
      </c>
      <c r="B383" s="86">
        <v>-73.537222220000004</v>
      </c>
      <c r="C383" s="86">
        <v>7.4561111100000002</v>
      </c>
      <c r="D383" s="87">
        <v>328</v>
      </c>
      <c r="E383" s="395" t="s">
        <v>1355</v>
      </c>
      <c r="F383" s="238" t="s">
        <v>52</v>
      </c>
      <c r="G383" s="238" t="s">
        <v>1515</v>
      </c>
      <c r="H383" s="238" t="s">
        <v>1518</v>
      </c>
      <c r="I383" s="238" t="s">
        <v>1544</v>
      </c>
      <c r="J383" s="390" t="s">
        <v>883</v>
      </c>
      <c r="K383" s="339">
        <v>1.4</v>
      </c>
      <c r="L383" s="126">
        <v>0</v>
      </c>
      <c r="M383" s="126">
        <v>0</v>
      </c>
      <c r="N383" s="126">
        <v>0</v>
      </c>
      <c r="O383" s="126">
        <v>0</v>
      </c>
      <c r="P383" s="126">
        <v>4.2</v>
      </c>
      <c r="Q383" s="126">
        <v>0</v>
      </c>
      <c r="R383" s="126">
        <v>0</v>
      </c>
      <c r="S383" s="126">
        <v>0</v>
      </c>
      <c r="T383" s="126">
        <v>3.8</v>
      </c>
      <c r="U383" s="126">
        <v>0</v>
      </c>
      <c r="V383" s="661">
        <v>0</v>
      </c>
      <c r="W383" s="661">
        <v>5.9</v>
      </c>
      <c r="X383" s="126">
        <v>0</v>
      </c>
      <c r="Y383" s="126">
        <v>52.3</v>
      </c>
      <c r="Z383" s="339">
        <v>45.5</v>
      </c>
      <c r="AA383" s="126">
        <v>73</v>
      </c>
      <c r="AB383" s="126">
        <v>0</v>
      </c>
      <c r="AC383" s="126">
        <v>0</v>
      </c>
      <c r="AD383" s="339">
        <v>0</v>
      </c>
      <c r="AE383" s="126">
        <v>0</v>
      </c>
      <c r="AF383" s="126">
        <v>0</v>
      </c>
      <c r="AG383" s="126">
        <v>0</v>
      </c>
      <c r="AH383" s="126">
        <v>29</v>
      </c>
      <c r="AI383" s="126">
        <v>0</v>
      </c>
      <c r="AJ383" s="126">
        <v>17</v>
      </c>
      <c r="AK383" s="126">
        <v>5.5</v>
      </c>
      <c r="AL383" s="126" t="s">
        <v>1301</v>
      </c>
      <c r="AM383" s="126">
        <v>36.200000000000003</v>
      </c>
      <c r="AN383" s="126">
        <v>0</v>
      </c>
      <c r="AO383" s="120"/>
      <c r="AP383" s="92">
        <f t="shared" si="185"/>
        <v>273.8</v>
      </c>
      <c r="AQ383" s="93">
        <v>301.83703703703708</v>
      </c>
      <c r="AR383" s="94">
        <f>+AP383*100/AQ383</f>
        <v>90.711200549720218</v>
      </c>
      <c r="AS383" s="95">
        <f>IF(AND((AP383*$AT$1*100/(AQ383*AT383))&gt;100+3.33*AP383-AQ383*AT383/$AT$1,AQ383&lt;30),IF(100+3.33*AP383-AQ383*AT383/$AT$1&gt;200,200,100+3.33*AP383-AQ383*AT383/$AT$1),IF((AP383*$AT$1*100/(AQ383*AT383))&lt;100+AP383-3.33*AQ383*AT383/$AT$1,100+AP383-3.33*AQ383*AT383/$AT$1,IF((AP383*$AT$1*100/(AQ383*AT383))&gt;200,200,(AP383*$AT$1*100/(AQ383*AT383)))))</f>
        <v>93.839172982469194</v>
      </c>
      <c r="AT383" s="96">
        <f t="shared" si="218"/>
        <v>29</v>
      </c>
      <c r="AU383" s="97">
        <f t="shared" si="221"/>
        <v>11</v>
      </c>
      <c r="AV383" s="98"/>
      <c r="AW383" s="58">
        <f t="shared" si="190"/>
        <v>0</v>
      </c>
      <c r="AX383" s="99"/>
      <c r="AY383" s="393">
        <f t="shared" si="222"/>
        <v>73</v>
      </c>
      <c r="AZ383" s="101">
        <v>150.5</v>
      </c>
      <c r="BA383" s="102">
        <f t="shared" si="186"/>
        <v>-77.5</v>
      </c>
      <c r="BB383" s="102" t="str">
        <f t="shared" si="187"/>
        <v/>
      </c>
      <c r="BC383" s="102" t="str">
        <f t="shared" si="188"/>
        <v/>
      </c>
      <c r="BD383" s="102">
        <v>13.636147443519619</v>
      </c>
      <c r="BE383" s="103">
        <f t="shared" si="217"/>
        <v>-2.6361474435196186</v>
      </c>
      <c r="BF383" s="388" t="s">
        <v>1355</v>
      </c>
      <c r="BG383" s="105">
        <v>52.220833333333331</v>
      </c>
      <c r="BH383" s="105">
        <v>75.006294814745573</v>
      </c>
      <c r="BI383" s="105">
        <v>183.27200000000002</v>
      </c>
      <c r="BJ383" s="105">
        <v>301.83703703703708</v>
      </c>
      <c r="BK383" s="105">
        <v>314.04482758620685</v>
      </c>
      <c r="BL383" s="105">
        <v>230.53461538461539</v>
      </c>
      <c r="BM383" s="105">
        <v>203.12799999999999</v>
      </c>
      <c r="BN383" s="105">
        <v>233.98076923076923</v>
      </c>
      <c r="BO383" s="105">
        <v>290.64230769230767</v>
      </c>
      <c r="BP383" s="105">
        <v>406.45640258789052</v>
      </c>
      <c r="BQ383" s="105">
        <v>300.79608747164411</v>
      </c>
      <c r="BR383" s="106">
        <v>137.55041004799997</v>
      </c>
      <c r="BS383" s="107"/>
      <c r="BT383" s="237">
        <v>3.7287356321839069</v>
      </c>
      <c r="BU383" s="333">
        <v>4.1310186874522747</v>
      </c>
      <c r="BV383" s="333">
        <v>8.846633825944167</v>
      </c>
      <c r="BW383" s="333">
        <v>13.636147443519619</v>
      </c>
      <c r="BX383" s="333">
        <v>15.083333333333332</v>
      </c>
      <c r="BY383" s="116">
        <v>11.614942528735634</v>
      </c>
      <c r="BZ383" s="116">
        <v>11.130243568691842</v>
      </c>
      <c r="CA383" s="116">
        <v>12.02222222222222</v>
      </c>
      <c r="CB383" s="116">
        <v>14.672364672364674</v>
      </c>
      <c r="CC383" s="116">
        <v>16.323243933588756</v>
      </c>
      <c r="CD383" s="116">
        <v>13.858702791461411</v>
      </c>
      <c r="CE383" s="109">
        <v>7.144556439728853</v>
      </c>
      <c r="CF383" s="110"/>
      <c r="CG383" s="111">
        <v>78.7</v>
      </c>
      <c r="CH383" s="111">
        <v>138</v>
      </c>
      <c r="CI383" s="111">
        <v>200.6</v>
      </c>
      <c r="CJ383" s="111">
        <v>150.5</v>
      </c>
      <c r="CK383" s="111">
        <v>130</v>
      </c>
      <c r="CL383" s="111">
        <v>156</v>
      </c>
      <c r="CM383" s="111">
        <v>131.5</v>
      </c>
      <c r="CN383" s="111">
        <v>138.4</v>
      </c>
      <c r="CO383" s="111">
        <v>127.6</v>
      </c>
      <c r="CP383" s="111">
        <v>217.1</v>
      </c>
      <c r="CQ383" s="111">
        <v>185</v>
      </c>
      <c r="CR383" s="111">
        <v>137.19999999999999</v>
      </c>
      <c r="CS383" s="112"/>
      <c r="CT383" s="389" t="s">
        <v>1355</v>
      </c>
      <c r="CU383" s="114">
        <f t="shared" si="207"/>
        <v>9.3999999999999986</v>
      </c>
      <c r="CV383" s="114"/>
      <c r="CW383" s="114"/>
      <c r="CX383" s="114">
        <f t="shared" si="208"/>
        <v>176.7</v>
      </c>
      <c r="CY383" s="114"/>
      <c r="CZ383" s="114"/>
      <c r="DA383" s="114">
        <f t="shared" si="209"/>
        <v>87.7</v>
      </c>
      <c r="DB383" s="115">
        <f t="shared" si="223"/>
        <v>273.8</v>
      </c>
      <c r="DC383" s="116">
        <f t="shared" si="220"/>
        <v>11</v>
      </c>
      <c r="DD383" s="116">
        <f t="shared" si="212"/>
        <v>10</v>
      </c>
      <c r="DE383" s="116">
        <f t="shared" si="213"/>
        <v>9</v>
      </c>
      <c r="DF383" s="117">
        <f t="shared" si="214"/>
        <v>29</v>
      </c>
      <c r="DH383" s="119"/>
      <c r="DI383" s="119"/>
      <c r="DJ383" s="120"/>
      <c r="DK383" s="121"/>
      <c r="DL383" s="119"/>
      <c r="DM383" s="119"/>
      <c r="DN383" s="120"/>
      <c r="DO383" s="121"/>
      <c r="DP383" s="119"/>
      <c r="DQ383" s="119"/>
      <c r="DR383" s="120"/>
      <c r="DS383" s="121"/>
      <c r="DT383" s="119"/>
      <c r="DU383" s="119"/>
      <c r="DV383" s="120"/>
      <c r="DW383" s="121"/>
      <c r="DX383" s="119"/>
      <c r="DY383" s="119"/>
      <c r="DZ383" s="120"/>
      <c r="EA383" s="121"/>
      <c r="EB383" s="119"/>
      <c r="EC383" s="119"/>
      <c r="ED383" s="120"/>
      <c r="EE383" s="121"/>
      <c r="EF383" s="119"/>
      <c r="EG383" s="119"/>
      <c r="EH383" s="120"/>
      <c r="EI383" s="121"/>
      <c r="EJ383" s="119"/>
      <c r="EK383" s="119"/>
      <c r="EL383" s="120"/>
      <c r="EM383" s="121"/>
      <c r="EN383" s="119"/>
      <c r="EO383" s="119"/>
      <c r="EP383" s="120"/>
      <c r="EQ383" s="121"/>
      <c r="ER383" s="119"/>
      <c r="ES383" s="119"/>
      <c r="ET383" s="120"/>
      <c r="EU383" s="121"/>
      <c r="EV383" s="119"/>
      <c r="EW383" s="119"/>
      <c r="EX383" s="120"/>
      <c r="EY383" s="121"/>
      <c r="EZ383" s="119"/>
      <c r="FA383" s="119"/>
      <c r="FB383" s="120"/>
    </row>
    <row r="384" spans="1:158" s="118" customFormat="1" ht="15" customHeight="1" x14ac:dyDescent="0.25">
      <c r="A384" s="85">
        <v>23190560</v>
      </c>
      <c r="B384" s="86">
        <v>-73.559722219999998</v>
      </c>
      <c r="C384" s="86">
        <v>7.5744444399999997</v>
      </c>
      <c r="D384" s="87">
        <v>894</v>
      </c>
      <c r="E384" s="395" t="s">
        <v>1904</v>
      </c>
      <c r="F384" s="238" t="s">
        <v>52</v>
      </c>
      <c r="G384" s="238" t="s">
        <v>1515</v>
      </c>
      <c r="H384" s="238" t="s">
        <v>1518</v>
      </c>
      <c r="I384" s="238" t="s">
        <v>1544</v>
      </c>
      <c r="J384" s="390" t="s">
        <v>883</v>
      </c>
      <c r="K384" s="339">
        <v>0</v>
      </c>
      <c r="L384" s="126">
        <v>3.8</v>
      </c>
      <c r="M384" s="126">
        <v>0</v>
      </c>
      <c r="N384" s="126">
        <v>0</v>
      </c>
      <c r="O384" s="126">
        <v>0</v>
      </c>
      <c r="P384" s="126">
        <v>0</v>
      </c>
      <c r="Q384" s="126">
        <v>0.2</v>
      </c>
      <c r="R384" s="126">
        <v>0</v>
      </c>
      <c r="S384" s="126">
        <v>0</v>
      </c>
      <c r="T384" s="126">
        <v>0</v>
      </c>
      <c r="U384" s="126">
        <v>0</v>
      </c>
      <c r="V384" s="661">
        <v>0</v>
      </c>
      <c r="W384" s="661">
        <v>2.5</v>
      </c>
      <c r="X384" s="126">
        <v>0</v>
      </c>
      <c r="Y384" s="126">
        <v>20</v>
      </c>
      <c r="Z384" s="339">
        <v>10.5</v>
      </c>
      <c r="AA384" s="126">
        <v>14.3</v>
      </c>
      <c r="AB384" s="126">
        <v>0</v>
      </c>
      <c r="AC384" s="126">
        <v>0</v>
      </c>
      <c r="AD384" s="339">
        <v>0</v>
      </c>
      <c r="AE384" s="126">
        <v>0</v>
      </c>
      <c r="AF384" s="126">
        <v>0</v>
      </c>
      <c r="AG384" s="126">
        <v>0</v>
      </c>
      <c r="AH384" s="126">
        <v>55.3</v>
      </c>
      <c r="AI384" s="126">
        <v>0</v>
      </c>
      <c r="AJ384" s="126">
        <v>0.5</v>
      </c>
      <c r="AK384" s="126">
        <v>74.400000000000006</v>
      </c>
      <c r="AL384" s="126">
        <v>2</v>
      </c>
      <c r="AM384" s="126">
        <v>0</v>
      </c>
      <c r="AN384" s="126">
        <v>0</v>
      </c>
      <c r="AO384" s="120"/>
      <c r="AP384" s="92">
        <f t="shared" si="185"/>
        <v>183.5</v>
      </c>
      <c r="AQ384" s="93">
        <v>280.20999999999998</v>
      </c>
      <c r="AR384" s="94">
        <f>+AP384*100/AQ384</f>
        <v>65.486599336212137</v>
      </c>
      <c r="AS384" s="95">
        <f>IF(AND((AP384*$AT$1*100/(AQ384*AT384))&gt;100+3.33*AP384-AQ384*AT384/$AT$1,AQ384&lt;30),IF(100+3.33*AP384-AQ384*AT384/$AT$1&gt;200,200,100+3.33*AP384-AQ384*AT384/$AT$1),IF((AP384*$AT$1*100/(AQ384*AT384))&lt;100+AP384-3.33*AQ384*AT384/$AT$1,100+AP384-3.33*AQ384*AT384/$AT$1,IF((AP384*$AT$1*100/(AQ384*AT384))&gt;200,200,(AP384*$AT$1*100/(AQ384*AT384)))))</f>
        <v>65.486599336212137</v>
      </c>
      <c r="AT384" s="96">
        <f t="shared" si="218"/>
        <v>30</v>
      </c>
      <c r="AU384" s="97">
        <f t="shared" si="221"/>
        <v>10</v>
      </c>
      <c r="AV384" s="98"/>
      <c r="AW384" s="58">
        <f t="shared" si="190"/>
        <v>0</v>
      </c>
      <c r="AX384" s="99"/>
      <c r="AY384" s="393">
        <f t="shared" si="222"/>
        <v>74.400000000000006</v>
      </c>
      <c r="AZ384" s="101">
        <v>145</v>
      </c>
      <c r="BA384" s="102">
        <f t="shared" si="186"/>
        <v>-70.599999999999994</v>
      </c>
      <c r="BB384" s="102" t="str">
        <f t="shared" si="187"/>
        <v/>
      </c>
      <c r="BC384" s="102" t="str">
        <f t="shared" si="188"/>
        <v/>
      </c>
      <c r="BD384" s="102">
        <v>10.933333333333334</v>
      </c>
      <c r="BE384" s="103">
        <f t="shared" si="217"/>
        <v>-0.93333333333333357</v>
      </c>
      <c r="BF384" s="388" t="s">
        <v>1809</v>
      </c>
      <c r="BG384" s="105">
        <v>36.0448275862069</v>
      </c>
      <c r="BH384" s="105">
        <v>56.648275862068971</v>
      </c>
      <c r="BI384" s="105">
        <v>158.63103448275862</v>
      </c>
      <c r="BJ384" s="105">
        <v>280.20999999999998</v>
      </c>
      <c r="BK384" s="105">
        <v>366.9</v>
      </c>
      <c r="BL384" s="105">
        <v>228.60000000000002</v>
      </c>
      <c r="BM384" s="105">
        <v>218.89666666666665</v>
      </c>
      <c r="BN384" s="105">
        <v>247.95000000000002</v>
      </c>
      <c r="BO384" s="105">
        <v>291.96666666666664</v>
      </c>
      <c r="BP384" s="105">
        <v>354.20666666666665</v>
      </c>
      <c r="BQ384" s="105">
        <v>289.42758620689654</v>
      </c>
      <c r="BR384" s="106">
        <v>102.05</v>
      </c>
      <c r="BS384" s="107"/>
      <c r="BT384" s="237">
        <v>2.4827586206896548</v>
      </c>
      <c r="BU384" s="333">
        <v>3.3794908272464759</v>
      </c>
      <c r="BV384" s="333">
        <v>7.5517241379310311</v>
      </c>
      <c r="BW384" s="333">
        <v>10.933333333333334</v>
      </c>
      <c r="BX384" s="333">
        <v>14.082222222222221</v>
      </c>
      <c r="BY384" s="116">
        <v>10.233333333333334</v>
      </c>
      <c r="BZ384" s="116">
        <v>9.2666666666666639</v>
      </c>
      <c r="CA384" s="116">
        <v>10.666666666666663</v>
      </c>
      <c r="CB384" s="116">
        <v>12.133333333333335</v>
      </c>
      <c r="CC384" s="116">
        <v>13.36666666666666</v>
      </c>
      <c r="CD384" s="116">
        <v>11.310344827586208</v>
      </c>
      <c r="CE384" s="109">
        <v>5.6310344827586185</v>
      </c>
      <c r="CF384" s="110"/>
      <c r="CG384" s="111">
        <v>92</v>
      </c>
      <c r="CH384" s="111">
        <v>106.6</v>
      </c>
      <c r="CI384" s="111">
        <v>104</v>
      </c>
      <c r="CJ384" s="111">
        <v>145</v>
      </c>
      <c r="CK384" s="111">
        <v>160.30000000000001</v>
      </c>
      <c r="CL384" s="111">
        <v>199.3</v>
      </c>
      <c r="CM384" s="111">
        <v>151</v>
      </c>
      <c r="CN384" s="111">
        <v>188.2</v>
      </c>
      <c r="CO384" s="111">
        <v>199</v>
      </c>
      <c r="CP384" s="111">
        <v>146</v>
      </c>
      <c r="CQ384" s="111">
        <v>154.5</v>
      </c>
      <c r="CR384" s="111">
        <v>117</v>
      </c>
      <c r="CS384" s="112"/>
      <c r="CT384" s="389" t="s">
        <v>1809</v>
      </c>
      <c r="CU384" s="114">
        <f t="shared" si="207"/>
        <v>4</v>
      </c>
      <c r="CV384" s="114"/>
      <c r="CW384" s="114"/>
      <c r="CX384" s="114">
        <f t="shared" si="208"/>
        <v>47.3</v>
      </c>
      <c r="CY384" s="114"/>
      <c r="CZ384" s="114"/>
      <c r="DA384" s="114">
        <f t="shared" si="209"/>
        <v>132.19999999999999</v>
      </c>
      <c r="DB384" s="115">
        <f t="shared" si="223"/>
        <v>183.5</v>
      </c>
      <c r="DC384" s="116">
        <f t="shared" si="220"/>
        <v>11</v>
      </c>
      <c r="DD384" s="116">
        <f t="shared" si="212"/>
        <v>10</v>
      </c>
      <c r="DE384" s="116">
        <f t="shared" si="213"/>
        <v>10</v>
      </c>
      <c r="DF384" s="117">
        <f t="shared" si="214"/>
        <v>30</v>
      </c>
      <c r="DH384" s="119"/>
      <c r="DI384" s="119"/>
      <c r="DJ384" s="120"/>
      <c r="DK384" s="121"/>
      <c r="DL384" s="119"/>
      <c r="DM384" s="119"/>
      <c r="DN384" s="120"/>
      <c r="DO384" s="121"/>
      <c r="DP384" s="119"/>
      <c r="DQ384" s="119"/>
      <c r="DR384" s="120"/>
      <c r="DS384" s="121"/>
      <c r="DT384" s="119"/>
      <c r="DU384" s="119"/>
      <c r="DV384" s="120"/>
      <c r="DW384" s="121"/>
      <c r="DX384" s="119"/>
      <c r="DY384" s="119"/>
      <c r="DZ384" s="120"/>
      <c r="EA384" s="121"/>
      <c r="EB384" s="119"/>
      <c r="EC384" s="119"/>
      <c r="ED384" s="120"/>
      <c r="EE384" s="121"/>
      <c r="EF384" s="119"/>
      <c r="EG384" s="119"/>
      <c r="EH384" s="120"/>
      <c r="EI384" s="121"/>
      <c r="EJ384" s="119"/>
      <c r="EK384" s="119"/>
      <c r="EL384" s="120"/>
      <c r="EM384" s="121"/>
      <c r="EN384" s="119"/>
      <c r="EO384" s="119"/>
      <c r="EP384" s="120"/>
      <c r="EQ384" s="121"/>
      <c r="ER384" s="119"/>
      <c r="ES384" s="119"/>
      <c r="ET384" s="120"/>
      <c r="EU384" s="121"/>
      <c r="EV384" s="119"/>
      <c r="EW384" s="119"/>
      <c r="EX384" s="120"/>
      <c r="EY384" s="121"/>
      <c r="EZ384" s="119"/>
      <c r="FA384" s="119"/>
      <c r="FB384" s="120"/>
    </row>
    <row r="385" spans="1:158" s="118" customFormat="1" ht="15" customHeight="1" x14ac:dyDescent="0.25">
      <c r="A385" s="85">
        <v>24030330</v>
      </c>
      <c r="B385" s="86">
        <v>-72.931666669999998</v>
      </c>
      <c r="C385" s="86">
        <v>6.9397222200000002</v>
      </c>
      <c r="D385" s="87">
        <v>250</v>
      </c>
      <c r="E385" s="395" t="s">
        <v>1418</v>
      </c>
      <c r="F385" s="238" t="s">
        <v>52</v>
      </c>
      <c r="G385" s="238" t="s">
        <v>1515</v>
      </c>
      <c r="H385" s="238" t="s">
        <v>752</v>
      </c>
      <c r="I385" s="238" t="s">
        <v>1590</v>
      </c>
      <c r="J385" s="390" t="s">
        <v>740</v>
      </c>
      <c r="K385" s="339">
        <v>0</v>
      </c>
      <c r="L385" s="126">
        <v>1.5</v>
      </c>
      <c r="M385" s="126">
        <v>0</v>
      </c>
      <c r="N385" s="126">
        <v>0</v>
      </c>
      <c r="O385" s="126">
        <v>8.9</v>
      </c>
      <c r="P385" s="126">
        <v>0</v>
      </c>
      <c r="Q385" s="126">
        <v>6.4</v>
      </c>
      <c r="R385" s="126">
        <v>1.5</v>
      </c>
      <c r="S385" s="126">
        <v>0</v>
      </c>
      <c r="T385" s="126">
        <v>1.5</v>
      </c>
      <c r="U385" s="126">
        <v>0</v>
      </c>
      <c r="V385" s="661">
        <v>0.5</v>
      </c>
      <c r="W385" s="661">
        <v>0</v>
      </c>
      <c r="X385" s="126">
        <v>1.3</v>
      </c>
      <c r="Y385" s="126">
        <v>29.2</v>
      </c>
      <c r="Z385" s="339">
        <v>0.8</v>
      </c>
      <c r="AA385" s="126">
        <v>10.5</v>
      </c>
      <c r="AB385" s="126">
        <v>0</v>
      </c>
      <c r="AC385" s="126">
        <v>5.5</v>
      </c>
      <c r="AD385" s="339">
        <v>0</v>
      </c>
      <c r="AE385" s="126">
        <v>0</v>
      </c>
      <c r="AF385" s="126">
        <v>0.3</v>
      </c>
      <c r="AG385" s="126">
        <v>13.3</v>
      </c>
      <c r="AH385" s="126">
        <v>3</v>
      </c>
      <c r="AI385" s="126">
        <v>0</v>
      </c>
      <c r="AJ385" s="126">
        <v>12.1</v>
      </c>
      <c r="AK385" s="126">
        <v>3.9</v>
      </c>
      <c r="AL385" s="126">
        <v>2.5</v>
      </c>
      <c r="AM385" s="126">
        <v>0</v>
      </c>
      <c r="AN385" s="126">
        <v>0</v>
      </c>
      <c r="AO385" s="120"/>
      <c r="AP385" s="92">
        <f t="shared" si="185"/>
        <v>102.69999999999999</v>
      </c>
      <c r="AQ385" s="93">
        <v>138.57333333333332</v>
      </c>
      <c r="AR385" s="94">
        <f>+AP385*100/AQ385</f>
        <v>74.112383334936965</v>
      </c>
      <c r="AS385" s="95">
        <f>IF(AND((AP385*$AT$1*100/(AQ385*AT385))&gt;100+3.33*AP385-AQ385*AT385/$AT$1,AQ385&lt;30),IF(100+3.33*AP385-AQ385*AT385/$AT$1&gt;200,200,100+3.33*AP385-AQ385*AT385/$AT$1),IF((AP385*$AT$1*100/(AQ385*AT385))&lt;100+AP385-3.33*AQ385*AT385/$AT$1,100+AP385-3.33*AQ385*AT385/$AT$1,IF((AP385*$AT$1*100/(AQ385*AT385))&gt;200,200,(AP385*$AT$1*100/(AQ385*AT385)))))</f>
        <v>74.112383334936965</v>
      </c>
      <c r="AT385" s="96">
        <f>COUNT(K385:AO385)</f>
        <v>30</v>
      </c>
      <c r="AU385" s="97">
        <f>COUNTIF(K385:AO385,"&gt;0")</f>
        <v>17</v>
      </c>
      <c r="AV385" s="98"/>
      <c r="AW385" s="58">
        <f>+LOOKUP(1000,K385:AO385)</f>
        <v>0</v>
      </c>
      <c r="AX385" s="99"/>
      <c r="AY385" s="100">
        <f t="shared" si="222"/>
        <v>29.2</v>
      </c>
      <c r="AZ385" s="101">
        <v>82</v>
      </c>
      <c r="BA385" s="102">
        <f t="shared" si="186"/>
        <v>-52.8</v>
      </c>
      <c r="BB385" s="102" t="str">
        <f t="shared" si="187"/>
        <v/>
      </c>
      <c r="BC385" s="102" t="str">
        <f t="shared" si="188"/>
        <v/>
      </c>
      <c r="BD385" s="102">
        <v>14.033333333333335</v>
      </c>
      <c r="BE385" s="103">
        <f t="shared" si="217"/>
        <v>2.966666666666665</v>
      </c>
      <c r="BF385" s="388" t="s">
        <v>1418</v>
      </c>
      <c r="BG385" s="105">
        <v>28.186206896551724</v>
      </c>
      <c r="BH385" s="105">
        <v>50.031034482758635</v>
      </c>
      <c r="BI385" s="105">
        <v>90.568965517241381</v>
      </c>
      <c r="BJ385" s="105">
        <v>138.57333333333332</v>
      </c>
      <c r="BK385" s="105">
        <v>174.01666666666668</v>
      </c>
      <c r="BL385" s="105">
        <v>111.80714285714286</v>
      </c>
      <c r="BM385" s="105">
        <v>94.675862068965529</v>
      </c>
      <c r="BN385" s="105">
        <v>125.57857142857144</v>
      </c>
      <c r="BO385" s="105">
        <v>168.11034482758626</v>
      </c>
      <c r="BP385" s="105">
        <v>160.45517241379306</v>
      </c>
      <c r="BQ385" s="105">
        <v>120.03793103448277</v>
      </c>
      <c r="BR385" s="106">
        <v>42.864285714285721</v>
      </c>
      <c r="BS385" s="107"/>
      <c r="BT385" s="237">
        <v>3.6896551724137918</v>
      </c>
      <c r="BU385" s="333">
        <v>5.2713818583319174</v>
      </c>
      <c r="BV385" s="333">
        <v>9.3822222222222198</v>
      </c>
      <c r="BW385" s="333">
        <v>14.033333333333335</v>
      </c>
      <c r="BX385" s="333">
        <v>17.900000000000002</v>
      </c>
      <c r="BY385" s="116">
        <v>14.768133174791915</v>
      </c>
      <c r="BZ385" s="116">
        <v>13.413793103448279</v>
      </c>
      <c r="CA385" s="116">
        <v>16.035714285714288</v>
      </c>
      <c r="CB385" s="116">
        <v>17.724137931034477</v>
      </c>
      <c r="CC385" s="116">
        <v>17.724137931034484</v>
      </c>
      <c r="CD385" s="116">
        <v>13.241379310344831</v>
      </c>
      <c r="CE385" s="109">
        <v>6.6264367816091925</v>
      </c>
      <c r="CF385" s="110"/>
      <c r="CG385" s="111">
        <v>132</v>
      </c>
      <c r="CH385" s="111">
        <v>87</v>
      </c>
      <c r="CI385" s="111">
        <v>63</v>
      </c>
      <c r="CJ385" s="111">
        <v>82</v>
      </c>
      <c r="CK385" s="111">
        <v>82</v>
      </c>
      <c r="CL385" s="111">
        <v>90</v>
      </c>
      <c r="CM385" s="111">
        <v>90</v>
      </c>
      <c r="CN385" s="111">
        <v>70</v>
      </c>
      <c r="CO385" s="111">
        <v>80</v>
      </c>
      <c r="CP385" s="111">
        <v>96</v>
      </c>
      <c r="CQ385" s="111">
        <v>117</v>
      </c>
      <c r="CR385" s="111">
        <v>60</v>
      </c>
      <c r="CS385" s="112"/>
      <c r="CT385" s="389" t="s">
        <v>1418</v>
      </c>
      <c r="CU385" s="114">
        <f t="shared" si="207"/>
        <v>19.8</v>
      </c>
      <c r="CV385" s="114"/>
      <c r="CW385" s="114"/>
      <c r="CX385" s="114">
        <f t="shared" si="208"/>
        <v>47.8</v>
      </c>
      <c r="CY385" s="114"/>
      <c r="CZ385" s="114"/>
      <c r="DA385" s="114">
        <f t="shared" si="209"/>
        <v>35.1</v>
      </c>
      <c r="DB385" s="115">
        <f t="shared" si="223"/>
        <v>102.69999999999999</v>
      </c>
      <c r="DC385" s="116">
        <f t="shared" si="220"/>
        <v>11</v>
      </c>
      <c r="DD385" s="116">
        <f t="shared" si="212"/>
        <v>10</v>
      </c>
      <c r="DE385" s="116">
        <f t="shared" si="213"/>
        <v>10</v>
      </c>
      <c r="DF385" s="117">
        <f t="shared" si="214"/>
        <v>30</v>
      </c>
      <c r="DH385" s="119"/>
      <c r="DI385" s="119"/>
      <c r="DJ385" s="120"/>
      <c r="DK385" s="121"/>
      <c r="DL385" s="119"/>
      <c r="DM385" s="119"/>
      <c r="DN385" s="120"/>
      <c r="DO385" s="121"/>
      <c r="DP385" s="119"/>
      <c r="DQ385" s="119"/>
      <c r="DR385" s="120"/>
      <c r="DS385" s="121"/>
      <c r="DT385" s="119"/>
      <c r="DU385" s="119"/>
      <c r="DV385" s="120"/>
      <c r="DW385" s="121"/>
      <c r="DX385" s="119"/>
      <c r="DY385" s="119"/>
      <c r="DZ385" s="120"/>
      <c r="EA385" s="121"/>
      <c r="EB385" s="119"/>
      <c r="EC385" s="119"/>
      <c r="ED385" s="120"/>
      <c r="EE385" s="121"/>
      <c r="EF385" s="119"/>
      <c r="EG385" s="119"/>
      <c r="EH385" s="120"/>
      <c r="EI385" s="121"/>
      <c r="EJ385" s="119"/>
      <c r="EK385" s="119"/>
      <c r="EL385" s="120"/>
      <c r="EM385" s="121"/>
      <c r="EN385" s="119"/>
      <c r="EO385" s="119"/>
      <c r="EP385" s="120"/>
      <c r="EQ385" s="121"/>
      <c r="ER385" s="119"/>
      <c r="ES385" s="119"/>
      <c r="ET385" s="120"/>
      <c r="EU385" s="121"/>
      <c r="EV385" s="119"/>
      <c r="EW385" s="119"/>
      <c r="EX385" s="120"/>
      <c r="EY385" s="121"/>
      <c r="EZ385" s="119"/>
      <c r="FA385" s="119"/>
      <c r="FB385" s="120"/>
    </row>
    <row r="386" spans="1:158" s="118" customFormat="1" ht="15" customHeight="1" x14ac:dyDescent="0.25">
      <c r="A386" s="85">
        <v>24050070</v>
      </c>
      <c r="B386" s="86">
        <v>-73.520555560000005</v>
      </c>
      <c r="C386" s="86">
        <v>7.1271666700000003</v>
      </c>
      <c r="D386" s="87">
        <v>150</v>
      </c>
      <c r="E386" s="395" t="s">
        <v>1427</v>
      </c>
      <c r="F386" s="238" t="s">
        <v>52</v>
      </c>
      <c r="G386" s="238" t="s">
        <v>1515</v>
      </c>
      <c r="H386" s="238" t="s">
        <v>752</v>
      </c>
      <c r="I386" s="238" t="s">
        <v>1599</v>
      </c>
      <c r="J386" s="169" t="s">
        <v>1428</v>
      </c>
      <c r="K386" s="339">
        <v>0</v>
      </c>
      <c r="L386" s="126">
        <v>0</v>
      </c>
      <c r="M386" s="126">
        <v>0.2</v>
      </c>
      <c r="N386" s="126">
        <v>52.1</v>
      </c>
      <c r="O386" s="126">
        <v>0.2</v>
      </c>
      <c r="P386" s="126">
        <v>24.1</v>
      </c>
      <c r="Q386" s="126">
        <v>0.2</v>
      </c>
      <c r="R386" s="126">
        <v>0</v>
      </c>
      <c r="S386" s="126">
        <v>0</v>
      </c>
      <c r="T386" s="126">
        <v>0</v>
      </c>
      <c r="U386" s="126">
        <v>0</v>
      </c>
      <c r="V386" s="661">
        <v>35.200000000000003</v>
      </c>
      <c r="W386" s="661">
        <v>62.2</v>
      </c>
      <c r="X386" s="126">
        <v>0</v>
      </c>
      <c r="Y386" s="126">
        <v>75.099999999999994</v>
      </c>
      <c r="Z386" s="339">
        <v>22</v>
      </c>
      <c r="AA386" s="126">
        <v>21.2</v>
      </c>
      <c r="AB386" s="126">
        <v>51</v>
      </c>
      <c r="AC386" s="126">
        <v>12</v>
      </c>
      <c r="AD386" s="339">
        <v>28.1</v>
      </c>
      <c r="AE386" s="126">
        <v>12</v>
      </c>
      <c r="AF386" s="126">
        <v>26.1</v>
      </c>
      <c r="AG386" s="126">
        <v>0</v>
      </c>
      <c r="AH386" s="126">
        <v>79</v>
      </c>
      <c r="AI386" s="126">
        <v>0</v>
      </c>
      <c r="AJ386" s="126">
        <v>74.2</v>
      </c>
      <c r="AK386" s="126">
        <v>0</v>
      </c>
      <c r="AL386" s="126">
        <v>0</v>
      </c>
      <c r="AM386" s="126">
        <v>0</v>
      </c>
      <c r="AN386" s="126">
        <v>0</v>
      </c>
      <c r="AO386" s="120"/>
      <c r="AP386" s="92">
        <f t="shared" si="185"/>
        <v>574.90000000000009</v>
      </c>
      <c r="AQ386" s="93">
        <v>354.2178571428571</v>
      </c>
      <c r="AR386" s="94">
        <f>+AP386*100/AQ386</f>
        <v>162.30124721468835</v>
      </c>
      <c r="AS386" s="95">
        <f>IF(AND((AP386*$AT$1*100/(AQ386*AT386))&gt;100+3.33*AP386-AQ386*AT386/$AT$1,AQ386&lt;30),IF(100+3.33*AP386-AQ386*AT386/$AT$1&gt;200,200,100+3.33*AP386-AQ386*AT386/$AT$1),IF((AP386*$AT$1*100/(AQ386*AT386))&lt;100+AP386-3.33*AQ386*AT386/$AT$1,100+AP386-3.33*AQ386*AT386/$AT$1,IF((AP386*$AT$1*100/(AQ386*AT386))&gt;200,200,(AP386*$AT$1*100/(AQ386*AT386)))))</f>
        <v>162.30124721468835</v>
      </c>
      <c r="AT386" s="96">
        <f>COUNT(K386:AO386)</f>
        <v>30</v>
      </c>
      <c r="AU386" s="97">
        <f>COUNTIF(K386:AO386,"&gt;0")</f>
        <v>17</v>
      </c>
      <c r="AV386" s="98"/>
      <c r="AW386" s="58">
        <f>+LOOKUP(1000,K386:AO386)</f>
        <v>0</v>
      </c>
      <c r="AX386" s="99"/>
      <c r="AY386" s="100">
        <f t="shared" si="222"/>
        <v>79</v>
      </c>
      <c r="AZ386" s="101">
        <v>183.7</v>
      </c>
      <c r="BA386" s="102">
        <f t="shared" si="186"/>
        <v>-104.69999999999999</v>
      </c>
      <c r="BB386" s="102" t="str">
        <f t="shared" si="187"/>
        <v/>
      </c>
      <c r="BC386" s="102" t="str">
        <f t="shared" si="188"/>
        <v/>
      </c>
      <c r="BD386" s="102">
        <v>11.428571428571429</v>
      </c>
      <c r="BE386" s="103"/>
      <c r="BF386" s="388" t="s">
        <v>1427</v>
      </c>
      <c r="BG386" s="105">
        <v>77.644827586206873</v>
      </c>
      <c r="BH386" s="105">
        <v>127.03571428571429</v>
      </c>
      <c r="BI386" s="105">
        <v>246.07777777777775</v>
      </c>
      <c r="BJ386" s="105">
        <v>354.2178571428571</v>
      </c>
      <c r="BK386" s="105">
        <v>357.81428571428575</v>
      </c>
      <c r="BL386" s="105">
        <v>235.65925925925927</v>
      </c>
      <c r="BM386" s="105">
        <v>185.92857142857139</v>
      </c>
      <c r="BN386" s="105">
        <v>248.81481481481478</v>
      </c>
      <c r="BO386" s="105">
        <v>343.54827586206903</v>
      </c>
      <c r="BP386" s="105">
        <v>405.84482758620697</v>
      </c>
      <c r="BQ386" s="105">
        <v>344.83103448275864</v>
      </c>
      <c r="BR386" s="106">
        <v>193.42999999999995</v>
      </c>
      <c r="BS386" s="107"/>
      <c r="BT386" s="237">
        <v>4.2413793103448265</v>
      </c>
      <c r="BU386" s="333">
        <v>6.0324485397607317</v>
      </c>
      <c r="BV386" s="333">
        <v>9.6059113300492598</v>
      </c>
      <c r="BW386" s="333">
        <v>11.428571428571429</v>
      </c>
      <c r="BX386" s="333">
        <v>12.571428571428573</v>
      </c>
      <c r="BY386" s="116">
        <v>9.261904761904761</v>
      </c>
      <c r="BZ386" s="116">
        <v>8.5252873563218365</v>
      </c>
      <c r="CA386" s="116">
        <v>10.203201970443349</v>
      </c>
      <c r="CB386" s="116">
        <v>12.689655172413795</v>
      </c>
      <c r="CC386" s="116">
        <v>14.077777777777774</v>
      </c>
      <c r="CD386" s="116">
        <v>12.965517241379308</v>
      </c>
      <c r="CE386" s="109">
        <v>7.8333333333333313</v>
      </c>
      <c r="CF386" s="110"/>
      <c r="CG386" s="111">
        <v>124</v>
      </c>
      <c r="CH386" s="111">
        <v>120</v>
      </c>
      <c r="CI386" s="111">
        <v>135</v>
      </c>
      <c r="CJ386" s="111">
        <v>183.7</v>
      </c>
      <c r="CK386" s="111">
        <v>177.1</v>
      </c>
      <c r="CL386" s="111">
        <v>140</v>
      </c>
      <c r="CM386" s="111">
        <v>150</v>
      </c>
      <c r="CN386" s="111">
        <v>135</v>
      </c>
      <c r="CO386" s="111">
        <v>151</v>
      </c>
      <c r="CP386" s="111">
        <v>159.4</v>
      </c>
      <c r="CQ386" s="111">
        <v>155.4</v>
      </c>
      <c r="CR386" s="111">
        <v>135</v>
      </c>
      <c r="CS386" s="112"/>
      <c r="CT386" s="389" t="s">
        <v>1427</v>
      </c>
      <c r="CU386" s="114">
        <f t="shared" si="207"/>
        <v>76.800000000000011</v>
      </c>
      <c r="CV386" s="114"/>
      <c r="CW386" s="114"/>
      <c r="CX386" s="114">
        <f t="shared" si="208"/>
        <v>306.8</v>
      </c>
      <c r="CY386" s="114"/>
      <c r="CZ386" s="114"/>
      <c r="DA386" s="114">
        <f t="shared" si="209"/>
        <v>191.3</v>
      </c>
      <c r="DB386" s="115">
        <f t="shared" si="223"/>
        <v>574.90000000000009</v>
      </c>
      <c r="DC386" s="116">
        <f t="shared" si="220"/>
        <v>11</v>
      </c>
      <c r="DD386" s="116">
        <f t="shared" si="212"/>
        <v>10</v>
      </c>
      <c r="DE386" s="116">
        <f t="shared" si="213"/>
        <v>10</v>
      </c>
      <c r="DF386" s="117">
        <f t="shared" si="214"/>
        <v>30</v>
      </c>
      <c r="DH386" s="119"/>
      <c r="DI386" s="119"/>
      <c r="DJ386" s="120"/>
      <c r="DK386" s="121"/>
      <c r="DL386" s="119"/>
      <c r="DM386" s="119"/>
      <c r="DN386" s="120"/>
      <c r="DO386" s="121"/>
      <c r="DP386" s="119"/>
      <c r="DQ386" s="119"/>
      <c r="DR386" s="120"/>
      <c r="DS386" s="121"/>
      <c r="DT386" s="119"/>
      <c r="DU386" s="119"/>
      <c r="DV386" s="120"/>
      <c r="DW386" s="121"/>
      <c r="DX386" s="119"/>
      <c r="DY386" s="119"/>
      <c r="DZ386" s="120"/>
      <c r="EA386" s="121"/>
      <c r="EB386" s="119"/>
      <c r="EC386" s="119"/>
      <c r="ED386" s="120"/>
      <c r="EE386" s="121"/>
      <c r="EF386" s="119"/>
      <c r="EG386" s="119"/>
      <c r="EH386" s="120"/>
      <c r="EI386" s="121"/>
      <c r="EJ386" s="119"/>
      <c r="EK386" s="119"/>
      <c r="EL386" s="120"/>
      <c r="EM386" s="121"/>
      <c r="EN386" s="119"/>
      <c r="EO386" s="119"/>
      <c r="EP386" s="120"/>
      <c r="EQ386" s="121"/>
      <c r="ER386" s="119"/>
      <c r="ES386" s="119"/>
      <c r="ET386" s="120"/>
      <c r="EU386" s="121"/>
      <c r="EV386" s="119"/>
      <c r="EW386" s="119"/>
      <c r="EX386" s="120"/>
      <c r="EY386" s="121"/>
      <c r="EZ386" s="119"/>
      <c r="FA386" s="119"/>
      <c r="FB386" s="120"/>
    </row>
    <row r="387" spans="1:158" s="118" customFormat="1" ht="15" customHeight="1" x14ac:dyDescent="0.25">
      <c r="A387" s="145"/>
      <c r="B387" s="146"/>
      <c r="C387" s="146"/>
      <c r="D387" s="147"/>
      <c r="E387" s="216" t="s">
        <v>1810</v>
      </c>
      <c r="F387" s="206"/>
      <c r="G387" s="207"/>
      <c r="H387" s="207"/>
      <c r="I387" s="207"/>
      <c r="J387" s="217"/>
      <c r="K387" s="149"/>
      <c r="L387" s="151"/>
      <c r="M387" s="151"/>
      <c r="N387" s="151"/>
      <c r="O387" s="151"/>
      <c r="P387" s="151"/>
      <c r="Q387" s="151"/>
      <c r="R387" s="151"/>
      <c r="S387" s="151"/>
      <c r="T387" s="151"/>
      <c r="U387" s="151"/>
      <c r="V387" s="662"/>
      <c r="W387" s="662"/>
      <c r="X387" s="151"/>
      <c r="Y387" s="151"/>
      <c r="Z387" s="149"/>
      <c r="AA387" s="151"/>
      <c r="AB387" s="151"/>
      <c r="AC387" s="151"/>
      <c r="AD387" s="149"/>
      <c r="AE387" s="151"/>
      <c r="AF387" s="151"/>
      <c r="AG387" s="151"/>
      <c r="AH387" s="151"/>
      <c r="AI387" s="151"/>
      <c r="AJ387" s="151"/>
      <c r="AK387" s="151"/>
      <c r="AL387" s="151"/>
      <c r="AM387" s="151"/>
      <c r="AN387" s="151"/>
      <c r="AO387" s="151"/>
      <c r="AP387" s="676"/>
      <c r="AQ387" s="152"/>
      <c r="AR387" s="276"/>
      <c r="AS387" s="276"/>
      <c r="AT387" s="152"/>
      <c r="AU387" s="152"/>
      <c r="AV387" s="98"/>
      <c r="AW387" s="218"/>
      <c r="AX387" s="99"/>
      <c r="AY387" s="152"/>
      <c r="AZ387" s="152"/>
      <c r="BA387" s="248" t="str">
        <f t="shared" si="186"/>
        <v/>
      </c>
      <c r="BB387" s="248" t="str">
        <f t="shared" si="187"/>
        <v/>
      </c>
      <c r="BC387" s="248" t="str">
        <f t="shared" si="188"/>
        <v/>
      </c>
      <c r="BD387" s="248"/>
      <c r="BE387" s="249"/>
      <c r="BF387" s="155" t="s">
        <v>1810</v>
      </c>
      <c r="BG387" s="398"/>
      <c r="BH387" s="398"/>
      <c r="BI387" s="398"/>
      <c r="BJ387" s="398"/>
      <c r="BK387" s="398"/>
      <c r="BL387" s="398"/>
      <c r="BM387" s="398"/>
      <c r="BN387" s="398"/>
      <c r="BO387" s="398"/>
      <c r="BP387" s="398"/>
      <c r="BQ387" s="398"/>
      <c r="BR387" s="399"/>
      <c r="BS387" s="107"/>
      <c r="BT387" s="158"/>
      <c r="BU387" s="158"/>
      <c r="BV387" s="158"/>
      <c r="BW387" s="158"/>
      <c r="BX387" s="158"/>
      <c r="BY387" s="158"/>
      <c r="BZ387" s="158"/>
      <c r="CA387" s="158"/>
      <c r="CB387" s="158"/>
      <c r="CC387" s="158"/>
      <c r="CD387" s="158"/>
      <c r="CE387" s="158"/>
      <c r="CF387" s="158"/>
      <c r="CG387" s="111"/>
      <c r="CH387" s="111"/>
      <c r="CI387" s="111"/>
      <c r="CJ387" s="111"/>
      <c r="CK387" s="111"/>
      <c r="CL387" s="111"/>
      <c r="CM387" s="111"/>
      <c r="CN387" s="111"/>
      <c r="CO387" s="111"/>
      <c r="CP387" s="111"/>
      <c r="CQ387" s="111"/>
      <c r="CR387" s="111"/>
      <c r="CS387" s="158"/>
      <c r="CT387" s="400" t="s">
        <v>1810</v>
      </c>
      <c r="CU387" s="160"/>
      <c r="CV387" s="160"/>
      <c r="CW387" s="160"/>
      <c r="CX387" s="160"/>
      <c r="CY387" s="160"/>
      <c r="CZ387" s="160"/>
      <c r="DA387" s="160"/>
      <c r="DB387" s="160"/>
      <c r="DC387" s="160"/>
      <c r="DD387" s="161"/>
      <c r="DE387" s="161"/>
      <c r="DF387" s="162"/>
      <c r="DH387" s="163"/>
      <c r="DI387" s="163"/>
      <c r="DJ387" s="163"/>
      <c r="DK387" s="121"/>
      <c r="DL387" s="163"/>
      <c r="DM387" s="163"/>
      <c r="DN387" s="163"/>
      <c r="DO387" s="121"/>
      <c r="DP387" s="163"/>
      <c r="DQ387" s="163"/>
      <c r="DR387" s="163"/>
      <c r="DS387" s="121"/>
      <c r="DT387" s="163"/>
      <c r="DU387" s="163"/>
      <c r="DV387" s="163"/>
      <c r="DW387" s="121"/>
      <c r="DX387" s="163"/>
      <c r="DY387" s="163"/>
      <c r="DZ387" s="163"/>
      <c r="EA387" s="121"/>
      <c r="EB387" s="163"/>
      <c r="EC387" s="163"/>
      <c r="ED387" s="163"/>
      <c r="EE387" s="121"/>
      <c r="EF387" s="163"/>
      <c r="EG387" s="163"/>
      <c r="EH387" s="163"/>
      <c r="EI387" s="121"/>
      <c r="EJ387" s="163"/>
      <c r="EK387" s="163"/>
      <c r="EL387" s="163"/>
      <c r="EM387" s="121"/>
      <c r="EN387" s="163"/>
      <c r="EO387" s="163"/>
      <c r="EP387" s="163"/>
      <c r="EQ387" s="121"/>
      <c r="ER387" s="163"/>
      <c r="ES387" s="163"/>
      <c r="ET387" s="163"/>
      <c r="EU387" s="121"/>
      <c r="EV387" s="163"/>
      <c r="EW387" s="163"/>
      <c r="EX387" s="163"/>
      <c r="EY387" s="121"/>
      <c r="EZ387" s="163"/>
      <c r="FA387" s="163"/>
      <c r="FB387" s="163"/>
    </row>
    <row r="388" spans="1:158" s="118" customFormat="1" ht="15" customHeight="1" x14ac:dyDescent="0.25">
      <c r="A388" s="85">
        <v>24030350</v>
      </c>
      <c r="B388" s="86">
        <v>-73.03569444</v>
      </c>
      <c r="C388" s="86">
        <v>5.8343055599999998</v>
      </c>
      <c r="D388" s="87">
        <v>2540</v>
      </c>
      <c r="E388" s="187" t="s">
        <v>1905</v>
      </c>
      <c r="F388" s="188" t="s">
        <v>240</v>
      </c>
      <c r="G388" s="89" t="s">
        <v>1515</v>
      </c>
      <c r="H388" s="89" t="s">
        <v>752</v>
      </c>
      <c r="I388" s="89" t="s">
        <v>1590</v>
      </c>
      <c r="J388" s="188" t="s">
        <v>1464</v>
      </c>
      <c r="K388" s="339" t="s">
        <v>1301</v>
      </c>
      <c r="L388" s="126" t="s">
        <v>1301</v>
      </c>
      <c r="M388" s="126">
        <v>0.3</v>
      </c>
      <c r="N388" s="126">
        <v>0</v>
      </c>
      <c r="O388" s="126">
        <v>0</v>
      </c>
      <c r="P388" s="126">
        <v>0</v>
      </c>
      <c r="Q388" s="126">
        <v>0</v>
      </c>
      <c r="R388" s="126">
        <v>0</v>
      </c>
      <c r="S388" s="126">
        <v>0</v>
      </c>
      <c r="T388" s="126">
        <v>0</v>
      </c>
      <c r="U388" s="126">
        <v>0</v>
      </c>
      <c r="V388" s="661">
        <v>0</v>
      </c>
      <c r="W388" s="661">
        <v>0</v>
      </c>
      <c r="X388" s="126">
        <v>4.5</v>
      </c>
      <c r="Y388" s="126" t="s">
        <v>1301</v>
      </c>
      <c r="Z388" s="339" t="s">
        <v>1301</v>
      </c>
      <c r="AA388" s="126" t="s">
        <v>1301</v>
      </c>
      <c r="AB388" s="126" t="s">
        <v>1301</v>
      </c>
      <c r="AC388" s="126">
        <v>0</v>
      </c>
      <c r="AD388" s="339">
        <v>0</v>
      </c>
      <c r="AE388" s="126">
        <v>1.8</v>
      </c>
      <c r="AF388" s="126">
        <v>4.5</v>
      </c>
      <c r="AG388" s="126">
        <v>25.5</v>
      </c>
      <c r="AH388" s="126">
        <v>2.8</v>
      </c>
      <c r="AI388" s="126">
        <v>0.7</v>
      </c>
      <c r="AJ388" s="126">
        <v>0</v>
      </c>
      <c r="AK388" s="126">
        <v>2.5</v>
      </c>
      <c r="AL388" s="126">
        <v>3.2</v>
      </c>
      <c r="AM388" s="126">
        <v>0</v>
      </c>
      <c r="AN388" s="126">
        <v>0</v>
      </c>
      <c r="AO388" s="120"/>
      <c r="AP388" s="92">
        <f t="shared" si="185"/>
        <v>45.800000000000004</v>
      </c>
      <c r="AQ388" s="93">
        <v>125.61428571428571</v>
      </c>
      <c r="AR388" s="401">
        <f t="shared" ref="AR388:AR408" si="224">+AP388*100/AQ388</f>
        <v>36.460821107699303</v>
      </c>
      <c r="AS388" s="402">
        <f t="shared" ref="AS388:AS408" si="225">IF(AND((AP388*$AT$1*100/(AQ388*AT388))&gt;100+3.33*AP388-AQ388*AT388/$AT$1,AQ388&lt;30),IF(100+3.33*AP388-AQ388*AT388/$AT$1&gt;200,200,100+3.33*AP388-AQ388*AT388/$AT$1),IF((AP388*$AT$1*100/(AQ388*AT388))&lt;100+AP388-3.33*AQ388*AT388/$AT$1,100+AP388-3.33*AQ388*AT388/$AT$1,IF((AP388*$AT$1*100/(AQ388*AT388))&gt;200,200,(AP388*$AT$1*100/(AQ388*AT388)))))</f>
        <v>45.576026384624143</v>
      </c>
      <c r="AT388" s="96">
        <f t="shared" ref="AT388:AT451" si="226">COUNT(K388:AO388)</f>
        <v>24</v>
      </c>
      <c r="AU388" s="97">
        <f t="shared" ref="AU388:AU451" si="227">COUNTIF(K388:AO388,"&gt;0")</f>
        <v>9</v>
      </c>
      <c r="AV388" s="98"/>
      <c r="AW388" s="58">
        <f t="shared" si="190"/>
        <v>0</v>
      </c>
      <c r="AX388" s="99"/>
      <c r="AY388" s="100">
        <f t="shared" ref="AY388:AY443" si="228">MAX(K388:AO388)</f>
        <v>25.5</v>
      </c>
      <c r="AZ388" s="101">
        <v>63</v>
      </c>
      <c r="BA388" s="176">
        <f t="shared" si="186"/>
        <v>-37.5</v>
      </c>
      <c r="BB388" s="176" t="str">
        <f t="shared" si="187"/>
        <v/>
      </c>
      <c r="BC388" s="176" t="str">
        <f t="shared" si="188"/>
        <v/>
      </c>
      <c r="BD388" s="176">
        <v>13.464285714285717</v>
      </c>
      <c r="BE388" s="177">
        <f t="shared" ref="BE388:BE415" si="229">AU388-BD388</f>
        <v>-4.4642857142857171</v>
      </c>
      <c r="BF388" s="178" t="s">
        <v>1811</v>
      </c>
      <c r="BG388" s="105">
        <v>27.758620689655178</v>
      </c>
      <c r="BH388" s="105">
        <v>39.921428571428571</v>
      </c>
      <c r="BI388" s="105">
        <v>88.882142857142867</v>
      </c>
      <c r="BJ388" s="105">
        <v>125.61428571428571</v>
      </c>
      <c r="BK388" s="105">
        <v>121.90714285714287</v>
      </c>
      <c r="BL388" s="105">
        <v>59.303846153846138</v>
      </c>
      <c r="BM388" s="105">
        <v>53.786206896551725</v>
      </c>
      <c r="BN388" s="105">
        <v>53.681481481481477</v>
      </c>
      <c r="BO388" s="105">
        <v>66.526923076923069</v>
      </c>
      <c r="BP388" s="105">
        <v>120.92962962962963</v>
      </c>
      <c r="BQ388" s="105">
        <v>106.652</v>
      </c>
      <c r="BR388" s="106">
        <v>59.132000000000005</v>
      </c>
      <c r="BS388" s="107"/>
      <c r="BT388" s="403">
        <v>4.5862068965517242</v>
      </c>
      <c r="BU388" s="403">
        <v>6.2203265670120613</v>
      </c>
      <c r="BV388" s="403">
        <v>11.255172413793105</v>
      </c>
      <c r="BW388" s="403">
        <v>13.464285714285717</v>
      </c>
      <c r="BX388" s="403">
        <v>13.673563218390804</v>
      </c>
      <c r="BY388" s="404">
        <v>9.9193349753694591</v>
      </c>
      <c r="BZ388" s="404">
        <v>10.137931034482756</v>
      </c>
      <c r="CA388" s="404">
        <v>9.4298941798941787</v>
      </c>
      <c r="CB388" s="404">
        <v>10.353458049886623</v>
      </c>
      <c r="CC388" s="404">
        <v>13.925925925925926</v>
      </c>
      <c r="CD388" s="404">
        <v>13.192307692307692</v>
      </c>
      <c r="CE388" s="404">
        <v>8.4717948717948701</v>
      </c>
      <c r="CF388" s="110"/>
      <c r="CG388" s="111">
        <v>30.2</v>
      </c>
      <c r="CH388" s="111">
        <v>50.5</v>
      </c>
      <c r="CI388" s="111">
        <v>57.8</v>
      </c>
      <c r="CJ388" s="111">
        <v>63</v>
      </c>
      <c r="CK388" s="111">
        <v>81</v>
      </c>
      <c r="CL388" s="111">
        <v>60</v>
      </c>
      <c r="CM388" s="111">
        <v>155</v>
      </c>
      <c r="CN388" s="111">
        <v>56.3</v>
      </c>
      <c r="CO388" s="111">
        <v>82</v>
      </c>
      <c r="CP388" s="111">
        <v>61</v>
      </c>
      <c r="CQ388" s="111">
        <v>60</v>
      </c>
      <c r="CR388" s="111">
        <v>40</v>
      </c>
      <c r="CS388" s="112"/>
      <c r="CT388" s="405" t="s">
        <v>1811</v>
      </c>
      <c r="CU388" s="183">
        <f t="shared" ref="CU388:CU419" si="230">SUM(K388:T388)</f>
        <v>0.3</v>
      </c>
      <c r="CV388" s="183"/>
      <c r="CW388" s="183"/>
      <c r="CX388" s="183">
        <f t="shared" ref="CX388:CX451" si="231">SUM(U388:AD388)</f>
        <v>4.5</v>
      </c>
      <c r="CY388" s="183"/>
      <c r="CZ388" s="183"/>
      <c r="DA388" s="183">
        <f t="shared" ref="DA388:DA451" si="232">SUM(AE388:AO388)</f>
        <v>41.000000000000007</v>
      </c>
      <c r="DB388" s="115">
        <f t="shared" ref="DB388:DB451" si="233">+SUM(CU388:DA388)</f>
        <v>45.800000000000004</v>
      </c>
      <c r="DC388" s="184">
        <f t="shared" ref="DC388:DC451" si="234">COUNT(K388:T388)</f>
        <v>8</v>
      </c>
      <c r="DD388" s="184">
        <f t="shared" ref="DD388:DD451" si="235">COUNT(U388:AD388)</f>
        <v>6</v>
      </c>
      <c r="DE388" s="184">
        <f t="shared" ref="DE388:DE451" si="236">COUNT(AE388:AO388)</f>
        <v>10</v>
      </c>
      <c r="DF388" s="185">
        <f t="shared" ref="DF388:DF451" si="237">COUNT(K388:AO388)</f>
        <v>24</v>
      </c>
      <c r="DG388" s="186"/>
      <c r="DH388" s="119">
        <v>7.8246698679471773</v>
      </c>
      <c r="DI388" s="119">
        <v>8.9571878751500584</v>
      </c>
      <c r="DJ388" s="120">
        <v>7.7217136854741888</v>
      </c>
      <c r="DK388" s="121"/>
      <c r="DL388" s="119">
        <v>11.025127551020407</v>
      </c>
      <c r="DM388" s="119">
        <v>12.744642857142855</v>
      </c>
      <c r="DN388" s="120">
        <v>15.880229591836734</v>
      </c>
      <c r="DO388" s="121"/>
      <c r="DP388" s="119">
        <v>15.482142857142859</v>
      </c>
      <c r="DQ388" s="119">
        <v>31.875</v>
      </c>
      <c r="DR388" s="120">
        <v>27.625</v>
      </c>
      <c r="DS388" s="121"/>
      <c r="DT388" s="119">
        <v>46.752691645133503</v>
      </c>
      <c r="DU388" s="119">
        <v>39.251710348221977</v>
      </c>
      <c r="DV388" s="120">
        <v>37.710412821459336</v>
      </c>
      <c r="DW388" s="121"/>
      <c r="DX388" s="119">
        <v>41.325795257374217</v>
      </c>
      <c r="DY388" s="119">
        <v>34.859167148640843</v>
      </c>
      <c r="DZ388" s="120">
        <v>48.60075187969926</v>
      </c>
      <c r="EA388" s="121"/>
      <c r="EB388" s="119">
        <v>27.490449178050472</v>
      </c>
      <c r="EC388" s="119">
        <v>17.893783283167394</v>
      </c>
      <c r="ED388" s="120">
        <v>16.294338967353553</v>
      </c>
      <c r="EE388" s="121"/>
      <c r="EF388" s="119">
        <v>18.292448200654306</v>
      </c>
      <c r="EG388" s="119">
        <v>16.978625954198474</v>
      </c>
      <c r="EH388" s="120">
        <v>17.686068702290076</v>
      </c>
      <c r="EI388" s="121"/>
      <c r="EJ388" s="119">
        <v>12.911878453038675</v>
      </c>
      <c r="EK388" s="119">
        <v>17.015653775322285</v>
      </c>
      <c r="EL388" s="120">
        <v>24.422467771639042</v>
      </c>
      <c r="EM388" s="121"/>
      <c r="EN388" s="119">
        <v>23.3</v>
      </c>
      <c r="EO388" s="119">
        <v>21.8</v>
      </c>
      <c r="EP388" s="120">
        <v>29.9</v>
      </c>
      <c r="EQ388" s="121"/>
      <c r="ER388" s="119">
        <v>40.102222222222224</v>
      </c>
      <c r="ES388" s="119">
        <v>43.06544061302683</v>
      </c>
      <c r="ET388" s="120">
        <v>45.732337164750959</v>
      </c>
      <c r="EU388" s="121"/>
      <c r="EV388" s="119">
        <v>38.186699089773327</v>
      </c>
      <c r="EW388" s="119">
        <v>27.662805639835799</v>
      </c>
      <c r="EX388" s="120">
        <v>20.546649116544707</v>
      </c>
      <c r="EY388" s="121"/>
      <c r="EZ388" s="119">
        <v>21.746868475991647</v>
      </c>
      <c r="FA388" s="119">
        <v>15.880271398747388</v>
      </c>
      <c r="FB388" s="120">
        <v>10.822860125260958</v>
      </c>
    </row>
    <row r="389" spans="1:158" s="118" customFormat="1" ht="15" customHeight="1" x14ac:dyDescent="0.25">
      <c r="A389" s="85">
        <v>24015300</v>
      </c>
      <c r="B389" s="86">
        <v>-73.543944440000004</v>
      </c>
      <c r="C389" s="86">
        <v>5.6558333300000001</v>
      </c>
      <c r="D389" s="87">
        <v>2215</v>
      </c>
      <c r="E389" s="197" t="s">
        <v>289</v>
      </c>
      <c r="F389" s="89" t="s">
        <v>240</v>
      </c>
      <c r="G389" s="89" t="s">
        <v>1515</v>
      </c>
      <c r="H389" s="89" t="s">
        <v>752</v>
      </c>
      <c r="I389" s="89" t="s">
        <v>1588</v>
      </c>
      <c r="J389" s="171" t="s">
        <v>923</v>
      </c>
      <c r="K389" s="339">
        <v>6.9</v>
      </c>
      <c r="L389" s="126">
        <v>0.7</v>
      </c>
      <c r="M389" s="126">
        <v>0.5</v>
      </c>
      <c r="N389" s="126">
        <v>24.9</v>
      </c>
      <c r="O389" s="126">
        <v>0</v>
      </c>
      <c r="P389" s="126">
        <v>0</v>
      </c>
      <c r="Q389" s="126">
        <v>0</v>
      </c>
      <c r="R389" s="126">
        <v>0</v>
      </c>
      <c r="S389" s="126">
        <v>0</v>
      </c>
      <c r="T389" s="126">
        <v>0</v>
      </c>
      <c r="U389" s="126">
        <v>0</v>
      </c>
      <c r="V389" s="661">
        <v>0</v>
      </c>
      <c r="W389" s="661">
        <v>0</v>
      </c>
      <c r="X389" s="126">
        <v>25.5</v>
      </c>
      <c r="Y389" s="126">
        <v>2.4</v>
      </c>
      <c r="Z389" s="339" t="s">
        <v>1301</v>
      </c>
      <c r="AA389" s="126">
        <v>20.399999999999999</v>
      </c>
      <c r="AB389" s="126">
        <v>0</v>
      </c>
      <c r="AC389" s="126">
        <v>0</v>
      </c>
      <c r="AD389" s="339">
        <v>0</v>
      </c>
      <c r="AE389" s="126">
        <v>0</v>
      </c>
      <c r="AF389" s="126">
        <v>2.7</v>
      </c>
      <c r="AG389" s="126">
        <v>2.5</v>
      </c>
      <c r="AH389" s="126">
        <v>33.200000000000003</v>
      </c>
      <c r="AI389" s="126">
        <v>0.5</v>
      </c>
      <c r="AJ389" s="126">
        <v>8.1999999999999993</v>
      </c>
      <c r="AK389" s="126">
        <v>0.3</v>
      </c>
      <c r="AL389" s="126">
        <v>11</v>
      </c>
      <c r="AM389" s="126">
        <v>0</v>
      </c>
      <c r="AN389" s="126">
        <v>0</v>
      </c>
      <c r="AO389" s="120"/>
      <c r="AP389" s="92">
        <f t="shared" ref="AP389:AP452" si="238">IF(AT389&gt;1,SUM(K389:AO389),"")</f>
        <v>139.70000000000002</v>
      </c>
      <c r="AQ389" s="93">
        <v>131.61724137931034</v>
      </c>
      <c r="AR389" s="401">
        <f t="shared" si="224"/>
        <v>106.14110927716212</v>
      </c>
      <c r="AS389" s="402">
        <f t="shared" si="225"/>
        <v>109.80114752809875</v>
      </c>
      <c r="AT389" s="96">
        <f t="shared" si="226"/>
        <v>29</v>
      </c>
      <c r="AU389" s="97">
        <f t="shared" si="227"/>
        <v>14</v>
      </c>
      <c r="AV389" s="98"/>
      <c r="AW389" s="58">
        <f t="shared" si="190"/>
        <v>0</v>
      </c>
      <c r="AX389" s="99"/>
      <c r="AY389" s="100">
        <f t="shared" si="228"/>
        <v>33.200000000000003</v>
      </c>
      <c r="AZ389" s="101"/>
      <c r="BA389" s="102" t="str">
        <f t="shared" ref="BA389:BA452" si="239">IF(AND(AZ389&gt;0,AY389&gt;0),AY389-AZ389,"")</f>
        <v/>
      </c>
      <c r="BB389" s="102" t="str">
        <f t="shared" ref="BB389:BB452" si="240">IF(AND(ISNUMBER(BA389),BA389&gt;0),"Si","")</f>
        <v/>
      </c>
      <c r="BC389" s="102" t="str">
        <f t="shared" ref="BC389:BC452" si="241">IF(AND(BB389="Si",AY389=AW389),"Si","")</f>
        <v/>
      </c>
      <c r="BD389" s="102">
        <v>13.413793103448276</v>
      </c>
      <c r="BE389" s="103">
        <f t="shared" si="229"/>
        <v>0.5862068965517242</v>
      </c>
      <c r="BF389" s="124" t="s">
        <v>289</v>
      </c>
      <c r="BG389" s="105">
        <v>57.142857142857153</v>
      </c>
      <c r="BH389" s="105">
        <v>79.796551724137942</v>
      </c>
      <c r="BI389" s="105">
        <v>133.80344827586205</v>
      </c>
      <c r="BJ389" s="105">
        <v>131.61724137931034</v>
      </c>
      <c r="BK389" s="105">
        <v>108.02413793103446</v>
      </c>
      <c r="BL389" s="105">
        <v>44.16538461538461</v>
      </c>
      <c r="BM389" s="105">
        <v>34.346428571428575</v>
      </c>
      <c r="BN389" s="105">
        <v>35.878571428571426</v>
      </c>
      <c r="BO389" s="105">
        <v>58.417241379310333</v>
      </c>
      <c r="BP389" s="105">
        <v>134.13333333333335</v>
      </c>
      <c r="BQ389" s="105">
        <v>139.96206896551726</v>
      </c>
      <c r="BR389" s="106">
        <v>92.103571428571428</v>
      </c>
      <c r="BS389" s="107"/>
      <c r="BT389" s="108">
        <v>6.0367816091954003</v>
      </c>
      <c r="BU389" s="108">
        <v>8.2093914557499588</v>
      </c>
      <c r="BV389" s="108">
        <v>12.72413793103448</v>
      </c>
      <c r="BW389" s="108">
        <v>13.413793103448276</v>
      </c>
      <c r="BX389" s="108">
        <v>11.346666666666668</v>
      </c>
      <c r="BY389" s="109">
        <v>6.6492271105826415</v>
      </c>
      <c r="BZ389" s="109">
        <v>5.7803065134099603</v>
      </c>
      <c r="CA389" s="109">
        <v>4.942118226600984</v>
      </c>
      <c r="CB389" s="109">
        <v>6.9555555555555557</v>
      </c>
      <c r="CC389" s="109">
        <v>13.466666666666667</v>
      </c>
      <c r="CD389" s="109">
        <v>15.077011494252877</v>
      </c>
      <c r="CE389" s="109">
        <v>9.5335802469135817</v>
      </c>
      <c r="CF389" s="110"/>
      <c r="CG389" s="111"/>
      <c r="CH389" s="111"/>
      <c r="CI389" s="111"/>
      <c r="CJ389" s="111"/>
      <c r="CK389" s="111"/>
      <c r="CL389" s="111"/>
      <c r="CM389" s="111"/>
      <c r="CN389" s="111"/>
      <c r="CO389" s="111"/>
      <c r="CP389" s="111"/>
      <c r="CQ389" s="111"/>
      <c r="CR389" s="111"/>
      <c r="CS389" s="112"/>
      <c r="CT389" s="200" t="s">
        <v>289</v>
      </c>
      <c r="CU389" s="114">
        <f t="shared" si="230"/>
        <v>33</v>
      </c>
      <c r="CV389" s="114"/>
      <c r="CW389" s="114"/>
      <c r="CX389" s="114">
        <f t="shared" si="231"/>
        <v>48.3</v>
      </c>
      <c r="CY389" s="114"/>
      <c r="CZ389" s="114"/>
      <c r="DA389" s="114">
        <f t="shared" si="232"/>
        <v>58.400000000000006</v>
      </c>
      <c r="DB389" s="115">
        <f t="shared" si="233"/>
        <v>139.69999999999999</v>
      </c>
      <c r="DC389" s="116">
        <f t="shared" si="234"/>
        <v>10</v>
      </c>
      <c r="DD389" s="116">
        <f t="shared" si="235"/>
        <v>9</v>
      </c>
      <c r="DE389" s="116">
        <f t="shared" si="236"/>
        <v>10</v>
      </c>
      <c r="DF389" s="117">
        <f t="shared" si="237"/>
        <v>29</v>
      </c>
      <c r="DH389" s="119">
        <v>15.406347025690343</v>
      </c>
      <c r="DI389" s="119">
        <v>17.50721252919357</v>
      </c>
      <c r="DJ389" s="120">
        <v>17.307130100288504</v>
      </c>
      <c r="DK389" s="121"/>
      <c r="DL389" s="119">
        <v>24.293545534924842</v>
      </c>
      <c r="DM389" s="119">
        <v>23.989876215738281</v>
      </c>
      <c r="DN389" s="120">
        <v>22.775198938992041</v>
      </c>
      <c r="DO389" s="121"/>
      <c r="DP389" s="119">
        <v>31.684844319607965</v>
      </c>
      <c r="DQ389" s="119">
        <v>37.282166975437761</v>
      </c>
      <c r="DR389" s="120">
        <v>46.377816291161189</v>
      </c>
      <c r="DS389" s="121"/>
      <c r="DT389" s="119">
        <v>39.562469536961821</v>
      </c>
      <c r="DU389" s="119">
        <v>40.561521797996214</v>
      </c>
      <c r="DV389" s="120">
        <v>42.859341998375307</v>
      </c>
      <c r="DW389" s="121"/>
      <c r="DX389" s="119">
        <v>38.085633802816901</v>
      </c>
      <c r="DY389" s="119">
        <v>28.564225352112672</v>
      </c>
      <c r="DZ389" s="120">
        <v>40.090140845070415</v>
      </c>
      <c r="EA389" s="121"/>
      <c r="EB389" s="119">
        <v>20.593429027113235</v>
      </c>
      <c r="EC389" s="119">
        <v>11.096459330143539</v>
      </c>
      <c r="ED389" s="120">
        <v>10.096778309409885</v>
      </c>
      <c r="EE389" s="121"/>
      <c r="EF389" s="119">
        <v>15.98387909319899</v>
      </c>
      <c r="EG389" s="119">
        <v>10.889017632241812</v>
      </c>
      <c r="EH389" s="120">
        <v>12.787103274559191</v>
      </c>
      <c r="EI389" s="121"/>
      <c r="EJ389" s="119">
        <v>10.597272259392691</v>
      </c>
      <c r="EK389" s="119">
        <v>12.296834791559444</v>
      </c>
      <c r="EL389" s="120">
        <v>17.295548121461657</v>
      </c>
      <c r="EM389" s="121"/>
      <c r="EN389" s="119">
        <v>19.306681503461917</v>
      </c>
      <c r="EO389" s="119">
        <v>17.706127596439167</v>
      </c>
      <c r="EP389" s="120">
        <v>30.410524233432241</v>
      </c>
      <c r="EQ389" s="121"/>
      <c r="ER389" s="119">
        <v>44.064483221476515</v>
      </c>
      <c r="ES389" s="119">
        <v>50.859006711409393</v>
      </c>
      <c r="ET389" s="120">
        <v>53.956510067114088</v>
      </c>
      <c r="EU389" s="121"/>
      <c r="EV389" s="119">
        <v>45.520375034984625</v>
      </c>
      <c r="EW389" s="119">
        <v>36.216210467394362</v>
      </c>
      <c r="EX389" s="120">
        <v>37.416747830954392</v>
      </c>
      <c r="EY389" s="121"/>
      <c r="EZ389" s="119">
        <v>38.782859437751</v>
      </c>
      <c r="FA389" s="119">
        <v>27.787718875502005</v>
      </c>
      <c r="FB389" s="120">
        <v>16.392755020080315</v>
      </c>
    </row>
    <row r="390" spans="1:158" s="118" customFormat="1" ht="15" customHeight="1" x14ac:dyDescent="0.25">
      <c r="A390" s="85">
        <v>24035070</v>
      </c>
      <c r="B390" s="86">
        <v>-72.409194439999993</v>
      </c>
      <c r="C390" s="86">
        <v>6.4634722199999999</v>
      </c>
      <c r="D390" s="87">
        <v>2963</v>
      </c>
      <c r="E390" s="197" t="s">
        <v>290</v>
      </c>
      <c r="F390" s="89" t="s">
        <v>240</v>
      </c>
      <c r="G390" s="89" t="s">
        <v>1515</v>
      </c>
      <c r="H390" s="89" t="s">
        <v>752</v>
      </c>
      <c r="I390" s="89" t="s">
        <v>1590</v>
      </c>
      <c r="J390" s="171" t="s">
        <v>924</v>
      </c>
      <c r="K390" s="339">
        <v>0</v>
      </c>
      <c r="L390" s="126">
        <v>0</v>
      </c>
      <c r="M390" s="126">
        <v>0</v>
      </c>
      <c r="N390" s="126">
        <v>0</v>
      </c>
      <c r="O390" s="126">
        <v>0</v>
      </c>
      <c r="P390" s="126">
        <v>4</v>
      </c>
      <c r="Q390" s="126">
        <v>2.6</v>
      </c>
      <c r="R390" s="126">
        <v>0</v>
      </c>
      <c r="S390" s="126">
        <v>3.1</v>
      </c>
      <c r="T390" s="126">
        <v>0</v>
      </c>
      <c r="U390" s="126">
        <v>0</v>
      </c>
      <c r="V390" s="661">
        <v>0</v>
      </c>
      <c r="W390" s="661">
        <v>3.5</v>
      </c>
      <c r="X390" s="91">
        <v>15</v>
      </c>
      <c r="Y390" s="91">
        <v>19.399999999999999</v>
      </c>
      <c r="Z390" s="246">
        <v>13.5</v>
      </c>
      <c r="AA390" s="91">
        <v>8.5</v>
      </c>
      <c r="AB390" s="91">
        <v>5</v>
      </c>
      <c r="AC390" s="126">
        <v>2</v>
      </c>
      <c r="AD390" s="339">
        <v>0</v>
      </c>
      <c r="AE390" s="126">
        <v>0</v>
      </c>
      <c r="AF390" s="126">
        <v>21.5</v>
      </c>
      <c r="AG390" s="126">
        <v>18</v>
      </c>
      <c r="AH390" s="126">
        <v>1</v>
      </c>
      <c r="AI390" s="126">
        <v>5.7</v>
      </c>
      <c r="AJ390" s="126">
        <v>5</v>
      </c>
      <c r="AK390" s="126">
        <v>1</v>
      </c>
      <c r="AL390" s="126">
        <v>0</v>
      </c>
      <c r="AM390" s="126">
        <v>0</v>
      </c>
      <c r="AN390" s="126">
        <v>0</v>
      </c>
      <c r="AO390" s="120"/>
      <c r="AP390" s="92">
        <f t="shared" si="238"/>
        <v>128.80000000000001</v>
      </c>
      <c r="AQ390" s="93">
        <v>136.148</v>
      </c>
      <c r="AR390" s="94">
        <f t="shared" si="224"/>
        <v>94.602932103299366</v>
      </c>
      <c r="AS390" s="95">
        <f t="shared" si="225"/>
        <v>94.602932103299366</v>
      </c>
      <c r="AT390" s="96">
        <f t="shared" si="226"/>
        <v>30</v>
      </c>
      <c r="AU390" s="97">
        <f t="shared" si="227"/>
        <v>16</v>
      </c>
      <c r="AV390" s="98"/>
      <c r="AW390" s="58">
        <f t="shared" si="190"/>
        <v>0</v>
      </c>
      <c r="AX390" s="99"/>
      <c r="AY390" s="100">
        <f t="shared" si="228"/>
        <v>21.5</v>
      </c>
      <c r="AZ390" s="101">
        <v>46.9</v>
      </c>
      <c r="BA390" s="102">
        <f t="shared" si="239"/>
        <v>-25.4</v>
      </c>
      <c r="BB390" s="102" t="str">
        <f t="shared" si="240"/>
        <v/>
      </c>
      <c r="BC390" s="102" t="str">
        <f t="shared" si="241"/>
        <v/>
      </c>
      <c r="BD390" s="102">
        <v>17.828289936664319</v>
      </c>
      <c r="BE390" s="103">
        <f t="shared" si="229"/>
        <v>-1.8282899366643193</v>
      </c>
      <c r="BF390" s="124" t="s">
        <v>290</v>
      </c>
      <c r="BG390" s="105">
        <v>30.849227266250001</v>
      </c>
      <c r="BH390" s="105">
        <v>43.754166666666663</v>
      </c>
      <c r="BI390" s="105">
        <v>90.072373565833345</v>
      </c>
      <c r="BJ390" s="105">
        <v>136.148</v>
      </c>
      <c r="BK390" s="105">
        <v>154.84950474083334</v>
      </c>
      <c r="BL390" s="105">
        <v>93.630762291250008</v>
      </c>
      <c r="BM390" s="105">
        <v>81.735346450958346</v>
      </c>
      <c r="BN390" s="105">
        <v>89.483896895249686</v>
      </c>
      <c r="BO390" s="105">
        <v>101.06112782284616</v>
      </c>
      <c r="BP390" s="105">
        <v>139.13516351583095</v>
      </c>
      <c r="BQ390" s="105">
        <v>118.27993117145832</v>
      </c>
      <c r="BR390" s="106">
        <v>49.395833333333321</v>
      </c>
      <c r="BS390" s="107"/>
      <c r="BT390" s="142">
        <v>5.7449954387885418</v>
      </c>
      <c r="BU390" s="143">
        <v>7.854911540836607</v>
      </c>
      <c r="BV390" s="143">
        <v>12.972281167108758</v>
      </c>
      <c r="BW390" s="143">
        <v>17.828289936664319</v>
      </c>
      <c r="BX390" s="143">
        <v>20.81944093582025</v>
      </c>
      <c r="BY390" s="143">
        <v>17.063910692482121</v>
      </c>
      <c r="BZ390" s="143">
        <v>16.829137018792188</v>
      </c>
      <c r="CA390" s="143">
        <v>16.153021978021975</v>
      </c>
      <c r="CB390" s="143">
        <v>16.110374300029473</v>
      </c>
      <c r="CC390" s="143">
        <v>19.259767783656677</v>
      </c>
      <c r="CD390" s="143">
        <v>16.333900950759187</v>
      </c>
      <c r="CE390" s="144">
        <v>8.8512271062271051</v>
      </c>
      <c r="CF390" s="110"/>
      <c r="CG390" s="111">
        <v>32.5</v>
      </c>
      <c r="CH390" s="111">
        <v>32.6</v>
      </c>
      <c r="CI390" s="111">
        <v>60.8</v>
      </c>
      <c r="CJ390" s="111">
        <v>46.9</v>
      </c>
      <c r="CK390" s="111">
        <v>78</v>
      </c>
      <c r="CL390" s="111">
        <v>34.1</v>
      </c>
      <c r="CM390" s="111">
        <v>26.2</v>
      </c>
      <c r="CN390" s="111">
        <v>33.700000000000003</v>
      </c>
      <c r="CO390" s="111">
        <v>36.200000000000003</v>
      </c>
      <c r="CP390" s="111">
        <v>47.1</v>
      </c>
      <c r="CQ390" s="111">
        <v>51.5</v>
      </c>
      <c r="CR390" s="111">
        <v>29.5</v>
      </c>
      <c r="CS390" s="112"/>
      <c r="CT390" s="200" t="s">
        <v>290</v>
      </c>
      <c r="CU390" s="114">
        <f t="shared" si="230"/>
        <v>9.6999999999999993</v>
      </c>
      <c r="CV390" s="114"/>
      <c r="CW390" s="114"/>
      <c r="CX390" s="114">
        <f t="shared" si="231"/>
        <v>66.900000000000006</v>
      </c>
      <c r="CY390" s="114"/>
      <c r="CZ390" s="114"/>
      <c r="DA390" s="114">
        <f t="shared" si="232"/>
        <v>52.2</v>
      </c>
      <c r="DB390" s="115">
        <f t="shared" si="233"/>
        <v>128.80000000000001</v>
      </c>
      <c r="DC390" s="116">
        <f t="shared" si="234"/>
        <v>10</v>
      </c>
      <c r="DD390" s="116">
        <f t="shared" si="235"/>
        <v>10</v>
      </c>
      <c r="DE390" s="116">
        <f t="shared" si="236"/>
        <v>10</v>
      </c>
      <c r="DF390" s="117">
        <f t="shared" si="237"/>
        <v>30</v>
      </c>
      <c r="DH390" s="119">
        <v>8.3671516393442609</v>
      </c>
      <c r="DI390" s="119">
        <v>12.780594262295082</v>
      </c>
      <c r="DJ390" s="120">
        <v>6.8960040983606561</v>
      </c>
      <c r="DK390" s="121"/>
      <c r="DL390" s="119">
        <v>11.098248106060606</v>
      </c>
      <c r="DM390" s="119">
        <v>13.846385732323231</v>
      </c>
      <c r="DN390" s="120">
        <v>16.911616161616163</v>
      </c>
      <c r="DO390" s="121"/>
      <c r="DP390" s="119">
        <v>20.590842490842494</v>
      </c>
      <c r="DQ390" s="119">
        <v>31.347252747252746</v>
      </c>
      <c r="DR390" s="120">
        <v>31.961904761904762</v>
      </c>
      <c r="DS390" s="121"/>
      <c r="DT390" s="119">
        <v>36.971950464396286</v>
      </c>
      <c r="DU390" s="119">
        <v>37.068482972136231</v>
      </c>
      <c r="DV390" s="120">
        <v>45.177213622291021</v>
      </c>
      <c r="DW390" s="121"/>
      <c r="DX390" s="119">
        <v>50.59222993545243</v>
      </c>
      <c r="DY390" s="119">
        <v>36.123618722851454</v>
      </c>
      <c r="DZ390" s="120">
        <v>52.125327812284318</v>
      </c>
      <c r="EA390" s="121"/>
      <c r="EB390" s="119">
        <v>37.57196591054722</v>
      </c>
      <c r="EC390" s="119">
        <v>28.403210303729331</v>
      </c>
      <c r="ED390" s="120">
        <v>25.513059079841081</v>
      </c>
      <c r="EE390" s="121"/>
      <c r="EF390" s="119">
        <v>27.792032671777612</v>
      </c>
      <c r="EG390" s="119">
        <v>27.692061331231645</v>
      </c>
      <c r="EH390" s="120">
        <v>26.592376585226063</v>
      </c>
      <c r="EI390" s="121"/>
      <c r="EJ390" s="119">
        <v>25.690880378997239</v>
      </c>
      <c r="EK390" s="119">
        <v>32.781563363600469</v>
      </c>
      <c r="EL390" s="120">
        <v>33.39814449269641</v>
      </c>
      <c r="EM390" s="121"/>
      <c r="EN390" s="119">
        <v>29.70997038499506</v>
      </c>
      <c r="EO390" s="119">
        <v>31.963830207305033</v>
      </c>
      <c r="EP390" s="120">
        <v>42.106199407699897</v>
      </c>
      <c r="EQ390" s="121"/>
      <c r="ER390" s="119">
        <v>44.755751108647445</v>
      </c>
      <c r="ES390" s="119">
        <v>46.257621951219505</v>
      </c>
      <c r="ET390" s="120">
        <v>44.455376940133036</v>
      </c>
      <c r="EU390" s="121"/>
      <c r="EV390" s="119">
        <v>43.670116635249769</v>
      </c>
      <c r="EW390" s="119">
        <v>32.874163524976431</v>
      </c>
      <c r="EX390" s="120">
        <v>26.649469839773793</v>
      </c>
      <c r="EY390" s="121"/>
      <c r="EZ390" s="119">
        <v>20.028677983539094</v>
      </c>
      <c r="FA390" s="119">
        <v>21.609889403292183</v>
      </c>
      <c r="FB390" s="120">
        <v>9.5926826131687246</v>
      </c>
    </row>
    <row r="391" spans="1:158" s="118" customFormat="1" ht="15" customHeight="1" x14ac:dyDescent="0.25">
      <c r="A391" s="85">
        <v>24015220</v>
      </c>
      <c r="B391" s="86">
        <v>-73.495777779999997</v>
      </c>
      <c r="C391" s="86">
        <v>5.5116944400000003</v>
      </c>
      <c r="D391" s="87">
        <v>2600</v>
      </c>
      <c r="E391" s="122" t="s">
        <v>291</v>
      </c>
      <c r="F391" s="89" t="s">
        <v>240</v>
      </c>
      <c r="G391" s="89" t="s">
        <v>1515</v>
      </c>
      <c r="H391" s="89" t="s">
        <v>752</v>
      </c>
      <c r="I391" s="89" t="s">
        <v>1588</v>
      </c>
      <c r="J391" s="171" t="s">
        <v>925</v>
      </c>
      <c r="K391" s="339">
        <v>4.2</v>
      </c>
      <c r="L391" s="126">
        <v>0</v>
      </c>
      <c r="M391" s="126">
        <v>12.6</v>
      </c>
      <c r="N391" s="126">
        <v>0</v>
      </c>
      <c r="O391" s="126">
        <v>0</v>
      </c>
      <c r="P391" s="126">
        <v>0</v>
      </c>
      <c r="Q391" s="126">
        <v>0</v>
      </c>
      <c r="R391" s="126">
        <v>0</v>
      </c>
      <c r="S391" s="126">
        <v>0</v>
      </c>
      <c r="T391" s="126">
        <v>0</v>
      </c>
      <c r="U391" s="126">
        <v>0</v>
      </c>
      <c r="V391" s="661">
        <v>0</v>
      </c>
      <c r="W391" s="661">
        <v>2</v>
      </c>
      <c r="X391" s="91">
        <v>11.5</v>
      </c>
      <c r="Y391" s="91">
        <v>4.2</v>
      </c>
      <c r="Z391" s="246">
        <v>17</v>
      </c>
      <c r="AA391" s="91">
        <v>4.9000000000000004</v>
      </c>
      <c r="AB391" s="91">
        <v>0</v>
      </c>
      <c r="AC391" s="126">
        <v>0</v>
      </c>
      <c r="AD391" s="339">
        <v>0</v>
      </c>
      <c r="AE391" s="126">
        <v>11</v>
      </c>
      <c r="AF391" s="126">
        <v>18.5</v>
      </c>
      <c r="AG391" s="126">
        <v>8.5</v>
      </c>
      <c r="AH391" s="126">
        <v>60</v>
      </c>
      <c r="AI391" s="126">
        <v>1.8</v>
      </c>
      <c r="AJ391" s="126">
        <v>2.4</v>
      </c>
      <c r="AK391" s="126">
        <v>4.8</v>
      </c>
      <c r="AL391" s="126" t="s">
        <v>1301</v>
      </c>
      <c r="AM391" s="126" t="s">
        <v>1301</v>
      </c>
      <c r="AN391" s="126">
        <v>0</v>
      </c>
      <c r="AO391" s="120"/>
      <c r="AP391" s="92">
        <f t="shared" si="238"/>
        <v>163.40000000000003</v>
      </c>
      <c r="AQ391" s="93">
        <v>83.662068965517236</v>
      </c>
      <c r="AR391" s="94">
        <f t="shared" si="224"/>
        <v>195.30953754842969</v>
      </c>
      <c r="AS391" s="95">
        <f t="shared" si="225"/>
        <v>200</v>
      </c>
      <c r="AT391" s="96">
        <f t="shared" si="226"/>
        <v>28</v>
      </c>
      <c r="AU391" s="97">
        <f t="shared" si="227"/>
        <v>14</v>
      </c>
      <c r="AV391" s="98"/>
      <c r="AW391" s="58">
        <f t="shared" si="190"/>
        <v>0</v>
      </c>
      <c r="AX391" s="99"/>
      <c r="AY391" s="100">
        <f t="shared" si="228"/>
        <v>60</v>
      </c>
      <c r="AZ391" s="101">
        <v>71.599999999999994</v>
      </c>
      <c r="BA391" s="102">
        <f t="shared" si="239"/>
        <v>-11.599999999999994</v>
      </c>
      <c r="BB391" s="102" t="str">
        <f t="shared" si="240"/>
        <v/>
      </c>
      <c r="BC391" s="102" t="str">
        <f t="shared" si="241"/>
        <v/>
      </c>
      <c r="BD391" s="102">
        <v>10.55057471264368</v>
      </c>
      <c r="BE391" s="103">
        <f t="shared" si="229"/>
        <v>3.4494252873563198</v>
      </c>
      <c r="BF391" s="124" t="s">
        <v>291</v>
      </c>
      <c r="BG391" s="105">
        <v>34.731034482758616</v>
      </c>
      <c r="BH391" s="105">
        <v>47.810714285714269</v>
      </c>
      <c r="BI391" s="105">
        <v>86.606896551724134</v>
      </c>
      <c r="BJ391" s="105">
        <v>83.662068965517236</v>
      </c>
      <c r="BK391" s="105">
        <v>76.810344827586206</v>
      </c>
      <c r="BL391" s="105">
        <v>38.589655172413799</v>
      </c>
      <c r="BM391" s="105">
        <v>36.524137931034474</v>
      </c>
      <c r="BN391" s="105">
        <v>28.616666666666664</v>
      </c>
      <c r="BO391" s="105">
        <v>41.50333333333333</v>
      </c>
      <c r="BP391" s="105">
        <v>91.11999999999999</v>
      </c>
      <c r="BQ391" s="105">
        <v>96.053333333333327</v>
      </c>
      <c r="BR391" s="106">
        <v>44.865517241379315</v>
      </c>
      <c r="BS391" s="107"/>
      <c r="BT391" s="108">
        <v>4.5172413793103434</v>
      </c>
      <c r="BU391" s="108">
        <v>5.6770869985925412</v>
      </c>
      <c r="BV391" s="108">
        <v>9.8620689655172402</v>
      </c>
      <c r="BW391" s="108">
        <v>10.55057471264368</v>
      </c>
      <c r="BX391" s="108">
        <v>10.642222222222223</v>
      </c>
      <c r="BY391" s="109">
        <v>8.521428571428574</v>
      </c>
      <c r="BZ391" s="109">
        <v>8.4137931034482722</v>
      </c>
      <c r="CA391" s="109">
        <v>7.4666666666666632</v>
      </c>
      <c r="CB391" s="109">
        <v>6.7</v>
      </c>
      <c r="CC391" s="109">
        <v>10.633333333333331</v>
      </c>
      <c r="CD391" s="109">
        <v>11.200000000000001</v>
      </c>
      <c r="CE391" s="109">
        <v>5.5011111111111104</v>
      </c>
      <c r="CF391" s="110"/>
      <c r="CG391" s="111">
        <v>45.3</v>
      </c>
      <c r="CH391" s="111">
        <v>56.4</v>
      </c>
      <c r="CI391" s="111">
        <v>56.5</v>
      </c>
      <c r="CJ391" s="111">
        <v>71.599999999999994</v>
      </c>
      <c r="CK391" s="111">
        <v>67</v>
      </c>
      <c r="CL391" s="111">
        <v>73</v>
      </c>
      <c r="CM391" s="111">
        <v>34</v>
      </c>
      <c r="CN391" s="111">
        <v>40.299999999999997</v>
      </c>
      <c r="CO391" s="111">
        <v>63.1</v>
      </c>
      <c r="CP391" s="111">
        <v>74.3</v>
      </c>
      <c r="CQ391" s="111">
        <v>73.5</v>
      </c>
      <c r="CR391" s="111">
        <v>51.4</v>
      </c>
      <c r="CS391" s="112"/>
      <c r="CT391" s="125" t="s">
        <v>291</v>
      </c>
      <c r="CU391" s="114">
        <f t="shared" si="230"/>
        <v>16.8</v>
      </c>
      <c r="CV391" s="114"/>
      <c r="CW391" s="114"/>
      <c r="CX391" s="114">
        <f t="shared" si="231"/>
        <v>39.6</v>
      </c>
      <c r="CY391" s="114"/>
      <c r="CZ391" s="114"/>
      <c r="DA391" s="114">
        <f t="shared" si="232"/>
        <v>107</v>
      </c>
      <c r="DB391" s="115">
        <f t="shared" si="233"/>
        <v>163.4</v>
      </c>
      <c r="DC391" s="116">
        <f t="shared" si="234"/>
        <v>10</v>
      </c>
      <c r="DD391" s="116">
        <f t="shared" si="235"/>
        <v>10</v>
      </c>
      <c r="DE391" s="116">
        <f t="shared" si="236"/>
        <v>8</v>
      </c>
      <c r="DF391" s="117">
        <f t="shared" si="237"/>
        <v>28</v>
      </c>
      <c r="DH391" s="119">
        <v>12.676643678160918</v>
      </c>
      <c r="DI391" s="119">
        <v>6.0887816091954017</v>
      </c>
      <c r="DJ391" s="120">
        <v>11.179402298850572</v>
      </c>
      <c r="DK391" s="121"/>
      <c r="DL391" s="119">
        <v>13.831199596774194</v>
      </c>
      <c r="DM391" s="119">
        <v>17.970463709677418</v>
      </c>
      <c r="DN391" s="120">
        <v>18.273336693548387</v>
      </c>
      <c r="DO391" s="121"/>
      <c r="DP391" s="119">
        <v>17.790046598322458</v>
      </c>
      <c r="DQ391" s="119">
        <v>27.984342963653305</v>
      </c>
      <c r="DR391" s="120">
        <v>28.1842311276794</v>
      </c>
      <c r="DS391" s="121"/>
      <c r="DT391" s="119">
        <v>30.835792682926833</v>
      </c>
      <c r="DU391" s="119">
        <v>25.035</v>
      </c>
      <c r="DV391" s="120">
        <v>27.579207317073173</v>
      </c>
      <c r="DW391" s="121"/>
      <c r="DX391" s="119">
        <v>29.008110678772155</v>
      </c>
      <c r="DY391" s="119">
        <v>17.782369217466492</v>
      </c>
      <c r="DZ391" s="120">
        <v>29.802853437094679</v>
      </c>
      <c r="EA391" s="121"/>
      <c r="EB391" s="119">
        <v>15.510544217687077</v>
      </c>
      <c r="EC391" s="119">
        <v>10.10687074829932</v>
      </c>
      <c r="ED391" s="120">
        <v>13.609251700680273</v>
      </c>
      <c r="EE391" s="121"/>
      <c r="EF391" s="119">
        <v>11.613236929922135</v>
      </c>
      <c r="EG391" s="119">
        <v>11.216203188728215</v>
      </c>
      <c r="EH391" s="120">
        <v>14.094697812384128</v>
      </c>
      <c r="EI391" s="121"/>
      <c r="EJ391" s="119">
        <v>9.1969135802469122</v>
      </c>
      <c r="EK391" s="119">
        <v>9.001234567901232</v>
      </c>
      <c r="EL391" s="120">
        <v>13.50185185185185</v>
      </c>
      <c r="EM391" s="121"/>
      <c r="EN391" s="119">
        <v>13.69237299930411</v>
      </c>
      <c r="EO391" s="119">
        <v>11.493597773138488</v>
      </c>
      <c r="EP391" s="120">
        <v>22.687362560890751</v>
      </c>
      <c r="EQ391" s="121"/>
      <c r="ER391" s="119">
        <v>26.993668341708542</v>
      </c>
      <c r="ES391" s="119">
        <v>35.691628140703514</v>
      </c>
      <c r="ET391" s="120">
        <v>36.791370184254603</v>
      </c>
      <c r="EU391" s="121"/>
      <c r="EV391" s="119">
        <v>30.610054764512594</v>
      </c>
      <c r="EW391" s="119">
        <v>29.209594742606789</v>
      </c>
      <c r="EX391" s="120">
        <v>31.510350492880615</v>
      </c>
      <c r="EY391" s="121"/>
      <c r="EZ391" s="119">
        <v>22.583971631205678</v>
      </c>
      <c r="FA391" s="119">
        <v>12.191347517730497</v>
      </c>
      <c r="FB391" s="120">
        <v>7.4946808510638308</v>
      </c>
    </row>
    <row r="392" spans="1:158" s="118" customFormat="1" ht="15" customHeight="1" x14ac:dyDescent="0.25">
      <c r="A392" s="85">
        <v>24035120</v>
      </c>
      <c r="B392" s="86">
        <v>-73.074472220000004</v>
      </c>
      <c r="C392" s="86">
        <v>5.8024444400000004</v>
      </c>
      <c r="D392" s="87">
        <v>2485</v>
      </c>
      <c r="E392" s="197" t="s">
        <v>292</v>
      </c>
      <c r="F392" s="89" t="s">
        <v>240</v>
      </c>
      <c r="G392" s="89" t="s">
        <v>1515</v>
      </c>
      <c r="H392" s="89" t="s">
        <v>752</v>
      </c>
      <c r="I392" s="89" t="s">
        <v>1590</v>
      </c>
      <c r="J392" s="171" t="s">
        <v>922</v>
      </c>
      <c r="K392" s="246">
        <v>4</v>
      </c>
      <c r="L392" s="91" t="s">
        <v>1301</v>
      </c>
      <c r="M392" s="91">
        <v>0.8</v>
      </c>
      <c r="N392" s="91">
        <v>0</v>
      </c>
      <c r="O392" s="91">
        <v>0</v>
      </c>
      <c r="P392" s="91">
        <v>0</v>
      </c>
      <c r="Q392" s="91">
        <v>0</v>
      </c>
      <c r="R392" s="91">
        <v>0</v>
      </c>
      <c r="S392" s="91">
        <v>0.4</v>
      </c>
      <c r="T392" s="126">
        <v>0</v>
      </c>
      <c r="U392" s="126">
        <v>0</v>
      </c>
      <c r="V392" s="661">
        <v>0</v>
      </c>
      <c r="W392" s="661">
        <v>0</v>
      </c>
      <c r="X392" s="91" t="s">
        <v>1301</v>
      </c>
      <c r="Y392" s="91" t="s">
        <v>1301</v>
      </c>
      <c r="Z392" s="246" t="s">
        <v>1301</v>
      </c>
      <c r="AA392" s="91" t="s">
        <v>1301</v>
      </c>
      <c r="AB392" s="91" t="s">
        <v>1301</v>
      </c>
      <c r="AC392" s="91">
        <v>23.4</v>
      </c>
      <c r="AD392" s="246">
        <v>0</v>
      </c>
      <c r="AE392" s="91">
        <v>1.6</v>
      </c>
      <c r="AF392" s="91">
        <v>4.4000000000000004</v>
      </c>
      <c r="AG392" s="91">
        <v>9</v>
      </c>
      <c r="AH392" s="91">
        <v>3.1</v>
      </c>
      <c r="AI392" s="91">
        <v>0.1</v>
      </c>
      <c r="AJ392" s="91">
        <v>3.2</v>
      </c>
      <c r="AK392" s="91">
        <v>0</v>
      </c>
      <c r="AL392" s="91">
        <v>5</v>
      </c>
      <c r="AM392" s="126">
        <v>0.2</v>
      </c>
      <c r="AN392" s="126">
        <v>0</v>
      </c>
      <c r="AO392" s="120"/>
      <c r="AP392" s="92">
        <f t="shared" si="238"/>
        <v>55.20000000000001</v>
      </c>
      <c r="AQ392" s="93">
        <v>130.19655172413792</v>
      </c>
      <c r="AR392" s="94">
        <f t="shared" si="224"/>
        <v>42.397436236989179</v>
      </c>
      <c r="AS392" s="95">
        <f t="shared" si="225"/>
        <v>52.996795296236471</v>
      </c>
      <c r="AT392" s="96">
        <f t="shared" si="226"/>
        <v>24</v>
      </c>
      <c r="AU392" s="97">
        <f t="shared" si="227"/>
        <v>12</v>
      </c>
      <c r="AV392" s="98"/>
      <c r="AW392" s="58">
        <f t="shared" si="190"/>
        <v>0</v>
      </c>
      <c r="AX392" s="99"/>
      <c r="AY392" s="100">
        <f t="shared" si="228"/>
        <v>23.4</v>
      </c>
      <c r="AZ392" s="101">
        <v>67.599999999999994</v>
      </c>
      <c r="BA392" s="102">
        <f t="shared" si="239"/>
        <v>-44.199999999999996</v>
      </c>
      <c r="BB392" s="102" t="str">
        <f t="shared" si="240"/>
        <v/>
      </c>
      <c r="BC392" s="102" t="str">
        <f t="shared" si="241"/>
        <v/>
      </c>
      <c r="BD392" s="102">
        <v>13.812643678160917</v>
      </c>
      <c r="BE392" s="103">
        <f t="shared" si="229"/>
        <v>-1.8126436781609172</v>
      </c>
      <c r="BF392" s="124" t="s">
        <v>292</v>
      </c>
      <c r="BG392" s="105">
        <v>25.820689655172416</v>
      </c>
      <c r="BH392" s="105">
        <v>36.107142857142854</v>
      </c>
      <c r="BI392" s="105">
        <v>88.606666666666669</v>
      </c>
      <c r="BJ392" s="105">
        <v>130.19655172413792</v>
      </c>
      <c r="BK392" s="105">
        <v>116.18333333333332</v>
      </c>
      <c r="BL392" s="105">
        <v>66.921428571428564</v>
      </c>
      <c r="BM392" s="105">
        <v>51.033333333333324</v>
      </c>
      <c r="BN392" s="105">
        <v>48.632142857142853</v>
      </c>
      <c r="BO392" s="105">
        <v>75.073333333333309</v>
      </c>
      <c r="BP392" s="105">
        <v>110.78620689655172</v>
      </c>
      <c r="BQ392" s="105">
        <v>101.15517241379311</v>
      </c>
      <c r="BR392" s="106">
        <v>44.717241379310337</v>
      </c>
      <c r="BS392" s="107"/>
      <c r="BT392" s="108">
        <v>4.966666666666665</v>
      </c>
      <c r="BU392" s="108">
        <v>6.0885842314201408</v>
      </c>
      <c r="BV392" s="108">
        <v>11.333333333333334</v>
      </c>
      <c r="BW392" s="108">
        <v>13.812643678160917</v>
      </c>
      <c r="BX392" s="108">
        <v>14.1</v>
      </c>
      <c r="BY392" s="109">
        <v>10.283908045977013</v>
      </c>
      <c r="BZ392" s="109">
        <v>10.833333333333332</v>
      </c>
      <c r="CA392" s="109">
        <v>9.8073563218390802</v>
      </c>
      <c r="CB392" s="109">
        <v>10.266666666666666</v>
      </c>
      <c r="CC392" s="109">
        <v>15.101149425287357</v>
      </c>
      <c r="CD392" s="109">
        <v>13.283908045977013</v>
      </c>
      <c r="CE392" s="109">
        <v>7.3448275862068932</v>
      </c>
      <c r="CF392" s="110"/>
      <c r="CG392" s="111">
        <v>36.1</v>
      </c>
      <c r="CH392" s="111">
        <v>36.700000000000003</v>
      </c>
      <c r="CI392" s="111">
        <v>56.4</v>
      </c>
      <c r="CJ392" s="111">
        <v>67.599999999999994</v>
      </c>
      <c r="CK392" s="111">
        <v>66.2</v>
      </c>
      <c r="CL392" s="111">
        <v>38</v>
      </c>
      <c r="CM392" s="111">
        <v>35.6</v>
      </c>
      <c r="CN392" s="111">
        <v>42.3</v>
      </c>
      <c r="CO392" s="111">
        <v>76</v>
      </c>
      <c r="CP392" s="111">
        <v>48.3</v>
      </c>
      <c r="CQ392" s="111">
        <v>49</v>
      </c>
      <c r="CR392" s="111">
        <v>42.6</v>
      </c>
      <c r="CS392" s="112"/>
      <c r="CT392" s="200" t="s">
        <v>292</v>
      </c>
      <c r="CU392" s="114">
        <f t="shared" si="230"/>
        <v>5.2</v>
      </c>
      <c r="CV392" s="114"/>
      <c r="CW392" s="114"/>
      <c r="CX392" s="114">
        <f t="shared" si="231"/>
        <v>23.4</v>
      </c>
      <c r="CY392" s="114"/>
      <c r="CZ392" s="114"/>
      <c r="DA392" s="114">
        <f t="shared" si="232"/>
        <v>26.6</v>
      </c>
      <c r="DB392" s="115">
        <f t="shared" si="233"/>
        <v>55.2</v>
      </c>
      <c r="DC392" s="116">
        <f t="shared" si="234"/>
        <v>9</v>
      </c>
      <c r="DD392" s="116">
        <f t="shared" si="235"/>
        <v>5</v>
      </c>
      <c r="DE392" s="116">
        <f t="shared" si="236"/>
        <v>10</v>
      </c>
      <c r="DF392" s="117">
        <f t="shared" si="237"/>
        <v>24</v>
      </c>
      <c r="DH392" s="119">
        <v>6.8</v>
      </c>
      <c r="DI392" s="119">
        <v>7.9</v>
      </c>
      <c r="DJ392" s="120">
        <v>8.1999999999999993</v>
      </c>
      <c r="DK392" s="121"/>
      <c r="DL392" s="119">
        <v>14.903236824983729</v>
      </c>
      <c r="DM392" s="119">
        <v>11.861759921925826</v>
      </c>
      <c r="DN392" s="120">
        <v>16.221210149642157</v>
      </c>
      <c r="DO392" s="121"/>
      <c r="DP392" s="119">
        <v>17.777907801418436</v>
      </c>
      <c r="DQ392" s="119">
        <v>27.166241134751768</v>
      </c>
      <c r="DR392" s="120">
        <v>30.162517730496447</v>
      </c>
      <c r="DS392" s="121"/>
      <c r="DT392" s="119">
        <v>42.213656957928805</v>
      </c>
      <c r="DU392" s="119">
        <v>40.813203883495149</v>
      </c>
      <c r="DV392" s="120">
        <v>40.613139158576061</v>
      </c>
      <c r="DW392" s="121"/>
      <c r="DX392" s="119">
        <v>41.273565168221658</v>
      </c>
      <c r="DY392" s="119">
        <v>31.50884365281312</v>
      </c>
      <c r="DZ392" s="120">
        <v>45.904257845631896</v>
      </c>
      <c r="EA392" s="121"/>
      <c r="EB392" s="119">
        <v>30.94591381872214</v>
      </c>
      <c r="EC392" s="119">
        <v>18.928083209509659</v>
      </c>
      <c r="ED392" s="120">
        <v>17.526002971768204</v>
      </c>
      <c r="EE392" s="121"/>
      <c r="EF392" s="119">
        <v>16.913386138613859</v>
      </c>
      <c r="EG392" s="119">
        <v>16.012673267326733</v>
      </c>
      <c r="EH392" s="120">
        <v>17.613940594059407</v>
      </c>
      <c r="EI392" s="121"/>
      <c r="EJ392" s="119">
        <v>14.088875739644971</v>
      </c>
      <c r="EK392" s="119">
        <v>16.686824457593687</v>
      </c>
      <c r="EL392" s="120">
        <v>19.88429980276134</v>
      </c>
      <c r="EM392" s="121"/>
      <c r="EN392" s="119">
        <v>22.681157710790739</v>
      </c>
      <c r="EO392" s="119">
        <v>21.582070773263435</v>
      </c>
      <c r="EP392" s="120">
        <v>31.973438182612494</v>
      </c>
      <c r="EQ392" s="121"/>
      <c r="ER392" s="119">
        <v>34.603581560283686</v>
      </c>
      <c r="ES392" s="119">
        <v>34.504145981087476</v>
      </c>
      <c r="ET392" s="120">
        <v>43.055605791962172</v>
      </c>
      <c r="EU392" s="121"/>
      <c r="EV392" s="119">
        <v>36.443837597330372</v>
      </c>
      <c r="EW392" s="119">
        <v>25.638387096774192</v>
      </c>
      <c r="EX392" s="120">
        <v>26.227775305895438</v>
      </c>
      <c r="EY392" s="121"/>
      <c r="EZ392" s="119">
        <v>19.880670228266155</v>
      </c>
      <c r="FA392" s="119">
        <v>12.987372510927639</v>
      </c>
      <c r="FB392" s="120">
        <v>9.6905779504613907</v>
      </c>
    </row>
    <row r="393" spans="1:158" s="118" customFormat="1" ht="15" customHeight="1" x14ac:dyDescent="0.25">
      <c r="A393" s="85">
        <v>24035130</v>
      </c>
      <c r="B393" s="86">
        <v>-73.355277779999994</v>
      </c>
      <c r="C393" s="86">
        <v>5.5535555600000004</v>
      </c>
      <c r="D393" s="87">
        <v>2690</v>
      </c>
      <c r="E393" s="187" t="s">
        <v>1906</v>
      </c>
      <c r="F393" s="188" t="s">
        <v>240</v>
      </c>
      <c r="G393" s="89" t="s">
        <v>1515</v>
      </c>
      <c r="H393" s="89" t="s">
        <v>752</v>
      </c>
      <c r="I393" s="89" t="s">
        <v>1590</v>
      </c>
      <c r="J393" s="188" t="s">
        <v>1465</v>
      </c>
      <c r="K393" s="246">
        <v>2.6</v>
      </c>
      <c r="L393" s="91">
        <v>0</v>
      </c>
      <c r="M393" s="91">
        <v>3.1</v>
      </c>
      <c r="N393" s="91">
        <v>0</v>
      </c>
      <c r="O393" s="91">
        <v>0.2</v>
      </c>
      <c r="P393" s="91">
        <v>0.3</v>
      </c>
      <c r="Q393" s="91">
        <v>0</v>
      </c>
      <c r="R393" s="91">
        <v>0</v>
      </c>
      <c r="S393" s="91">
        <v>0</v>
      </c>
      <c r="T393" s="91">
        <v>0.8</v>
      </c>
      <c r="U393" s="126">
        <v>0</v>
      </c>
      <c r="V393" s="670">
        <v>0</v>
      </c>
      <c r="W393" s="670">
        <v>0</v>
      </c>
      <c r="X393" s="91">
        <v>11</v>
      </c>
      <c r="Y393" s="91">
        <v>0.9</v>
      </c>
      <c r="Z393" s="246">
        <v>8</v>
      </c>
      <c r="AA393" s="91">
        <v>2.8</v>
      </c>
      <c r="AB393" s="91">
        <v>0</v>
      </c>
      <c r="AC393" s="91">
        <v>0.7</v>
      </c>
      <c r="AD393" s="246">
        <v>0</v>
      </c>
      <c r="AE393" s="91">
        <v>9.1</v>
      </c>
      <c r="AF393" s="91">
        <v>13</v>
      </c>
      <c r="AG393" s="91">
        <v>13.1</v>
      </c>
      <c r="AH393" s="91">
        <v>9.1</v>
      </c>
      <c r="AI393" s="91">
        <v>1.3</v>
      </c>
      <c r="AJ393" s="91">
        <v>1.7</v>
      </c>
      <c r="AK393" s="91">
        <v>1</v>
      </c>
      <c r="AL393" s="91">
        <v>0.5</v>
      </c>
      <c r="AM393" s="126">
        <v>0.4</v>
      </c>
      <c r="AN393" s="126">
        <v>0</v>
      </c>
      <c r="AO393" s="120"/>
      <c r="AP393" s="92">
        <f t="shared" si="238"/>
        <v>79.599999999999994</v>
      </c>
      <c r="AQ393" s="93">
        <v>93.982758620689651</v>
      </c>
      <c r="AR393" s="94">
        <f t="shared" si="224"/>
        <v>84.69638598422307</v>
      </c>
      <c r="AS393" s="95">
        <f t="shared" si="225"/>
        <v>84.696385984223085</v>
      </c>
      <c r="AT393" s="96">
        <f t="shared" si="226"/>
        <v>30</v>
      </c>
      <c r="AU393" s="97">
        <f t="shared" si="227"/>
        <v>19</v>
      </c>
      <c r="AV393" s="98"/>
      <c r="AW393" s="58">
        <f t="shared" si="190"/>
        <v>0</v>
      </c>
      <c r="AX393" s="99"/>
      <c r="AY393" s="100">
        <f t="shared" si="228"/>
        <v>13.1</v>
      </c>
      <c r="AZ393" s="101">
        <v>56.4</v>
      </c>
      <c r="BA393" s="102">
        <f t="shared" si="239"/>
        <v>-43.3</v>
      </c>
      <c r="BB393" s="102" t="str">
        <f t="shared" si="240"/>
        <v/>
      </c>
      <c r="BC393" s="102" t="str">
        <f t="shared" si="241"/>
        <v/>
      </c>
      <c r="BD393" s="102">
        <v>11.896551724137934</v>
      </c>
      <c r="BE393" s="103">
        <f t="shared" si="229"/>
        <v>7.1034482758620658</v>
      </c>
      <c r="BF393" s="124" t="s">
        <v>1812</v>
      </c>
      <c r="BG393" s="105">
        <v>21.2</v>
      </c>
      <c r="BH393" s="105">
        <v>27.713333333333331</v>
      </c>
      <c r="BI393" s="105">
        <v>57.655172413793103</v>
      </c>
      <c r="BJ393" s="105">
        <v>93.982758620689651</v>
      </c>
      <c r="BK393" s="105">
        <v>82.565517241379297</v>
      </c>
      <c r="BL393" s="105">
        <v>50.699999999999996</v>
      </c>
      <c r="BM393" s="105">
        <v>50.139285714285712</v>
      </c>
      <c r="BN393" s="105">
        <v>37.15</v>
      </c>
      <c r="BO393" s="105">
        <v>43.093103448275855</v>
      </c>
      <c r="BP393" s="105">
        <v>78.934482758620689</v>
      </c>
      <c r="BQ393" s="105">
        <v>80.379310344827559</v>
      </c>
      <c r="BR393" s="106">
        <v>32.066666666666677</v>
      </c>
      <c r="BS393" s="107"/>
      <c r="BT393" s="108">
        <v>3.2666666666666648</v>
      </c>
      <c r="BU393" s="108">
        <v>4.5366995073891623</v>
      </c>
      <c r="BV393" s="108">
        <v>8.7931034482758594</v>
      </c>
      <c r="BW393" s="108">
        <v>11.896551724137934</v>
      </c>
      <c r="BX393" s="108">
        <v>11.965517241379311</v>
      </c>
      <c r="BY393" s="109">
        <v>10.464285714285715</v>
      </c>
      <c r="BZ393" s="109">
        <v>10.272294887039234</v>
      </c>
      <c r="CA393" s="109">
        <v>8.4537931034482732</v>
      </c>
      <c r="CB393" s="109">
        <v>7.3533333333333335</v>
      </c>
      <c r="CC393" s="109">
        <v>11.103448275862069</v>
      </c>
      <c r="CD393" s="109">
        <v>10.931034482758621</v>
      </c>
      <c r="CE393" s="109">
        <v>5.466666666666665</v>
      </c>
      <c r="CF393" s="110"/>
      <c r="CG393" s="111">
        <v>31.6</v>
      </c>
      <c r="CH393" s="111">
        <v>31.1</v>
      </c>
      <c r="CI393" s="111">
        <v>53.2</v>
      </c>
      <c r="CJ393" s="111">
        <v>56.4</v>
      </c>
      <c r="CK393" s="111">
        <v>41.5</v>
      </c>
      <c r="CL393" s="111">
        <v>36.200000000000003</v>
      </c>
      <c r="CM393" s="111">
        <v>28</v>
      </c>
      <c r="CN393" s="111">
        <v>23.1</v>
      </c>
      <c r="CO393" s="111">
        <v>45.7</v>
      </c>
      <c r="CP393" s="111">
        <v>66.900000000000006</v>
      </c>
      <c r="CQ393" s="111">
        <v>42.3</v>
      </c>
      <c r="CR393" s="111">
        <v>27.8</v>
      </c>
      <c r="CS393" s="112"/>
      <c r="CT393" s="125" t="s">
        <v>1812</v>
      </c>
      <c r="CU393" s="114">
        <f t="shared" si="230"/>
        <v>7</v>
      </c>
      <c r="CV393" s="114"/>
      <c r="CW393" s="114"/>
      <c r="CX393" s="114">
        <f t="shared" si="231"/>
        <v>23.4</v>
      </c>
      <c r="CY393" s="114"/>
      <c r="CZ393" s="114"/>
      <c r="DA393" s="114">
        <f t="shared" si="232"/>
        <v>49.2</v>
      </c>
      <c r="DB393" s="115">
        <f t="shared" si="233"/>
        <v>79.599999999999994</v>
      </c>
      <c r="DC393" s="116">
        <f t="shared" si="234"/>
        <v>10</v>
      </c>
      <c r="DD393" s="116">
        <f t="shared" si="235"/>
        <v>10</v>
      </c>
      <c r="DE393" s="116">
        <f t="shared" si="236"/>
        <v>10</v>
      </c>
      <c r="DF393" s="117">
        <f t="shared" si="237"/>
        <v>30</v>
      </c>
      <c r="DH393" s="119">
        <v>5.9141252302025782</v>
      </c>
      <c r="DI393" s="119">
        <v>8.1193922651933708</v>
      </c>
      <c r="DJ393" s="120">
        <v>4.1098158379373846</v>
      </c>
      <c r="DK393" s="121"/>
      <c r="DL393" s="119">
        <v>8.5520833333333321</v>
      </c>
      <c r="DM393" s="119">
        <v>7.9484068627450979</v>
      </c>
      <c r="DN393" s="120">
        <v>10.866176470588236</v>
      </c>
      <c r="DO393" s="121"/>
      <c r="DP393" s="119">
        <v>11.343913043478262</v>
      </c>
      <c r="DQ393" s="119">
        <v>20.942608695652179</v>
      </c>
      <c r="DR393" s="120">
        <v>21.233478260869568</v>
      </c>
      <c r="DS393" s="121"/>
      <c r="DT393" s="119">
        <v>27.790632911392404</v>
      </c>
      <c r="DU393" s="119">
        <v>23.467645569620252</v>
      </c>
      <c r="DV393" s="120">
        <v>30.055054852320673</v>
      </c>
      <c r="DW393" s="121"/>
      <c r="DX393" s="119">
        <v>24.643104575163388</v>
      </c>
      <c r="DY393" s="119">
        <v>24.851944444444435</v>
      </c>
      <c r="DZ393" s="120">
        <v>35.711617647058809</v>
      </c>
      <c r="EA393" s="121"/>
      <c r="EB393" s="119">
        <v>23.680437461491071</v>
      </c>
      <c r="EC393" s="119">
        <v>15.143284041897722</v>
      </c>
      <c r="ED393" s="120">
        <v>16.159611829944549</v>
      </c>
      <c r="EE393" s="121"/>
      <c r="EF393" s="119">
        <v>16.25923694779117</v>
      </c>
      <c r="EG393" s="119">
        <v>12.908848728246323</v>
      </c>
      <c r="EH393" s="120">
        <v>19.905247657295856</v>
      </c>
      <c r="EI393" s="121"/>
      <c r="EJ393" s="119">
        <v>13.706800334168756</v>
      </c>
      <c r="EK393" s="119">
        <v>12.799732664995824</v>
      </c>
      <c r="EL393" s="120">
        <v>13.706800334168756</v>
      </c>
      <c r="EM393" s="121"/>
      <c r="EN393" s="119">
        <v>16.092486666666669</v>
      </c>
      <c r="EO393" s="119">
        <v>11.894446666666667</v>
      </c>
      <c r="EP393" s="120">
        <v>21.989733333333334</v>
      </c>
      <c r="EQ393" s="121"/>
      <c r="ER393" s="119">
        <v>26.035312378734968</v>
      </c>
      <c r="ES393" s="119">
        <v>30.241016686069077</v>
      </c>
      <c r="ET393" s="120">
        <v>29.740337601862631</v>
      </c>
      <c r="EU393" s="121"/>
      <c r="EV393" s="119">
        <v>27.292611637347765</v>
      </c>
      <c r="EW393" s="119">
        <v>25.193179972936395</v>
      </c>
      <c r="EX393" s="120">
        <v>21.394208389715825</v>
      </c>
      <c r="EY393" s="121"/>
      <c r="EZ393" s="119">
        <v>18.324874118831826</v>
      </c>
      <c r="FA393" s="119">
        <v>9.9053373615307141</v>
      </c>
      <c r="FB393" s="120">
        <v>4.5564551863041292</v>
      </c>
    </row>
    <row r="394" spans="1:158" s="118" customFormat="1" ht="15" customHeight="1" x14ac:dyDescent="0.25">
      <c r="A394" s="85">
        <v>24035430</v>
      </c>
      <c r="B394" s="86">
        <v>-73.11636111</v>
      </c>
      <c r="C394" s="86">
        <v>5.7459166699999997</v>
      </c>
      <c r="D394" s="87">
        <v>2470</v>
      </c>
      <c r="E394" s="197" t="s">
        <v>293</v>
      </c>
      <c r="F394" s="89" t="s">
        <v>240</v>
      </c>
      <c r="G394" s="89" t="s">
        <v>1515</v>
      </c>
      <c r="H394" s="89" t="s">
        <v>752</v>
      </c>
      <c r="I394" s="89" t="s">
        <v>1590</v>
      </c>
      <c r="J394" s="171" t="s">
        <v>751</v>
      </c>
      <c r="K394" s="246">
        <v>4.5</v>
      </c>
      <c r="L394" s="91">
        <v>4.2</v>
      </c>
      <c r="M394" s="91">
        <v>1.5</v>
      </c>
      <c r="N394" s="91">
        <v>0</v>
      </c>
      <c r="O394" s="91">
        <v>0</v>
      </c>
      <c r="P394" s="91">
        <v>0</v>
      </c>
      <c r="Q394" s="91">
        <v>0</v>
      </c>
      <c r="R394" s="91">
        <v>0</v>
      </c>
      <c r="S394" s="91">
        <v>2.5</v>
      </c>
      <c r="T394" s="126">
        <v>0</v>
      </c>
      <c r="U394" s="126">
        <v>0</v>
      </c>
      <c r="V394" s="661">
        <v>0</v>
      </c>
      <c r="W394" s="661">
        <v>2.2999999999999998</v>
      </c>
      <c r="X394" s="91">
        <v>4.5</v>
      </c>
      <c r="Y394" s="91">
        <v>13.5</v>
      </c>
      <c r="Z394" s="246">
        <v>5.4</v>
      </c>
      <c r="AA394" s="91">
        <v>4.2</v>
      </c>
      <c r="AB394" s="91">
        <v>0</v>
      </c>
      <c r="AC394" s="91">
        <v>1</v>
      </c>
      <c r="AD394" s="246">
        <v>0</v>
      </c>
      <c r="AE394" s="91">
        <v>0</v>
      </c>
      <c r="AF394" s="91">
        <v>4.5999999999999996</v>
      </c>
      <c r="AG394" s="91">
        <v>0</v>
      </c>
      <c r="AH394" s="91">
        <v>5.4</v>
      </c>
      <c r="AI394" s="91">
        <v>0</v>
      </c>
      <c r="AJ394" s="91">
        <v>7.4</v>
      </c>
      <c r="AK394" s="91">
        <v>0</v>
      </c>
      <c r="AL394" s="91">
        <v>8.5</v>
      </c>
      <c r="AM394" s="126">
        <v>0</v>
      </c>
      <c r="AN394" s="126">
        <v>0</v>
      </c>
      <c r="AO394" s="120"/>
      <c r="AP394" s="92">
        <f t="shared" si="238"/>
        <v>69.5</v>
      </c>
      <c r="AQ394" s="93">
        <v>144.70357142857142</v>
      </c>
      <c r="AR394" s="94">
        <f t="shared" si="224"/>
        <v>48.029222301749883</v>
      </c>
      <c r="AS394" s="95">
        <f t="shared" si="225"/>
        <v>48.029222301749883</v>
      </c>
      <c r="AT394" s="96">
        <f t="shared" si="226"/>
        <v>30</v>
      </c>
      <c r="AU394" s="97">
        <f t="shared" si="227"/>
        <v>14</v>
      </c>
      <c r="AV394" s="98"/>
      <c r="AW394" s="58">
        <f t="shared" si="190"/>
        <v>0</v>
      </c>
      <c r="AX394" s="99"/>
      <c r="AY394" s="100">
        <f t="shared" si="228"/>
        <v>13.5</v>
      </c>
      <c r="AZ394" s="101">
        <v>77</v>
      </c>
      <c r="BA394" s="102">
        <f t="shared" si="239"/>
        <v>-63.5</v>
      </c>
      <c r="BB394" s="102" t="str">
        <f t="shared" si="240"/>
        <v/>
      </c>
      <c r="BC394" s="102" t="str">
        <f t="shared" si="241"/>
        <v/>
      </c>
      <c r="BD394" s="102">
        <v>14.967816091954026</v>
      </c>
      <c r="BE394" s="103">
        <f t="shared" si="229"/>
        <v>-0.96781609195402574</v>
      </c>
      <c r="BF394" s="124" t="s">
        <v>293</v>
      </c>
      <c r="BG394" s="105">
        <v>29.43928571428571</v>
      </c>
      <c r="BH394" s="105">
        <v>45.399999999999991</v>
      </c>
      <c r="BI394" s="105">
        <v>90.899999999999991</v>
      </c>
      <c r="BJ394" s="105">
        <v>144.70357142857142</v>
      </c>
      <c r="BK394" s="105">
        <v>119.65517241379311</v>
      </c>
      <c r="BL394" s="105">
        <v>73.8241379310345</v>
      </c>
      <c r="BM394" s="105">
        <v>59.206666666666663</v>
      </c>
      <c r="BN394" s="105">
        <v>57.12413793103449</v>
      </c>
      <c r="BO394" s="105">
        <v>74.040000000000006</v>
      </c>
      <c r="BP394" s="105">
        <v>119.13448275862073</v>
      </c>
      <c r="BQ394" s="105">
        <v>115.21379310344827</v>
      </c>
      <c r="BR394" s="106">
        <v>54.968965517241386</v>
      </c>
      <c r="BS394" s="107"/>
      <c r="BT394" s="108">
        <v>4.6609195402298846</v>
      </c>
      <c r="BU394" s="108">
        <v>6.3075431034482747</v>
      </c>
      <c r="BV394" s="108">
        <v>12.115555555555558</v>
      </c>
      <c r="BW394" s="108">
        <v>14.967816091954026</v>
      </c>
      <c r="BX394" s="108">
        <v>15.03448275862069</v>
      </c>
      <c r="BY394" s="109">
        <v>11.344827586206899</v>
      </c>
      <c r="BZ394" s="109">
        <v>11.033333333333331</v>
      </c>
      <c r="CA394" s="109">
        <v>10.344827586206895</v>
      </c>
      <c r="CB394" s="109">
        <v>10.6</v>
      </c>
      <c r="CC394" s="109">
        <v>14.723333333333329</v>
      </c>
      <c r="CD394" s="109">
        <v>14.034482758620689</v>
      </c>
      <c r="CE394" s="109">
        <v>7.6896551724137909</v>
      </c>
      <c r="CF394" s="110"/>
      <c r="CG394" s="111">
        <v>32.5</v>
      </c>
      <c r="CH394" s="111">
        <v>55.4</v>
      </c>
      <c r="CI394" s="111">
        <v>69.7</v>
      </c>
      <c r="CJ394" s="111">
        <v>77</v>
      </c>
      <c r="CK394" s="111">
        <v>63.5</v>
      </c>
      <c r="CL394" s="111">
        <v>39</v>
      </c>
      <c r="CM394" s="111">
        <v>43.5</v>
      </c>
      <c r="CN394" s="111">
        <v>40.9</v>
      </c>
      <c r="CO394" s="111">
        <v>70.5</v>
      </c>
      <c r="CP394" s="111">
        <v>57.5</v>
      </c>
      <c r="CQ394" s="111">
        <v>74.599999999999994</v>
      </c>
      <c r="CR394" s="111">
        <v>40.6</v>
      </c>
      <c r="CS394" s="112"/>
      <c r="CT394" s="200" t="s">
        <v>293</v>
      </c>
      <c r="CU394" s="114">
        <f t="shared" si="230"/>
        <v>12.7</v>
      </c>
      <c r="CV394" s="114"/>
      <c r="CW394" s="114"/>
      <c r="CX394" s="114">
        <f t="shared" si="231"/>
        <v>30.900000000000002</v>
      </c>
      <c r="CY394" s="114"/>
      <c r="CZ394" s="114"/>
      <c r="DA394" s="114">
        <f t="shared" si="232"/>
        <v>25.9</v>
      </c>
      <c r="DB394" s="115">
        <f t="shared" si="233"/>
        <v>69.5</v>
      </c>
      <c r="DC394" s="116">
        <f t="shared" si="234"/>
        <v>10</v>
      </c>
      <c r="DD394" s="116">
        <f t="shared" si="235"/>
        <v>10</v>
      </c>
      <c r="DE394" s="116">
        <f t="shared" si="236"/>
        <v>10</v>
      </c>
      <c r="DF394" s="117">
        <f t="shared" si="237"/>
        <v>30</v>
      </c>
      <c r="DH394" s="119">
        <v>8.8286458333333329</v>
      </c>
      <c r="DI394" s="119">
        <v>7.022786458333333</v>
      </c>
      <c r="DJ394" s="120">
        <v>9.8319010416666668</v>
      </c>
      <c r="DK394" s="121"/>
      <c r="DL394" s="119">
        <v>16.1655298245614</v>
      </c>
      <c r="DM394" s="119">
        <v>10.040701754385962</v>
      </c>
      <c r="DN394" s="120">
        <v>21.487101754385957</v>
      </c>
      <c r="DO394" s="121"/>
      <c r="DP394" s="119">
        <v>16.788715365239295</v>
      </c>
      <c r="DQ394" s="119">
        <v>29.87991603694374</v>
      </c>
      <c r="DR394" s="120">
        <v>32.678035264483626</v>
      </c>
      <c r="DS394" s="121"/>
      <c r="DT394" s="119">
        <v>47.064209726443778</v>
      </c>
      <c r="DU394" s="119">
        <v>39.969604863221889</v>
      </c>
      <c r="DV394" s="120">
        <v>44.466185410334347</v>
      </c>
      <c r="DW394" s="121"/>
      <c r="DX394" s="119">
        <v>42.131635634967026</v>
      </c>
      <c r="DY394" s="119">
        <v>34.325774400935124</v>
      </c>
      <c r="DZ394" s="120">
        <v>47.535693412373718</v>
      </c>
      <c r="EA394" s="121"/>
      <c r="EB394" s="119">
        <v>39.886102403343777</v>
      </c>
      <c r="EC394" s="119">
        <v>19.993033786137232</v>
      </c>
      <c r="ED394" s="120">
        <v>19.293277603622432</v>
      </c>
      <c r="EE394" s="121"/>
      <c r="EF394" s="119">
        <v>20.181709111488402</v>
      </c>
      <c r="EG394" s="119">
        <v>18.083610639501984</v>
      </c>
      <c r="EH394" s="120">
        <v>20.581346915676292</v>
      </c>
      <c r="EI394" s="121"/>
      <c r="EJ394" s="119">
        <v>16.808960000000003</v>
      </c>
      <c r="EK394" s="119">
        <v>23.412479999999999</v>
      </c>
      <c r="EL394" s="120">
        <v>22.311893333333337</v>
      </c>
      <c r="EM394" s="121"/>
      <c r="EN394" s="119">
        <v>24.105033416875514</v>
      </c>
      <c r="EO394" s="119">
        <v>21.304448621553878</v>
      </c>
      <c r="EP394" s="120">
        <v>34.407184628237246</v>
      </c>
      <c r="EQ394" s="121"/>
      <c r="ER394" s="119">
        <v>40.472428139183066</v>
      </c>
      <c r="ES394" s="119">
        <v>39.672972768532539</v>
      </c>
      <c r="ET394" s="120">
        <v>51.964599092284431</v>
      </c>
      <c r="EU394" s="121"/>
      <c r="EV394" s="119">
        <v>41.269272821375431</v>
      </c>
      <c r="EW394" s="119">
        <v>29.677903215371682</v>
      </c>
      <c r="EX394" s="120">
        <v>35.573513618425316</v>
      </c>
      <c r="EY394" s="121"/>
      <c r="EZ394" s="119">
        <v>22.957498223169868</v>
      </c>
      <c r="FA394" s="119">
        <v>15.271727078891262</v>
      </c>
      <c r="FB394" s="120">
        <v>8.5841080312722102</v>
      </c>
    </row>
    <row r="395" spans="1:158" s="118" customFormat="1" ht="15" customHeight="1" x14ac:dyDescent="0.25">
      <c r="A395" s="85">
        <v>24035260</v>
      </c>
      <c r="B395" s="86">
        <v>-72.693222219999996</v>
      </c>
      <c r="C395" s="86">
        <v>6.5177222199999996</v>
      </c>
      <c r="D395" s="87">
        <v>1160</v>
      </c>
      <c r="E395" s="197" t="s">
        <v>294</v>
      </c>
      <c r="F395" s="89" t="s">
        <v>52</v>
      </c>
      <c r="G395" s="89" t="s">
        <v>1515</v>
      </c>
      <c r="H395" s="89" t="s">
        <v>752</v>
      </c>
      <c r="I395" s="89" t="s">
        <v>1590</v>
      </c>
      <c r="J395" s="171" t="s">
        <v>926</v>
      </c>
      <c r="K395" s="246">
        <v>1.3</v>
      </c>
      <c r="L395" s="91" t="s">
        <v>1301</v>
      </c>
      <c r="M395" s="91" t="s">
        <v>1301</v>
      </c>
      <c r="N395" s="91" t="s">
        <v>1301</v>
      </c>
      <c r="O395" s="91" t="s">
        <v>1301</v>
      </c>
      <c r="P395" s="91" t="s">
        <v>1301</v>
      </c>
      <c r="Q395" s="91" t="s">
        <v>1301</v>
      </c>
      <c r="R395" s="91" t="s">
        <v>1301</v>
      </c>
      <c r="S395" s="91" t="s">
        <v>1301</v>
      </c>
      <c r="T395" s="126" t="s">
        <v>1301</v>
      </c>
      <c r="U395" s="126" t="s">
        <v>1301</v>
      </c>
      <c r="V395" s="661" t="s">
        <v>1301</v>
      </c>
      <c r="W395" s="661" t="s">
        <v>1301</v>
      </c>
      <c r="X395" s="91" t="s">
        <v>1301</v>
      </c>
      <c r="Y395" s="91" t="s">
        <v>1301</v>
      </c>
      <c r="Z395" s="246" t="s">
        <v>1301</v>
      </c>
      <c r="AA395" s="91" t="s">
        <v>1301</v>
      </c>
      <c r="AB395" s="91" t="s">
        <v>1301</v>
      </c>
      <c r="AC395" s="91" t="s">
        <v>1301</v>
      </c>
      <c r="AD395" s="246" t="s">
        <v>1301</v>
      </c>
      <c r="AE395" s="91" t="s">
        <v>1301</v>
      </c>
      <c r="AF395" s="91" t="s">
        <v>1301</v>
      </c>
      <c r="AG395" s="91" t="s">
        <v>1301</v>
      </c>
      <c r="AH395" s="91" t="s">
        <v>1301</v>
      </c>
      <c r="AI395" s="91" t="s">
        <v>1301</v>
      </c>
      <c r="AJ395" s="91" t="s">
        <v>1301</v>
      </c>
      <c r="AK395" s="91" t="s">
        <v>1301</v>
      </c>
      <c r="AL395" s="91" t="s">
        <v>1301</v>
      </c>
      <c r="AM395" s="126" t="s">
        <v>1301</v>
      </c>
      <c r="AN395" s="126" t="s">
        <v>1301</v>
      </c>
      <c r="AO395" s="120"/>
      <c r="AP395" s="92" t="str">
        <f t="shared" si="238"/>
        <v/>
      </c>
      <c r="AQ395" s="93">
        <v>104.46538461538461</v>
      </c>
      <c r="AR395" s="94" t="e">
        <f>+AP395*100/AQ395</f>
        <v>#VALUE!</v>
      </c>
      <c r="AS395" s="95" t="e">
        <f>IF(AND((AP395*$AT$1*100/(AQ395*AT395))&gt;100+3.33*AP395-AQ395*AT395/$AT$1,AQ395&lt;30),IF(100+3.33*AP395-AQ395*AT395/$AT$1&gt;200,200,100+3.33*AP395-AQ395*AT395/$AT$1),IF((AP395*$AT$1*100/(AQ395*AT395))&lt;100+AP395-3.33*AQ395*AT395/$AT$1,100+AP395-3.33*AQ395*AT395/$AT$1,IF((AP395*$AT$1*100/(AQ395*AT395))&gt;200,200,(AP395*$AT$1*100/(AQ395*AT395)))))</f>
        <v>#VALUE!</v>
      </c>
      <c r="AT395" s="96">
        <f>COUNT(K395:AO395)</f>
        <v>1</v>
      </c>
      <c r="AU395" s="97">
        <f>COUNTIF(K395:AO395,"&gt;0")</f>
        <v>1</v>
      </c>
      <c r="AV395" s="98"/>
      <c r="AW395" s="58">
        <f>+LOOKUP(1000,K395:AO395)</f>
        <v>1.3</v>
      </c>
      <c r="AX395" s="99"/>
      <c r="AY395" s="100">
        <f t="shared" si="228"/>
        <v>1.3</v>
      </c>
      <c r="AZ395" s="101">
        <v>85.8</v>
      </c>
      <c r="BA395" s="102">
        <f t="shared" si="239"/>
        <v>-84.5</v>
      </c>
      <c r="BB395" s="102" t="str">
        <f t="shared" si="240"/>
        <v/>
      </c>
      <c r="BC395" s="102" t="str">
        <f t="shared" si="241"/>
        <v/>
      </c>
      <c r="BD395" s="102">
        <v>13.316940557130806</v>
      </c>
      <c r="BE395" s="103">
        <f t="shared" si="229"/>
        <v>-12.316940557130806</v>
      </c>
      <c r="BF395" s="124" t="s">
        <v>294</v>
      </c>
      <c r="BG395" s="105">
        <v>18.448148148148146</v>
      </c>
      <c r="BH395" s="105">
        <v>31.476000000000003</v>
      </c>
      <c r="BI395" s="105">
        <v>62.042857142857137</v>
      </c>
      <c r="BJ395" s="105">
        <v>104.46538461538461</v>
      </c>
      <c r="BK395" s="105">
        <v>112.30740740740745</v>
      </c>
      <c r="BL395" s="105">
        <v>58.184615384615384</v>
      </c>
      <c r="BM395" s="105">
        <v>44.385185185185179</v>
      </c>
      <c r="BN395" s="105">
        <v>66.914814814814818</v>
      </c>
      <c r="BO395" s="105">
        <v>89.403703703703684</v>
      </c>
      <c r="BP395" s="105">
        <v>117.008</v>
      </c>
      <c r="BQ395" s="105">
        <v>63.525925925925918</v>
      </c>
      <c r="BR395" s="106">
        <v>20.311538461538461</v>
      </c>
      <c r="BS395" s="107"/>
      <c r="BT395" s="108">
        <v>2.7099999999999991</v>
      </c>
      <c r="BU395" s="108">
        <v>4.1102951103813172</v>
      </c>
      <c r="BV395" s="108">
        <v>8.3317479191438739</v>
      </c>
      <c r="BW395" s="108">
        <v>13.316940557130806</v>
      </c>
      <c r="BX395" s="108">
        <v>14.839561746220483</v>
      </c>
      <c r="BY395" s="377">
        <v>11.016460905349794</v>
      </c>
      <c r="BZ395" s="377">
        <v>9.4380952380952365</v>
      </c>
      <c r="CA395" s="377">
        <v>10.119047619047617</v>
      </c>
      <c r="CB395" s="377">
        <v>12.592592592592593</v>
      </c>
      <c r="CC395" s="377">
        <v>15.26455013872374</v>
      </c>
      <c r="CD395" s="377">
        <v>9.9802043422733071</v>
      </c>
      <c r="CE395" s="377">
        <v>3.8152991452991438</v>
      </c>
      <c r="CF395" s="110"/>
      <c r="CG395" s="111">
        <v>50.5</v>
      </c>
      <c r="CH395" s="111">
        <v>37.5</v>
      </c>
      <c r="CI395" s="111">
        <v>57.7</v>
      </c>
      <c r="CJ395" s="111">
        <v>85.8</v>
      </c>
      <c r="CK395" s="111">
        <v>59.5</v>
      </c>
      <c r="CL395" s="111">
        <v>37.5</v>
      </c>
      <c r="CM395" s="111">
        <v>41.3</v>
      </c>
      <c r="CN395" s="111">
        <v>59.2</v>
      </c>
      <c r="CO395" s="111">
        <v>66.5</v>
      </c>
      <c r="CP395" s="111">
        <v>77.900000000000006</v>
      </c>
      <c r="CQ395" s="111">
        <v>38.4</v>
      </c>
      <c r="CR395" s="111">
        <v>49.3</v>
      </c>
      <c r="CS395" s="112"/>
      <c r="CT395" s="200" t="s">
        <v>294</v>
      </c>
      <c r="CU395" s="282">
        <f t="shared" si="230"/>
        <v>1.3</v>
      </c>
      <c r="CV395" s="282"/>
      <c r="CW395" s="282"/>
      <c r="CX395" s="282">
        <f t="shared" si="231"/>
        <v>0</v>
      </c>
      <c r="CY395" s="282"/>
      <c r="CZ395" s="282"/>
      <c r="DA395" s="282">
        <f t="shared" si="232"/>
        <v>0</v>
      </c>
      <c r="DB395" s="378">
        <f t="shared" si="233"/>
        <v>1.3</v>
      </c>
      <c r="DC395" s="301">
        <f t="shared" si="234"/>
        <v>1</v>
      </c>
      <c r="DD395" s="301">
        <f t="shared" si="235"/>
        <v>0</v>
      </c>
      <c r="DE395" s="301">
        <f t="shared" si="236"/>
        <v>0</v>
      </c>
      <c r="DF395" s="302">
        <f t="shared" si="237"/>
        <v>1</v>
      </c>
      <c r="DH395" s="379">
        <v>3.564837299660029</v>
      </c>
      <c r="DI395" s="379">
        <v>5.3472559494900436</v>
      </c>
      <c r="DJ395" s="94">
        <v>3.7430791646430306</v>
      </c>
      <c r="DK395" s="121"/>
      <c r="DL395" s="379">
        <v>10.91733870967742</v>
      </c>
      <c r="DM395" s="379">
        <v>7.6995967741935498</v>
      </c>
      <c r="DN395" s="94">
        <v>9.8830645161290338</v>
      </c>
      <c r="DO395" s="121"/>
      <c r="DP395" s="379">
        <v>11.387631595536785</v>
      </c>
      <c r="DQ395" s="379">
        <v>19.309462270692812</v>
      </c>
      <c r="DR395" s="94">
        <v>23.468423375149719</v>
      </c>
      <c r="DS395" s="121"/>
      <c r="DT395" s="379">
        <v>27.828275096635927</v>
      </c>
      <c r="DU395" s="379">
        <v>28.83290596655058</v>
      </c>
      <c r="DV395" s="94">
        <v>33.856060316123852</v>
      </c>
      <c r="DW395" s="121"/>
      <c r="DX395" s="379">
        <v>37.824191186260151</v>
      </c>
      <c r="DY395" s="379">
        <v>28.965367461057117</v>
      </c>
      <c r="DZ395" s="94">
        <v>36.331131007855141</v>
      </c>
      <c r="EA395" s="121"/>
      <c r="EB395" s="379">
        <v>28.889897459799581</v>
      </c>
      <c r="EC395" s="379">
        <v>16.194336984385924</v>
      </c>
      <c r="ED395" s="94">
        <v>16.194336984385924</v>
      </c>
      <c r="EE395" s="121"/>
      <c r="EF395" s="379">
        <v>18.485684273709484</v>
      </c>
      <c r="EG395" s="379">
        <v>13.991926770708282</v>
      </c>
      <c r="EH395" s="94">
        <v>16.136674669867947</v>
      </c>
      <c r="EI395" s="121"/>
      <c r="EJ395" s="379">
        <v>16.398227218679065</v>
      </c>
      <c r="EK395" s="379">
        <v>19.497892119770835</v>
      </c>
      <c r="EL395" s="94">
        <v>27.896984109825965</v>
      </c>
      <c r="EM395" s="121"/>
      <c r="EN395" s="379">
        <v>28.897968294140394</v>
      </c>
      <c r="EO395" s="379">
        <v>32.997680059053046</v>
      </c>
      <c r="EP395" s="94">
        <v>36.197455095082439</v>
      </c>
      <c r="EQ395" s="121"/>
      <c r="ER395" s="379">
        <v>44.998794309139143</v>
      </c>
      <c r="ES395" s="379">
        <v>35.499048843876437</v>
      </c>
      <c r="ET395" s="94">
        <v>48.198708571122381</v>
      </c>
      <c r="EU395" s="121"/>
      <c r="EV395" s="379">
        <v>21.374389964486198</v>
      </c>
      <c r="EW395" s="379">
        <v>19.715190743498688</v>
      </c>
      <c r="EX395" s="94">
        <v>17.665591705808229</v>
      </c>
      <c r="EY395" s="121"/>
      <c r="EZ395" s="379">
        <v>10.083014048531288</v>
      </c>
      <c r="FA395" s="379">
        <v>7.0581098339719004</v>
      </c>
      <c r="FB395" s="94">
        <v>4.6381864623243914</v>
      </c>
    </row>
    <row r="396" spans="1:158" s="118" customFormat="1" ht="15" customHeight="1" x14ac:dyDescent="0.25">
      <c r="A396" s="85">
        <v>24035330</v>
      </c>
      <c r="B396" s="86">
        <v>-72.578777779999996</v>
      </c>
      <c r="C396" s="86">
        <v>6.3261944400000001</v>
      </c>
      <c r="D396" s="87">
        <v>2150</v>
      </c>
      <c r="E396" s="197" t="s">
        <v>295</v>
      </c>
      <c r="F396" s="89" t="s">
        <v>240</v>
      </c>
      <c r="G396" s="89" t="s">
        <v>1515</v>
      </c>
      <c r="H396" s="89" t="s">
        <v>752</v>
      </c>
      <c r="I396" s="89" t="s">
        <v>1590</v>
      </c>
      <c r="J396" s="171" t="s">
        <v>927</v>
      </c>
      <c r="K396" s="246">
        <v>1.5</v>
      </c>
      <c r="L396" s="91">
        <v>2</v>
      </c>
      <c r="M396" s="91">
        <v>1.4</v>
      </c>
      <c r="N396" s="91">
        <v>3</v>
      </c>
      <c r="O396" s="91">
        <v>0</v>
      </c>
      <c r="P396" s="91">
        <v>30</v>
      </c>
      <c r="Q396" s="91">
        <v>1</v>
      </c>
      <c r="R396" s="91">
        <v>0</v>
      </c>
      <c r="S396" s="91">
        <v>0</v>
      </c>
      <c r="T396" s="126">
        <v>0</v>
      </c>
      <c r="U396" s="126">
        <v>0</v>
      </c>
      <c r="V396" s="661">
        <v>0</v>
      </c>
      <c r="W396" s="661">
        <v>0</v>
      </c>
      <c r="X396" s="91">
        <v>11</v>
      </c>
      <c r="Y396" s="91">
        <v>8</v>
      </c>
      <c r="Z396" s="246">
        <v>3</v>
      </c>
      <c r="AA396" s="91">
        <v>2.2000000000000002</v>
      </c>
      <c r="AB396" s="91">
        <v>3</v>
      </c>
      <c r="AC396" s="91" t="s">
        <v>1301</v>
      </c>
      <c r="AD396" s="246" t="s">
        <v>1301</v>
      </c>
      <c r="AE396" s="91" t="s">
        <v>1301</v>
      </c>
      <c r="AF396" s="91" t="s">
        <v>1301</v>
      </c>
      <c r="AG396" s="91" t="s">
        <v>1301</v>
      </c>
      <c r="AH396" s="91">
        <v>31</v>
      </c>
      <c r="AI396" s="91">
        <v>1</v>
      </c>
      <c r="AJ396" s="91">
        <v>1.2</v>
      </c>
      <c r="AK396" s="91">
        <v>1.5</v>
      </c>
      <c r="AL396" s="91">
        <v>1.5</v>
      </c>
      <c r="AM396" s="126">
        <v>0</v>
      </c>
      <c r="AN396" s="126">
        <v>2</v>
      </c>
      <c r="AO396" s="120"/>
      <c r="AP396" s="92">
        <f t="shared" si="238"/>
        <v>104.3</v>
      </c>
      <c r="AQ396" s="93">
        <v>195.13666666666666</v>
      </c>
      <c r="AR396" s="94">
        <f t="shared" si="224"/>
        <v>53.449719000358726</v>
      </c>
      <c r="AS396" s="95">
        <f t="shared" si="225"/>
        <v>64.139662800430472</v>
      </c>
      <c r="AT396" s="96">
        <f t="shared" si="226"/>
        <v>25</v>
      </c>
      <c r="AU396" s="97">
        <f t="shared" si="227"/>
        <v>17</v>
      </c>
      <c r="AV396" s="98"/>
      <c r="AW396" s="58">
        <f t="shared" si="190"/>
        <v>2</v>
      </c>
      <c r="AX396" s="99"/>
      <c r="AY396" s="100">
        <f t="shared" si="228"/>
        <v>31</v>
      </c>
      <c r="AZ396" s="101">
        <v>69</v>
      </c>
      <c r="BA396" s="102">
        <f t="shared" si="239"/>
        <v>-38</v>
      </c>
      <c r="BB396" s="102" t="str">
        <f t="shared" si="240"/>
        <v/>
      </c>
      <c r="BC396" s="102" t="str">
        <f t="shared" si="241"/>
        <v/>
      </c>
      <c r="BD396" s="102">
        <v>17.566666666666663</v>
      </c>
      <c r="BE396" s="103">
        <f t="shared" si="229"/>
        <v>-0.56666666666666288</v>
      </c>
      <c r="BF396" s="124" t="s">
        <v>295</v>
      </c>
      <c r="BG396" s="105">
        <v>50.196428571428591</v>
      </c>
      <c r="BH396" s="105">
        <v>72.534615384615392</v>
      </c>
      <c r="BI396" s="105">
        <v>126.99310344827587</v>
      </c>
      <c r="BJ396" s="105">
        <v>195.13666666666666</v>
      </c>
      <c r="BK396" s="105">
        <v>144.46785714285716</v>
      </c>
      <c r="BL396" s="105">
        <v>81.144827586206887</v>
      </c>
      <c r="BM396" s="105">
        <v>55.365517241379301</v>
      </c>
      <c r="BN396" s="105">
        <v>77.534615384615392</v>
      </c>
      <c r="BO396" s="105">
        <v>98.046153846153842</v>
      </c>
      <c r="BP396" s="105">
        <v>161.62857142857146</v>
      </c>
      <c r="BQ396" s="105">
        <v>144.85714285714286</v>
      </c>
      <c r="BR396" s="106">
        <v>64.823076923076911</v>
      </c>
      <c r="BS396" s="107"/>
      <c r="BT396" s="108">
        <v>5.9722222222222197</v>
      </c>
      <c r="BU396" s="108">
        <v>7.8686626080353763</v>
      </c>
      <c r="BV396" s="108">
        <v>13.07111111111111</v>
      </c>
      <c r="BW396" s="108">
        <v>17.566666666666663</v>
      </c>
      <c r="BX396" s="108">
        <v>18.195402298850574</v>
      </c>
      <c r="BY396" s="377">
        <v>14.517241379310343</v>
      </c>
      <c r="BZ396" s="377">
        <v>12.762222222222224</v>
      </c>
      <c r="CA396" s="377">
        <v>13.265160523186681</v>
      </c>
      <c r="CB396" s="377">
        <v>13.999384236453201</v>
      </c>
      <c r="CC396" s="377">
        <v>18.524074074074068</v>
      </c>
      <c r="CD396" s="377">
        <v>16.962678062678059</v>
      </c>
      <c r="CE396" s="377">
        <v>9.0365900383141771</v>
      </c>
      <c r="CF396" s="110"/>
      <c r="CG396" s="111">
        <v>37.6</v>
      </c>
      <c r="CH396" s="111">
        <v>56.4</v>
      </c>
      <c r="CI396" s="111">
        <v>56.2</v>
      </c>
      <c r="CJ396" s="111">
        <v>69</v>
      </c>
      <c r="CK396" s="111">
        <v>130</v>
      </c>
      <c r="CL396" s="111">
        <v>63.5</v>
      </c>
      <c r="CM396" s="111">
        <v>43.3</v>
      </c>
      <c r="CN396" s="111">
        <v>35</v>
      </c>
      <c r="CO396" s="111">
        <v>84</v>
      </c>
      <c r="CP396" s="111">
        <v>62.5</v>
      </c>
      <c r="CQ396" s="111">
        <v>76</v>
      </c>
      <c r="CR396" s="111">
        <v>40</v>
      </c>
      <c r="CS396" s="112"/>
      <c r="CT396" s="200" t="s">
        <v>295</v>
      </c>
      <c r="CU396" s="282">
        <f t="shared" si="230"/>
        <v>38.9</v>
      </c>
      <c r="CV396" s="282"/>
      <c r="CW396" s="282"/>
      <c r="CX396" s="282">
        <f t="shared" si="231"/>
        <v>27.2</v>
      </c>
      <c r="CY396" s="282"/>
      <c r="CZ396" s="282"/>
      <c r="DA396" s="282">
        <f t="shared" si="232"/>
        <v>38.200000000000003</v>
      </c>
      <c r="DB396" s="378">
        <f t="shared" si="233"/>
        <v>104.3</v>
      </c>
      <c r="DC396" s="301">
        <f t="shared" si="234"/>
        <v>10</v>
      </c>
      <c r="DD396" s="301">
        <f t="shared" si="235"/>
        <v>8</v>
      </c>
      <c r="DE396" s="301">
        <f t="shared" si="236"/>
        <v>7</v>
      </c>
      <c r="DF396" s="302">
        <f t="shared" si="237"/>
        <v>25</v>
      </c>
      <c r="DH396" s="379">
        <v>16.601286821705425</v>
      </c>
      <c r="DI396" s="379">
        <v>13.401038759689921</v>
      </c>
      <c r="DJ396" s="94">
        <v>13.001007751937983</v>
      </c>
      <c r="DK396" s="121"/>
      <c r="DL396" s="379">
        <v>23.182753527224563</v>
      </c>
      <c r="DM396" s="379">
        <v>19.654943207864306</v>
      </c>
      <c r="DN396" s="94">
        <v>25.400234299393869</v>
      </c>
      <c r="DO396" s="121"/>
      <c r="DP396" s="379">
        <v>30.413854166666663</v>
      </c>
      <c r="DQ396" s="379">
        <v>33.215130208333335</v>
      </c>
      <c r="DR396" s="94">
        <v>38.817682291666664</v>
      </c>
      <c r="DS396" s="121"/>
      <c r="DT396" s="379">
        <v>67.394134029590958</v>
      </c>
      <c r="DU396" s="379">
        <v>64.194412532637088</v>
      </c>
      <c r="DV396" s="94">
        <v>59.894786771105316</v>
      </c>
      <c r="DW396" s="121"/>
      <c r="DX396" s="379">
        <v>62.652242934455806</v>
      </c>
      <c r="DY396" s="379">
        <v>45.964962918420525</v>
      </c>
      <c r="DZ396" s="94">
        <v>57.556127480457008</v>
      </c>
      <c r="EA396" s="121"/>
      <c r="EB396" s="379">
        <v>36.992433537832312</v>
      </c>
      <c r="EC396" s="379">
        <v>23.395214723926379</v>
      </c>
      <c r="ED396" s="94">
        <v>21.095685071574643</v>
      </c>
      <c r="EE396" s="121"/>
      <c r="EF396" s="379">
        <v>19.295781420765028</v>
      </c>
      <c r="EG396" s="379">
        <v>18.995846994535519</v>
      </c>
      <c r="EH396" s="94">
        <v>22.695038251366121</v>
      </c>
      <c r="EI396" s="121"/>
      <c r="EJ396" s="379">
        <v>20.4874288217258</v>
      </c>
      <c r="EK396" s="379">
        <v>23.485589137100305</v>
      </c>
      <c r="EL396" s="94">
        <v>32.080315374507229</v>
      </c>
      <c r="EM396" s="121"/>
      <c r="EN396" s="379">
        <v>26.569953876564906</v>
      </c>
      <c r="EO396" s="379">
        <v>36.159110162843973</v>
      </c>
      <c r="EP396" s="94">
        <v>47.046798029556655</v>
      </c>
      <c r="EQ396" s="121"/>
      <c r="ER396" s="379">
        <v>56.610464041412456</v>
      </c>
      <c r="ES396" s="379">
        <v>55.810316139767053</v>
      </c>
      <c r="ET396" s="94">
        <v>67.912553152153819</v>
      </c>
      <c r="EU396" s="121"/>
      <c r="EV396" s="379">
        <v>51.470465949820785</v>
      </c>
      <c r="EW396" s="379">
        <v>46.273448028673826</v>
      </c>
      <c r="EX396" s="94">
        <v>41.676086021505377</v>
      </c>
      <c r="EY396" s="121"/>
      <c r="EZ396" s="379">
        <v>26.767240479916541</v>
      </c>
      <c r="FA396" s="379">
        <v>20.075430359937403</v>
      </c>
      <c r="FB396" s="94">
        <v>16.040662493479399</v>
      </c>
    </row>
    <row r="397" spans="1:158" s="118" customFormat="1" ht="15" customHeight="1" x14ac:dyDescent="0.25">
      <c r="A397" s="85">
        <v>24035340</v>
      </c>
      <c r="B397" s="86">
        <v>-72.967916669999994</v>
      </c>
      <c r="C397" s="86">
        <v>5.6769444399999998</v>
      </c>
      <c r="D397" s="87">
        <v>2500</v>
      </c>
      <c r="E397" s="197" t="s">
        <v>296</v>
      </c>
      <c r="F397" s="89" t="s">
        <v>240</v>
      </c>
      <c r="G397" s="89" t="s">
        <v>1515</v>
      </c>
      <c r="H397" s="89" t="s">
        <v>752</v>
      </c>
      <c r="I397" s="89" t="s">
        <v>1590</v>
      </c>
      <c r="J397" s="171" t="s">
        <v>1466</v>
      </c>
      <c r="K397" s="246" t="s">
        <v>1301</v>
      </c>
      <c r="L397" s="91" t="s">
        <v>1301</v>
      </c>
      <c r="M397" s="91" t="s">
        <v>1301</v>
      </c>
      <c r="N397" s="91" t="s">
        <v>1301</v>
      </c>
      <c r="O397" s="91" t="s">
        <v>1301</v>
      </c>
      <c r="P397" s="91" t="s">
        <v>1301</v>
      </c>
      <c r="Q397" s="91" t="s">
        <v>1301</v>
      </c>
      <c r="R397" s="91" t="s">
        <v>1301</v>
      </c>
      <c r="S397" s="91" t="s">
        <v>1301</v>
      </c>
      <c r="T397" s="126" t="s">
        <v>1301</v>
      </c>
      <c r="U397" s="126" t="s">
        <v>1301</v>
      </c>
      <c r="V397" s="661" t="s">
        <v>1301</v>
      </c>
      <c r="W397" s="661" t="s">
        <v>1301</v>
      </c>
      <c r="X397" s="91" t="s">
        <v>1301</v>
      </c>
      <c r="Y397" s="91" t="s">
        <v>1301</v>
      </c>
      <c r="Z397" s="246" t="s">
        <v>1301</v>
      </c>
      <c r="AA397" s="91" t="s">
        <v>1301</v>
      </c>
      <c r="AB397" s="91" t="s">
        <v>1301</v>
      </c>
      <c r="AC397" s="91" t="s">
        <v>1301</v>
      </c>
      <c r="AD397" s="246" t="s">
        <v>1301</v>
      </c>
      <c r="AE397" s="91" t="s">
        <v>1301</v>
      </c>
      <c r="AF397" s="91" t="s">
        <v>1301</v>
      </c>
      <c r="AG397" s="91" t="s">
        <v>1301</v>
      </c>
      <c r="AH397" s="91" t="s">
        <v>1301</v>
      </c>
      <c r="AI397" s="91" t="s">
        <v>1301</v>
      </c>
      <c r="AJ397" s="91" t="s">
        <v>1301</v>
      </c>
      <c r="AK397" s="91" t="s">
        <v>1301</v>
      </c>
      <c r="AL397" s="91" t="s">
        <v>1301</v>
      </c>
      <c r="AM397" s="126" t="s">
        <v>1301</v>
      </c>
      <c r="AN397" s="126" t="s">
        <v>1301</v>
      </c>
      <c r="AO397" s="120"/>
      <c r="AP397" s="92" t="str">
        <f t="shared" si="238"/>
        <v/>
      </c>
      <c r="AQ397" s="93">
        <v>107.19199999999996</v>
      </c>
      <c r="AR397" s="94" t="e">
        <f t="shared" si="224"/>
        <v>#VALUE!</v>
      </c>
      <c r="AS397" s="95" t="e">
        <f t="shared" si="225"/>
        <v>#VALUE!</v>
      </c>
      <c r="AT397" s="96">
        <f t="shared" si="226"/>
        <v>0</v>
      </c>
      <c r="AU397" s="97">
        <f t="shared" si="227"/>
        <v>0</v>
      </c>
      <c r="AV397" s="98"/>
      <c r="AW397" s="58" t="e">
        <f t="shared" si="190"/>
        <v>#N/A</v>
      </c>
      <c r="AX397" s="99"/>
      <c r="AY397" s="100">
        <f t="shared" si="228"/>
        <v>0</v>
      </c>
      <c r="AZ397" s="101">
        <v>46.3</v>
      </c>
      <c r="BA397" s="102" t="str">
        <f t="shared" si="239"/>
        <v/>
      </c>
      <c r="BB397" s="102" t="str">
        <f t="shared" si="240"/>
        <v/>
      </c>
      <c r="BC397" s="102" t="e">
        <f t="shared" si="241"/>
        <v>#N/A</v>
      </c>
      <c r="BD397" s="102">
        <v>12.974137931034482</v>
      </c>
      <c r="BE397" s="103">
        <f t="shared" si="229"/>
        <v>-12.974137931034482</v>
      </c>
      <c r="BF397" s="124" t="s">
        <v>296</v>
      </c>
      <c r="BG397" s="105">
        <v>26.174074074074081</v>
      </c>
      <c r="BH397" s="105">
        <v>26.710714285714278</v>
      </c>
      <c r="BI397" s="105">
        <v>73.682142857142836</v>
      </c>
      <c r="BJ397" s="105">
        <v>107.19199999999996</v>
      </c>
      <c r="BK397" s="105">
        <v>94.438461538461581</v>
      </c>
      <c r="BL397" s="105">
        <v>57.925925925925931</v>
      </c>
      <c r="BM397" s="105">
        <v>57.365384615384613</v>
      </c>
      <c r="BN397" s="105">
        <v>44.969230769230769</v>
      </c>
      <c r="BO397" s="105">
        <v>56.680769230769229</v>
      </c>
      <c r="BP397" s="105">
        <v>96.624000000000038</v>
      </c>
      <c r="BQ397" s="105">
        <v>99.131034482758622</v>
      </c>
      <c r="BR397" s="106">
        <v>26.651851851851855</v>
      </c>
      <c r="BS397" s="107"/>
      <c r="BT397" s="142">
        <v>4.0122331691297193</v>
      </c>
      <c r="BU397" s="143">
        <v>4.3540730831902055</v>
      </c>
      <c r="BV397" s="143">
        <v>10.418390804597701</v>
      </c>
      <c r="BW397" s="143">
        <v>12.974137931034482</v>
      </c>
      <c r="BX397" s="143">
        <v>13.345679012345679</v>
      </c>
      <c r="BY397" s="143">
        <v>10.299261083743843</v>
      </c>
      <c r="BZ397" s="143">
        <v>10.493827160493824</v>
      </c>
      <c r="CA397" s="143">
        <v>9.6728395061728367</v>
      </c>
      <c r="CB397" s="143">
        <v>9.4174876847290641</v>
      </c>
      <c r="CC397" s="143">
        <v>12.399999999999999</v>
      </c>
      <c r="CD397" s="143">
        <v>12.310344827586205</v>
      </c>
      <c r="CE397" s="144">
        <v>4.7747126436781606</v>
      </c>
      <c r="CF397" s="110"/>
      <c r="CG397" s="111">
        <v>39</v>
      </c>
      <c r="CH397" s="111">
        <v>40.5</v>
      </c>
      <c r="CI397" s="111">
        <v>42.4</v>
      </c>
      <c r="CJ397" s="111">
        <v>46.3</v>
      </c>
      <c r="CK397" s="111">
        <v>41.8</v>
      </c>
      <c r="CL397" s="111">
        <v>42.6</v>
      </c>
      <c r="CM397" s="111">
        <v>22.8</v>
      </c>
      <c r="CN397" s="111">
        <v>23.6</v>
      </c>
      <c r="CO397" s="111">
        <v>37.1</v>
      </c>
      <c r="CP397" s="111">
        <v>45.5</v>
      </c>
      <c r="CQ397" s="111">
        <v>49.3</v>
      </c>
      <c r="CR397" s="111">
        <v>36.5</v>
      </c>
      <c r="CS397" s="112"/>
      <c r="CT397" s="200" t="s">
        <v>296</v>
      </c>
      <c r="CU397" s="114">
        <f t="shared" si="230"/>
        <v>0</v>
      </c>
      <c r="CV397" s="114"/>
      <c r="CW397" s="114"/>
      <c r="CX397" s="114">
        <f t="shared" si="231"/>
        <v>0</v>
      </c>
      <c r="CY397" s="114"/>
      <c r="CZ397" s="114"/>
      <c r="DA397" s="114">
        <f t="shared" si="232"/>
        <v>0</v>
      </c>
      <c r="DB397" s="115">
        <f t="shared" si="233"/>
        <v>0</v>
      </c>
      <c r="DC397" s="116">
        <f t="shared" si="234"/>
        <v>0</v>
      </c>
      <c r="DD397" s="116">
        <f t="shared" si="235"/>
        <v>0</v>
      </c>
      <c r="DE397" s="116">
        <f t="shared" si="236"/>
        <v>0</v>
      </c>
      <c r="DF397" s="117">
        <f t="shared" si="237"/>
        <v>0</v>
      </c>
      <c r="DH397" s="119">
        <v>7.4890917905623793</v>
      </c>
      <c r="DI397" s="119">
        <v>9.0867647058823522</v>
      </c>
      <c r="DJ397" s="120">
        <v>5.4920006464124107</v>
      </c>
      <c r="DK397" s="121"/>
      <c r="DL397" s="119">
        <v>7.2973214285714256</v>
      </c>
      <c r="DM397" s="119">
        <v>8.9966976516634016</v>
      </c>
      <c r="DN397" s="120">
        <v>12.895266634050875</v>
      </c>
      <c r="DO397" s="121"/>
      <c r="DP397" s="119">
        <v>13.782287946428569</v>
      </c>
      <c r="DQ397" s="119">
        <v>27.464704241071423</v>
      </c>
      <c r="DR397" s="120">
        <v>22.670864955357139</v>
      </c>
      <c r="DS397" s="121"/>
      <c r="DT397" s="119">
        <v>30.805339805825241</v>
      </c>
      <c r="DU397" s="119">
        <v>34.105911927877948</v>
      </c>
      <c r="DV397" s="120">
        <v>38.10660540915395</v>
      </c>
      <c r="DW397" s="121"/>
      <c r="DX397" s="119">
        <v>35.805310784750034</v>
      </c>
      <c r="DY397" s="119">
        <v>25.103723483162732</v>
      </c>
      <c r="DZ397" s="120">
        <v>35.405251446372937</v>
      </c>
      <c r="EA397" s="121"/>
      <c r="EB397" s="119">
        <v>25.489574249807639</v>
      </c>
      <c r="EC397" s="119">
        <v>13.949018979225441</v>
      </c>
      <c r="ED397" s="120">
        <v>16.457835342395484</v>
      </c>
      <c r="EE397" s="121"/>
      <c r="EF397" s="119">
        <v>15.976744186046512</v>
      </c>
      <c r="EG397" s="119">
        <v>16.575872093023257</v>
      </c>
      <c r="EH397" s="120">
        <v>18.972383720930232</v>
      </c>
      <c r="EI397" s="121"/>
      <c r="EJ397" s="119">
        <v>12.926404494382023</v>
      </c>
      <c r="EK397" s="119">
        <v>14.870224719101124</v>
      </c>
      <c r="EL397" s="120">
        <v>15.453370786516855</v>
      </c>
      <c r="EM397" s="121"/>
      <c r="EN397" s="119">
        <v>19.877704918032791</v>
      </c>
      <c r="EO397" s="119">
        <v>17.342283372365344</v>
      </c>
      <c r="EP397" s="120">
        <v>24.64429742388759</v>
      </c>
      <c r="EQ397" s="121"/>
      <c r="ER397" s="119">
        <v>25.70299313052012</v>
      </c>
      <c r="ES397" s="119">
        <v>32.891952894995086</v>
      </c>
      <c r="ET397" s="120">
        <v>41.755053974484781</v>
      </c>
      <c r="EU397" s="121"/>
      <c r="EV397" s="119">
        <v>32.316188146431486</v>
      </c>
      <c r="EW397" s="119">
        <v>24.515728938672158</v>
      </c>
      <c r="EX397" s="120">
        <v>30.59400884082228</v>
      </c>
      <c r="EY397" s="121"/>
      <c r="EZ397" s="119">
        <v>14.920924574209243</v>
      </c>
      <c r="FA397" s="119">
        <v>6.3662611516626111</v>
      </c>
      <c r="FB397" s="120">
        <v>5.9683698296836978</v>
      </c>
    </row>
    <row r="398" spans="1:158" s="118" customFormat="1" ht="15" customHeight="1" x14ac:dyDescent="0.25">
      <c r="A398" s="208">
        <v>36015010</v>
      </c>
      <c r="B398" s="86">
        <v>-71.890611109999995</v>
      </c>
      <c r="C398" s="86">
        <v>5.8813611100000003</v>
      </c>
      <c r="D398" s="87">
        <v>342</v>
      </c>
      <c r="E398" s="364" t="s">
        <v>297</v>
      </c>
      <c r="F398" s="210" t="s">
        <v>298</v>
      </c>
      <c r="G398" s="210" t="s">
        <v>1524</v>
      </c>
      <c r="H398" s="210" t="s">
        <v>756</v>
      </c>
      <c r="I398" s="210" t="s">
        <v>1601</v>
      </c>
      <c r="J398" s="365" t="s">
        <v>928</v>
      </c>
      <c r="K398" s="246" t="s">
        <v>1301</v>
      </c>
      <c r="L398" s="91" t="s">
        <v>1301</v>
      </c>
      <c r="M398" s="91">
        <v>0</v>
      </c>
      <c r="N398" s="91">
        <v>3</v>
      </c>
      <c r="O398" s="91">
        <v>16</v>
      </c>
      <c r="P398" s="91">
        <v>0</v>
      </c>
      <c r="Q398" s="91">
        <v>12</v>
      </c>
      <c r="R398" s="91">
        <v>2</v>
      </c>
      <c r="S398" s="91">
        <v>14.8</v>
      </c>
      <c r="T398" s="126">
        <v>4.2</v>
      </c>
      <c r="U398" s="126" t="s">
        <v>1301</v>
      </c>
      <c r="V398" s="661" t="s">
        <v>1301</v>
      </c>
      <c r="W398" s="661">
        <v>22</v>
      </c>
      <c r="X398" s="91">
        <v>19.5</v>
      </c>
      <c r="Y398" s="91">
        <v>0</v>
      </c>
      <c r="Z398" s="246">
        <v>8.3000000000000007</v>
      </c>
      <c r="AA398" s="91">
        <v>12</v>
      </c>
      <c r="AB398" s="91" t="s">
        <v>1301</v>
      </c>
      <c r="AC398" s="91">
        <v>0</v>
      </c>
      <c r="AD398" s="246">
        <v>0</v>
      </c>
      <c r="AE398" s="91">
        <v>0</v>
      </c>
      <c r="AF398" s="91" t="s">
        <v>1301</v>
      </c>
      <c r="AG398" s="91">
        <v>31.5</v>
      </c>
      <c r="AH398" s="91">
        <v>2</v>
      </c>
      <c r="AI398" s="91">
        <v>19</v>
      </c>
      <c r="AJ398" s="91">
        <v>0</v>
      </c>
      <c r="AK398" s="91">
        <v>2</v>
      </c>
      <c r="AL398" s="91">
        <v>9.5</v>
      </c>
      <c r="AM398" s="126">
        <v>6.5</v>
      </c>
      <c r="AN398" s="126" t="s">
        <v>1301</v>
      </c>
      <c r="AO398" s="120"/>
      <c r="AP398" s="92">
        <f t="shared" si="238"/>
        <v>184.3</v>
      </c>
      <c r="AQ398" s="93">
        <v>217.48275862068968</v>
      </c>
      <c r="AR398" s="94">
        <f t="shared" si="224"/>
        <v>84.742349770096709</v>
      </c>
      <c r="AS398" s="95">
        <f t="shared" si="225"/>
        <v>110.53349970012614</v>
      </c>
      <c r="AT398" s="96">
        <f t="shared" si="226"/>
        <v>23</v>
      </c>
      <c r="AU398" s="97">
        <f t="shared" si="227"/>
        <v>16</v>
      </c>
      <c r="AV398" s="98"/>
      <c r="AW398" s="58">
        <f t="shared" si="190"/>
        <v>6.5</v>
      </c>
      <c r="AX398" s="99"/>
      <c r="AY398" s="100">
        <f t="shared" si="228"/>
        <v>31.5</v>
      </c>
      <c r="AZ398" s="101">
        <v>121</v>
      </c>
      <c r="BA398" s="102">
        <f t="shared" si="239"/>
        <v>-89.5</v>
      </c>
      <c r="BB398" s="102" t="str">
        <f t="shared" si="240"/>
        <v/>
      </c>
      <c r="BC398" s="102" t="str">
        <f t="shared" si="241"/>
        <v/>
      </c>
      <c r="BD398" s="102">
        <v>12.896551724137931</v>
      </c>
      <c r="BE398" s="103">
        <f t="shared" si="229"/>
        <v>3.1034482758620694</v>
      </c>
      <c r="BF398" s="212" t="s">
        <v>297</v>
      </c>
      <c r="BG398" s="105">
        <v>16.706896551724139</v>
      </c>
      <c r="BH398" s="105">
        <v>37.286206896551732</v>
      </c>
      <c r="BI398" s="105">
        <v>75.096428571428561</v>
      </c>
      <c r="BJ398" s="105">
        <v>217.48275862068968</v>
      </c>
      <c r="BK398" s="105">
        <v>302.68928571428569</v>
      </c>
      <c r="BL398" s="105">
        <v>275.67586206896556</v>
      </c>
      <c r="BM398" s="105">
        <v>286.09999999999997</v>
      </c>
      <c r="BN398" s="105">
        <v>224.22</v>
      </c>
      <c r="BO398" s="105">
        <v>217.32758620689654</v>
      </c>
      <c r="BP398" s="105">
        <v>222.4499999999999</v>
      </c>
      <c r="BQ398" s="105">
        <v>134.7896551724138</v>
      </c>
      <c r="BR398" s="106">
        <v>40.524999999999991</v>
      </c>
      <c r="BS398" s="107"/>
      <c r="BT398" s="142">
        <v>1.3666666666666663</v>
      </c>
      <c r="BU398" s="143">
        <v>2.5026067323481125</v>
      </c>
      <c r="BV398" s="143">
        <v>5.7287356321839065</v>
      </c>
      <c r="BW398" s="143">
        <v>12.896551724137931</v>
      </c>
      <c r="BX398" s="143">
        <v>15.642528735632187</v>
      </c>
      <c r="BY398" s="143">
        <v>16.385057471264364</v>
      </c>
      <c r="BZ398" s="143">
        <v>17.133333333333333</v>
      </c>
      <c r="CA398" s="143">
        <v>14.233333333333333</v>
      </c>
      <c r="CB398" s="143">
        <v>12.883908045977014</v>
      </c>
      <c r="CC398" s="143">
        <v>12.8</v>
      </c>
      <c r="CD398" s="143">
        <v>8.4827586206896548</v>
      </c>
      <c r="CE398" s="144">
        <v>2.8632183908045961</v>
      </c>
      <c r="CF398" s="110"/>
      <c r="CG398" s="111">
        <v>67</v>
      </c>
      <c r="CH398" s="111">
        <v>106.9</v>
      </c>
      <c r="CI398" s="111">
        <v>94</v>
      </c>
      <c r="CJ398" s="111">
        <v>121</v>
      </c>
      <c r="CK398" s="111">
        <v>158.80000000000001</v>
      </c>
      <c r="CL398" s="111">
        <v>106</v>
      </c>
      <c r="CM398" s="111">
        <v>113.6</v>
      </c>
      <c r="CN398" s="111">
        <v>134</v>
      </c>
      <c r="CO398" s="111">
        <v>132</v>
      </c>
      <c r="CP398" s="111">
        <v>150</v>
      </c>
      <c r="CQ398" s="111">
        <v>101</v>
      </c>
      <c r="CR398" s="111">
        <v>97</v>
      </c>
      <c r="CS398" s="112"/>
      <c r="CT398" s="408" t="s">
        <v>297</v>
      </c>
      <c r="CU398" s="114">
        <f t="shared" si="230"/>
        <v>52</v>
      </c>
      <c r="CV398" s="114"/>
      <c r="CW398" s="114"/>
      <c r="CX398" s="114">
        <f t="shared" si="231"/>
        <v>61.8</v>
      </c>
      <c r="CY398" s="114"/>
      <c r="CZ398" s="114"/>
      <c r="DA398" s="114">
        <f t="shared" si="232"/>
        <v>70.5</v>
      </c>
      <c r="DB398" s="115">
        <f t="shared" si="233"/>
        <v>184.3</v>
      </c>
      <c r="DC398" s="116">
        <f t="shared" si="234"/>
        <v>8</v>
      </c>
      <c r="DD398" s="116">
        <f t="shared" si="235"/>
        <v>7</v>
      </c>
      <c r="DE398" s="116">
        <f t="shared" si="236"/>
        <v>8</v>
      </c>
      <c r="DF398" s="117">
        <f t="shared" si="237"/>
        <v>23</v>
      </c>
      <c r="DH398" s="119"/>
      <c r="DI398" s="119"/>
      <c r="DJ398" s="120"/>
      <c r="DK398" s="121"/>
      <c r="DL398" s="119"/>
      <c r="DM398" s="119"/>
      <c r="DN398" s="120"/>
      <c r="DO398" s="121"/>
      <c r="DP398" s="119"/>
      <c r="DQ398" s="119"/>
      <c r="DR398" s="120"/>
      <c r="DS398" s="121"/>
      <c r="DT398" s="119"/>
      <c r="DU398" s="119"/>
      <c r="DV398" s="120"/>
      <c r="DW398" s="121"/>
      <c r="DX398" s="119"/>
      <c r="DY398" s="119"/>
      <c r="DZ398" s="120"/>
      <c r="EA398" s="121"/>
      <c r="EB398" s="119"/>
      <c r="EC398" s="119"/>
      <c r="ED398" s="120"/>
      <c r="EE398" s="121"/>
      <c r="EF398" s="119"/>
      <c r="EG398" s="119"/>
      <c r="EH398" s="120"/>
      <c r="EI398" s="121"/>
      <c r="EJ398" s="119"/>
      <c r="EK398" s="119"/>
      <c r="EL398" s="120"/>
      <c r="EM398" s="121"/>
      <c r="EN398" s="119"/>
      <c r="EO398" s="119"/>
      <c r="EP398" s="120"/>
      <c r="EQ398" s="121"/>
      <c r="ER398" s="119"/>
      <c r="ES398" s="119"/>
      <c r="ET398" s="120"/>
      <c r="EU398" s="121"/>
      <c r="EV398" s="119"/>
      <c r="EW398" s="119"/>
      <c r="EX398" s="120"/>
      <c r="EY398" s="121"/>
      <c r="EZ398" s="119"/>
      <c r="FA398" s="119"/>
      <c r="FB398" s="120"/>
    </row>
    <row r="399" spans="1:158" s="118" customFormat="1" ht="15" customHeight="1" x14ac:dyDescent="0.25">
      <c r="A399" s="208">
        <v>35075020</v>
      </c>
      <c r="B399" s="86">
        <v>-73.449166669999997</v>
      </c>
      <c r="C399" s="86">
        <v>5.0222777799999996</v>
      </c>
      <c r="D399" s="87">
        <v>1930</v>
      </c>
      <c r="E399" s="364" t="s">
        <v>299</v>
      </c>
      <c r="F399" s="210" t="s">
        <v>240</v>
      </c>
      <c r="G399" s="210" t="s">
        <v>1524</v>
      </c>
      <c r="H399" s="210" t="s">
        <v>737</v>
      </c>
      <c r="I399" s="210" t="s">
        <v>1602</v>
      </c>
      <c r="J399" s="365" t="s">
        <v>929</v>
      </c>
      <c r="K399" s="246">
        <v>2.2999999999999998</v>
      </c>
      <c r="L399" s="91" t="s">
        <v>1301</v>
      </c>
      <c r="M399" s="91">
        <v>1</v>
      </c>
      <c r="N399" s="91">
        <v>0.8</v>
      </c>
      <c r="O399" s="91">
        <v>1</v>
      </c>
      <c r="P399" s="91">
        <v>3.5</v>
      </c>
      <c r="Q399" s="91">
        <v>1.4</v>
      </c>
      <c r="R399" s="91">
        <v>0.8</v>
      </c>
      <c r="S399" s="91">
        <v>4.2</v>
      </c>
      <c r="T399" s="126">
        <v>3.8</v>
      </c>
      <c r="U399" s="126">
        <v>1.5</v>
      </c>
      <c r="V399" s="661">
        <v>0</v>
      </c>
      <c r="W399" s="661">
        <v>2</v>
      </c>
      <c r="X399" s="91">
        <v>8.6999999999999993</v>
      </c>
      <c r="Y399" s="91">
        <v>9.8000000000000007</v>
      </c>
      <c r="Z399" s="246">
        <v>4</v>
      </c>
      <c r="AA399" s="91">
        <v>16</v>
      </c>
      <c r="AB399" s="91">
        <v>0</v>
      </c>
      <c r="AC399" s="91">
        <v>0</v>
      </c>
      <c r="AD399" s="246">
        <v>0</v>
      </c>
      <c r="AE399" s="91">
        <v>0.4</v>
      </c>
      <c r="AF399" s="91">
        <v>10.199999999999999</v>
      </c>
      <c r="AG399" s="91">
        <v>2</v>
      </c>
      <c r="AH399" s="91">
        <v>3.6</v>
      </c>
      <c r="AI399" s="91">
        <v>4.8</v>
      </c>
      <c r="AJ399" s="91">
        <v>0</v>
      </c>
      <c r="AK399" s="91">
        <v>0</v>
      </c>
      <c r="AL399" s="91">
        <v>3.2</v>
      </c>
      <c r="AM399" s="126">
        <v>13.8</v>
      </c>
      <c r="AN399" s="126">
        <v>0</v>
      </c>
      <c r="AO399" s="120"/>
      <c r="AP399" s="92">
        <f t="shared" si="238"/>
        <v>98.799999999999983</v>
      </c>
      <c r="AQ399" s="93">
        <v>123.33928571428569</v>
      </c>
      <c r="AR399" s="94">
        <f t="shared" si="224"/>
        <v>80.104242073259016</v>
      </c>
      <c r="AS399" s="95">
        <f t="shared" si="225"/>
        <v>82.866457317164489</v>
      </c>
      <c r="AT399" s="96">
        <f t="shared" si="226"/>
        <v>29</v>
      </c>
      <c r="AU399" s="97">
        <f t="shared" si="227"/>
        <v>22</v>
      </c>
      <c r="AV399" s="98"/>
      <c r="AW399" s="58">
        <f t="shared" si="190"/>
        <v>0</v>
      </c>
      <c r="AX399" s="99"/>
      <c r="AY399" s="100">
        <f t="shared" si="228"/>
        <v>16</v>
      </c>
      <c r="AZ399" s="101">
        <v>45.2</v>
      </c>
      <c r="BA399" s="102">
        <f t="shared" si="239"/>
        <v>-29.200000000000003</v>
      </c>
      <c r="BB399" s="102" t="str">
        <f t="shared" si="240"/>
        <v/>
      </c>
      <c r="BC399" s="102" t="str">
        <f t="shared" si="241"/>
        <v/>
      </c>
      <c r="BD399" s="102">
        <v>16.614744351961946</v>
      </c>
      <c r="BE399" s="103">
        <f t="shared" si="229"/>
        <v>5.3852556480380542</v>
      </c>
      <c r="BF399" s="212" t="s">
        <v>299</v>
      </c>
      <c r="BG399" s="105">
        <v>20.386206896551727</v>
      </c>
      <c r="BH399" s="105">
        <v>26.540740740740748</v>
      </c>
      <c r="BI399" s="105">
        <v>61.144444444444446</v>
      </c>
      <c r="BJ399" s="105">
        <v>123.33928571428569</v>
      </c>
      <c r="BK399" s="105">
        <v>170.72</v>
      </c>
      <c r="BL399" s="105">
        <v>185.18148148148146</v>
      </c>
      <c r="BM399" s="105">
        <v>186.82962962962964</v>
      </c>
      <c r="BN399" s="105">
        <v>152.55714285714288</v>
      </c>
      <c r="BO399" s="105">
        <v>108.43103448275862</v>
      </c>
      <c r="BP399" s="105">
        <v>98.442857142857136</v>
      </c>
      <c r="BQ399" s="105">
        <v>81.649999999999991</v>
      </c>
      <c r="BR399" s="106">
        <v>22.834615384615383</v>
      </c>
      <c r="BS399" s="107"/>
      <c r="BT399" s="108">
        <v>4.34</v>
      </c>
      <c r="BU399" s="108">
        <v>5.1080115235749481</v>
      </c>
      <c r="BV399" s="108">
        <v>10.32758620689655</v>
      </c>
      <c r="BW399" s="108">
        <v>16.614744351961946</v>
      </c>
      <c r="BX399" s="108">
        <v>20.866666666666671</v>
      </c>
      <c r="BY399" s="109">
        <v>22.171264367816093</v>
      </c>
      <c r="BZ399" s="109">
        <v>22.737777777777779</v>
      </c>
      <c r="CA399" s="109">
        <v>19.837777777777781</v>
      </c>
      <c r="CB399" s="109">
        <v>15.352873563218386</v>
      </c>
      <c r="CC399" s="109">
        <v>13.658888888888891</v>
      </c>
      <c r="CD399" s="109">
        <v>12.000000000000002</v>
      </c>
      <c r="CE399" s="109">
        <v>5.4158730158730144</v>
      </c>
      <c r="CF399" s="110"/>
      <c r="CG399" s="111">
        <v>36.5</v>
      </c>
      <c r="CH399" s="111">
        <v>36</v>
      </c>
      <c r="CI399" s="111">
        <v>41</v>
      </c>
      <c r="CJ399" s="111">
        <v>45.2</v>
      </c>
      <c r="CK399" s="111">
        <v>64.8</v>
      </c>
      <c r="CL399" s="111">
        <v>64</v>
      </c>
      <c r="CM399" s="111">
        <v>44.2</v>
      </c>
      <c r="CN399" s="111">
        <v>66</v>
      </c>
      <c r="CO399" s="111">
        <v>62.8</v>
      </c>
      <c r="CP399" s="111">
        <v>64.8</v>
      </c>
      <c r="CQ399" s="111">
        <v>52</v>
      </c>
      <c r="CR399" s="111">
        <v>44</v>
      </c>
      <c r="CS399" s="112"/>
      <c r="CT399" s="408" t="s">
        <v>299</v>
      </c>
      <c r="CU399" s="114">
        <f t="shared" si="230"/>
        <v>18.8</v>
      </c>
      <c r="CV399" s="114"/>
      <c r="CW399" s="114"/>
      <c r="CX399" s="114">
        <f t="shared" si="231"/>
        <v>42</v>
      </c>
      <c r="CY399" s="114"/>
      <c r="CZ399" s="114"/>
      <c r="DA399" s="114">
        <f t="shared" si="232"/>
        <v>38</v>
      </c>
      <c r="DB399" s="115">
        <f t="shared" si="233"/>
        <v>98.8</v>
      </c>
      <c r="DC399" s="116">
        <f t="shared" si="234"/>
        <v>9</v>
      </c>
      <c r="DD399" s="116">
        <f t="shared" si="235"/>
        <v>10</v>
      </c>
      <c r="DE399" s="116">
        <f t="shared" si="236"/>
        <v>10</v>
      </c>
      <c r="DF399" s="117">
        <f t="shared" si="237"/>
        <v>29</v>
      </c>
      <c r="DH399" s="119">
        <v>5.1748251748251741</v>
      </c>
      <c r="DI399" s="119">
        <v>7.244755244755245</v>
      </c>
      <c r="DJ399" s="120">
        <v>6.9342657342657343</v>
      </c>
      <c r="DK399" s="121"/>
      <c r="DL399" s="119">
        <v>9.7699644128113867</v>
      </c>
      <c r="DM399" s="119">
        <v>10.964071174377223</v>
      </c>
      <c r="DN399" s="120">
        <v>9.7699644128113867</v>
      </c>
      <c r="DO399" s="121"/>
      <c r="DP399" s="119">
        <v>13.889403306973399</v>
      </c>
      <c r="DQ399" s="119">
        <v>16.136218547807331</v>
      </c>
      <c r="DR399" s="120">
        <v>24.612839683680807</v>
      </c>
      <c r="DS399" s="121"/>
      <c r="DT399" s="119">
        <v>35.294587819947033</v>
      </c>
      <c r="DU399" s="119">
        <v>31.923756398940863</v>
      </c>
      <c r="DV399" s="120">
        <v>45.109655781112082</v>
      </c>
      <c r="DW399" s="121"/>
      <c r="DX399" s="119">
        <v>52.813017751479286</v>
      </c>
      <c r="DY399" s="119">
        <v>58.914521696252464</v>
      </c>
      <c r="DZ399" s="120">
        <v>59.914768244575932</v>
      </c>
      <c r="EA399" s="121"/>
      <c r="EB399" s="119">
        <v>59.910062636749757</v>
      </c>
      <c r="EC399" s="119">
        <v>58.991509717276585</v>
      </c>
      <c r="ED399" s="120">
        <v>64.094581492127503</v>
      </c>
      <c r="EE399" s="121"/>
      <c r="EF399" s="119">
        <v>61.03149038461541</v>
      </c>
      <c r="EG399" s="119">
        <v>57.198107517482548</v>
      </c>
      <c r="EH399" s="120">
        <v>59.316555944055956</v>
      </c>
      <c r="EI399" s="121"/>
      <c r="EJ399" s="119">
        <v>56.229984783293105</v>
      </c>
      <c r="EK399" s="119">
        <v>51.450944485255533</v>
      </c>
      <c r="EL399" s="120">
        <v>41.384455346835978</v>
      </c>
      <c r="EM399" s="121"/>
      <c r="EN399" s="119">
        <v>39.981668194317137</v>
      </c>
      <c r="EO399" s="119">
        <v>33.884463794683768</v>
      </c>
      <c r="EP399" s="120">
        <v>35.183868010999085</v>
      </c>
      <c r="EQ399" s="121"/>
      <c r="ER399" s="119">
        <v>31.271238509917747</v>
      </c>
      <c r="ES399" s="119">
        <v>28.741203031769061</v>
      </c>
      <c r="ET399" s="120">
        <v>36.533712304467009</v>
      </c>
      <c r="EU399" s="121"/>
      <c r="EV399" s="119">
        <v>24.560136850237285</v>
      </c>
      <c r="EW399" s="119">
        <v>25.68113894713608</v>
      </c>
      <c r="EX399" s="120">
        <v>20.789493433395872</v>
      </c>
      <c r="EY399" s="121"/>
      <c r="EZ399" s="119">
        <v>12.742351145038162</v>
      </c>
      <c r="FA399" s="119">
        <v>6.4635114503816764</v>
      </c>
      <c r="FB399" s="120">
        <v>4.986137404580151</v>
      </c>
    </row>
    <row r="400" spans="1:158" s="118" customFormat="1" ht="15" customHeight="1" x14ac:dyDescent="0.25">
      <c r="A400" s="208">
        <v>35085050</v>
      </c>
      <c r="B400" s="86">
        <v>-73.103666669999996</v>
      </c>
      <c r="C400" s="86">
        <v>5.0345000000000004</v>
      </c>
      <c r="D400" s="87">
        <v>1300</v>
      </c>
      <c r="E400" s="364" t="s">
        <v>300</v>
      </c>
      <c r="F400" s="210" t="s">
        <v>240</v>
      </c>
      <c r="G400" s="210" t="s">
        <v>1524</v>
      </c>
      <c r="H400" s="210" t="s">
        <v>737</v>
      </c>
      <c r="I400" s="210" t="s">
        <v>1603</v>
      </c>
      <c r="J400" s="365" t="s">
        <v>930</v>
      </c>
      <c r="K400" s="246">
        <v>6.2</v>
      </c>
      <c r="L400" s="91">
        <v>1.4</v>
      </c>
      <c r="M400" s="91">
        <v>8.9</v>
      </c>
      <c r="N400" s="91">
        <v>3.2</v>
      </c>
      <c r="O400" s="91">
        <v>0.5</v>
      </c>
      <c r="P400" s="91">
        <v>24.8</v>
      </c>
      <c r="Q400" s="91">
        <v>26.9</v>
      </c>
      <c r="R400" s="91">
        <v>4</v>
      </c>
      <c r="S400" s="91">
        <v>23.9</v>
      </c>
      <c r="T400" s="126">
        <v>6.5</v>
      </c>
      <c r="U400" s="126">
        <v>6.4</v>
      </c>
      <c r="V400" s="661">
        <v>6.3</v>
      </c>
      <c r="W400" s="661">
        <v>6.5</v>
      </c>
      <c r="X400" s="126">
        <v>4.7</v>
      </c>
      <c r="Y400" s="126">
        <v>1.5</v>
      </c>
      <c r="Z400" s="339" t="s">
        <v>1301</v>
      </c>
      <c r="AA400" s="91">
        <v>39.5</v>
      </c>
      <c r="AB400" s="91">
        <v>0.4</v>
      </c>
      <c r="AC400" s="91">
        <v>6.8</v>
      </c>
      <c r="AD400" s="246">
        <v>30.2</v>
      </c>
      <c r="AE400" s="91">
        <v>1.8</v>
      </c>
      <c r="AF400" s="91">
        <v>21.6</v>
      </c>
      <c r="AG400" s="91">
        <v>0.5</v>
      </c>
      <c r="AH400" s="91">
        <v>8.5</v>
      </c>
      <c r="AI400" s="91">
        <v>39.6</v>
      </c>
      <c r="AJ400" s="91">
        <v>0.6</v>
      </c>
      <c r="AK400" s="91">
        <v>3.3</v>
      </c>
      <c r="AL400" s="91">
        <v>23.3</v>
      </c>
      <c r="AM400" s="126">
        <v>5</v>
      </c>
      <c r="AN400" s="126">
        <v>4.2</v>
      </c>
      <c r="AO400" s="120"/>
      <c r="AP400" s="92">
        <f t="shared" si="238"/>
        <v>317.00000000000006</v>
      </c>
      <c r="AQ400" s="93">
        <v>289.35172413793094</v>
      </c>
      <c r="AR400" s="94">
        <f t="shared" si="224"/>
        <v>109.55524835542002</v>
      </c>
      <c r="AS400" s="95">
        <f t="shared" si="225"/>
        <v>113.33301554008969</v>
      </c>
      <c r="AT400" s="96">
        <f t="shared" si="226"/>
        <v>29</v>
      </c>
      <c r="AU400" s="97">
        <f t="shared" si="227"/>
        <v>29</v>
      </c>
      <c r="AV400" s="98"/>
      <c r="AW400" s="58">
        <f t="shared" si="190"/>
        <v>4.2</v>
      </c>
      <c r="AX400" s="99"/>
      <c r="AY400" s="100">
        <f t="shared" si="228"/>
        <v>39.6</v>
      </c>
      <c r="AZ400" s="101">
        <v>137.30000000000001</v>
      </c>
      <c r="BA400" s="102">
        <f t="shared" si="239"/>
        <v>-97.700000000000017</v>
      </c>
      <c r="BB400" s="102" t="str">
        <f t="shared" si="240"/>
        <v/>
      </c>
      <c r="BC400" s="102" t="str">
        <f t="shared" si="241"/>
        <v/>
      </c>
      <c r="BD400" s="102">
        <v>20.862068965517238</v>
      </c>
      <c r="BE400" s="103">
        <f t="shared" si="229"/>
        <v>8.1379310344827616</v>
      </c>
      <c r="BF400" s="212" t="s">
        <v>300</v>
      </c>
      <c r="BG400" s="105">
        <v>43.686206896551717</v>
      </c>
      <c r="BH400" s="105">
        <v>53.037931034482753</v>
      </c>
      <c r="BI400" s="105">
        <v>131.01111111111112</v>
      </c>
      <c r="BJ400" s="105">
        <v>289.35172413793094</v>
      </c>
      <c r="BK400" s="105">
        <v>432.35172413793106</v>
      </c>
      <c r="BL400" s="105">
        <v>444.45172413793097</v>
      </c>
      <c r="BM400" s="105">
        <v>419.94074074074075</v>
      </c>
      <c r="BN400" s="105">
        <v>383.6964285714285</v>
      </c>
      <c r="BO400" s="105">
        <v>272.42857142857139</v>
      </c>
      <c r="BP400" s="105">
        <v>258.86538461538464</v>
      </c>
      <c r="BQ400" s="105">
        <v>222.50344827586207</v>
      </c>
      <c r="BR400" s="106">
        <v>79.459259259259269</v>
      </c>
      <c r="BS400" s="107"/>
      <c r="BT400" s="142">
        <v>5.8620689655172402</v>
      </c>
      <c r="BU400" s="143">
        <v>6.5082491082045193</v>
      </c>
      <c r="BV400" s="143">
        <v>13.363337296868806</v>
      </c>
      <c r="BW400" s="143">
        <v>20.862068965517238</v>
      </c>
      <c r="BX400" s="143">
        <v>25.896551724137925</v>
      </c>
      <c r="BY400" s="143">
        <v>25.959770114942529</v>
      </c>
      <c r="BZ400" s="143">
        <v>26.956666666666663</v>
      </c>
      <c r="CA400" s="143">
        <v>25.08111111111111</v>
      </c>
      <c r="CB400" s="143">
        <v>21.122094508301398</v>
      </c>
      <c r="CC400" s="143">
        <v>20.996168582375478</v>
      </c>
      <c r="CD400" s="143">
        <v>18.730952380952377</v>
      </c>
      <c r="CE400" s="144">
        <v>10.620689655172411</v>
      </c>
      <c r="CF400" s="110"/>
      <c r="CG400" s="111">
        <v>83.2</v>
      </c>
      <c r="CH400" s="111">
        <v>56.6</v>
      </c>
      <c r="CI400" s="111">
        <v>79</v>
      </c>
      <c r="CJ400" s="111">
        <v>137.30000000000001</v>
      </c>
      <c r="CK400" s="111">
        <v>134</v>
      </c>
      <c r="CL400" s="111">
        <v>125</v>
      </c>
      <c r="CM400" s="111">
        <v>102.7</v>
      </c>
      <c r="CN400" s="111">
        <v>127.6</v>
      </c>
      <c r="CO400" s="111">
        <v>88</v>
      </c>
      <c r="CP400" s="111">
        <v>78.5</v>
      </c>
      <c r="CQ400" s="111">
        <v>110.4</v>
      </c>
      <c r="CR400" s="111">
        <v>52.5</v>
      </c>
      <c r="CS400" s="112"/>
      <c r="CT400" s="408" t="s">
        <v>300</v>
      </c>
      <c r="CU400" s="114">
        <f t="shared" si="230"/>
        <v>106.30000000000001</v>
      </c>
      <c r="CV400" s="114"/>
      <c r="CW400" s="114"/>
      <c r="CX400" s="114">
        <f t="shared" si="231"/>
        <v>102.30000000000001</v>
      </c>
      <c r="CY400" s="114"/>
      <c r="CZ400" s="114"/>
      <c r="DA400" s="114">
        <f t="shared" si="232"/>
        <v>108.39999999999999</v>
      </c>
      <c r="DB400" s="115">
        <f t="shared" si="233"/>
        <v>317</v>
      </c>
      <c r="DC400" s="116">
        <f t="shared" si="234"/>
        <v>10</v>
      </c>
      <c r="DD400" s="116">
        <f t="shared" si="235"/>
        <v>9</v>
      </c>
      <c r="DE400" s="116">
        <f t="shared" si="236"/>
        <v>10</v>
      </c>
      <c r="DF400" s="117">
        <f t="shared" si="237"/>
        <v>29</v>
      </c>
      <c r="DH400" s="119">
        <v>15.656204309349746</v>
      </c>
      <c r="DI400" s="119">
        <v>14.559272797229701</v>
      </c>
      <c r="DJ400" s="120">
        <v>14.858435936898806</v>
      </c>
      <c r="DK400" s="121"/>
      <c r="DL400" s="119">
        <v>24.214458689458684</v>
      </c>
      <c r="DM400" s="119">
        <v>18.993910256410253</v>
      </c>
      <c r="DN400" s="120">
        <v>21.770797720797713</v>
      </c>
      <c r="DO400" s="121"/>
      <c r="DP400" s="119">
        <v>29.599845559845555</v>
      </c>
      <c r="DQ400" s="119">
        <v>42.667335907335911</v>
      </c>
      <c r="DR400" s="120">
        <v>55.93281853281853</v>
      </c>
      <c r="DS400" s="121"/>
      <c r="DT400" s="119">
        <v>80.176823486506208</v>
      </c>
      <c r="DU400" s="119">
        <v>79.574744711889124</v>
      </c>
      <c r="DV400" s="120">
        <v>115.39843180160466</v>
      </c>
      <c r="DW400" s="121"/>
      <c r="DX400" s="119">
        <v>138.11067811026055</v>
      </c>
      <c r="DY400" s="119">
        <v>146.61133534369438</v>
      </c>
      <c r="DZ400" s="120">
        <v>146.41131987937831</v>
      </c>
      <c r="EA400" s="121"/>
      <c r="EB400" s="119">
        <v>144.88197110200559</v>
      </c>
      <c r="EC400" s="119">
        <v>157.08887750700885</v>
      </c>
      <c r="ED400" s="120">
        <v>161.99165139098554</v>
      </c>
      <c r="EE400" s="121"/>
      <c r="EF400" s="119">
        <v>149.54670413235402</v>
      </c>
      <c r="EG400" s="119">
        <v>132.85218302544698</v>
      </c>
      <c r="EH400" s="120">
        <v>169.45944617553232</v>
      </c>
      <c r="EI400" s="121"/>
      <c r="EJ400" s="119">
        <v>134.94407378335947</v>
      </c>
      <c r="EK400" s="119">
        <v>120.25016352694924</v>
      </c>
      <c r="EL400" s="120">
        <v>126.84742935635792</v>
      </c>
      <c r="EM400" s="121"/>
      <c r="EN400" s="119">
        <v>88.652273995535708</v>
      </c>
      <c r="EO400" s="119">
        <v>94.662597656249986</v>
      </c>
      <c r="EP400" s="120">
        <v>85.94762834821428</v>
      </c>
      <c r="EQ400" s="121"/>
      <c r="ER400" s="119">
        <v>90.475097314129997</v>
      </c>
      <c r="ES400" s="119">
        <v>78.591502854547812</v>
      </c>
      <c r="ET400" s="120">
        <v>87.479233164655497</v>
      </c>
      <c r="EU400" s="121"/>
      <c r="EV400" s="119">
        <v>83.508321191516927</v>
      </c>
      <c r="EW400" s="119">
        <v>70.952177432410565</v>
      </c>
      <c r="EX400" s="120">
        <v>50.722834709405866</v>
      </c>
      <c r="EY400" s="121"/>
      <c r="EZ400" s="119">
        <v>44.4</v>
      </c>
      <c r="FA400" s="119">
        <v>23.3</v>
      </c>
      <c r="FB400" s="120">
        <v>19</v>
      </c>
    </row>
    <row r="401" spans="1:158" s="118" customFormat="1" ht="15" customHeight="1" x14ac:dyDescent="0.25">
      <c r="A401" s="208">
        <v>35215020</v>
      </c>
      <c r="B401" s="86">
        <v>-72.387500000000003</v>
      </c>
      <c r="C401" s="86">
        <v>5.3204444400000002</v>
      </c>
      <c r="D401" s="87">
        <v>325</v>
      </c>
      <c r="E401" s="364" t="s">
        <v>301</v>
      </c>
      <c r="F401" s="210" t="s">
        <v>298</v>
      </c>
      <c r="G401" s="210" t="s">
        <v>1524</v>
      </c>
      <c r="H401" s="210" t="s">
        <v>737</v>
      </c>
      <c r="I401" s="210" t="s">
        <v>1604</v>
      </c>
      <c r="J401" s="365" t="s">
        <v>1467</v>
      </c>
      <c r="K401" s="246">
        <v>2.2999999999999998</v>
      </c>
      <c r="L401" s="91">
        <v>17.899999999999999</v>
      </c>
      <c r="M401" s="91">
        <v>0</v>
      </c>
      <c r="N401" s="91">
        <v>6.7</v>
      </c>
      <c r="O401" s="91">
        <v>9.1999999999999993</v>
      </c>
      <c r="P401" s="91">
        <v>0.3</v>
      </c>
      <c r="Q401" s="91">
        <v>63.7</v>
      </c>
      <c r="R401" s="91">
        <v>0</v>
      </c>
      <c r="S401" s="91">
        <v>0.2</v>
      </c>
      <c r="T401" s="126">
        <v>3.5</v>
      </c>
      <c r="U401" s="126">
        <v>0</v>
      </c>
      <c r="V401" s="661">
        <v>0.4</v>
      </c>
      <c r="W401" s="661">
        <v>0</v>
      </c>
      <c r="X401" s="126">
        <v>2.8</v>
      </c>
      <c r="Y401" s="126">
        <v>0.3</v>
      </c>
      <c r="Z401" s="339">
        <v>0.1</v>
      </c>
      <c r="AA401" s="91">
        <v>5</v>
      </c>
      <c r="AB401" s="91">
        <v>0</v>
      </c>
      <c r="AC401" s="91">
        <v>8.1</v>
      </c>
      <c r="AD401" s="246">
        <v>3.7</v>
      </c>
      <c r="AE401" s="91">
        <v>0</v>
      </c>
      <c r="AF401" s="91">
        <v>3.3</v>
      </c>
      <c r="AG401" s="91">
        <v>0.5</v>
      </c>
      <c r="AH401" s="91" t="s">
        <v>1301</v>
      </c>
      <c r="AI401" s="91">
        <v>1.3</v>
      </c>
      <c r="AJ401" s="91">
        <v>0</v>
      </c>
      <c r="AK401" s="91">
        <v>0</v>
      </c>
      <c r="AL401" s="91">
        <v>21</v>
      </c>
      <c r="AM401" s="126">
        <v>7.3</v>
      </c>
      <c r="AN401" s="126">
        <v>0</v>
      </c>
      <c r="AO401" s="120"/>
      <c r="AP401" s="92">
        <f t="shared" si="238"/>
        <v>157.6</v>
      </c>
      <c r="AQ401" s="93">
        <v>251.6</v>
      </c>
      <c r="AR401" s="94">
        <f t="shared" si="224"/>
        <v>62.639109697933229</v>
      </c>
      <c r="AS401" s="95">
        <f t="shared" si="225"/>
        <v>64.799078997861969</v>
      </c>
      <c r="AT401" s="96">
        <f t="shared" si="226"/>
        <v>29</v>
      </c>
      <c r="AU401" s="97">
        <f t="shared" si="227"/>
        <v>20</v>
      </c>
      <c r="AV401" s="98"/>
      <c r="AW401" s="58">
        <f t="shared" ref="AW401:AW464" si="242">+LOOKUP(1000,K401:AO401)</f>
        <v>0</v>
      </c>
      <c r="AX401" s="99"/>
      <c r="AY401" s="100">
        <f t="shared" si="228"/>
        <v>63.7</v>
      </c>
      <c r="AZ401" s="101">
        <v>129.5</v>
      </c>
      <c r="BA401" s="102">
        <f t="shared" si="239"/>
        <v>-65.8</v>
      </c>
      <c r="BB401" s="102" t="str">
        <f t="shared" si="240"/>
        <v/>
      </c>
      <c r="BC401" s="102" t="str">
        <f t="shared" si="241"/>
        <v/>
      </c>
      <c r="BD401" s="102">
        <v>14.2</v>
      </c>
      <c r="BE401" s="103">
        <f t="shared" si="229"/>
        <v>5.8000000000000007</v>
      </c>
      <c r="BF401" s="212" t="s">
        <v>301</v>
      </c>
      <c r="BG401" s="105">
        <v>9.6999999999999993</v>
      </c>
      <c r="BH401" s="105">
        <v>36.9</v>
      </c>
      <c r="BI401" s="105">
        <v>117.2</v>
      </c>
      <c r="BJ401" s="105">
        <v>251.6</v>
      </c>
      <c r="BK401" s="105">
        <v>377.4</v>
      </c>
      <c r="BL401" s="105">
        <v>325.39999999999998</v>
      </c>
      <c r="BM401" s="105">
        <v>347.3</v>
      </c>
      <c r="BN401" s="105">
        <v>263.89999999999998</v>
      </c>
      <c r="BO401" s="105">
        <v>262.89999999999998</v>
      </c>
      <c r="BP401" s="105">
        <v>263.39999999999998</v>
      </c>
      <c r="BQ401" s="105">
        <v>128.4</v>
      </c>
      <c r="BR401" s="106">
        <v>35.299999999999997</v>
      </c>
      <c r="BS401" s="107"/>
      <c r="BT401" s="108">
        <v>1.2</v>
      </c>
      <c r="BU401" s="108">
        <v>2.8</v>
      </c>
      <c r="BV401" s="108">
        <v>7.4</v>
      </c>
      <c r="BW401" s="108">
        <v>14.2</v>
      </c>
      <c r="BX401" s="108">
        <v>17.7</v>
      </c>
      <c r="BY401" s="109">
        <v>18</v>
      </c>
      <c r="BZ401" s="109">
        <v>19</v>
      </c>
      <c r="CA401" s="109">
        <v>16.100000000000001</v>
      </c>
      <c r="CB401" s="109">
        <v>13.3</v>
      </c>
      <c r="CC401" s="109">
        <v>13.9</v>
      </c>
      <c r="CD401" s="109">
        <v>8.6</v>
      </c>
      <c r="CE401" s="109">
        <v>2.5</v>
      </c>
      <c r="CF401" s="110"/>
      <c r="CG401" s="111">
        <v>61.6</v>
      </c>
      <c r="CH401" s="111">
        <v>88.7</v>
      </c>
      <c r="CI401" s="111">
        <v>120.8</v>
      </c>
      <c r="CJ401" s="111">
        <v>129.5</v>
      </c>
      <c r="CK401" s="111">
        <v>274.60000000000002</v>
      </c>
      <c r="CL401" s="111">
        <v>170.1</v>
      </c>
      <c r="CM401" s="111">
        <v>144.1</v>
      </c>
      <c r="CN401" s="111">
        <v>133</v>
      </c>
      <c r="CO401" s="111">
        <v>170.2</v>
      </c>
      <c r="CP401" s="111">
        <v>146.80000000000001</v>
      </c>
      <c r="CQ401" s="111">
        <v>137</v>
      </c>
      <c r="CR401" s="111">
        <v>70.2</v>
      </c>
      <c r="CS401" s="112"/>
      <c r="CT401" s="408" t="s">
        <v>301</v>
      </c>
      <c r="CU401" s="114">
        <f t="shared" si="230"/>
        <v>103.8</v>
      </c>
      <c r="CV401" s="114"/>
      <c r="CW401" s="114"/>
      <c r="CX401" s="114">
        <f t="shared" si="231"/>
        <v>20.399999999999999</v>
      </c>
      <c r="CY401" s="114"/>
      <c r="CZ401" s="114"/>
      <c r="DA401" s="114">
        <f t="shared" si="232"/>
        <v>33.4</v>
      </c>
      <c r="DB401" s="115">
        <f t="shared" si="233"/>
        <v>157.6</v>
      </c>
      <c r="DC401" s="116">
        <f t="shared" si="234"/>
        <v>10</v>
      </c>
      <c r="DD401" s="116">
        <f t="shared" si="235"/>
        <v>10</v>
      </c>
      <c r="DE401" s="116">
        <f t="shared" si="236"/>
        <v>9</v>
      </c>
      <c r="DF401" s="117">
        <f t="shared" si="237"/>
        <v>29</v>
      </c>
      <c r="DH401" s="119">
        <v>1.9694623655913976</v>
      </c>
      <c r="DI401" s="119">
        <v>2.6950537634408605</v>
      </c>
      <c r="DJ401" s="120">
        <v>4.9754838709677411</v>
      </c>
      <c r="DK401" s="121"/>
      <c r="DL401" s="119">
        <v>10.958376872169975</v>
      </c>
      <c r="DM401" s="119">
        <v>22.893242772553116</v>
      </c>
      <c r="DN401" s="120">
        <v>19.855276907001045</v>
      </c>
      <c r="DO401" s="121"/>
      <c r="DP401" s="119">
        <v>17.26128253968254</v>
      </c>
      <c r="DQ401" s="119">
        <v>26.90445714285714</v>
      </c>
      <c r="DR401" s="120">
        <v>57.08759365079365</v>
      </c>
      <c r="DS401" s="121"/>
      <c r="DT401" s="119">
        <v>76.308408571739363</v>
      </c>
      <c r="DU401" s="119">
        <v>74.075981725225702</v>
      </c>
      <c r="DV401" s="120">
        <v>106.95354073751767</v>
      </c>
      <c r="DW401" s="121"/>
      <c r="DX401" s="119">
        <v>126.77827698528587</v>
      </c>
      <c r="DY401" s="119">
        <v>111.93833913662063</v>
      </c>
      <c r="DZ401" s="120">
        <v>123.33855629188663</v>
      </c>
      <c r="EA401" s="121"/>
      <c r="EB401" s="119">
        <v>106.3824585858586</v>
      </c>
      <c r="EC401" s="119">
        <v>115.03463636363638</v>
      </c>
      <c r="ED401" s="120">
        <v>103.03957171717173</v>
      </c>
      <c r="EE401" s="121"/>
      <c r="EF401" s="119">
        <v>114.50041252634749</v>
      </c>
      <c r="EG401" s="119">
        <v>101.26969587473653</v>
      </c>
      <c r="EH401" s="120">
        <v>114.59989159891602</v>
      </c>
      <c r="EI401" s="121"/>
      <c r="EJ401" s="119">
        <v>88.528471911230497</v>
      </c>
      <c r="EK401" s="119">
        <v>90.734164303129802</v>
      </c>
      <c r="EL401" s="120">
        <v>98.65460516494997</v>
      </c>
      <c r="EM401" s="121"/>
      <c r="EN401" s="119">
        <v>90.302005420054201</v>
      </c>
      <c r="EO401" s="119">
        <v>100.49094850948508</v>
      </c>
      <c r="EP401" s="120">
        <v>79.513712737127364</v>
      </c>
      <c r="EQ401" s="121"/>
      <c r="ER401" s="119">
        <v>78.929157082324465</v>
      </c>
      <c r="ES401" s="119">
        <v>86.933526029055685</v>
      </c>
      <c r="ET401" s="120">
        <v>73.255174031476997</v>
      </c>
      <c r="EU401" s="121"/>
      <c r="EV401" s="119">
        <v>58.674789263531522</v>
      </c>
      <c r="EW401" s="119">
        <v>49.65587289263533</v>
      </c>
      <c r="EX401" s="120">
        <v>25.190766415261766</v>
      </c>
      <c r="EY401" s="121"/>
      <c r="EZ401" s="119">
        <v>9.7147995889003074</v>
      </c>
      <c r="FA401" s="119">
        <v>9.9193216855087325</v>
      </c>
      <c r="FB401" s="120">
        <v>8.7944501541623818</v>
      </c>
    </row>
    <row r="402" spans="1:158" s="118" customFormat="1" ht="15" customHeight="1" x14ac:dyDescent="0.25">
      <c r="A402" s="208">
        <v>35090050</v>
      </c>
      <c r="B402" s="86">
        <v>-73.038861109999999</v>
      </c>
      <c r="C402" s="86">
        <v>5.0060277800000001</v>
      </c>
      <c r="D402" s="87">
        <v>1200</v>
      </c>
      <c r="E402" s="364" t="s">
        <v>302</v>
      </c>
      <c r="F402" s="210" t="s">
        <v>240</v>
      </c>
      <c r="G402" s="210" t="s">
        <v>1524</v>
      </c>
      <c r="H402" s="210" t="s">
        <v>737</v>
      </c>
      <c r="I402" s="210" t="s">
        <v>1605</v>
      </c>
      <c r="J402" s="365" t="s">
        <v>1907</v>
      </c>
      <c r="K402" s="246">
        <v>8</v>
      </c>
      <c r="L402" s="91">
        <v>0.3</v>
      </c>
      <c r="M402" s="91">
        <v>0.5</v>
      </c>
      <c r="N402" s="91">
        <v>1.5</v>
      </c>
      <c r="O402" s="91">
        <v>1.6</v>
      </c>
      <c r="P402" s="91">
        <v>16.100000000000001</v>
      </c>
      <c r="Q402" s="91">
        <v>22.5</v>
      </c>
      <c r="R402" s="91">
        <v>8.5</v>
      </c>
      <c r="S402" s="91">
        <v>28.9</v>
      </c>
      <c r="T402" s="126">
        <v>11.8</v>
      </c>
      <c r="U402" s="126">
        <v>2.5</v>
      </c>
      <c r="V402" s="661">
        <v>0.1</v>
      </c>
      <c r="W402" s="661">
        <v>4.7</v>
      </c>
      <c r="X402" s="126">
        <v>2.2000000000000002</v>
      </c>
      <c r="Y402" s="126">
        <v>2.8</v>
      </c>
      <c r="Z402" s="339">
        <v>17.5</v>
      </c>
      <c r="AA402" s="91">
        <v>20.8</v>
      </c>
      <c r="AB402" s="91">
        <v>0</v>
      </c>
      <c r="AC402" s="91">
        <v>0.8</v>
      </c>
      <c r="AD402" s="246">
        <v>34.9</v>
      </c>
      <c r="AE402" s="91">
        <v>29.8</v>
      </c>
      <c r="AF402" s="91">
        <v>15.2</v>
      </c>
      <c r="AG402" s="91">
        <v>0.1</v>
      </c>
      <c r="AH402" s="91">
        <v>22.3</v>
      </c>
      <c r="AI402" s="91">
        <v>28.5</v>
      </c>
      <c r="AJ402" s="91">
        <v>0.4</v>
      </c>
      <c r="AK402" s="91">
        <v>3.6</v>
      </c>
      <c r="AL402" s="91">
        <v>5.0999999999999996</v>
      </c>
      <c r="AM402" s="126">
        <v>14.6</v>
      </c>
      <c r="AN402" s="126">
        <v>2.6</v>
      </c>
      <c r="AO402" s="120"/>
      <c r="AP402" s="92">
        <f t="shared" si="238"/>
        <v>308.2000000000001</v>
      </c>
      <c r="AQ402" s="93">
        <v>362.60740740740744</v>
      </c>
      <c r="AR402" s="94">
        <f t="shared" si="224"/>
        <v>84.995505801601595</v>
      </c>
      <c r="AS402" s="95">
        <f t="shared" si="225"/>
        <v>84.995505801601595</v>
      </c>
      <c r="AT402" s="96">
        <f t="shared" si="226"/>
        <v>30</v>
      </c>
      <c r="AU402" s="97">
        <f t="shared" si="227"/>
        <v>29</v>
      </c>
      <c r="AV402" s="98"/>
      <c r="AW402" s="58">
        <f t="shared" si="242"/>
        <v>2.6</v>
      </c>
      <c r="AX402" s="99"/>
      <c r="AY402" s="100">
        <f t="shared" si="228"/>
        <v>34.9</v>
      </c>
      <c r="AZ402" s="101">
        <v>140</v>
      </c>
      <c r="BA402" s="102">
        <f t="shared" si="239"/>
        <v>-105.1</v>
      </c>
      <c r="BB402" s="102" t="str">
        <f t="shared" si="240"/>
        <v/>
      </c>
      <c r="BC402" s="102" t="str">
        <f t="shared" si="241"/>
        <v/>
      </c>
      <c r="BD402" s="102">
        <v>19.789536266349582</v>
      </c>
      <c r="BE402" s="103">
        <f t="shared" si="229"/>
        <v>9.2104637336504176</v>
      </c>
      <c r="BF402" s="212" t="s">
        <v>302</v>
      </c>
      <c r="BG402" s="105">
        <v>43.262068965517244</v>
      </c>
      <c r="BH402" s="105">
        <v>69.857142857142861</v>
      </c>
      <c r="BI402" s="105">
        <v>137.34642857142856</v>
      </c>
      <c r="BJ402" s="105">
        <v>362.60740740740744</v>
      </c>
      <c r="BK402" s="105">
        <v>489.0423076923077</v>
      </c>
      <c r="BL402" s="105">
        <v>526.61785714285702</v>
      </c>
      <c r="BM402" s="105">
        <v>523.47692307692307</v>
      </c>
      <c r="BN402" s="105">
        <v>494.32499999999999</v>
      </c>
      <c r="BO402" s="105">
        <v>367.73793103448276</v>
      </c>
      <c r="BP402" s="105">
        <v>315.54074074074077</v>
      </c>
      <c r="BQ402" s="105">
        <v>238.7076923076923</v>
      </c>
      <c r="BR402" s="106">
        <v>91.179310344827599</v>
      </c>
      <c r="BS402" s="107"/>
      <c r="BT402" s="142">
        <v>4.1055555555555534</v>
      </c>
      <c r="BU402" s="143">
        <v>6.5706323254628858</v>
      </c>
      <c r="BV402" s="143">
        <v>11.187356321839083</v>
      </c>
      <c r="BW402" s="143">
        <v>19.789536266349582</v>
      </c>
      <c r="BX402" s="143">
        <v>24.449671592775044</v>
      </c>
      <c r="BY402" s="143">
        <v>24.678571428571431</v>
      </c>
      <c r="BZ402" s="143">
        <v>25.090147783251229</v>
      </c>
      <c r="CA402" s="143">
        <v>23.698275862068964</v>
      </c>
      <c r="CB402" s="143">
        <v>20.034482758620694</v>
      </c>
      <c r="CC402" s="143">
        <v>20.321072796934864</v>
      </c>
      <c r="CD402" s="143">
        <v>16.693596059113297</v>
      </c>
      <c r="CE402" s="144">
        <v>9.1379310344827562</v>
      </c>
      <c r="CF402" s="110"/>
      <c r="CG402" s="111">
        <v>89.7</v>
      </c>
      <c r="CH402" s="111">
        <v>75</v>
      </c>
      <c r="CI402" s="111">
        <v>87</v>
      </c>
      <c r="CJ402" s="111">
        <v>140</v>
      </c>
      <c r="CK402" s="111">
        <v>138</v>
      </c>
      <c r="CL402" s="111">
        <v>143</v>
      </c>
      <c r="CM402" s="111">
        <v>199.5</v>
      </c>
      <c r="CN402" s="111">
        <v>140</v>
      </c>
      <c r="CO402" s="111">
        <v>135</v>
      </c>
      <c r="CP402" s="111">
        <v>103.5</v>
      </c>
      <c r="CQ402" s="111">
        <v>128.5</v>
      </c>
      <c r="CR402" s="111">
        <v>82.5</v>
      </c>
      <c r="CS402" s="112"/>
      <c r="CT402" s="408" t="s">
        <v>302</v>
      </c>
      <c r="CU402" s="282">
        <f t="shared" si="230"/>
        <v>99.7</v>
      </c>
      <c r="CV402" s="282"/>
      <c r="CW402" s="282"/>
      <c r="CX402" s="282">
        <f t="shared" si="231"/>
        <v>86.3</v>
      </c>
      <c r="CY402" s="282"/>
      <c r="CZ402" s="282"/>
      <c r="DA402" s="282">
        <f t="shared" si="232"/>
        <v>122.19999999999999</v>
      </c>
      <c r="DB402" s="378">
        <f t="shared" si="233"/>
        <v>308.2</v>
      </c>
      <c r="DC402" s="301">
        <f t="shared" si="234"/>
        <v>10</v>
      </c>
      <c r="DD402" s="301">
        <f t="shared" si="235"/>
        <v>10</v>
      </c>
      <c r="DE402" s="301">
        <f t="shared" si="236"/>
        <v>10</v>
      </c>
      <c r="DF402" s="302">
        <f t="shared" si="237"/>
        <v>30</v>
      </c>
      <c r="DH402" s="379">
        <v>12.285144927536232</v>
      </c>
      <c r="DI402" s="379">
        <v>10.78695652173913</v>
      </c>
      <c r="DJ402" s="94">
        <v>18.277898550724636</v>
      </c>
      <c r="DK402" s="121"/>
      <c r="DL402" s="379">
        <v>28.977016885553464</v>
      </c>
      <c r="DM402" s="379">
        <v>28.468648168263055</v>
      </c>
      <c r="DN402" s="94">
        <v>21.758181100029617</v>
      </c>
      <c r="DO402" s="121"/>
      <c r="DP402" s="379">
        <v>25.614193834553113</v>
      </c>
      <c r="DQ402" s="379">
        <v>40.122233311155462</v>
      </c>
      <c r="DR402" s="94">
        <v>67.937646928365481</v>
      </c>
      <c r="DS402" s="121"/>
      <c r="DT402" s="379">
        <v>83.687020933977465</v>
      </c>
      <c r="DU402" s="379">
        <v>95.185237669231242</v>
      </c>
      <c r="DV402" s="94">
        <v>131.57959324864316</v>
      </c>
      <c r="DW402" s="121"/>
      <c r="DX402" s="379">
        <v>151.47778358208959</v>
      </c>
      <c r="DY402" s="379">
        <v>165.40445522388063</v>
      </c>
      <c r="DZ402" s="94">
        <v>169.94576119402987</v>
      </c>
      <c r="EA402" s="121"/>
      <c r="EB402" s="379">
        <v>205.15626956274306</v>
      </c>
      <c r="EC402" s="379">
        <v>171.38115337190553</v>
      </c>
      <c r="ED402" s="94">
        <v>192.42796168073605</v>
      </c>
      <c r="EE402" s="121"/>
      <c r="EF402" s="379">
        <v>183.75397489248581</v>
      </c>
      <c r="EG402" s="379">
        <v>167.96340343210252</v>
      </c>
      <c r="EH402" s="94">
        <v>204.17108321387317</v>
      </c>
      <c r="EI402" s="121"/>
      <c r="EJ402" s="379">
        <v>165.02693249387897</v>
      </c>
      <c r="EK402" s="379">
        <v>148.52423924449104</v>
      </c>
      <c r="EL402" s="94">
        <v>163.02660603940771</v>
      </c>
      <c r="EM402" s="121"/>
      <c r="EN402" s="379">
        <v>133.70932552137822</v>
      </c>
      <c r="EO402" s="379">
        <v>126.40881634930598</v>
      </c>
      <c r="EP402" s="94">
        <v>111.60778405524167</v>
      </c>
      <c r="EQ402" s="121"/>
      <c r="ER402" s="379">
        <v>120.78122853429871</v>
      </c>
      <c r="ES402" s="379">
        <v>105.97126844890003</v>
      </c>
      <c r="ET402" s="94">
        <v>92.662317831616065</v>
      </c>
      <c r="EU402" s="121"/>
      <c r="EV402" s="379">
        <v>83.368796581698376</v>
      </c>
      <c r="EW402" s="379">
        <v>78.765611494365345</v>
      </c>
      <c r="EX402" s="94">
        <v>70.172999331343661</v>
      </c>
      <c r="EY402" s="121"/>
      <c r="EZ402" s="379">
        <v>36.615689300411525</v>
      </c>
      <c r="FA402" s="379">
        <v>32.313846021947874</v>
      </c>
      <c r="FB402" s="94">
        <v>17.507501714677641</v>
      </c>
    </row>
    <row r="403" spans="1:158" s="118" customFormat="1" ht="15" customHeight="1" x14ac:dyDescent="0.25">
      <c r="A403" s="85">
        <v>24030230</v>
      </c>
      <c r="B403" s="86">
        <v>-72.976083329999994</v>
      </c>
      <c r="C403" s="86">
        <v>5.6161666700000001</v>
      </c>
      <c r="D403" s="87">
        <v>2470</v>
      </c>
      <c r="E403" s="197" t="s">
        <v>303</v>
      </c>
      <c r="F403" s="89" t="s">
        <v>240</v>
      </c>
      <c r="G403" s="89" t="s">
        <v>1515</v>
      </c>
      <c r="H403" s="89" t="s">
        <v>752</v>
      </c>
      <c r="I403" s="89" t="s">
        <v>1590</v>
      </c>
      <c r="J403" s="171" t="s">
        <v>931</v>
      </c>
      <c r="K403" s="339">
        <v>1.9</v>
      </c>
      <c r="L403" s="126">
        <v>0.8</v>
      </c>
      <c r="M403" s="126">
        <v>12.1</v>
      </c>
      <c r="N403" s="126">
        <v>0</v>
      </c>
      <c r="O403" s="126">
        <v>0</v>
      </c>
      <c r="P403" s="126">
        <v>0</v>
      </c>
      <c r="Q403" s="126">
        <v>8</v>
      </c>
      <c r="R403" s="126">
        <v>0</v>
      </c>
      <c r="S403" s="126">
        <v>0</v>
      </c>
      <c r="T403" s="126">
        <v>0</v>
      </c>
      <c r="U403" s="126">
        <v>0</v>
      </c>
      <c r="V403" s="661">
        <v>0</v>
      </c>
      <c r="W403" s="661">
        <v>0</v>
      </c>
      <c r="X403" s="126">
        <v>29.1</v>
      </c>
      <c r="Y403" s="126">
        <v>18.5</v>
      </c>
      <c r="Z403" s="339">
        <v>14</v>
      </c>
      <c r="AA403" s="126">
        <v>6</v>
      </c>
      <c r="AB403" s="126">
        <v>0</v>
      </c>
      <c r="AC403" s="126">
        <v>0</v>
      </c>
      <c r="AD403" s="339">
        <v>0</v>
      </c>
      <c r="AE403" s="126">
        <v>3.5</v>
      </c>
      <c r="AF403" s="126">
        <v>3.7</v>
      </c>
      <c r="AG403" s="126">
        <v>3.9</v>
      </c>
      <c r="AH403" s="126">
        <v>10</v>
      </c>
      <c r="AI403" s="126">
        <v>0</v>
      </c>
      <c r="AJ403" s="126">
        <v>0</v>
      </c>
      <c r="AK403" s="126">
        <v>1.6</v>
      </c>
      <c r="AL403" s="126">
        <v>13.2</v>
      </c>
      <c r="AM403" s="126">
        <v>0</v>
      </c>
      <c r="AN403" s="126">
        <v>0</v>
      </c>
      <c r="AO403" s="120"/>
      <c r="AP403" s="92">
        <f t="shared" si="238"/>
        <v>126.30000000000001</v>
      </c>
      <c r="AQ403" s="93">
        <v>91.858620689655154</v>
      </c>
      <c r="AR403" s="94">
        <f t="shared" si="224"/>
        <v>137.49389992116826</v>
      </c>
      <c r="AS403" s="95">
        <f t="shared" si="225"/>
        <v>137.49389992116826</v>
      </c>
      <c r="AT403" s="96">
        <f t="shared" si="226"/>
        <v>30</v>
      </c>
      <c r="AU403" s="97">
        <f t="shared" si="227"/>
        <v>14</v>
      </c>
      <c r="AV403" s="98"/>
      <c r="AW403" s="58">
        <f t="shared" si="242"/>
        <v>0</v>
      </c>
      <c r="AX403" s="99"/>
      <c r="AY403" s="100">
        <f t="shared" si="228"/>
        <v>29.1</v>
      </c>
      <c r="AZ403" s="101">
        <v>78</v>
      </c>
      <c r="BA403" s="102">
        <f t="shared" si="239"/>
        <v>-48.9</v>
      </c>
      <c r="BB403" s="102" t="str">
        <f t="shared" si="240"/>
        <v/>
      </c>
      <c r="BC403" s="102" t="str">
        <f t="shared" si="241"/>
        <v/>
      </c>
      <c r="BD403" s="102">
        <v>10.689655172413794</v>
      </c>
      <c r="BE403" s="103">
        <f t="shared" si="229"/>
        <v>3.3103448275862064</v>
      </c>
      <c r="BF403" s="124" t="s">
        <v>303</v>
      </c>
      <c r="BG403" s="105">
        <v>17.376666666666669</v>
      </c>
      <c r="BH403" s="105">
        <v>25.990000000000002</v>
      </c>
      <c r="BI403" s="105">
        <v>62.051724137931032</v>
      </c>
      <c r="BJ403" s="105">
        <v>91.858620689655154</v>
      </c>
      <c r="BK403" s="105">
        <v>84.039285714285697</v>
      </c>
      <c r="BL403" s="105">
        <v>52.132142857142853</v>
      </c>
      <c r="BM403" s="105">
        <v>45.603571428571442</v>
      </c>
      <c r="BN403" s="105">
        <v>37.865517241379301</v>
      </c>
      <c r="BO403" s="105">
        <v>41.653333333333343</v>
      </c>
      <c r="BP403" s="105">
        <v>80.975862068965512</v>
      </c>
      <c r="BQ403" s="105">
        <v>84.251724137931021</v>
      </c>
      <c r="BR403" s="106">
        <v>25.133333333333336</v>
      </c>
      <c r="BS403" s="107"/>
      <c r="BT403" s="108">
        <v>3.1999999999999988</v>
      </c>
      <c r="BU403" s="108">
        <v>3.6344622331691294</v>
      </c>
      <c r="BV403" s="108">
        <v>8.3793103448275836</v>
      </c>
      <c r="BW403" s="108">
        <v>10.689655172413794</v>
      </c>
      <c r="BX403" s="108">
        <v>11.223850574712644</v>
      </c>
      <c r="BY403" s="109">
        <v>9.3088455772113967</v>
      </c>
      <c r="BZ403" s="109">
        <v>8.8214285714285694</v>
      </c>
      <c r="CA403" s="109">
        <v>7.3448275862068932</v>
      </c>
      <c r="CB403" s="109">
        <v>6.9333333333333353</v>
      </c>
      <c r="CC403" s="109">
        <v>11</v>
      </c>
      <c r="CD403" s="109">
        <v>11.034482758620689</v>
      </c>
      <c r="CE403" s="109">
        <v>4.1666666666666643</v>
      </c>
      <c r="CF403" s="110"/>
      <c r="CG403" s="111">
        <v>78</v>
      </c>
      <c r="CH403" s="111">
        <v>54</v>
      </c>
      <c r="CI403" s="111">
        <v>82</v>
      </c>
      <c r="CJ403" s="111">
        <v>78</v>
      </c>
      <c r="CK403" s="111">
        <v>77</v>
      </c>
      <c r="CL403" s="111">
        <v>52</v>
      </c>
      <c r="CM403" s="111">
        <v>59</v>
      </c>
      <c r="CN403" s="111">
        <v>47</v>
      </c>
      <c r="CO403" s="111">
        <v>80</v>
      </c>
      <c r="CP403" s="111">
        <v>80</v>
      </c>
      <c r="CQ403" s="111">
        <v>68</v>
      </c>
      <c r="CR403" s="111">
        <v>52.7</v>
      </c>
      <c r="CS403" s="112"/>
      <c r="CT403" s="200" t="s">
        <v>303</v>
      </c>
      <c r="CU403" s="114">
        <f t="shared" si="230"/>
        <v>22.8</v>
      </c>
      <c r="CV403" s="114"/>
      <c r="CW403" s="114"/>
      <c r="CX403" s="114">
        <f t="shared" si="231"/>
        <v>67.599999999999994</v>
      </c>
      <c r="CY403" s="114"/>
      <c r="CZ403" s="114"/>
      <c r="DA403" s="114">
        <f t="shared" si="232"/>
        <v>35.900000000000006</v>
      </c>
      <c r="DB403" s="115">
        <f t="shared" si="233"/>
        <v>126.3</v>
      </c>
      <c r="DC403" s="116">
        <f t="shared" si="234"/>
        <v>10</v>
      </c>
      <c r="DD403" s="116">
        <f t="shared" si="235"/>
        <v>10</v>
      </c>
      <c r="DE403" s="116">
        <f t="shared" si="236"/>
        <v>10</v>
      </c>
      <c r="DF403" s="117">
        <f t="shared" si="237"/>
        <v>30</v>
      </c>
      <c r="DH403" s="119">
        <v>4.4447492163009414</v>
      </c>
      <c r="DI403" s="119">
        <v>4.4447492163009414</v>
      </c>
      <c r="DJ403" s="120">
        <v>4.148432601880879</v>
      </c>
      <c r="DK403" s="121"/>
      <c r="DL403" s="119">
        <v>7.2111140583554389</v>
      </c>
      <c r="DM403" s="119">
        <v>9.3439787798408513</v>
      </c>
      <c r="DN403" s="120">
        <v>9.851803713527854</v>
      </c>
      <c r="DO403" s="121"/>
      <c r="DP403" s="119">
        <v>13.630634071810542</v>
      </c>
      <c r="DQ403" s="119">
        <v>21.203208556149733</v>
      </c>
      <c r="DR403" s="120">
        <v>21.809014514896869</v>
      </c>
      <c r="DS403" s="121"/>
      <c r="DT403" s="119">
        <v>32.859007263922521</v>
      </c>
      <c r="DU403" s="119">
        <v>26.639636803874097</v>
      </c>
      <c r="DV403" s="120">
        <v>32.237070217917683</v>
      </c>
      <c r="DW403" s="121"/>
      <c r="DX403" s="119">
        <v>34.440025457070121</v>
      </c>
      <c r="DY403" s="119">
        <v>22.553644989585742</v>
      </c>
      <c r="DZ403" s="120">
        <v>33.830467484378616</v>
      </c>
      <c r="EA403" s="121"/>
      <c r="EB403" s="119">
        <v>21.687580483617118</v>
      </c>
      <c r="EC403" s="119">
        <v>12.193017599084278</v>
      </c>
      <c r="ED403" s="120">
        <v>14.291815710402066</v>
      </c>
      <c r="EE403" s="121"/>
      <c r="EF403" s="119">
        <v>15.061840710850246</v>
      </c>
      <c r="EG403" s="119">
        <v>12.867400342381998</v>
      </c>
      <c r="EH403" s="120">
        <v>14.263862395043613</v>
      </c>
      <c r="EI403" s="121"/>
      <c r="EJ403" s="119">
        <v>10.366258806080829</v>
      </c>
      <c r="EK403" s="119">
        <v>12.160418984056356</v>
      </c>
      <c r="EL403" s="120">
        <v>14.552632554690394</v>
      </c>
      <c r="EM403" s="121"/>
      <c r="EN403" s="119">
        <v>16.335979180221212</v>
      </c>
      <c r="EO403" s="119">
        <v>14.244176968119717</v>
      </c>
      <c r="EP403" s="120">
        <v>16.933636955107353</v>
      </c>
      <c r="EQ403" s="121"/>
      <c r="ER403" s="119">
        <v>22.87255672681794</v>
      </c>
      <c r="ES403" s="119">
        <v>24.491852778274076</v>
      </c>
      <c r="ET403" s="120">
        <v>30.766624977666609</v>
      </c>
      <c r="EU403" s="121"/>
      <c r="EV403" s="119">
        <v>26.122594510110382</v>
      </c>
      <c r="EW403" s="119">
        <v>22.88258278792615</v>
      </c>
      <c r="EX403" s="120">
        <v>22.477581322653116</v>
      </c>
      <c r="EY403" s="121"/>
      <c r="EZ403" s="119">
        <v>13.14</v>
      </c>
      <c r="FA403" s="119">
        <v>5.4273913043478261</v>
      </c>
      <c r="FB403" s="120">
        <v>3.3326086956521737</v>
      </c>
    </row>
    <row r="404" spans="1:158" s="118" customFormat="1" ht="15" customHeight="1" x14ac:dyDescent="0.25">
      <c r="A404" s="85">
        <v>23120250</v>
      </c>
      <c r="B404" s="86">
        <v>-74.068722219999998</v>
      </c>
      <c r="C404" s="86">
        <v>5.6496388900000003</v>
      </c>
      <c r="D404" s="87">
        <v>681</v>
      </c>
      <c r="E404" s="197" t="s">
        <v>304</v>
      </c>
      <c r="F404" s="89" t="s">
        <v>240</v>
      </c>
      <c r="G404" s="89" t="s">
        <v>1515</v>
      </c>
      <c r="H404" s="89" t="s">
        <v>1518</v>
      </c>
      <c r="I404" s="89" t="s">
        <v>1589</v>
      </c>
      <c r="J404" s="171" t="s">
        <v>932</v>
      </c>
      <c r="K404" s="339">
        <v>34.5</v>
      </c>
      <c r="L404" s="126">
        <v>0</v>
      </c>
      <c r="M404" s="126">
        <v>11</v>
      </c>
      <c r="N404" s="126">
        <v>8.1</v>
      </c>
      <c r="O404" s="126">
        <v>0</v>
      </c>
      <c r="P404" s="126">
        <v>0</v>
      </c>
      <c r="Q404" s="126">
        <v>0</v>
      </c>
      <c r="R404" s="126">
        <v>6.7</v>
      </c>
      <c r="S404" s="126">
        <v>0</v>
      </c>
      <c r="T404" s="126">
        <v>4.5</v>
      </c>
      <c r="U404" s="126">
        <v>0</v>
      </c>
      <c r="V404" s="661">
        <v>0.8</v>
      </c>
      <c r="W404" s="661">
        <v>24.5</v>
      </c>
      <c r="X404" s="126">
        <v>36.700000000000003</v>
      </c>
      <c r="Y404" s="126">
        <v>18.899999999999999</v>
      </c>
      <c r="Z404" s="126">
        <v>40.5</v>
      </c>
      <c r="AA404" s="126">
        <v>11.7</v>
      </c>
      <c r="AB404" s="126">
        <v>0</v>
      </c>
      <c r="AC404" s="126">
        <v>8.9</v>
      </c>
      <c r="AD404" s="339">
        <v>23.4</v>
      </c>
      <c r="AE404" s="126">
        <v>0</v>
      </c>
      <c r="AF404" s="126">
        <v>36.700000000000003</v>
      </c>
      <c r="AG404" s="126">
        <v>23.4</v>
      </c>
      <c r="AH404" s="126">
        <v>24.5</v>
      </c>
      <c r="AI404" s="126">
        <v>0</v>
      </c>
      <c r="AJ404" s="126">
        <v>4.9000000000000004</v>
      </c>
      <c r="AK404" s="126">
        <v>10.5</v>
      </c>
      <c r="AL404" s="126">
        <v>0</v>
      </c>
      <c r="AM404" s="126">
        <v>0</v>
      </c>
      <c r="AN404" s="126">
        <v>19.600000000000001</v>
      </c>
      <c r="AO404" s="120"/>
      <c r="AP404" s="92">
        <f t="shared" si="238"/>
        <v>349.8</v>
      </c>
      <c r="AQ404" s="93">
        <v>268.98666666666668</v>
      </c>
      <c r="AR404" s="94">
        <f t="shared" si="224"/>
        <v>130.04362050163576</v>
      </c>
      <c r="AS404" s="95">
        <f t="shared" si="225"/>
        <v>130.04362050163576</v>
      </c>
      <c r="AT404" s="96">
        <f t="shared" si="226"/>
        <v>30</v>
      </c>
      <c r="AU404" s="97">
        <f t="shared" si="227"/>
        <v>19</v>
      </c>
      <c r="AV404" s="98"/>
      <c r="AW404" s="58">
        <f t="shared" si="242"/>
        <v>19.600000000000001</v>
      </c>
      <c r="AX404" s="99"/>
      <c r="AY404" s="100">
        <f t="shared" si="228"/>
        <v>40.5</v>
      </c>
      <c r="AZ404" s="101">
        <v>115</v>
      </c>
      <c r="BA404" s="102">
        <f t="shared" si="239"/>
        <v>-74.5</v>
      </c>
      <c r="BB404" s="102" t="str">
        <f t="shared" si="240"/>
        <v/>
      </c>
      <c r="BC404" s="102" t="str">
        <f t="shared" si="241"/>
        <v/>
      </c>
      <c r="BD404" s="102">
        <v>17.133333333333329</v>
      </c>
      <c r="BE404" s="103">
        <f t="shared" si="229"/>
        <v>1.8666666666666707</v>
      </c>
      <c r="BF404" s="124" t="s">
        <v>304</v>
      </c>
      <c r="BG404" s="105">
        <v>87.420000000000016</v>
      </c>
      <c r="BH404" s="105">
        <v>95.526666666666657</v>
      </c>
      <c r="BI404" s="105">
        <v>207.08928571428572</v>
      </c>
      <c r="BJ404" s="105">
        <v>268.98666666666668</v>
      </c>
      <c r="BK404" s="105">
        <v>268.84827586206893</v>
      </c>
      <c r="BL404" s="105">
        <v>151.55172413793105</v>
      </c>
      <c r="BM404" s="105">
        <v>130.93666666666667</v>
      </c>
      <c r="BN404" s="105">
        <v>140.17500000000001</v>
      </c>
      <c r="BO404" s="105">
        <v>210.10344827586206</v>
      </c>
      <c r="BP404" s="105">
        <v>273.47241379310339</v>
      </c>
      <c r="BQ404" s="105">
        <v>240.44642857142858</v>
      </c>
      <c r="BR404" s="106">
        <v>106.5965517241379</v>
      </c>
      <c r="BS404" s="107"/>
      <c r="BT404" s="108">
        <v>7.93333333333333</v>
      </c>
      <c r="BU404" s="108">
        <v>8.4216543513957323</v>
      </c>
      <c r="BV404" s="108">
        <v>14.232222222222227</v>
      </c>
      <c r="BW404" s="108">
        <v>17.133333333333329</v>
      </c>
      <c r="BX404" s="108">
        <v>16.931034482758623</v>
      </c>
      <c r="BY404" s="109">
        <v>12</v>
      </c>
      <c r="BZ404" s="109">
        <v>11.233333333333331</v>
      </c>
      <c r="CA404" s="109">
        <v>10.571428571428573</v>
      </c>
      <c r="CB404" s="109">
        <v>14.561538461538461</v>
      </c>
      <c r="CC404" s="109">
        <v>17.672222222222224</v>
      </c>
      <c r="CD404" s="109">
        <v>15.745541022592151</v>
      </c>
      <c r="CE404" s="109">
        <v>9.0689655172413755</v>
      </c>
      <c r="CF404" s="110"/>
      <c r="CG404" s="111">
        <v>78.7</v>
      </c>
      <c r="CH404" s="111">
        <v>77.3</v>
      </c>
      <c r="CI404" s="111">
        <v>112.8</v>
      </c>
      <c r="CJ404" s="111">
        <v>115</v>
      </c>
      <c r="CK404" s="111">
        <v>131</v>
      </c>
      <c r="CL404" s="111">
        <v>97</v>
      </c>
      <c r="CM404" s="111">
        <v>144.19999999999999</v>
      </c>
      <c r="CN404" s="111">
        <v>116.2</v>
      </c>
      <c r="CO404" s="111">
        <v>130</v>
      </c>
      <c r="CP404" s="111">
        <v>95.6</v>
      </c>
      <c r="CQ404" s="111">
        <v>137</v>
      </c>
      <c r="CR404" s="111">
        <v>97.1</v>
      </c>
      <c r="CS404" s="112"/>
      <c r="CT404" s="200" t="s">
        <v>304</v>
      </c>
      <c r="CU404" s="114">
        <f t="shared" si="230"/>
        <v>64.800000000000011</v>
      </c>
      <c r="CV404" s="114"/>
      <c r="CW404" s="114"/>
      <c r="CX404" s="114">
        <f t="shared" si="231"/>
        <v>165.4</v>
      </c>
      <c r="CY404" s="114"/>
      <c r="CZ404" s="114"/>
      <c r="DA404" s="114">
        <f t="shared" si="232"/>
        <v>119.6</v>
      </c>
      <c r="DB404" s="115">
        <f t="shared" si="233"/>
        <v>349.8</v>
      </c>
      <c r="DC404" s="116">
        <f t="shared" si="234"/>
        <v>10</v>
      </c>
      <c r="DD404" s="116">
        <f t="shared" si="235"/>
        <v>10</v>
      </c>
      <c r="DE404" s="116">
        <f t="shared" si="236"/>
        <v>10</v>
      </c>
      <c r="DF404" s="117">
        <f t="shared" si="237"/>
        <v>30</v>
      </c>
      <c r="DH404" s="119">
        <v>27.358909090909094</v>
      </c>
      <c r="DI404" s="119">
        <v>23.926787878787881</v>
      </c>
      <c r="DJ404" s="120">
        <v>29.614303030303034</v>
      </c>
      <c r="DK404" s="121"/>
      <c r="DL404" s="119">
        <v>39.263675889328063</v>
      </c>
      <c r="DM404" s="119">
        <v>36.924130434782604</v>
      </c>
      <c r="DN404" s="120">
        <v>26.752193675889327</v>
      </c>
      <c r="DO404" s="121"/>
      <c r="DP404" s="119">
        <v>46.121396624472574</v>
      </c>
      <c r="DQ404" s="119">
        <v>58.026919831223623</v>
      </c>
      <c r="DR404" s="120">
        <v>53.92501687763712</v>
      </c>
      <c r="DS404" s="121"/>
      <c r="DT404" s="119">
        <v>73.997824808935903</v>
      </c>
      <c r="DU404" s="119">
        <v>67.998001175778953</v>
      </c>
      <c r="DV404" s="120">
        <v>84.797507348618439</v>
      </c>
      <c r="DW404" s="121"/>
      <c r="DX404" s="119">
        <v>99.937970353477752</v>
      </c>
      <c r="DY404" s="119">
        <v>79.23010262257695</v>
      </c>
      <c r="DZ404" s="120">
        <v>84.031927023945258</v>
      </c>
      <c r="EA404" s="121"/>
      <c r="EB404" s="119">
        <v>63.09717420510524</v>
      </c>
      <c r="EC404" s="119">
        <v>47.397877295118676</v>
      </c>
      <c r="ED404" s="120">
        <v>43.498051948051945</v>
      </c>
      <c r="EE404" s="121"/>
      <c r="EF404" s="119">
        <v>39.461242845461982</v>
      </c>
      <c r="EG404" s="119">
        <v>33.567031888798041</v>
      </c>
      <c r="EH404" s="120">
        <v>49.151725265739991</v>
      </c>
      <c r="EI404" s="121"/>
      <c r="EJ404" s="119">
        <v>47.992858126721757</v>
      </c>
      <c r="EK404" s="119">
        <v>39.646274104683194</v>
      </c>
      <c r="EL404" s="120">
        <v>56.637534435261706</v>
      </c>
      <c r="EM404" s="121"/>
      <c r="EN404" s="119">
        <v>55.512866368604058</v>
      </c>
      <c r="EO404" s="119">
        <v>64.414929624109945</v>
      </c>
      <c r="EP404" s="120">
        <v>81.418870673952625</v>
      </c>
      <c r="EQ404" s="121"/>
      <c r="ER404" s="119">
        <v>75.75566347432104</v>
      </c>
      <c r="ES404" s="119">
        <v>80.041839170894463</v>
      </c>
      <c r="ET404" s="120">
        <v>97.585255975474084</v>
      </c>
      <c r="EU404" s="121"/>
      <c r="EV404" s="119">
        <v>93.222990492653423</v>
      </c>
      <c r="EW404" s="119">
        <v>78.873163353500445</v>
      </c>
      <c r="EX404" s="120">
        <v>63.40384615384616</v>
      </c>
      <c r="EY404" s="121"/>
      <c r="EZ404" s="119">
        <v>43.097376510332658</v>
      </c>
      <c r="FA404" s="119">
        <v>45.397236509723953</v>
      </c>
      <c r="FB404" s="120">
        <v>24.798490428219253</v>
      </c>
    </row>
    <row r="405" spans="1:158" s="118" customFormat="1" ht="15" customHeight="1" x14ac:dyDescent="0.25">
      <c r="A405" s="85">
        <v>23125140</v>
      </c>
      <c r="B405" s="86">
        <v>-74.182416669999995</v>
      </c>
      <c r="C405" s="86">
        <v>5.5208333300000003</v>
      </c>
      <c r="D405" s="87">
        <v>1250</v>
      </c>
      <c r="E405" s="197" t="s">
        <v>305</v>
      </c>
      <c r="F405" s="89" t="s">
        <v>240</v>
      </c>
      <c r="G405" s="89" t="s">
        <v>1515</v>
      </c>
      <c r="H405" s="89" t="s">
        <v>1518</v>
      </c>
      <c r="I405" s="89" t="s">
        <v>1589</v>
      </c>
      <c r="J405" s="171" t="s">
        <v>1468</v>
      </c>
      <c r="K405" s="339">
        <v>22.2</v>
      </c>
      <c r="L405" s="126">
        <v>0</v>
      </c>
      <c r="M405" s="126">
        <v>1.2</v>
      </c>
      <c r="N405" s="126">
        <v>40.200000000000003</v>
      </c>
      <c r="O405" s="126">
        <v>2.2000000000000002</v>
      </c>
      <c r="P405" s="126">
        <v>0</v>
      </c>
      <c r="Q405" s="126">
        <v>1.2</v>
      </c>
      <c r="R405" s="126">
        <v>11.2</v>
      </c>
      <c r="S405" s="126">
        <v>2.7</v>
      </c>
      <c r="T405" s="126">
        <v>0</v>
      </c>
      <c r="U405" s="126">
        <v>5.2</v>
      </c>
      <c r="V405" s="661">
        <v>31.5</v>
      </c>
      <c r="W405" s="661">
        <v>10.199999999999999</v>
      </c>
      <c r="X405" s="126">
        <v>32.200000000000003</v>
      </c>
      <c r="Y405" s="126">
        <v>12.7</v>
      </c>
      <c r="Z405" s="126">
        <v>21.5</v>
      </c>
      <c r="AA405" s="126">
        <v>15.7</v>
      </c>
      <c r="AB405" s="126">
        <v>3.2</v>
      </c>
      <c r="AC405" s="126">
        <v>11.7</v>
      </c>
      <c r="AD405" s="339">
        <v>0</v>
      </c>
      <c r="AE405" s="126">
        <v>0</v>
      </c>
      <c r="AF405" s="126">
        <v>19.7</v>
      </c>
      <c r="AG405" s="126">
        <v>38.200000000000003</v>
      </c>
      <c r="AH405" s="126">
        <v>22.2</v>
      </c>
      <c r="AI405" s="126">
        <v>0.5</v>
      </c>
      <c r="AJ405" s="126">
        <v>9.1999999999999993</v>
      </c>
      <c r="AK405" s="126">
        <v>26.4</v>
      </c>
      <c r="AL405" s="126">
        <v>5.4</v>
      </c>
      <c r="AM405" s="126">
        <v>0</v>
      </c>
      <c r="AN405" s="126">
        <v>12.4</v>
      </c>
      <c r="AO405" s="120"/>
      <c r="AP405" s="92">
        <f t="shared" si="238"/>
        <v>358.79999999999984</v>
      </c>
      <c r="AQ405" s="93">
        <v>381.87307692307689</v>
      </c>
      <c r="AR405" s="94">
        <f t="shared" si="224"/>
        <v>93.957919969381663</v>
      </c>
      <c r="AS405" s="95">
        <f t="shared" si="225"/>
        <v>93.957919969381663</v>
      </c>
      <c r="AT405" s="96">
        <f t="shared" si="226"/>
        <v>30</v>
      </c>
      <c r="AU405" s="97">
        <f t="shared" si="227"/>
        <v>24</v>
      </c>
      <c r="AV405" s="98"/>
      <c r="AW405" s="58">
        <f t="shared" si="242"/>
        <v>12.4</v>
      </c>
      <c r="AX405" s="99"/>
      <c r="AY405" s="100">
        <f t="shared" si="228"/>
        <v>40.200000000000003</v>
      </c>
      <c r="AZ405" s="101">
        <v>127.4</v>
      </c>
      <c r="BA405" s="102">
        <f t="shared" si="239"/>
        <v>-87.2</v>
      </c>
      <c r="BB405" s="102" t="str">
        <f t="shared" si="240"/>
        <v/>
      </c>
      <c r="BC405" s="102" t="str">
        <f t="shared" si="241"/>
        <v/>
      </c>
      <c r="BD405" s="102">
        <v>22.045918367346943</v>
      </c>
      <c r="BE405" s="103">
        <f t="shared" si="229"/>
        <v>1.9540816326530575</v>
      </c>
      <c r="BF405" s="124" t="s">
        <v>305</v>
      </c>
      <c r="BG405" s="105">
        <v>139.78240588910879</v>
      </c>
      <c r="BH405" s="105">
        <v>179.21999999999997</v>
      </c>
      <c r="BI405" s="105">
        <v>287.79999999999995</v>
      </c>
      <c r="BJ405" s="105">
        <v>381.87307692307689</v>
      </c>
      <c r="BK405" s="105">
        <v>344.02800000000002</v>
      </c>
      <c r="BL405" s="105">
        <v>228.62307692307695</v>
      </c>
      <c r="BM405" s="105">
        <v>197.22142857142856</v>
      </c>
      <c r="BN405" s="105">
        <v>169.21200000000002</v>
      </c>
      <c r="BO405" s="105">
        <v>262.25185185185188</v>
      </c>
      <c r="BP405" s="105">
        <v>361.32307692307688</v>
      </c>
      <c r="BQ405" s="105">
        <v>279.32499999999999</v>
      </c>
      <c r="BR405" s="106">
        <v>165.61083963266626</v>
      </c>
      <c r="BS405" s="107"/>
      <c r="BT405" s="142">
        <v>12.155925925925924</v>
      </c>
      <c r="BU405" s="143">
        <v>13.639021339452375</v>
      </c>
      <c r="BV405" s="143">
        <v>18.592592592592592</v>
      </c>
      <c r="BW405" s="143">
        <v>22.045918367346943</v>
      </c>
      <c r="BX405" s="143">
        <v>21.957142857142863</v>
      </c>
      <c r="BY405" s="143">
        <v>17.664835164835161</v>
      </c>
      <c r="BZ405" s="143">
        <v>16.026819923371644</v>
      </c>
      <c r="CA405" s="143">
        <v>14.149382716049383</v>
      </c>
      <c r="CB405" s="143">
        <v>17.721576877343818</v>
      </c>
      <c r="CC405" s="143">
        <v>21.550724446206011</v>
      </c>
      <c r="CD405" s="143">
        <v>19.510107015457784</v>
      </c>
      <c r="CE405" s="144">
        <v>14.885333333333335</v>
      </c>
      <c r="CF405" s="110"/>
      <c r="CG405" s="111">
        <v>74.400000000000006</v>
      </c>
      <c r="CH405" s="111">
        <v>82.2</v>
      </c>
      <c r="CI405" s="111">
        <v>104.3</v>
      </c>
      <c r="CJ405" s="111">
        <v>127.4</v>
      </c>
      <c r="CK405" s="111">
        <v>117.3</v>
      </c>
      <c r="CL405" s="111">
        <v>140</v>
      </c>
      <c r="CM405" s="111">
        <v>85.4</v>
      </c>
      <c r="CN405" s="111">
        <v>125.8</v>
      </c>
      <c r="CO405" s="111">
        <v>107.4</v>
      </c>
      <c r="CP405" s="111">
        <v>138</v>
      </c>
      <c r="CQ405" s="111">
        <v>98.4</v>
      </c>
      <c r="CR405" s="111">
        <v>116.4</v>
      </c>
      <c r="CS405" s="303"/>
      <c r="CT405" s="200" t="s">
        <v>305</v>
      </c>
      <c r="CU405" s="114">
        <f t="shared" si="230"/>
        <v>80.900000000000006</v>
      </c>
      <c r="CV405" s="114"/>
      <c r="CW405" s="114"/>
      <c r="CX405" s="114">
        <f t="shared" si="231"/>
        <v>143.89999999999998</v>
      </c>
      <c r="CY405" s="114"/>
      <c r="CZ405" s="114"/>
      <c r="DA405" s="114">
        <f t="shared" si="232"/>
        <v>134.00000000000003</v>
      </c>
      <c r="DB405" s="115">
        <f t="shared" si="233"/>
        <v>358.8</v>
      </c>
      <c r="DC405" s="116">
        <f t="shared" si="234"/>
        <v>10</v>
      </c>
      <c r="DD405" s="116">
        <f t="shared" si="235"/>
        <v>10</v>
      </c>
      <c r="DE405" s="116">
        <f t="shared" si="236"/>
        <v>10</v>
      </c>
      <c r="DF405" s="117">
        <f t="shared" si="237"/>
        <v>30</v>
      </c>
      <c r="DH405" s="119">
        <v>44.592265168128648</v>
      </c>
      <c r="DI405" s="119">
        <v>49.777412280701746</v>
      </c>
      <c r="DJ405" s="120">
        <v>34.599072551169591</v>
      </c>
      <c r="DK405" s="121"/>
      <c r="DL405" s="119">
        <v>62.466741464978355</v>
      </c>
      <c r="DM405" s="119">
        <v>80.184580862317659</v>
      </c>
      <c r="DN405" s="120">
        <v>65.760442378586305</v>
      </c>
      <c r="DO405" s="121"/>
      <c r="DP405" s="119">
        <v>100.75250697160823</v>
      </c>
      <c r="DQ405" s="119">
        <v>113.97251782672978</v>
      </c>
      <c r="DR405" s="120">
        <v>100.05144578989724</v>
      </c>
      <c r="DS405" s="121"/>
      <c r="DT405" s="119">
        <v>124.69052471382255</v>
      </c>
      <c r="DU405" s="119">
        <v>99.587811817640443</v>
      </c>
      <c r="DV405" s="120">
        <v>141.56283993912527</v>
      </c>
      <c r="DW405" s="121"/>
      <c r="DX405" s="119">
        <v>126.1415241315301</v>
      </c>
      <c r="DY405" s="119">
        <v>90.418244497480771</v>
      </c>
      <c r="DZ405" s="120">
        <v>121.70134248210024</v>
      </c>
      <c r="EA405" s="121"/>
      <c r="EB405" s="119">
        <v>97.854869626497546</v>
      </c>
      <c r="EC405" s="119">
        <v>74.758689217758999</v>
      </c>
      <c r="ED405" s="120">
        <v>66.958663377965706</v>
      </c>
      <c r="EE405" s="121"/>
      <c r="EF405" s="119">
        <v>60.235327562797032</v>
      </c>
      <c r="EG405" s="119">
        <v>69.114236818284709</v>
      </c>
      <c r="EH405" s="120">
        <v>68.811546730029434</v>
      </c>
      <c r="EI405" s="121"/>
      <c r="EJ405" s="119">
        <v>54.131187026197097</v>
      </c>
      <c r="EK405" s="119">
        <v>61.53641685059015</v>
      </c>
      <c r="EL405" s="120">
        <v>76.138278476153914</v>
      </c>
      <c r="EM405" s="121"/>
      <c r="EN405" s="119">
        <v>65.504710011082381</v>
      </c>
      <c r="EO405" s="119">
        <v>90.589459426179062</v>
      </c>
      <c r="EP405" s="120">
        <v>118.82249722940526</v>
      </c>
      <c r="EQ405" s="121"/>
      <c r="ER405" s="119">
        <v>121.58270322502719</v>
      </c>
      <c r="ES405" s="119">
        <v>124.59466119096511</v>
      </c>
      <c r="ET405" s="120">
        <v>144.97557676047833</v>
      </c>
      <c r="EU405" s="121"/>
      <c r="EV405" s="119">
        <v>110.35451977401128</v>
      </c>
      <c r="EW405" s="119">
        <v>86.864200800376636</v>
      </c>
      <c r="EX405" s="120">
        <v>85.86461275894537</v>
      </c>
      <c r="EY405" s="121"/>
      <c r="EZ405" s="119">
        <v>62.432739260327608</v>
      </c>
      <c r="FA405" s="119">
        <v>69.230273685656414</v>
      </c>
      <c r="FB405" s="120">
        <v>47.478163524604248</v>
      </c>
    </row>
    <row r="406" spans="1:158" s="118" customFormat="1" ht="15" customHeight="1" x14ac:dyDescent="0.25">
      <c r="A406" s="85">
        <v>24010180</v>
      </c>
      <c r="B406" s="86">
        <v>-73.63136111</v>
      </c>
      <c r="C406" s="86">
        <v>5.5387777800000002</v>
      </c>
      <c r="D406" s="87">
        <v>2290</v>
      </c>
      <c r="E406" s="197" t="s">
        <v>306</v>
      </c>
      <c r="F406" s="89" t="s">
        <v>240</v>
      </c>
      <c r="G406" s="89" t="s">
        <v>1515</v>
      </c>
      <c r="H406" s="89" t="s">
        <v>752</v>
      </c>
      <c r="I406" s="89" t="s">
        <v>1588</v>
      </c>
      <c r="J406" s="171" t="s">
        <v>933</v>
      </c>
      <c r="K406" s="339">
        <v>3.5</v>
      </c>
      <c r="L406" s="126">
        <v>0</v>
      </c>
      <c r="M406" s="126">
        <v>4.9000000000000004</v>
      </c>
      <c r="N406" s="126">
        <v>5.7</v>
      </c>
      <c r="O406" s="126">
        <v>0</v>
      </c>
      <c r="P406" s="126">
        <v>0</v>
      </c>
      <c r="Q406" s="126">
        <v>0</v>
      </c>
      <c r="R406" s="126">
        <v>0</v>
      </c>
      <c r="S406" s="126">
        <v>0</v>
      </c>
      <c r="T406" s="126">
        <v>0</v>
      </c>
      <c r="U406" s="126">
        <v>0</v>
      </c>
      <c r="V406" s="661">
        <v>0</v>
      </c>
      <c r="W406" s="661">
        <v>3.2</v>
      </c>
      <c r="X406" s="126">
        <v>29.2</v>
      </c>
      <c r="Y406" s="126">
        <v>0</v>
      </c>
      <c r="Z406" s="126">
        <v>17</v>
      </c>
      <c r="AA406" s="126">
        <v>11.2</v>
      </c>
      <c r="AB406" s="126">
        <v>0</v>
      </c>
      <c r="AC406" s="126">
        <v>0</v>
      </c>
      <c r="AD406" s="339">
        <v>9</v>
      </c>
      <c r="AE406" s="126">
        <v>3.7</v>
      </c>
      <c r="AF406" s="126">
        <v>11.1</v>
      </c>
      <c r="AG406" s="126">
        <v>4.8</v>
      </c>
      <c r="AH406" s="126">
        <v>14.2</v>
      </c>
      <c r="AI406" s="126">
        <v>0</v>
      </c>
      <c r="AJ406" s="126">
        <v>21.8</v>
      </c>
      <c r="AK406" s="126">
        <v>0.7</v>
      </c>
      <c r="AL406" s="126">
        <v>0.3</v>
      </c>
      <c r="AM406" s="126">
        <v>0</v>
      </c>
      <c r="AN406" s="126">
        <v>0</v>
      </c>
      <c r="AO406" s="120"/>
      <c r="AP406" s="92">
        <f t="shared" si="238"/>
        <v>140.30000000000001</v>
      </c>
      <c r="AQ406" s="93">
        <v>130.22</v>
      </c>
      <c r="AR406" s="94">
        <f t="shared" si="224"/>
        <v>107.74074642911997</v>
      </c>
      <c r="AS406" s="95">
        <f t="shared" si="225"/>
        <v>107.74074642911995</v>
      </c>
      <c r="AT406" s="96">
        <f t="shared" si="226"/>
        <v>30</v>
      </c>
      <c r="AU406" s="97">
        <f t="shared" si="227"/>
        <v>15</v>
      </c>
      <c r="AV406" s="98"/>
      <c r="AW406" s="58">
        <f t="shared" si="242"/>
        <v>0</v>
      </c>
      <c r="AX406" s="99"/>
      <c r="AY406" s="100">
        <f t="shared" si="228"/>
        <v>29.2</v>
      </c>
      <c r="AZ406" s="101">
        <v>82</v>
      </c>
      <c r="BA406" s="102">
        <f t="shared" si="239"/>
        <v>-52.8</v>
      </c>
      <c r="BB406" s="102" t="str">
        <f t="shared" si="240"/>
        <v/>
      </c>
      <c r="BC406" s="102" t="str">
        <f t="shared" si="241"/>
        <v/>
      </c>
      <c r="BD406" s="102">
        <v>11.333333333333336</v>
      </c>
      <c r="BE406" s="103">
        <f t="shared" si="229"/>
        <v>3.6666666666666643</v>
      </c>
      <c r="BF406" s="124" t="s">
        <v>306</v>
      </c>
      <c r="BG406" s="105">
        <v>43.093333333333334</v>
      </c>
      <c r="BH406" s="105">
        <v>66.217241379310366</v>
      </c>
      <c r="BI406" s="105">
        <v>119.55172413793102</v>
      </c>
      <c r="BJ406" s="105">
        <v>130.22</v>
      </c>
      <c r="BK406" s="105">
        <v>98.163333333333355</v>
      </c>
      <c r="BL406" s="105">
        <v>27.868965517241385</v>
      </c>
      <c r="BM406" s="105">
        <v>27.166666666666668</v>
      </c>
      <c r="BN406" s="105">
        <v>27.789655172413791</v>
      </c>
      <c r="BO406" s="105">
        <v>58.999999999999993</v>
      </c>
      <c r="BP406" s="105">
        <v>134.82999999999998</v>
      </c>
      <c r="BQ406" s="105">
        <v>132.70999999999998</v>
      </c>
      <c r="BR406" s="106">
        <v>73.51666666666668</v>
      </c>
      <c r="BS406" s="107"/>
      <c r="BT406" s="108">
        <v>4.966666666666665</v>
      </c>
      <c r="BU406" s="108">
        <v>5.8328308136572122</v>
      </c>
      <c r="BV406" s="108">
        <v>10.941111111111111</v>
      </c>
      <c r="BW406" s="108">
        <v>11.333333333333336</v>
      </c>
      <c r="BX406" s="108">
        <v>9.399999999999995</v>
      </c>
      <c r="BY406" s="109">
        <v>4.6045977011494257</v>
      </c>
      <c r="BZ406" s="109">
        <v>4.2666666666666648</v>
      </c>
      <c r="CA406" s="109">
        <v>3.5862068965517229</v>
      </c>
      <c r="CB406" s="109">
        <v>5.5000000000000018</v>
      </c>
      <c r="CC406" s="109">
        <v>11.366666666666665</v>
      </c>
      <c r="CD406" s="109">
        <v>12.433333333333332</v>
      </c>
      <c r="CE406" s="109">
        <v>6.8666666666666636</v>
      </c>
      <c r="CF406" s="110"/>
      <c r="CG406" s="111">
        <v>57</v>
      </c>
      <c r="CH406" s="111">
        <v>65</v>
      </c>
      <c r="CI406" s="111">
        <v>93.8</v>
      </c>
      <c r="CJ406" s="111">
        <v>82</v>
      </c>
      <c r="CK406" s="111">
        <v>91.8</v>
      </c>
      <c r="CL406" s="111">
        <v>82</v>
      </c>
      <c r="CM406" s="111">
        <v>47</v>
      </c>
      <c r="CN406" s="111">
        <v>46</v>
      </c>
      <c r="CO406" s="111">
        <v>48.8</v>
      </c>
      <c r="CP406" s="111">
        <v>78</v>
      </c>
      <c r="CQ406" s="111">
        <v>82</v>
      </c>
      <c r="CR406" s="111">
        <v>60</v>
      </c>
      <c r="CS406" s="112"/>
      <c r="CT406" s="200" t="s">
        <v>306</v>
      </c>
      <c r="CU406" s="114">
        <f t="shared" si="230"/>
        <v>14.100000000000001</v>
      </c>
      <c r="CV406" s="114"/>
      <c r="CW406" s="114"/>
      <c r="CX406" s="114">
        <f t="shared" si="231"/>
        <v>69.599999999999994</v>
      </c>
      <c r="CY406" s="114"/>
      <c r="CZ406" s="114"/>
      <c r="DA406" s="114">
        <f t="shared" si="232"/>
        <v>56.599999999999994</v>
      </c>
      <c r="DB406" s="115">
        <f t="shared" si="233"/>
        <v>140.29999999999998</v>
      </c>
      <c r="DC406" s="116">
        <f t="shared" si="234"/>
        <v>10</v>
      </c>
      <c r="DD406" s="116">
        <f t="shared" si="235"/>
        <v>10</v>
      </c>
      <c r="DE406" s="116">
        <f t="shared" si="236"/>
        <v>10</v>
      </c>
      <c r="DF406" s="117">
        <f t="shared" si="237"/>
        <v>30</v>
      </c>
      <c r="DH406" s="119">
        <v>19.695726681127983</v>
      </c>
      <c r="DI406" s="119">
        <v>10.79765726681128</v>
      </c>
      <c r="DJ406" s="120">
        <v>15.596616052060737</v>
      </c>
      <c r="DK406" s="121"/>
      <c r="DL406" s="119">
        <v>15.283261868300157</v>
      </c>
      <c r="DM406" s="119">
        <v>27.253369065849927</v>
      </c>
      <c r="DN406" s="120">
        <v>27.253369065849927</v>
      </c>
      <c r="DO406" s="121"/>
      <c r="DP406" s="119">
        <v>24.391770657672851</v>
      </c>
      <c r="DQ406" s="119">
        <v>43.285396290050592</v>
      </c>
      <c r="DR406" s="120">
        <v>50.88283305227656</v>
      </c>
      <c r="DS406" s="121"/>
      <c r="DT406" s="119">
        <v>40.489015459723362</v>
      </c>
      <c r="DU406" s="119">
        <v>37.889720640086793</v>
      </c>
      <c r="DV406" s="120">
        <v>44.487930566856527</v>
      </c>
      <c r="DW406" s="121"/>
      <c r="DX406" s="119">
        <v>41.91170391061452</v>
      </c>
      <c r="DY406" s="119">
        <v>22.906396648044691</v>
      </c>
      <c r="DZ406" s="120">
        <v>42.611899441340782</v>
      </c>
      <c r="EA406" s="121"/>
      <c r="EB406" s="119">
        <v>18.115970588235296</v>
      </c>
      <c r="EC406" s="119">
        <v>8.1071470588235286</v>
      </c>
      <c r="ED406" s="120">
        <v>7.8068823529411775</v>
      </c>
      <c r="EE406" s="121"/>
      <c r="EF406" s="119">
        <v>11.974873487348736</v>
      </c>
      <c r="EG406" s="119">
        <v>8.6100330033003303</v>
      </c>
      <c r="EH406" s="120">
        <v>9.4017601760176035</v>
      </c>
      <c r="EI406" s="121"/>
      <c r="EJ406" s="119">
        <v>8.18032082859669</v>
      </c>
      <c r="EK406" s="119">
        <v>5.6863205759757491</v>
      </c>
      <c r="EL406" s="120">
        <v>13.367841354048252</v>
      </c>
      <c r="EM406" s="121"/>
      <c r="EN406" s="119">
        <v>14.490868686868685</v>
      </c>
      <c r="EO406" s="119">
        <v>19.651999999999997</v>
      </c>
      <c r="EP406" s="120">
        <v>31.36379797979798</v>
      </c>
      <c r="EQ406" s="121"/>
      <c r="ER406" s="119">
        <v>39.590340392504707</v>
      </c>
      <c r="ES406" s="119">
        <v>54.286754629116295</v>
      </c>
      <c r="ET406" s="120">
        <v>61.584973943896202</v>
      </c>
      <c r="EU406" s="121"/>
      <c r="EV406" s="119">
        <v>46.31895113839856</v>
      </c>
      <c r="EW406" s="119">
        <v>45.618664620107438</v>
      </c>
      <c r="EX406" s="120">
        <v>38.415717574827312</v>
      </c>
      <c r="EY406" s="121"/>
      <c r="EZ406" s="119">
        <v>33.315948275862077</v>
      </c>
      <c r="FA406" s="119">
        <v>21.310201149425296</v>
      </c>
      <c r="FB406" s="120">
        <v>15.007183908045981</v>
      </c>
    </row>
    <row r="407" spans="1:158" s="118" customFormat="1" ht="15" customHeight="1" x14ac:dyDescent="0.25">
      <c r="A407" s="85">
        <v>24030260</v>
      </c>
      <c r="B407" s="86">
        <v>-72.444611109999997</v>
      </c>
      <c r="C407" s="86">
        <v>6.4068055599999996</v>
      </c>
      <c r="D407" s="87">
        <v>2749</v>
      </c>
      <c r="E407" s="197" t="s">
        <v>307</v>
      </c>
      <c r="F407" s="89" t="s">
        <v>240</v>
      </c>
      <c r="G407" s="89" t="s">
        <v>1515</v>
      </c>
      <c r="H407" s="89" t="s">
        <v>752</v>
      </c>
      <c r="I407" s="89" t="s">
        <v>1590</v>
      </c>
      <c r="J407" s="171" t="s">
        <v>934</v>
      </c>
      <c r="K407" s="339">
        <v>0</v>
      </c>
      <c r="L407" s="126">
        <v>0</v>
      </c>
      <c r="M407" s="126">
        <v>0</v>
      </c>
      <c r="N407" s="126">
        <v>0</v>
      </c>
      <c r="O407" s="126">
        <v>4.5</v>
      </c>
      <c r="P407" s="126">
        <v>0</v>
      </c>
      <c r="Q407" s="126">
        <v>0</v>
      </c>
      <c r="R407" s="126">
        <v>0</v>
      </c>
      <c r="S407" s="126">
        <v>0</v>
      </c>
      <c r="T407" s="126">
        <v>0</v>
      </c>
      <c r="U407" s="126">
        <v>0</v>
      </c>
      <c r="V407" s="661">
        <v>0</v>
      </c>
      <c r="W407" s="661">
        <v>5</v>
      </c>
      <c r="X407" s="126">
        <v>10</v>
      </c>
      <c r="Y407" s="126">
        <v>15</v>
      </c>
      <c r="Z407" s="126">
        <v>1.19</v>
      </c>
      <c r="AA407" s="126">
        <v>10.5</v>
      </c>
      <c r="AB407" s="126">
        <v>7.5</v>
      </c>
      <c r="AC407" s="126">
        <v>0</v>
      </c>
      <c r="AD407" s="339">
        <v>0</v>
      </c>
      <c r="AE407" s="126">
        <v>0</v>
      </c>
      <c r="AF407" s="126">
        <v>20</v>
      </c>
      <c r="AG407" s="126">
        <v>38</v>
      </c>
      <c r="AH407" s="126" t="s">
        <v>1301</v>
      </c>
      <c r="AI407" s="126">
        <v>0.8</v>
      </c>
      <c r="AJ407" s="126">
        <v>9</v>
      </c>
      <c r="AK407" s="126">
        <v>0.5</v>
      </c>
      <c r="AL407" s="126">
        <v>6.2</v>
      </c>
      <c r="AM407" s="126">
        <v>0.5</v>
      </c>
      <c r="AN407" s="126">
        <v>0</v>
      </c>
      <c r="AO407" s="120"/>
      <c r="AP407" s="92">
        <f t="shared" si="238"/>
        <v>128.69</v>
      </c>
      <c r="AQ407" s="93">
        <v>110.77857142857144</v>
      </c>
      <c r="AR407" s="94">
        <f t="shared" si="224"/>
        <v>116.16867625249854</v>
      </c>
      <c r="AS407" s="95">
        <f t="shared" si="225"/>
        <v>120.17449267499849</v>
      </c>
      <c r="AT407" s="96">
        <f t="shared" si="226"/>
        <v>29</v>
      </c>
      <c r="AU407" s="97">
        <f t="shared" si="227"/>
        <v>14</v>
      </c>
      <c r="AV407" s="98"/>
      <c r="AW407" s="58">
        <f t="shared" si="242"/>
        <v>0</v>
      </c>
      <c r="AX407" s="99"/>
      <c r="AY407" s="100">
        <f t="shared" si="228"/>
        <v>38</v>
      </c>
      <c r="AZ407" s="101">
        <v>75</v>
      </c>
      <c r="BA407" s="102">
        <f t="shared" si="239"/>
        <v>-37</v>
      </c>
      <c r="BB407" s="102" t="str">
        <f t="shared" si="240"/>
        <v/>
      </c>
      <c r="BC407" s="102" t="str">
        <f t="shared" si="241"/>
        <v/>
      </c>
      <c r="BD407" s="102">
        <v>14.714285714285712</v>
      </c>
      <c r="BE407" s="103">
        <f t="shared" si="229"/>
        <v>-0.71428571428571175</v>
      </c>
      <c r="BF407" s="124" t="s">
        <v>307</v>
      </c>
      <c r="BG407" s="105">
        <v>20.403448275862061</v>
      </c>
      <c r="BH407" s="105">
        <v>40.413793103448285</v>
      </c>
      <c r="BI407" s="105">
        <v>77.714285714285708</v>
      </c>
      <c r="BJ407" s="105">
        <v>110.77857142857144</v>
      </c>
      <c r="BK407" s="105">
        <v>119.05000000000003</v>
      </c>
      <c r="BL407" s="105">
        <v>72.916666666666686</v>
      </c>
      <c r="BM407" s="105">
        <v>67.517241379310349</v>
      </c>
      <c r="BN407" s="105">
        <v>66.432142857142864</v>
      </c>
      <c r="BO407" s="105">
        <v>74.886206896551712</v>
      </c>
      <c r="BP407" s="105">
        <v>109.35000000000004</v>
      </c>
      <c r="BQ407" s="105">
        <v>101.30714285714282</v>
      </c>
      <c r="BR407" s="106">
        <v>40.655555555555551</v>
      </c>
      <c r="BS407" s="107"/>
      <c r="BT407" s="108">
        <v>4.0689655172413781</v>
      </c>
      <c r="BU407" s="108">
        <v>6.4962523356548338</v>
      </c>
      <c r="BV407" s="108">
        <v>10.899014778325123</v>
      </c>
      <c r="BW407" s="108">
        <v>14.714285714285712</v>
      </c>
      <c r="BX407" s="108">
        <v>16.764778325123153</v>
      </c>
      <c r="BY407" s="109">
        <v>13.4</v>
      </c>
      <c r="BZ407" s="109">
        <v>13.354444444444443</v>
      </c>
      <c r="CA407" s="109">
        <v>13.274673008323424</v>
      </c>
      <c r="CB407" s="109">
        <v>12.413793103448281</v>
      </c>
      <c r="CC407" s="109">
        <v>15.642857142857146</v>
      </c>
      <c r="CD407" s="109">
        <v>14.392857142857144</v>
      </c>
      <c r="CE407" s="109">
        <v>6.7862068965517226</v>
      </c>
      <c r="CF407" s="110"/>
      <c r="CG407" s="111">
        <v>34</v>
      </c>
      <c r="CH407" s="111">
        <v>31.5</v>
      </c>
      <c r="CI407" s="111">
        <v>50</v>
      </c>
      <c r="CJ407" s="111">
        <v>75</v>
      </c>
      <c r="CK407" s="111">
        <v>39.700000000000003</v>
      </c>
      <c r="CL407" s="111">
        <v>38.200000000000003</v>
      </c>
      <c r="CM407" s="111">
        <v>60</v>
      </c>
      <c r="CN407" s="111">
        <v>33.4</v>
      </c>
      <c r="CO407" s="111">
        <v>49.5</v>
      </c>
      <c r="CP407" s="111">
        <v>70</v>
      </c>
      <c r="CQ407" s="111">
        <v>51.7</v>
      </c>
      <c r="CR407" s="111">
        <v>30.9</v>
      </c>
      <c r="CS407" s="112"/>
      <c r="CT407" s="200" t="s">
        <v>307</v>
      </c>
      <c r="CU407" s="114">
        <f t="shared" si="230"/>
        <v>4.5</v>
      </c>
      <c r="CV407" s="114"/>
      <c r="CW407" s="114"/>
      <c r="CX407" s="114">
        <f t="shared" si="231"/>
        <v>49.19</v>
      </c>
      <c r="CY407" s="114"/>
      <c r="CZ407" s="114"/>
      <c r="DA407" s="114">
        <f t="shared" si="232"/>
        <v>75</v>
      </c>
      <c r="DB407" s="115">
        <f t="shared" si="233"/>
        <v>128.69</v>
      </c>
      <c r="DC407" s="116">
        <f t="shared" si="234"/>
        <v>10</v>
      </c>
      <c r="DD407" s="116">
        <f t="shared" si="235"/>
        <v>10</v>
      </c>
      <c r="DE407" s="116">
        <f t="shared" si="236"/>
        <v>9</v>
      </c>
      <c r="DF407" s="117">
        <f t="shared" si="237"/>
        <v>29</v>
      </c>
      <c r="DH407" s="119">
        <v>6.9144892672094755</v>
      </c>
      <c r="DI407" s="119">
        <v>6.7080866025166559</v>
      </c>
      <c r="DJ407" s="120">
        <v>6.2952812731310157</v>
      </c>
      <c r="DK407" s="121"/>
      <c r="DL407" s="119">
        <v>8.2536099345398561</v>
      </c>
      <c r="DM407" s="119">
        <v>15.182566422795535</v>
      </c>
      <c r="DN407" s="120">
        <v>14.367395071236045</v>
      </c>
      <c r="DO407" s="121"/>
      <c r="DP407" s="119">
        <v>15.625056509945749</v>
      </c>
      <c r="DQ407" s="119">
        <v>18.966263562386981</v>
      </c>
      <c r="DR407" s="120">
        <v>27.515822784810126</v>
      </c>
      <c r="DS407" s="121"/>
      <c r="DT407" s="119">
        <v>35.360850401866742</v>
      </c>
      <c r="DU407" s="119">
        <v>30.338002333419759</v>
      </c>
      <c r="DV407" s="120">
        <v>45.004718693284943</v>
      </c>
      <c r="DW407" s="121"/>
      <c r="DX407" s="119">
        <v>41.688733823902567</v>
      </c>
      <c r="DY407" s="119">
        <v>28.838080436437451</v>
      </c>
      <c r="DZ407" s="120">
        <v>43.408900025374273</v>
      </c>
      <c r="EA407" s="121"/>
      <c r="EB407" s="119">
        <v>32.731174249950321</v>
      </c>
      <c r="EC407" s="119">
        <v>21.275263262467707</v>
      </c>
      <c r="ED407" s="120">
        <v>19.536419630439099</v>
      </c>
      <c r="EE407" s="121"/>
      <c r="EF407" s="119">
        <v>22.837784450063204</v>
      </c>
      <c r="EG407" s="119">
        <v>22.533280657395697</v>
      </c>
      <c r="EH407" s="120">
        <v>23.446792035398225</v>
      </c>
      <c r="EI407" s="121"/>
      <c r="EJ407" s="119">
        <v>17.331699846860641</v>
      </c>
      <c r="EK407" s="119">
        <v>21.664624808575802</v>
      </c>
      <c r="EL407" s="120">
        <v>26.803675344563548</v>
      </c>
      <c r="EM407" s="121"/>
      <c r="EN407" s="119">
        <v>25.916876998149075</v>
      </c>
      <c r="EO407" s="119">
        <v>27.41208144034999</v>
      </c>
      <c r="EP407" s="120">
        <v>31.299612990072344</v>
      </c>
      <c r="EQ407" s="121"/>
      <c r="ER407" s="119">
        <v>36.1048523206751</v>
      </c>
      <c r="ES407" s="119">
        <v>40.386829415310423</v>
      </c>
      <c r="ET407" s="120">
        <v>38.829746835443032</v>
      </c>
      <c r="EU407" s="121"/>
      <c r="EV407" s="119">
        <v>36.459048588885658</v>
      </c>
      <c r="EW407" s="119">
        <v>35.867820773930752</v>
      </c>
      <c r="EX407" s="120">
        <v>24.437416351469306</v>
      </c>
      <c r="EY407" s="121"/>
      <c r="EZ407" s="119">
        <v>22.909938524590167</v>
      </c>
      <c r="FA407" s="119">
        <v>13.572694672131147</v>
      </c>
      <c r="FB407" s="120">
        <v>10.49236680327869</v>
      </c>
    </row>
    <row r="408" spans="1:158" s="118" customFormat="1" ht="15" customHeight="1" x14ac:dyDescent="0.25">
      <c r="A408" s="85">
        <v>24030310</v>
      </c>
      <c r="B408" s="86">
        <v>-73.323999999999998</v>
      </c>
      <c r="C408" s="86">
        <v>5.6289166699999997</v>
      </c>
      <c r="D408" s="87">
        <v>2820</v>
      </c>
      <c r="E408" s="197" t="s">
        <v>308</v>
      </c>
      <c r="F408" s="89" t="s">
        <v>240</v>
      </c>
      <c r="G408" s="89" t="s">
        <v>1515</v>
      </c>
      <c r="H408" s="89" t="s">
        <v>752</v>
      </c>
      <c r="I408" s="89" t="s">
        <v>1590</v>
      </c>
      <c r="J408" s="171" t="s">
        <v>935</v>
      </c>
      <c r="K408" s="339">
        <v>1</v>
      </c>
      <c r="L408" s="126">
        <v>0</v>
      </c>
      <c r="M408" s="126">
        <v>10</v>
      </c>
      <c r="N408" s="126">
        <v>0</v>
      </c>
      <c r="O408" s="126">
        <v>0</v>
      </c>
      <c r="P408" s="339">
        <v>0</v>
      </c>
      <c r="Q408" s="126">
        <v>0</v>
      </c>
      <c r="R408" s="126">
        <v>0</v>
      </c>
      <c r="S408" s="126">
        <v>1.5</v>
      </c>
      <c r="T408" s="126">
        <v>0</v>
      </c>
      <c r="U408" s="126">
        <v>0</v>
      </c>
      <c r="V408" s="661">
        <v>0</v>
      </c>
      <c r="W408" s="661">
        <v>2</v>
      </c>
      <c r="X408" s="126">
        <v>10.5</v>
      </c>
      <c r="Y408" s="126">
        <v>1.3</v>
      </c>
      <c r="Z408" s="126">
        <v>8</v>
      </c>
      <c r="AA408" s="126">
        <v>3</v>
      </c>
      <c r="AB408" s="126">
        <v>0</v>
      </c>
      <c r="AC408" s="126">
        <v>2</v>
      </c>
      <c r="AD408" s="339">
        <v>0</v>
      </c>
      <c r="AE408" s="126">
        <v>0</v>
      </c>
      <c r="AF408" s="126">
        <v>8.3000000000000007</v>
      </c>
      <c r="AG408" s="126">
        <v>28</v>
      </c>
      <c r="AH408" s="126">
        <v>26</v>
      </c>
      <c r="AI408" s="339">
        <v>0</v>
      </c>
      <c r="AJ408" s="126">
        <v>0</v>
      </c>
      <c r="AK408" s="126">
        <v>7</v>
      </c>
      <c r="AL408" s="126">
        <v>4</v>
      </c>
      <c r="AM408" s="126">
        <v>0</v>
      </c>
      <c r="AN408" s="126">
        <v>0</v>
      </c>
      <c r="AO408" s="120"/>
      <c r="AP408" s="92">
        <f t="shared" si="238"/>
        <v>112.6</v>
      </c>
      <c r="AQ408" s="93">
        <v>127.62413793103451</v>
      </c>
      <c r="AR408" s="94">
        <f t="shared" si="224"/>
        <v>88.227824160384728</v>
      </c>
      <c r="AS408" s="95">
        <f t="shared" si="225"/>
        <v>88.227824160384728</v>
      </c>
      <c r="AT408" s="96">
        <f t="shared" si="226"/>
        <v>30</v>
      </c>
      <c r="AU408" s="97">
        <f t="shared" si="227"/>
        <v>14</v>
      </c>
      <c r="AV408" s="98"/>
      <c r="AW408" s="58">
        <f t="shared" si="242"/>
        <v>0</v>
      </c>
      <c r="AX408" s="99"/>
      <c r="AY408" s="100">
        <f t="shared" si="228"/>
        <v>28</v>
      </c>
      <c r="AZ408" s="101">
        <v>45</v>
      </c>
      <c r="BA408" s="102">
        <f t="shared" si="239"/>
        <v>-17</v>
      </c>
      <c r="BB408" s="102" t="str">
        <f t="shared" si="240"/>
        <v/>
      </c>
      <c r="BC408" s="102" t="str">
        <f t="shared" si="241"/>
        <v/>
      </c>
      <c r="BD408" s="102">
        <v>13.827586206896548</v>
      </c>
      <c r="BE408" s="103">
        <f t="shared" si="229"/>
        <v>0.17241379310345195</v>
      </c>
      <c r="BF408" s="124" t="s">
        <v>308</v>
      </c>
      <c r="BG408" s="105">
        <v>28.934615384615391</v>
      </c>
      <c r="BH408" s="105">
        <v>32.989285714285714</v>
      </c>
      <c r="BI408" s="105">
        <v>83.459259259259269</v>
      </c>
      <c r="BJ408" s="105">
        <v>127.62413793103451</v>
      </c>
      <c r="BK408" s="105">
        <v>102.73333333333336</v>
      </c>
      <c r="BL408" s="105">
        <v>68.042857142857159</v>
      </c>
      <c r="BM408" s="105">
        <v>53.558620689655172</v>
      </c>
      <c r="BN408" s="105">
        <v>47.914285714285732</v>
      </c>
      <c r="BO408" s="105">
        <v>53.377777777777787</v>
      </c>
      <c r="BP408" s="105">
        <v>108.17500000000003</v>
      </c>
      <c r="BQ408" s="105">
        <v>111.66666666666669</v>
      </c>
      <c r="BR408" s="106">
        <v>46.196153846153834</v>
      </c>
      <c r="BS408" s="107"/>
      <c r="BT408" s="108">
        <v>4.9457671957671954</v>
      </c>
      <c r="BU408" s="108">
        <v>4.9873191483076198</v>
      </c>
      <c r="BV408" s="108">
        <v>10.037037037037035</v>
      </c>
      <c r="BW408" s="108">
        <v>13.827586206896548</v>
      </c>
      <c r="BX408" s="108">
        <v>13.736781609195402</v>
      </c>
      <c r="BY408" s="109">
        <v>11.321046373365039</v>
      </c>
      <c r="BZ408" s="109">
        <v>10.793103448275861</v>
      </c>
      <c r="CA408" s="109">
        <v>9.1195402298850556</v>
      </c>
      <c r="CB408" s="109">
        <v>7.6871921182266014</v>
      </c>
      <c r="CC408" s="109">
        <v>13.642857142857146</v>
      </c>
      <c r="CD408" s="109">
        <v>13.326086956521738</v>
      </c>
      <c r="CE408" s="109">
        <v>7.9469135802469104</v>
      </c>
      <c r="CF408" s="110"/>
      <c r="CG408" s="111">
        <v>82</v>
      </c>
      <c r="CH408" s="111">
        <v>40</v>
      </c>
      <c r="CI408" s="111">
        <v>93</v>
      </c>
      <c r="CJ408" s="111">
        <v>45</v>
      </c>
      <c r="CK408" s="111">
        <v>53</v>
      </c>
      <c r="CL408" s="111">
        <v>49</v>
      </c>
      <c r="CM408" s="111">
        <v>34</v>
      </c>
      <c r="CN408" s="111">
        <v>62</v>
      </c>
      <c r="CO408" s="111">
        <v>41.2</v>
      </c>
      <c r="CP408" s="111">
        <v>70.7</v>
      </c>
      <c r="CQ408" s="111">
        <v>49.5</v>
      </c>
      <c r="CR408" s="111">
        <v>80</v>
      </c>
      <c r="CS408" s="112"/>
      <c r="CT408" s="200" t="s">
        <v>308</v>
      </c>
      <c r="CU408" s="114">
        <f t="shared" si="230"/>
        <v>12.5</v>
      </c>
      <c r="CV408" s="114"/>
      <c r="CW408" s="114"/>
      <c r="CX408" s="114">
        <f t="shared" si="231"/>
        <v>26.8</v>
      </c>
      <c r="CY408" s="114"/>
      <c r="CZ408" s="114"/>
      <c r="DA408" s="114">
        <f t="shared" si="232"/>
        <v>73.3</v>
      </c>
      <c r="DB408" s="115">
        <f t="shared" si="233"/>
        <v>112.6</v>
      </c>
      <c r="DC408" s="116">
        <f t="shared" si="234"/>
        <v>10</v>
      </c>
      <c r="DD408" s="116">
        <f t="shared" si="235"/>
        <v>10</v>
      </c>
      <c r="DE408" s="116">
        <f t="shared" si="236"/>
        <v>10</v>
      </c>
      <c r="DF408" s="117">
        <f t="shared" si="237"/>
        <v>30</v>
      </c>
      <c r="DH408" s="119">
        <v>12.745301893533405</v>
      </c>
      <c r="DI408" s="119">
        <v>9.9475526973919237</v>
      </c>
      <c r="DJ408" s="120">
        <v>9.533071335000594</v>
      </c>
      <c r="DK408" s="121"/>
      <c r="DL408" s="119">
        <v>10.173976455880824</v>
      </c>
      <c r="DM408" s="119">
        <v>14.141827273674345</v>
      </c>
      <c r="DN408" s="120">
        <v>9.360058339410358</v>
      </c>
      <c r="DO408" s="121"/>
      <c r="DP408" s="119">
        <v>20.116802507836997</v>
      </c>
      <c r="DQ408" s="119">
        <v>33.327836990595614</v>
      </c>
      <c r="DR408" s="120">
        <v>29.124326018808787</v>
      </c>
      <c r="DS408" s="121"/>
      <c r="DT408" s="119">
        <v>38.125823943065335</v>
      </c>
      <c r="DU408" s="119">
        <v>38.025756163687205</v>
      </c>
      <c r="DV408" s="120">
        <v>46.031178513937149</v>
      </c>
      <c r="DW408" s="121"/>
      <c r="DX408" s="119">
        <v>31.727222882811468</v>
      </c>
      <c r="DY408" s="119">
        <v>34.129283921257766</v>
      </c>
      <c r="DZ408" s="120">
        <v>38.633148368344564</v>
      </c>
      <c r="EA408" s="121"/>
      <c r="EB408" s="119">
        <v>29.377218132506773</v>
      </c>
      <c r="EC408" s="119">
        <v>24.081325067803174</v>
      </c>
      <c r="ED408" s="120">
        <v>17.686284385896936</v>
      </c>
      <c r="EE408" s="121"/>
      <c r="EF408" s="119">
        <v>22.083460940648205</v>
      </c>
      <c r="EG408" s="119">
        <v>15.98802602037879</v>
      </c>
      <c r="EH408" s="120">
        <v>21.783685452766104</v>
      </c>
      <c r="EI408" s="121"/>
      <c r="EJ408" s="119">
        <v>13.283080013391361</v>
      </c>
      <c r="EK408" s="119">
        <v>16.179390693003011</v>
      </c>
      <c r="EL408" s="120">
        <v>21.972012052226312</v>
      </c>
      <c r="EM408" s="121"/>
      <c r="EN408" s="119">
        <v>24.341931604266883</v>
      </c>
      <c r="EO408" s="119">
        <v>14.424848358084077</v>
      </c>
      <c r="EP408" s="120">
        <v>29.65107718050616</v>
      </c>
      <c r="EQ408" s="121"/>
      <c r="ER408" s="119">
        <v>34.501009126009137</v>
      </c>
      <c r="ES408" s="119">
        <v>38.30112027612028</v>
      </c>
      <c r="ET408" s="120">
        <v>49.301442026442032</v>
      </c>
      <c r="EU408" s="121"/>
      <c r="EV408" s="119">
        <v>36.008786304522154</v>
      </c>
      <c r="EW408" s="119">
        <v>31.507688016456886</v>
      </c>
      <c r="EX408" s="120">
        <v>31.407663610055437</v>
      </c>
      <c r="EY408" s="121"/>
      <c r="EZ408" s="119">
        <v>26.266733630952373</v>
      </c>
      <c r="FA408" s="119">
        <v>13.083430059523806</v>
      </c>
      <c r="FB408" s="120">
        <v>8.5891220238095212</v>
      </c>
    </row>
    <row r="409" spans="1:158" s="118" customFormat="1" ht="15" customHeight="1" x14ac:dyDescent="0.25">
      <c r="A409" s="85">
        <v>23125100</v>
      </c>
      <c r="B409" s="86">
        <v>-73.933333333333337</v>
      </c>
      <c r="C409" s="86">
        <v>5.5</v>
      </c>
      <c r="D409" s="87">
        <v>2200</v>
      </c>
      <c r="E409" s="197" t="s">
        <v>438</v>
      </c>
      <c r="F409" s="89" t="s">
        <v>240</v>
      </c>
      <c r="G409" s="89" t="s">
        <v>1515</v>
      </c>
      <c r="H409" s="89" t="s">
        <v>1518</v>
      </c>
      <c r="I409" s="89" t="s">
        <v>1589</v>
      </c>
      <c r="J409" s="171" t="s">
        <v>438</v>
      </c>
      <c r="K409" s="339">
        <v>40</v>
      </c>
      <c r="L409" s="126">
        <v>0</v>
      </c>
      <c r="M409" s="91">
        <v>7.5</v>
      </c>
      <c r="N409" s="91">
        <v>46.5</v>
      </c>
      <c r="O409" s="91">
        <v>0</v>
      </c>
      <c r="P409" s="91">
        <v>0</v>
      </c>
      <c r="Q409" s="126">
        <v>0</v>
      </c>
      <c r="R409" s="126">
        <v>0</v>
      </c>
      <c r="S409" s="91">
        <v>0</v>
      </c>
      <c r="T409" s="91">
        <v>0</v>
      </c>
      <c r="U409" s="91">
        <v>0</v>
      </c>
      <c r="V409" s="660">
        <v>16.5</v>
      </c>
      <c r="W409" s="660">
        <v>3</v>
      </c>
      <c r="X409" s="91">
        <v>54</v>
      </c>
      <c r="Y409" s="91">
        <v>7</v>
      </c>
      <c r="Z409" s="91">
        <v>21.5</v>
      </c>
      <c r="AA409" s="91">
        <v>20.100000000000001</v>
      </c>
      <c r="AB409" s="126">
        <v>8.4</v>
      </c>
      <c r="AC409" s="126">
        <v>13</v>
      </c>
      <c r="AD409" s="339">
        <v>1.5</v>
      </c>
      <c r="AE409" s="126">
        <v>3</v>
      </c>
      <c r="AF409" s="91">
        <v>20</v>
      </c>
      <c r="AG409" s="91">
        <v>37</v>
      </c>
      <c r="AH409" s="91">
        <v>45.5</v>
      </c>
      <c r="AI409" s="91">
        <v>13.5</v>
      </c>
      <c r="AJ409" s="126">
        <v>2</v>
      </c>
      <c r="AK409" s="126">
        <v>21</v>
      </c>
      <c r="AL409" s="91">
        <v>14.5</v>
      </c>
      <c r="AM409" s="91">
        <v>0</v>
      </c>
      <c r="AN409" s="91">
        <v>0</v>
      </c>
      <c r="AO409" s="120"/>
      <c r="AP409" s="92">
        <f t="shared" si="238"/>
        <v>395.5</v>
      </c>
      <c r="AQ409" s="93" t="s">
        <v>1301</v>
      </c>
      <c r="AR409" s="226"/>
      <c r="AS409" s="227"/>
      <c r="AT409" s="96">
        <f t="shared" si="226"/>
        <v>30</v>
      </c>
      <c r="AU409" s="97">
        <f t="shared" si="227"/>
        <v>20</v>
      </c>
      <c r="AV409" s="98"/>
      <c r="AW409" s="58">
        <f t="shared" si="242"/>
        <v>0</v>
      </c>
      <c r="AX409" s="99"/>
      <c r="AY409" s="100">
        <f t="shared" si="228"/>
        <v>54</v>
      </c>
      <c r="AZ409" s="101">
        <v>110</v>
      </c>
      <c r="BA409" s="102">
        <f t="shared" si="239"/>
        <v>-56</v>
      </c>
      <c r="BB409" s="102" t="str">
        <f t="shared" si="240"/>
        <v/>
      </c>
      <c r="BC409" s="102" t="str">
        <f t="shared" si="241"/>
        <v/>
      </c>
      <c r="BD409" s="102" t="s">
        <v>1301</v>
      </c>
      <c r="BE409" s="103" t="e">
        <f t="shared" si="229"/>
        <v>#VALUE!</v>
      </c>
      <c r="BF409" s="346" t="s">
        <v>438</v>
      </c>
      <c r="BG409" s="105" t="s">
        <v>1301</v>
      </c>
      <c r="BH409" s="105" t="s">
        <v>1301</v>
      </c>
      <c r="BI409" s="105" t="s">
        <v>1301</v>
      </c>
      <c r="BJ409" s="105" t="s">
        <v>1301</v>
      </c>
      <c r="BK409" s="105" t="s">
        <v>1301</v>
      </c>
      <c r="BL409" s="105" t="s">
        <v>1301</v>
      </c>
      <c r="BM409" s="105" t="s">
        <v>1301</v>
      </c>
      <c r="BN409" s="105" t="s">
        <v>1301</v>
      </c>
      <c r="BO409" s="105" t="s">
        <v>1301</v>
      </c>
      <c r="BP409" s="105" t="s">
        <v>1301</v>
      </c>
      <c r="BQ409" s="105" t="s">
        <v>1301</v>
      </c>
      <c r="BR409" s="106" t="s">
        <v>1301</v>
      </c>
      <c r="BS409" s="107"/>
      <c r="BT409" s="108" t="s">
        <v>1301</v>
      </c>
      <c r="BU409" s="108" t="s">
        <v>1301</v>
      </c>
      <c r="BV409" s="108" t="s">
        <v>1301</v>
      </c>
      <c r="BW409" s="108" t="s">
        <v>1301</v>
      </c>
      <c r="BX409" s="108" t="s">
        <v>1301</v>
      </c>
      <c r="BY409" s="109" t="s">
        <v>1301</v>
      </c>
      <c r="BZ409" s="109" t="s">
        <v>1301</v>
      </c>
      <c r="CA409" s="109" t="s">
        <v>1301</v>
      </c>
      <c r="CB409" s="109" t="s">
        <v>1301</v>
      </c>
      <c r="CC409" s="109" t="s">
        <v>1301</v>
      </c>
      <c r="CD409" s="109" t="s">
        <v>1301</v>
      </c>
      <c r="CE409" s="109" t="s">
        <v>1301</v>
      </c>
      <c r="CF409" s="110"/>
      <c r="CG409" s="111">
        <v>61</v>
      </c>
      <c r="CH409" s="111">
        <v>60</v>
      </c>
      <c r="CI409" s="111">
        <v>67</v>
      </c>
      <c r="CJ409" s="111">
        <v>110</v>
      </c>
      <c r="CK409" s="111">
        <v>101</v>
      </c>
      <c r="CL409" s="111">
        <v>67</v>
      </c>
      <c r="CM409" s="111">
        <v>80</v>
      </c>
      <c r="CN409" s="111">
        <v>71</v>
      </c>
      <c r="CO409" s="111">
        <v>90</v>
      </c>
      <c r="CP409" s="111">
        <v>110</v>
      </c>
      <c r="CQ409" s="111">
        <v>76</v>
      </c>
      <c r="CR409" s="111">
        <v>70</v>
      </c>
      <c r="CS409" s="112"/>
      <c r="CT409" s="200" t="s">
        <v>438</v>
      </c>
      <c r="CU409" s="114">
        <f t="shared" si="230"/>
        <v>94</v>
      </c>
      <c r="CV409" s="114"/>
      <c r="CW409" s="114"/>
      <c r="CX409" s="114">
        <f t="shared" si="231"/>
        <v>145</v>
      </c>
      <c r="CY409" s="114"/>
      <c r="CZ409" s="114"/>
      <c r="DA409" s="114">
        <f t="shared" si="232"/>
        <v>156.5</v>
      </c>
      <c r="DB409" s="115">
        <f t="shared" si="233"/>
        <v>395.5</v>
      </c>
      <c r="DC409" s="116">
        <f t="shared" si="234"/>
        <v>10</v>
      </c>
      <c r="DD409" s="116">
        <f t="shared" si="235"/>
        <v>10</v>
      </c>
      <c r="DE409" s="116">
        <f t="shared" si="236"/>
        <v>10</v>
      </c>
      <c r="DF409" s="117">
        <f t="shared" si="237"/>
        <v>30</v>
      </c>
      <c r="DH409" s="119">
        <v>30.106625995593969</v>
      </c>
      <c r="DI409" s="119">
        <v>29.394644975427894</v>
      </c>
      <c r="DJ409" s="120">
        <v>26.241586171835284</v>
      </c>
      <c r="DK409" s="121"/>
      <c r="DL409" s="119">
        <v>25.420277371005245</v>
      </c>
      <c r="DM409" s="119">
        <v>43.166508743216461</v>
      </c>
      <c r="DN409" s="120">
        <v>38.490136962701342</v>
      </c>
      <c r="DO409" s="121"/>
      <c r="DP409" s="119">
        <v>37.386696780479163</v>
      </c>
      <c r="DQ409" s="119">
        <v>71.438904388645312</v>
      </c>
      <c r="DR409" s="120">
        <v>66.689783446260122</v>
      </c>
      <c r="DS409" s="121"/>
      <c r="DT409" s="119">
        <v>65.364301594973426</v>
      </c>
      <c r="DU409" s="119">
        <v>76.609772837119394</v>
      </c>
      <c r="DV409" s="120">
        <v>65.765925567907217</v>
      </c>
      <c r="DW409" s="121"/>
      <c r="DX409" s="119">
        <v>56.991398601398608</v>
      </c>
      <c r="DY409" s="119">
        <v>30.506583416583421</v>
      </c>
      <c r="DZ409" s="120">
        <v>52.773446553446554</v>
      </c>
      <c r="EA409" s="121"/>
      <c r="EB409" s="119">
        <v>29.577658142664873</v>
      </c>
      <c r="EC409" s="119">
        <v>18.664522207267837</v>
      </c>
      <c r="ED409" s="120">
        <v>27.537819650067295</v>
      </c>
      <c r="EE409" s="121"/>
      <c r="EF409" s="119">
        <v>23.376410256410256</v>
      </c>
      <c r="EG409" s="119">
        <v>18.888974358974362</v>
      </c>
      <c r="EH409" s="120">
        <v>20.141282051282051</v>
      </c>
      <c r="EI409" s="121"/>
      <c r="EJ409" s="119">
        <v>19.560449438202244</v>
      </c>
      <c r="EK409" s="119">
        <v>14.982471910112357</v>
      </c>
      <c r="EL409" s="120">
        <v>30.27707865168539</v>
      </c>
      <c r="EM409" s="121"/>
      <c r="EN409" s="119">
        <v>34.569080276448695</v>
      </c>
      <c r="EO409" s="119">
        <v>32.31902179691653</v>
      </c>
      <c r="EP409" s="120">
        <v>61.365231259968098</v>
      </c>
      <c r="EQ409" s="121"/>
      <c r="ER409" s="119">
        <v>53.303222978080115</v>
      </c>
      <c r="ES409" s="119">
        <v>74.804523053665903</v>
      </c>
      <c r="ET409" s="120">
        <v>92.405587301587303</v>
      </c>
      <c r="EU409" s="121"/>
      <c r="EV409" s="119">
        <v>86.276517006802706</v>
      </c>
      <c r="EW409" s="119">
        <v>81.377850340136064</v>
      </c>
      <c r="EX409" s="120">
        <v>52.785632653061228</v>
      </c>
      <c r="EY409" s="121"/>
      <c r="EZ409" s="119">
        <v>31.337642585551336</v>
      </c>
      <c r="FA409" s="119">
        <v>44.311243889190663</v>
      </c>
      <c r="FB409" s="120">
        <v>20.465399239543729</v>
      </c>
    </row>
    <row r="410" spans="1:158" s="118" customFormat="1" ht="15" customHeight="1" x14ac:dyDescent="0.25">
      <c r="A410" s="208">
        <v>35075010</v>
      </c>
      <c r="B410" s="86">
        <v>-73.456500000000005</v>
      </c>
      <c r="C410" s="86">
        <v>5.3538055599999996</v>
      </c>
      <c r="D410" s="87">
        <v>2438</v>
      </c>
      <c r="E410" s="364" t="s">
        <v>309</v>
      </c>
      <c r="F410" s="210" t="s">
        <v>240</v>
      </c>
      <c r="G410" s="210" t="s">
        <v>1524</v>
      </c>
      <c r="H410" s="210" t="s">
        <v>737</v>
      </c>
      <c r="I410" s="210" t="s">
        <v>1602</v>
      </c>
      <c r="J410" s="365" t="s">
        <v>936</v>
      </c>
      <c r="K410" s="339">
        <v>0</v>
      </c>
      <c r="L410" s="126">
        <v>0</v>
      </c>
      <c r="M410" s="126" t="s">
        <v>1301</v>
      </c>
      <c r="N410" s="126" t="s">
        <v>1301</v>
      </c>
      <c r="O410" s="126" t="s">
        <v>1301</v>
      </c>
      <c r="P410" s="126">
        <v>4.5</v>
      </c>
      <c r="Q410" s="126">
        <v>0</v>
      </c>
      <c r="R410" s="126">
        <v>0</v>
      </c>
      <c r="S410" s="126">
        <v>4.5</v>
      </c>
      <c r="T410" s="126">
        <v>4</v>
      </c>
      <c r="U410" s="126">
        <v>0</v>
      </c>
      <c r="V410" s="661">
        <v>0</v>
      </c>
      <c r="W410" s="661">
        <v>0</v>
      </c>
      <c r="X410" s="91">
        <v>17.5</v>
      </c>
      <c r="Y410" s="126">
        <v>5.5</v>
      </c>
      <c r="Z410" s="126">
        <v>4.5</v>
      </c>
      <c r="AA410" s="126">
        <v>8.5</v>
      </c>
      <c r="AB410" s="126">
        <v>0</v>
      </c>
      <c r="AC410" s="126">
        <v>0</v>
      </c>
      <c r="AD410" s="339">
        <v>0</v>
      </c>
      <c r="AE410" s="126">
        <v>12</v>
      </c>
      <c r="AF410" s="126">
        <v>7</v>
      </c>
      <c r="AG410" s="126">
        <v>4.5</v>
      </c>
      <c r="AH410" s="126">
        <v>9.5</v>
      </c>
      <c r="AI410" s="126">
        <v>2</v>
      </c>
      <c r="AJ410" s="126">
        <v>8.5</v>
      </c>
      <c r="AK410" s="126">
        <v>3</v>
      </c>
      <c r="AL410" s="126">
        <v>3</v>
      </c>
      <c r="AM410" s="126">
        <v>5.5</v>
      </c>
      <c r="AN410" s="126">
        <v>0</v>
      </c>
      <c r="AO410" s="120"/>
      <c r="AP410" s="92">
        <f t="shared" si="238"/>
        <v>104</v>
      </c>
      <c r="AQ410" s="93">
        <v>94.520689655172433</v>
      </c>
      <c r="AR410" s="94">
        <f t="shared" ref="AR410:AR435" si="243">+AP410*100/AQ410</f>
        <v>110.02882054649591</v>
      </c>
      <c r="AS410" s="95">
        <f t="shared" ref="AS410:AS435" si="244">IF(AND((AP410*$AT$1*100/(AQ410*AT410))&gt;100+3.33*AP410-AQ410*AT410/$AT$1,AQ410&lt;30),IF(100+3.33*AP410-AQ410*AT410/$AT$1&gt;200,200,100+3.33*AP410-AQ410*AT410/$AT$1),IF((AP410*$AT$1*100/(AQ410*AT410))&lt;100+AP410-3.33*AQ410*AT410/$AT$1,100+AP410-3.33*AQ410*AT410/$AT$1,IF((AP410*$AT$1*100/(AQ410*AT410))&gt;200,200,(AP410*$AT$1*100/(AQ410*AT410)))))</f>
        <v>122.25424505166212</v>
      </c>
      <c r="AT410" s="96">
        <f t="shared" si="226"/>
        <v>27</v>
      </c>
      <c r="AU410" s="97">
        <f t="shared" si="227"/>
        <v>16</v>
      </c>
      <c r="AV410" s="98"/>
      <c r="AW410" s="58">
        <f t="shared" si="242"/>
        <v>0</v>
      </c>
      <c r="AX410" s="99"/>
      <c r="AY410" s="100">
        <f t="shared" si="228"/>
        <v>17.5</v>
      </c>
      <c r="AZ410" s="101">
        <v>49</v>
      </c>
      <c r="BA410" s="102">
        <f t="shared" si="239"/>
        <v>-31.5</v>
      </c>
      <c r="BB410" s="102" t="str">
        <f t="shared" si="240"/>
        <v/>
      </c>
      <c r="BC410" s="102" t="str">
        <f t="shared" si="241"/>
        <v/>
      </c>
      <c r="BD410" s="102">
        <v>13.609195402298853</v>
      </c>
      <c r="BE410" s="103">
        <f t="shared" si="229"/>
        <v>2.3908045977011465</v>
      </c>
      <c r="BF410" s="212" t="s">
        <v>309</v>
      </c>
      <c r="BG410" s="105">
        <v>16.774999999999999</v>
      </c>
      <c r="BH410" s="105">
        <v>25.603448275862078</v>
      </c>
      <c r="BI410" s="105">
        <v>54.942857142857157</v>
      </c>
      <c r="BJ410" s="105">
        <v>94.520689655172433</v>
      </c>
      <c r="BK410" s="105">
        <v>111.02307692307691</v>
      </c>
      <c r="BL410" s="105">
        <v>119.72413793103448</v>
      </c>
      <c r="BM410" s="105">
        <v>125.90714285714283</v>
      </c>
      <c r="BN410" s="105">
        <v>103.425</v>
      </c>
      <c r="BO410" s="105">
        <v>75.206896551724157</v>
      </c>
      <c r="BP410" s="105">
        <v>90.142857142857139</v>
      </c>
      <c r="BQ410" s="105">
        <v>82.155555555555551</v>
      </c>
      <c r="BR410" s="106">
        <v>32.728571428571435</v>
      </c>
      <c r="BS410" s="107"/>
      <c r="BT410" s="108">
        <v>3.4149042145593858</v>
      </c>
      <c r="BU410" s="108">
        <v>5.0297387186036628</v>
      </c>
      <c r="BV410" s="108">
        <v>9.4655172413793096</v>
      </c>
      <c r="BW410" s="108">
        <v>13.609195402298853</v>
      </c>
      <c r="BX410" s="108">
        <v>18.282107279693484</v>
      </c>
      <c r="BY410" s="109">
        <v>20.103448275862064</v>
      </c>
      <c r="BZ410" s="109">
        <v>21.878888888888884</v>
      </c>
      <c r="CA410" s="109">
        <v>19.321111111111119</v>
      </c>
      <c r="CB410" s="109">
        <v>14.288505747126438</v>
      </c>
      <c r="CC410" s="109">
        <v>14.014942528735633</v>
      </c>
      <c r="CD410" s="109">
        <v>11.806183115338886</v>
      </c>
      <c r="CE410" s="109">
        <v>6.4144444444444426</v>
      </c>
      <c r="CF410" s="110"/>
      <c r="CG410" s="111">
        <v>25.6</v>
      </c>
      <c r="CH410" s="111">
        <v>32.799999999999997</v>
      </c>
      <c r="CI410" s="111">
        <v>49.9</v>
      </c>
      <c r="CJ410" s="111">
        <v>49</v>
      </c>
      <c r="CK410" s="111">
        <v>53</v>
      </c>
      <c r="CL410" s="111">
        <v>35</v>
      </c>
      <c r="CM410" s="111">
        <v>50</v>
      </c>
      <c r="CN410" s="111">
        <v>31.2</v>
      </c>
      <c r="CO410" s="111">
        <v>40.700000000000003</v>
      </c>
      <c r="CP410" s="111">
        <v>82</v>
      </c>
      <c r="CQ410" s="111">
        <v>90</v>
      </c>
      <c r="CR410" s="111">
        <v>80</v>
      </c>
      <c r="CS410" s="112"/>
      <c r="CT410" s="408" t="s">
        <v>309</v>
      </c>
      <c r="CU410" s="114">
        <f t="shared" si="230"/>
        <v>13</v>
      </c>
      <c r="CV410" s="114"/>
      <c r="CW410" s="114"/>
      <c r="CX410" s="114">
        <f t="shared" si="231"/>
        <v>36</v>
      </c>
      <c r="CY410" s="114"/>
      <c r="CZ410" s="114"/>
      <c r="DA410" s="114">
        <f t="shared" si="232"/>
        <v>55</v>
      </c>
      <c r="DB410" s="115">
        <f t="shared" si="233"/>
        <v>104</v>
      </c>
      <c r="DC410" s="116">
        <f t="shared" si="234"/>
        <v>7</v>
      </c>
      <c r="DD410" s="116">
        <f t="shared" si="235"/>
        <v>10</v>
      </c>
      <c r="DE410" s="116">
        <f t="shared" si="236"/>
        <v>10</v>
      </c>
      <c r="DF410" s="117">
        <f t="shared" si="237"/>
        <v>27</v>
      </c>
      <c r="DH410" s="119">
        <v>4.8939130434782605</v>
      </c>
      <c r="DI410" s="119">
        <v>5.692919254658384</v>
      </c>
      <c r="DJ410" s="120">
        <v>5.4931677018633538</v>
      </c>
      <c r="DK410" s="121"/>
      <c r="DL410" s="119">
        <v>5.9139285714285714</v>
      </c>
      <c r="DM410" s="119">
        <v>11.012142857142859</v>
      </c>
      <c r="DN410" s="120">
        <v>11.623928571428573</v>
      </c>
      <c r="DO410" s="121"/>
      <c r="DP410" s="119">
        <v>12.796056685150955</v>
      </c>
      <c r="DQ410" s="119">
        <v>18.594269870609981</v>
      </c>
      <c r="DR410" s="120">
        <v>22.693006777572396</v>
      </c>
      <c r="DS410" s="121"/>
      <c r="DT410" s="119">
        <v>24.685297619047621</v>
      </c>
      <c r="DU410" s="119">
        <v>27.483630952380953</v>
      </c>
      <c r="DV410" s="120">
        <v>31.78107142857143</v>
      </c>
      <c r="DW410" s="121"/>
      <c r="DX410" s="119">
        <v>32.015715162676493</v>
      </c>
      <c r="DY410" s="119">
        <v>35.717532228360966</v>
      </c>
      <c r="DZ410" s="120">
        <v>40.920085942295891</v>
      </c>
      <c r="EA410" s="121"/>
      <c r="EB410" s="119">
        <v>36.807670776010958</v>
      </c>
      <c r="EC410" s="119">
        <v>34.907274730510395</v>
      </c>
      <c r="ED410" s="120">
        <v>44.109192424513132</v>
      </c>
      <c r="EE410" s="121"/>
      <c r="EF410" s="119">
        <v>37.290917797286511</v>
      </c>
      <c r="EG410" s="119">
        <v>40.167079010375097</v>
      </c>
      <c r="EH410" s="120">
        <v>46.812003192338388</v>
      </c>
      <c r="EI410" s="121"/>
      <c r="EJ410" s="119">
        <v>37.823310613437194</v>
      </c>
      <c r="EK410" s="119">
        <v>34.521275559883158</v>
      </c>
      <c r="EL410" s="120">
        <v>30.418747160012984</v>
      </c>
      <c r="EM410" s="121"/>
      <c r="EN410" s="119">
        <v>28.692457293035481</v>
      </c>
      <c r="EO410" s="119">
        <v>20.694559789750329</v>
      </c>
      <c r="EP410" s="120">
        <v>26.692982917214195</v>
      </c>
      <c r="EQ410" s="121"/>
      <c r="ER410" s="119">
        <v>25.999058243987253</v>
      </c>
      <c r="ES410" s="119">
        <v>37.398645320197048</v>
      </c>
      <c r="ET410" s="120">
        <v>31.798848159953643</v>
      </c>
      <c r="EU410" s="121"/>
      <c r="EV410" s="119">
        <v>23.320719296512198</v>
      </c>
      <c r="EW410" s="119">
        <v>25.422586700918878</v>
      </c>
      <c r="EX410" s="120">
        <v>21.118762968086155</v>
      </c>
      <c r="EY410" s="121"/>
      <c r="EZ410" s="119">
        <v>15.393376344086018</v>
      </c>
      <c r="FA410" s="119">
        <v>8.2964301075268825</v>
      </c>
      <c r="FB410" s="120">
        <v>7.296860215053762</v>
      </c>
    </row>
    <row r="411" spans="1:158" s="118" customFormat="1" ht="15" customHeight="1" x14ac:dyDescent="0.25">
      <c r="A411" s="208">
        <v>35075040</v>
      </c>
      <c r="B411" s="86">
        <v>-73.316694440000006</v>
      </c>
      <c r="C411" s="86">
        <v>4.9410555599999997</v>
      </c>
      <c r="D411" s="87">
        <v>1300</v>
      </c>
      <c r="E411" s="364" t="s">
        <v>310</v>
      </c>
      <c r="F411" s="210" t="s">
        <v>240</v>
      </c>
      <c r="G411" s="210" t="s">
        <v>1524</v>
      </c>
      <c r="H411" s="210" t="s">
        <v>737</v>
      </c>
      <c r="I411" s="210" t="s">
        <v>1602</v>
      </c>
      <c r="J411" s="365" t="s">
        <v>937</v>
      </c>
      <c r="K411" s="339">
        <v>2</v>
      </c>
      <c r="L411" s="126">
        <v>0</v>
      </c>
      <c r="M411" s="126">
        <v>0</v>
      </c>
      <c r="N411" s="126">
        <v>0.2</v>
      </c>
      <c r="O411" s="126">
        <v>0.7</v>
      </c>
      <c r="P411" s="126">
        <v>22.1</v>
      </c>
      <c r="Q411" s="126">
        <v>2.5</v>
      </c>
      <c r="R411" s="126">
        <v>0.2</v>
      </c>
      <c r="S411" s="126">
        <v>12</v>
      </c>
      <c r="T411" s="126">
        <v>3.4</v>
      </c>
      <c r="U411" s="126">
        <v>7.2</v>
      </c>
      <c r="V411" s="661">
        <v>0</v>
      </c>
      <c r="W411" s="661">
        <v>1.2</v>
      </c>
      <c r="X411" s="91">
        <v>2</v>
      </c>
      <c r="Y411" s="126">
        <v>5.4</v>
      </c>
      <c r="Z411" s="126">
        <v>5</v>
      </c>
      <c r="AA411" s="126">
        <v>8.6</v>
      </c>
      <c r="AB411" s="126">
        <v>0</v>
      </c>
      <c r="AC411" s="126">
        <v>0</v>
      </c>
      <c r="AD411" s="339">
        <v>0</v>
      </c>
      <c r="AE411" s="126">
        <v>0</v>
      </c>
      <c r="AF411" s="126">
        <v>3.1</v>
      </c>
      <c r="AG411" s="126">
        <v>0</v>
      </c>
      <c r="AH411" s="126">
        <v>11.9</v>
      </c>
      <c r="AI411" s="126">
        <v>13.5</v>
      </c>
      <c r="AJ411" s="126">
        <v>0.3</v>
      </c>
      <c r="AK411" s="126">
        <v>0</v>
      </c>
      <c r="AL411" s="126">
        <v>15.5</v>
      </c>
      <c r="AM411" s="126">
        <v>23.5</v>
      </c>
      <c r="AN411" s="126">
        <v>0.4</v>
      </c>
      <c r="AO411" s="120"/>
      <c r="AP411" s="92">
        <f t="shared" si="238"/>
        <v>140.70000000000002</v>
      </c>
      <c r="AQ411" s="93">
        <v>211.09655172413798</v>
      </c>
      <c r="AR411" s="94">
        <f t="shared" si="243"/>
        <v>66.651965108301468</v>
      </c>
      <c r="AS411" s="95">
        <f t="shared" si="244"/>
        <v>66.651965108301482</v>
      </c>
      <c r="AT411" s="96">
        <f t="shared" si="226"/>
        <v>30</v>
      </c>
      <c r="AU411" s="97">
        <f t="shared" si="227"/>
        <v>21</v>
      </c>
      <c r="AV411" s="98"/>
      <c r="AW411" s="58">
        <f t="shared" si="242"/>
        <v>0.4</v>
      </c>
      <c r="AX411" s="99"/>
      <c r="AY411" s="100">
        <f t="shared" si="228"/>
        <v>23.5</v>
      </c>
      <c r="AZ411" s="101">
        <v>59.5</v>
      </c>
      <c r="BA411" s="102">
        <f t="shared" si="239"/>
        <v>-36</v>
      </c>
      <c r="BB411" s="102" t="str">
        <f t="shared" si="240"/>
        <v/>
      </c>
      <c r="BC411" s="102" t="str">
        <f t="shared" si="241"/>
        <v/>
      </c>
      <c r="BD411" s="102">
        <v>20.382758620689657</v>
      </c>
      <c r="BE411" s="103">
        <f t="shared" si="229"/>
        <v>0.61724137931034306</v>
      </c>
      <c r="BF411" s="212" t="s">
        <v>310</v>
      </c>
      <c r="BG411" s="105">
        <v>42.003703703703707</v>
      </c>
      <c r="BH411" s="105">
        <v>46.024999999999991</v>
      </c>
      <c r="BI411" s="105">
        <v>110.24999999999999</v>
      </c>
      <c r="BJ411" s="105">
        <v>211.09655172413798</v>
      </c>
      <c r="BK411" s="105">
        <v>317.92500000000007</v>
      </c>
      <c r="BL411" s="105">
        <v>350.74230769230758</v>
      </c>
      <c r="BM411" s="105">
        <v>362.5750000000001</v>
      </c>
      <c r="BN411" s="105">
        <v>296.19259259259263</v>
      </c>
      <c r="BO411" s="105">
        <v>216.71111111111111</v>
      </c>
      <c r="BP411" s="105">
        <v>154.30740740740742</v>
      </c>
      <c r="BQ411" s="105">
        <v>115.51851851851852</v>
      </c>
      <c r="BR411" s="106">
        <v>54.770833333333336</v>
      </c>
      <c r="BS411" s="107"/>
      <c r="BT411" s="142">
        <v>5.1304399524375732</v>
      </c>
      <c r="BU411" s="143">
        <v>5.7752463054187189</v>
      </c>
      <c r="BV411" s="143">
        <v>12.500000000000002</v>
      </c>
      <c r="BW411" s="143">
        <v>20.382758620689657</v>
      </c>
      <c r="BX411" s="143">
        <v>24.315095785440612</v>
      </c>
      <c r="BY411" s="143">
        <v>26.11163108921729</v>
      </c>
      <c r="BZ411" s="143">
        <v>25.973086419753077</v>
      </c>
      <c r="CA411" s="143">
        <v>23.76847290640394</v>
      </c>
      <c r="CB411" s="143">
        <v>19.658739595719382</v>
      </c>
      <c r="CC411" s="143">
        <v>17.970114942528738</v>
      </c>
      <c r="CD411" s="143">
        <v>13.933771209633278</v>
      </c>
      <c r="CE411" s="144">
        <v>8.3481527093596046</v>
      </c>
      <c r="CF411" s="110"/>
      <c r="CG411" s="111">
        <v>50</v>
      </c>
      <c r="CH411" s="111">
        <v>82.7</v>
      </c>
      <c r="CI411" s="111">
        <v>78.599999999999994</v>
      </c>
      <c r="CJ411" s="111">
        <v>59.5</v>
      </c>
      <c r="CK411" s="111">
        <v>130</v>
      </c>
      <c r="CL411" s="111">
        <v>117.3</v>
      </c>
      <c r="CM411" s="111">
        <v>90</v>
      </c>
      <c r="CN411" s="111">
        <v>90</v>
      </c>
      <c r="CO411" s="111">
        <v>103.2</v>
      </c>
      <c r="CP411" s="111">
        <v>66.599999999999994</v>
      </c>
      <c r="CQ411" s="111">
        <v>69.3</v>
      </c>
      <c r="CR411" s="111">
        <v>52.2</v>
      </c>
      <c r="CS411" s="112"/>
      <c r="CT411" s="408" t="s">
        <v>310</v>
      </c>
      <c r="CU411" s="114">
        <f t="shared" si="230"/>
        <v>43.1</v>
      </c>
      <c r="CV411" s="114"/>
      <c r="CW411" s="114"/>
      <c r="CX411" s="114">
        <f t="shared" si="231"/>
        <v>29.4</v>
      </c>
      <c r="CY411" s="114"/>
      <c r="CZ411" s="114"/>
      <c r="DA411" s="114">
        <f t="shared" si="232"/>
        <v>68.2</v>
      </c>
      <c r="DB411" s="115">
        <f t="shared" si="233"/>
        <v>140.69999999999999</v>
      </c>
      <c r="DC411" s="116">
        <f t="shared" si="234"/>
        <v>10</v>
      </c>
      <c r="DD411" s="116">
        <f t="shared" si="235"/>
        <v>10</v>
      </c>
      <c r="DE411" s="116">
        <f t="shared" si="236"/>
        <v>10</v>
      </c>
      <c r="DF411" s="117">
        <f t="shared" si="237"/>
        <v>30</v>
      </c>
      <c r="DH411" s="119">
        <v>6.0894158473105851</v>
      </c>
      <c r="DI411" s="119">
        <v>12.079005205320998</v>
      </c>
      <c r="DJ411" s="120">
        <v>8.385425101214576</v>
      </c>
      <c r="DK411" s="121"/>
      <c r="DL411" s="119">
        <v>19.279882638091603</v>
      </c>
      <c r="DM411" s="119">
        <v>22.901518050771791</v>
      </c>
      <c r="DN411" s="120">
        <v>22.049368541905864</v>
      </c>
      <c r="DO411" s="121"/>
      <c r="DP411" s="119">
        <v>24.13174089068826</v>
      </c>
      <c r="DQ411" s="119">
        <v>31.73067206477733</v>
      </c>
      <c r="DR411" s="120">
        <v>45.593587044534409</v>
      </c>
      <c r="DS411" s="121"/>
      <c r="DT411" s="119">
        <v>56.905400756793938</v>
      </c>
      <c r="DU411" s="119">
        <v>52.064489928525013</v>
      </c>
      <c r="DV411" s="120">
        <v>82.493072277643989</v>
      </c>
      <c r="DW411" s="121"/>
      <c r="DX411" s="119">
        <v>100.64456921634165</v>
      </c>
      <c r="DY411" s="119">
        <v>111.84973188736865</v>
      </c>
      <c r="DZ411" s="120">
        <v>110.43646812705894</v>
      </c>
      <c r="EA411" s="121"/>
      <c r="EB411" s="119">
        <v>127.01636290745367</v>
      </c>
      <c r="EC411" s="119">
        <v>113.2324328491689</v>
      </c>
      <c r="ED411" s="120">
        <v>127.62898202115522</v>
      </c>
      <c r="EE411" s="121"/>
      <c r="EF411" s="119">
        <v>117.64851904686428</v>
      </c>
      <c r="EG411" s="119">
        <v>109.87927722301477</v>
      </c>
      <c r="EH411" s="120">
        <v>126.12405558197287</v>
      </c>
      <c r="EI411" s="121"/>
      <c r="EJ411" s="119">
        <v>109.71143315782719</v>
      </c>
      <c r="EK411" s="119">
        <v>101.57376653396689</v>
      </c>
      <c r="EL411" s="120">
        <v>82.357108000513705</v>
      </c>
      <c r="EM411" s="121"/>
      <c r="EN411" s="119">
        <v>76.253830048371967</v>
      </c>
      <c r="EO411" s="119">
        <v>72.461100281568122</v>
      </c>
      <c r="EP411" s="120">
        <v>56.092477077467343</v>
      </c>
      <c r="EQ411" s="121"/>
      <c r="ER411" s="119">
        <v>59.929381168001846</v>
      </c>
      <c r="ES411" s="119">
        <v>45.047588528967822</v>
      </c>
      <c r="ET411" s="120">
        <v>55.404511784511769</v>
      </c>
      <c r="EU411" s="121"/>
      <c r="EV411" s="119">
        <v>38.337675114960973</v>
      </c>
      <c r="EW411" s="119">
        <v>35.721455815777276</v>
      </c>
      <c r="EX411" s="120">
        <v>30.489017217409906</v>
      </c>
      <c r="EY411" s="121"/>
      <c r="EZ411" s="119">
        <v>23.340624999999999</v>
      </c>
      <c r="FA411" s="119">
        <v>14.448958333333332</v>
      </c>
      <c r="FB411" s="120">
        <v>10.710416666666665</v>
      </c>
    </row>
    <row r="412" spans="1:158" s="118" customFormat="1" ht="15" customHeight="1" x14ac:dyDescent="0.25">
      <c r="A412" s="208">
        <v>35195020</v>
      </c>
      <c r="B412" s="86">
        <v>-72.75036111</v>
      </c>
      <c r="C412" s="86">
        <v>5.0208055600000003</v>
      </c>
      <c r="D412" s="87">
        <v>460</v>
      </c>
      <c r="E412" s="364" t="s">
        <v>311</v>
      </c>
      <c r="F412" s="210" t="s">
        <v>298</v>
      </c>
      <c r="G412" s="210" t="s">
        <v>1524</v>
      </c>
      <c r="H412" s="210" t="s">
        <v>737</v>
      </c>
      <c r="I412" s="210" t="s">
        <v>1606</v>
      </c>
      <c r="J412" s="365" t="s">
        <v>938</v>
      </c>
      <c r="K412" s="339" t="s">
        <v>1301</v>
      </c>
      <c r="L412" s="126" t="s">
        <v>1301</v>
      </c>
      <c r="M412" s="126" t="s">
        <v>1301</v>
      </c>
      <c r="N412" s="126" t="s">
        <v>1301</v>
      </c>
      <c r="O412" s="126" t="s">
        <v>1301</v>
      </c>
      <c r="P412" s="126" t="s">
        <v>1301</v>
      </c>
      <c r="Q412" s="126" t="s">
        <v>1301</v>
      </c>
      <c r="R412" s="126" t="s">
        <v>1301</v>
      </c>
      <c r="S412" s="126" t="s">
        <v>1301</v>
      </c>
      <c r="T412" s="126" t="s">
        <v>1301</v>
      </c>
      <c r="U412" s="126" t="s">
        <v>1301</v>
      </c>
      <c r="V412" s="661" t="s">
        <v>1301</v>
      </c>
      <c r="W412" s="661" t="s">
        <v>1301</v>
      </c>
      <c r="X412" s="91" t="s">
        <v>1301</v>
      </c>
      <c r="Y412" s="126" t="s">
        <v>1301</v>
      </c>
      <c r="Z412" s="126" t="s">
        <v>1301</v>
      </c>
      <c r="AA412" s="126" t="s">
        <v>1301</v>
      </c>
      <c r="AB412" s="126" t="s">
        <v>1301</v>
      </c>
      <c r="AC412" s="126" t="s">
        <v>1301</v>
      </c>
      <c r="AD412" s="339" t="s">
        <v>1301</v>
      </c>
      <c r="AE412" s="126" t="s">
        <v>1301</v>
      </c>
      <c r="AF412" s="126" t="s">
        <v>1301</v>
      </c>
      <c r="AG412" s="126" t="s">
        <v>1301</v>
      </c>
      <c r="AH412" s="126" t="s">
        <v>1301</v>
      </c>
      <c r="AI412" s="126" t="s">
        <v>1301</v>
      </c>
      <c r="AJ412" s="126" t="s">
        <v>1301</v>
      </c>
      <c r="AK412" s="126" t="s">
        <v>1301</v>
      </c>
      <c r="AL412" s="126" t="s">
        <v>1301</v>
      </c>
      <c r="AM412" s="126" t="s">
        <v>1301</v>
      </c>
      <c r="AN412" s="126" t="s">
        <v>1301</v>
      </c>
      <c r="AO412" s="120"/>
      <c r="AP412" s="92" t="str">
        <f t="shared" si="238"/>
        <v/>
      </c>
      <c r="AQ412" s="93" t="s">
        <v>1301</v>
      </c>
      <c r="AR412" s="226"/>
      <c r="AS412" s="227"/>
      <c r="AT412" s="96">
        <f t="shared" si="226"/>
        <v>0</v>
      </c>
      <c r="AU412" s="97">
        <f t="shared" si="227"/>
        <v>0</v>
      </c>
      <c r="AV412" s="98"/>
      <c r="AW412" s="58" t="e">
        <f t="shared" si="242"/>
        <v>#N/A</v>
      </c>
      <c r="AX412" s="99"/>
      <c r="AY412" s="100">
        <f t="shared" si="228"/>
        <v>0</v>
      </c>
      <c r="AZ412" s="101">
        <v>167</v>
      </c>
      <c r="BA412" s="102" t="str">
        <f t="shared" si="239"/>
        <v/>
      </c>
      <c r="BB412" s="102" t="str">
        <f t="shared" si="240"/>
        <v/>
      </c>
      <c r="BC412" s="102" t="e">
        <f t="shared" si="241"/>
        <v>#N/A</v>
      </c>
      <c r="BD412" s="102" t="s">
        <v>1301</v>
      </c>
      <c r="BE412" s="103" t="e">
        <f t="shared" si="229"/>
        <v>#VALUE!</v>
      </c>
      <c r="BF412" s="212" t="s">
        <v>311</v>
      </c>
      <c r="BG412" s="105" t="s">
        <v>1301</v>
      </c>
      <c r="BH412" s="105" t="s">
        <v>1301</v>
      </c>
      <c r="BI412" s="105" t="s">
        <v>1301</v>
      </c>
      <c r="BJ412" s="105" t="s">
        <v>1301</v>
      </c>
      <c r="BK412" s="105" t="s">
        <v>1301</v>
      </c>
      <c r="BL412" s="105" t="s">
        <v>1301</v>
      </c>
      <c r="BM412" s="105" t="s">
        <v>1301</v>
      </c>
      <c r="BN412" s="105" t="s">
        <v>1301</v>
      </c>
      <c r="BO412" s="105" t="s">
        <v>1301</v>
      </c>
      <c r="BP412" s="105" t="s">
        <v>1301</v>
      </c>
      <c r="BQ412" s="105" t="s">
        <v>1301</v>
      </c>
      <c r="BR412" s="106" t="s">
        <v>1301</v>
      </c>
      <c r="BS412" s="107"/>
      <c r="BT412" s="108" t="s">
        <v>1301</v>
      </c>
      <c r="BU412" s="108" t="s">
        <v>1301</v>
      </c>
      <c r="BV412" s="108" t="s">
        <v>1301</v>
      </c>
      <c r="BW412" s="108" t="s">
        <v>1301</v>
      </c>
      <c r="BX412" s="108" t="s">
        <v>1301</v>
      </c>
      <c r="BY412" s="109" t="s">
        <v>1301</v>
      </c>
      <c r="BZ412" s="109" t="s">
        <v>1301</v>
      </c>
      <c r="CA412" s="109" t="s">
        <v>1301</v>
      </c>
      <c r="CB412" s="109" t="s">
        <v>1301</v>
      </c>
      <c r="CC412" s="109" t="s">
        <v>1301</v>
      </c>
      <c r="CD412" s="109" t="s">
        <v>1301</v>
      </c>
      <c r="CE412" s="109" t="s">
        <v>1301</v>
      </c>
      <c r="CF412" s="110"/>
      <c r="CG412" s="111">
        <v>65.8</v>
      </c>
      <c r="CH412" s="111">
        <v>87.5</v>
      </c>
      <c r="CI412" s="111">
        <v>133.30000000000001</v>
      </c>
      <c r="CJ412" s="111">
        <v>167</v>
      </c>
      <c r="CK412" s="111">
        <v>199.5</v>
      </c>
      <c r="CL412" s="111">
        <v>157.30000000000001</v>
      </c>
      <c r="CM412" s="111">
        <v>200</v>
      </c>
      <c r="CN412" s="111">
        <v>126</v>
      </c>
      <c r="CO412" s="111">
        <v>139</v>
      </c>
      <c r="CP412" s="111">
        <v>160.9</v>
      </c>
      <c r="CQ412" s="111">
        <v>154.6</v>
      </c>
      <c r="CR412" s="111">
        <v>97.2</v>
      </c>
      <c r="CS412" s="112"/>
      <c r="CT412" s="408" t="s">
        <v>311</v>
      </c>
      <c r="CU412" s="114">
        <f t="shared" si="230"/>
        <v>0</v>
      </c>
      <c r="CV412" s="114"/>
      <c r="CW412" s="114"/>
      <c r="CX412" s="114">
        <f t="shared" si="231"/>
        <v>0</v>
      </c>
      <c r="CY412" s="114"/>
      <c r="CZ412" s="114"/>
      <c r="DA412" s="114">
        <f t="shared" si="232"/>
        <v>0</v>
      </c>
      <c r="DB412" s="115">
        <f t="shared" si="233"/>
        <v>0</v>
      </c>
      <c r="DC412" s="116">
        <f t="shared" si="234"/>
        <v>0</v>
      </c>
      <c r="DD412" s="116">
        <f t="shared" si="235"/>
        <v>0</v>
      </c>
      <c r="DE412" s="116">
        <f t="shared" si="236"/>
        <v>0</v>
      </c>
      <c r="DF412" s="117">
        <f t="shared" si="237"/>
        <v>0</v>
      </c>
      <c r="DH412" s="119">
        <v>4.0348588863463002</v>
      </c>
      <c r="DI412" s="119">
        <v>7.0351385710653433</v>
      </c>
      <c r="DJ412" s="120">
        <v>6.6213068904144414</v>
      </c>
      <c r="DK412" s="121"/>
      <c r="DL412" s="119">
        <v>16.783763837638375</v>
      </c>
      <c r="DM412" s="119">
        <v>16.783763837638375</v>
      </c>
      <c r="DN412" s="120">
        <v>21.232472324723247</v>
      </c>
      <c r="DO412" s="121"/>
      <c r="DP412" s="119">
        <v>28.018423429234929</v>
      </c>
      <c r="DQ412" s="119">
        <v>37.388220874725825</v>
      </c>
      <c r="DR412" s="120">
        <v>57.219442652560943</v>
      </c>
      <c r="DS412" s="121"/>
      <c r="DT412" s="119">
        <v>87.8</v>
      </c>
      <c r="DU412" s="119">
        <v>109.4</v>
      </c>
      <c r="DV412" s="120">
        <v>154</v>
      </c>
      <c r="DW412" s="121"/>
      <c r="DX412" s="119">
        <v>160.53036416950434</v>
      </c>
      <c r="DY412" s="119">
        <v>126.89449678395762</v>
      </c>
      <c r="DZ412" s="120">
        <v>144.54597237987136</v>
      </c>
      <c r="EA412" s="121"/>
      <c r="EB412" s="119">
        <v>131.62787287685774</v>
      </c>
      <c r="EC412" s="119">
        <v>153.28050690021229</v>
      </c>
      <c r="ED412" s="120">
        <v>157.81245355626325</v>
      </c>
      <c r="EE412" s="121"/>
      <c r="EF412" s="119">
        <v>139.45688537344398</v>
      </c>
      <c r="EG412" s="119">
        <v>138.24421680497926</v>
      </c>
      <c r="EH412" s="120">
        <v>111.96973115491009</v>
      </c>
      <c r="EI412" s="121"/>
      <c r="EJ412" s="119">
        <v>112.63872923672676</v>
      </c>
      <c r="EK412" s="119">
        <v>97.340908743503505</v>
      </c>
      <c r="EL412" s="120">
        <v>108.74119535310301</v>
      </c>
      <c r="EM412" s="121"/>
      <c r="EN412" s="119">
        <v>112.88173913043477</v>
      </c>
      <c r="EO412" s="119">
        <v>105.0040347826087</v>
      </c>
      <c r="EP412" s="120">
        <v>82.331617391304349</v>
      </c>
      <c r="EQ412" s="121"/>
      <c r="ER412" s="119">
        <v>118.12177304263045</v>
      </c>
      <c r="ES412" s="119">
        <v>89.193991889333205</v>
      </c>
      <c r="ET412" s="120">
        <v>101.74945245934069</v>
      </c>
      <c r="EU412" s="121"/>
      <c r="EV412" s="119">
        <v>68.422486234549552</v>
      </c>
      <c r="EW412" s="119">
        <v>65.105606707943977</v>
      </c>
      <c r="EX412" s="120">
        <v>46.815385318376009</v>
      </c>
      <c r="EY412" s="121"/>
      <c r="EZ412" s="119">
        <v>32.133424947145883</v>
      </c>
      <c r="FA412" s="119">
        <v>9.7532346723044405</v>
      </c>
      <c r="FB412" s="120">
        <v>14.281522198731501</v>
      </c>
    </row>
    <row r="413" spans="1:158" s="118" customFormat="1" ht="15" customHeight="1" x14ac:dyDescent="0.25">
      <c r="A413" s="208">
        <v>35195030</v>
      </c>
      <c r="B413" s="86">
        <v>-72.550888889999996</v>
      </c>
      <c r="C413" s="86">
        <v>5.1793333300000004</v>
      </c>
      <c r="D413" s="87">
        <v>380</v>
      </c>
      <c r="E413" s="364" t="s">
        <v>312</v>
      </c>
      <c r="F413" s="210" t="s">
        <v>298</v>
      </c>
      <c r="G413" s="210"/>
      <c r="H413" s="210"/>
      <c r="I413" s="210"/>
      <c r="J413" s="365" t="s">
        <v>939</v>
      </c>
      <c r="K413" s="339">
        <v>0</v>
      </c>
      <c r="L413" s="126">
        <v>18.600000000000001</v>
      </c>
      <c r="M413" s="126">
        <v>0</v>
      </c>
      <c r="N413" s="126">
        <v>3.4</v>
      </c>
      <c r="O413" s="126">
        <v>3.2</v>
      </c>
      <c r="P413" s="126">
        <v>0</v>
      </c>
      <c r="Q413" s="126">
        <v>42.1</v>
      </c>
      <c r="R413" s="126">
        <v>0</v>
      </c>
      <c r="S413" s="126">
        <v>0</v>
      </c>
      <c r="T413" s="126">
        <v>0</v>
      </c>
      <c r="U413" s="126">
        <v>0</v>
      </c>
      <c r="V413" s="661">
        <v>13.4</v>
      </c>
      <c r="W413" s="661">
        <v>5.3</v>
      </c>
      <c r="X413" s="91">
        <v>55.1</v>
      </c>
      <c r="Y413" s="126">
        <v>19</v>
      </c>
      <c r="Z413" s="126">
        <v>4.4000000000000004</v>
      </c>
      <c r="AA413" s="126">
        <v>11</v>
      </c>
      <c r="AB413" s="126">
        <v>0</v>
      </c>
      <c r="AC413" s="126">
        <v>1.7</v>
      </c>
      <c r="AD413" s="339">
        <v>6.2</v>
      </c>
      <c r="AE413" s="126">
        <v>14.4</v>
      </c>
      <c r="AF413" s="126">
        <v>12.2</v>
      </c>
      <c r="AG413" s="126">
        <v>2.7</v>
      </c>
      <c r="AH413" s="126">
        <v>8.6999999999999993</v>
      </c>
      <c r="AI413" s="126">
        <v>18</v>
      </c>
      <c r="AJ413" s="126">
        <v>0</v>
      </c>
      <c r="AK413" s="126">
        <v>0</v>
      </c>
      <c r="AL413" s="126">
        <v>4.0999999999999996</v>
      </c>
      <c r="AM413" s="126">
        <v>2.8</v>
      </c>
      <c r="AN413" s="126">
        <v>0</v>
      </c>
      <c r="AO413" s="120"/>
      <c r="AP413" s="92">
        <f t="shared" si="238"/>
        <v>246.29999999999995</v>
      </c>
      <c r="AQ413" s="93">
        <v>289.05416666666667</v>
      </c>
      <c r="AR413" s="94">
        <f t="shared" ref="AR413" si="245">+AP413*100/AQ413</f>
        <v>85.20894296051776</v>
      </c>
      <c r="AS413" s="95">
        <f t="shared" ref="AS413" si="246">IF(AND((AP413*$AT$1*100/(AQ413*AT413))&gt;100+3.33*AP413-AQ413*AT413/$AT$1,AQ413&lt;30),IF(100+3.33*AP413-AQ413*AT413/$AT$1&gt;200,200,100+3.33*AP413-AQ413*AT413/$AT$1),IF((AP413*$AT$1*100/(AQ413*AT413))&lt;100+AP413-3.33*AQ413*AT413/$AT$1,100+AP413-3.33*AQ413*AT413/$AT$1,IF((AP413*$AT$1*100/(AQ413*AT413))&gt;200,200,(AP413*$AT$1*100/(AQ413*AT413)))))</f>
        <v>85.20894296051776</v>
      </c>
      <c r="AT413" s="96">
        <f t="shared" si="226"/>
        <v>30</v>
      </c>
      <c r="AU413" s="97">
        <f t="shared" si="227"/>
        <v>19</v>
      </c>
      <c r="AV413" s="98"/>
      <c r="AW413" s="58">
        <f t="shared" si="242"/>
        <v>0</v>
      </c>
      <c r="AX413" s="99"/>
      <c r="AY413" s="100">
        <f t="shared" si="228"/>
        <v>55.1</v>
      </c>
      <c r="AZ413" s="101">
        <v>131</v>
      </c>
      <c r="BA413" s="102">
        <f t="shared" si="239"/>
        <v>-75.900000000000006</v>
      </c>
      <c r="BB413" s="102" t="str">
        <f t="shared" si="240"/>
        <v/>
      </c>
      <c r="BC413" s="102" t="str">
        <f t="shared" si="241"/>
        <v/>
      </c>
      <c r="BD413" s="102">
        <v>15.392478211443731</v>
      </c>
      <c r="BE413" s="103">
        <f t="shared" si="229"/>
        <v>3.6075217885562694</v>
      </c>
      <c r="BF413" s="212" t="s">
        <v>312</v>
      </c>
      <c r="BG413" s="105">
        <v>11.592000000000001</v>
      </c>
      <c r="BH413" s="105">
        <v>36.903703703703712</v>
      </c>
      <c r="BI413" s="105">
        <v>125.13599999999998</v>
      </c>
      <c r="BJ413" s="105">
        <v>289.05416666666667</v>
      </c>
      <c r="BK413" s="105">
        <v>421.61300055185956</v>
      </c>
      <c r="BL413" s="105">
        <v>405.36389122605328</v>
      </c>
      <c r="BM413" s="105">
        <v>364.32333333333332</v>
      </c>
      <c r="BN413" s="105">
        <v>296.98</v>
      </c>
      <c r="BO413" s="105">
        <v>324.0670833333333</v>
      </c>
      <c r="BP413" s="105">
        <v>293.3748203236633</v>
      </c>
      <c r="BQ413" s="105">
        <v>176.12916666666663</v>
      </c>
      <c r="BR413" s="106">
        <v>39.351851851851855</v>
      </c>
      <c r="BS413" s="107"/>
      <c r="BT413" s="108">
        <v>1.3273809523809523</v>
      </c>
      <c r="BU413" s="108">
        <v>2.9769467413402144</v>
      </c>
      <c r="BV413" s="108">
        <v>7.6449735449735421</v>
      </c>
      <c r="BW413" s="108">
        <v>15.392478211443731</v>
      </c>
      <c r="BX413" s="108">
        <v>18.942001915708815</v>
      </c>
      <c r="BY413" s="109">
        <v>18.888594164456233</v>
      </c>
      <c r="BZ413" s="109">
        <v>19.304938271604936</v>
      </c>
      <c r="CA413" s="109">
        <v>16.327415921668791</v>
      </c>
      <c r="CB413" s="109">
        <v>14.130276698385501</v>
      </c>
      <c r="CC413" s="109">
        <v>14.72563120149327</v>
      </c>
      <c r="CD413" s="109">
        <v>10.052362707535121</v>
      </c>
      <c r="CE413" s="109">
        <v>3.0395408163265296</v>
      </c>
      <c r="CF413" s="110"/>
      <c r="CG413" s="111">
        <v>35</v>
      </c>
      <c r="CH413" s="111">
        <v>113.8</v>
      </c>
      <c r="CI413" s="111">
        <v>146</v>
      </c>
      <c r="CJ413" s="111">
        <v>131</v>
      </c>
      <c r="CK413" s="111">
        <v>154.19999999999999</v>
      </c>
      <c r="CL413" s="111">
        <v>136.19999999999999</v>
      </c>
      <c r="CM413" s="111">
        <v>170.1</v>
      </c>
      <c r="CN413" s="111">
        <v>121.4</v>
      </c>
      <c r="CO413" s="111">
        <v>140</v>
      </c>
      <c r="CP413" s="111">
        <v>122.6</v>
      </c>
      <c r="CQ413" s="111">
        <v>187</v>
      </c>
      <c r="CR413" s="111">
        <v>101.1</v>
      </c>
      <c r="CS413" s="303"/>
      <c r="CT413" s="408" t="s">
        <v>312</v>
      </c>
      <c r="CU413" s="114">
        <f t="shared" si="230"/>
        <v>67.3</v>
      </c>
      <c r="CV413" s="114"/>
      <c r="CW413" s="114"/>
      <c r="CX413" s="114">
        <f t="shared" si="231"/>
        <v>116.10000000000001</v>
      </c>
      <c r="CY413" s="114"/>
      <c r="CZ413" s="114"/>
      <c r="DA413" s="114">
        <f t="shared" si="232"/>
        <v>62.9</v>
      </c>
      <c r="DB413" s="115">
        <f t="shared" si="233"/>
        <v>246.3</v>
      </c>
      <c r="DC413" s="116">
        <f t="shared" si="234"/>
        <v>10</v>
      </c>
      <c r="DD413" s="116">
        <f t="shared" si="235"/>
        <v>10</v>
      </c>
      <c r="DE413" s="116">
        <f t="shared" si="236"/>
        <v>10</v>
      </c>
      <c r="DF413" s="117">
        <f t="shared" si="237"/>
        <v>30</v>
      </c>
      <c r="DH413" s="119">
        <v>1.0915384615384616</v>
      </c>
      <c r="DI413" s="119">
        <v>5.0607692307692309</v>
      </c>
      <c r="DJ413" s="120">
        <v>4.7630769230769232</v>
      </c>
      <c r="DK413" s="121"/>
      <c r="DL413" s="119">
        <v>17.897435897435898</v>
      </c>
      <c r="DM413" s="119">
        <v>16.604843304843307</v>
      </c>
      <c r="DN413" s="120">
        <v>27.243874643874644</v>
      </c>
      <c r="DO413" s="121"/>
      <c r="DP413" s="119">
        <v>24.042181467181468</v>
      </c>
      <c r="DQ413" s="119">
        <v>30.439671814671819</v>
      </c>
      <c r="DR413" s="120">
        <v>52.418146718146723</v>
      </c>
      <c r="DS413" s="121"/>
      <c r="DT413" s="119">
        <v>55.812691304347808</v>
      </c>
      <c r="DU413" s="119">
        <v>99.352434782608682</v>
      </c>
      <c r="DV413" s="120">
        <v>113.67087391304347</v>
      </c>
      <c r="DW413" s="121"/>
      <c r="DX413" s="119">
        <v>138.61537692307687</v>
      </c>
      <c r="DY413" s="119">
        <v>117.12309230769226</v>
      </c>
      <c r="DZ413" s="120">
        <v>154.3895307692307</v>
      </c>
      <c r="EA413" s="121"/>
      <c r="EB413" s="119">
        <v>150.94243608351007</v>
      </c>
      <c r="EC413" s="119">
        <v>133.25067358862717</v>
      </c>
      <c r="ED413" s="120">
        <v>138.5684287894012</v>
      </c>
      <c r="EE413" s="121"/>
      <c r="EF413" s="119">
        <v>116.45473219215901</v>
      </c>
      <c r="EG413" s="119">
        <v>118.14680949751518</v>
      </c>
      <c r="EH413" s="120">
        <v>125.91045831032578</v>
      </c>
      <c r="EI413" s="121"/>
      <c r="EJ413" s="119">
        <v>128.71264725991375</v>
      </c>
      <c r="EK413" s="119">
        <v>99.445963500578529</v>
      </c>
      <c r="EL413" s="120">
        <v>92.762222572841068</v>
      </c>
      <c r="EM413" s="121"/>
      <c r="EN413" s="119">
        <v>111.98436269430053</v>
      </c>
      <c r="EO413" s="119">
        <v>106.55419689119171</v>
      </c>
      <c r="EP413" s="120">
        <v>97.845440414507777</v>
      </c>
      <c r="EQ413" s="121"/>
      <c r="ER413" s="119">
        <v>83.701856459330145</v>
      </c>
      <c r="ES413" s="119">
        <v>106.99192344497607</v>
      </c>
      <c r="ET413" s="120">
        <v>85.634220095693777</v>
      </c>
      <c r="EU413" s="121"/>
      <c r="EV413" s="119">
        <v>56.028421725594832</v>
      </c>
      <c r="EW413" s="119">
        <v>45.841435957304867</v>
      </c>
      <c r="EX413" s="120">
        <v>36.950975650433612</v>
      </c>
      <c r="EY413" s="121"/>
      <c r="EZ413" s="119">
        <v>11.485446175637394</v>
      </c>
      <c r="FA413" s="119">
        <v>14.156480169971671</v>
      </c>
      <c r="FB413" s="120">
        <v>5.7872403210576016</v>
      </c>
    </row>
    <row r="414" spans="1:158" s="118" customFormat="1" ht="15" customHeight="1" x14ac:dyDescent="0.25">
      <c r="A414" s="208">
        <v>35210050</v>
      </c>
      <c r="B414" s="86">
        <v>-72.225722219999994</v>
      </c>
      <c r="C414" s="86">
        <v>5.4926944400000002</v>
      </c>
      <c r="D414" s="87">
        <v>395</v>
      </c>
      <c r="E414" s="364" t="s">
        <v>1908</v>
      </c>
      <c r="F414" s="210" t="s">
        <v>298</v>
      </c>
      <c r="G414" s="210" t="s">
        <v>1524</v>
      </c>
      <c r="H414" s="210" t="s">
        <v>737</v>
      </c>
      <c r="I414" s="210" t="s">
        <v>1604</v>
      </c>
      <c r="J414" s="365" t="s">
        <v>1469</v>
      </c>
      <c r="K414" s="339">
        <v>0</v>
      </c>
      <c r="L414" s="126">
        <v>0</v>
      </c>
      <c r="M414" s="126">
        <v>0</v>
      </c>
      <c r="N414" s="126">
        <v>26</v>
      </c>
      <c r="O414" s="126">
        <v>0</v>
      </c>
      <c r="P414" s="126">
        <v>0</v>
      </c>
      <c r="Q414" s="126">
        <v>76</v>
      </c>
      <c r="R414" s="126">
        <v>0</v>
      </c>
      <c r="S414" s="126">
        <v>0</v>
      </c>
      <c r="T414" s="126">
        <v>11.5</v>
      </c>
      <c r="U414" s="126">
        <v>0</v>
      </c>
      <c r="V414" s="661">
        <v>27</v>
      </c>
      <c r="W414" s="661">
        <v>0</v>
      </c>
      <c r="X414" s="91">
        <v>0</v>
      </c>
      <c r="Y414" s="126">
        <v>0</v>
      </c>
      <c r="Z414" s="126">
        <v>0</v>
      </c>
      <c r="AA414" s="126">
        <v>0</v>
      </c>
      <c r="AB414" s="126">
        <v>13.5</v>
      </c>
      <c r="AC414" s="126">
        <v>10.5</v>
      </c>
      <c r="AD414" s="339">
        <v>0</v>
      </c>
      <c r="AE414" s="126">
        <v>0</v>
      </c>
      <c r="AF414" s="126">
        <v>0</v>
      </c>
      <c r="AG414" s="126">
        <v>10</v>
      </c>
      <c r="AH414" s="126">
        <v>15</v>
      </c>
      <c r="AI414" s="126">
        <v>17.5</v>
      </c>
      <c r="AJ414" s="126">
        <v>0</v>
      </c>
      <c r="AK414" s="126">
        <v>0</v>
      </c>
      <c r="AL414" s="126">
        <v>0</v>
      </c>
      <c r="AM414" s="126">
        <v>0</v>
      </c>
      <c r="AN414" s="126">
        <v>0</v>
      </c>
      <c r="AO414" s="120"/>
      <c r="AP414" s="92">
        <f t="shared" si="238"/>
        <v>207</v>
      </c>
      <c r="AQ414" s="93" t="s">
        <v>1301</v>
      </c>
      <c r="AR414" s="226"/>
      <c r="AS414" s="227"/>
      <c r="AT414" s="96">
        <f t="shared" si="226"/>
        <v>30</v>
      </c>
      <c r="AU414" s="97">
        <f t="shared" si="227"/>
        <v>9</v>
      </c>
      <c r="AV414" s="98"/>
      <c r="AW414" s="58">
        <f t="shared" si="242"/>
        <v>0</v>
      </c>
      <c r="AX414" s="99"/>
      <c r="AY414" s="100">
        <f t="shared" si="228"/>
        <v>76</v>
      </c>
      <c r="AZ414" s="101">
        <v>133.5</v>
      </c>
      <c r="BA414" s="102">
        <f t="shared" si="239"/>
        <v>-57.5</v>
      </c>
      <c r="BB414" s="102" t="str">
        <f t="shared" si="240"/>
        <v/>
      </c>
      <c r="BC414" s="102" t="str">
        <f t="shared" si="241"/>
        <v/>
      </c>
      <c r="BD414" s="102" t="s">
        <v>1301</v>
      </c>
      <c r="BE414" s="103" t="e">
        <f t="shared" si="229"/>
        <v>#VALUE!</v>
      </c>
      <c r="BF414" s="212" t="s">
        <v>1813</v>
      </c>
      <c r="BG414" s="105" t="s">
        <v>1301</v>
      </c>
      <c r="BH414" s="105" t="s">
        <v>1301</v>
      </c>
      <c r="BI414" s="105" t="s">
        <v>1301</v>
      </c>
      <c r="BJ414" s="105" t="s">
        <v>1301</v>
      </c>
      <c r="BK414" s="105" t="s">
        <v>1301</v>
      </c>
      <c r="BL414" s="105" t="s">
        <v>1301</v>
      </c>
      <c r="BM414" s="105" t="s">
        <v>1301</v>
      </c>
      <c r="BN414" s="105" t="s">
        <v>1301</v>
      </c>
      <c r="BO414" s="105" t="s">
        <v>1301</v>
      </c>
      <c r="BP414" s="105" t="s">
        <v>1301</v>
      </c>
      <c r="BQ414" s="105" t="s">
        <v>1301</v>
      </c>
      <c r="BR414" s="106" t="s">
        <v>1301</v>
      </c>
      <c r="BS414" s="107"/>
      <c r="BT414" s="142" t="s">
        <v>1301</v>
      </c>
      <c r="BU414" s="143" t="s">
        <v>1301</v>
      </c>
      <c r="BV414" s="143" t="s">
        <v>1301</v>
      </c>
      <c r="BW414" s="143" t="s">
        <v>1301</v>
      </c>
      <c r="BX414" s="143" t="s">
        <v>1301</v>
      </c>
      <c r="BY414" s="143" t="s">
        <v>1301</v>
      </c>
      <c r="BZ414" s="143" t="s">
        <v>1301</v>
      </c>
      <c r="CA414" s="143" t="s">
        <v>1301</v>
      </c>
      <c r="CB414" s="143" t="s">
        <v>1301</v>
      </c>
      <c r="CC414" s="143" t="s">
        <v>1301</v>
      </c>
      <c r="CD414" s="143" t="s">
        <v>1301</v>
      </c>
      <c r="CE414" s="144" t="s">
        <v>1301</v>
      </c>
      <c r="CF414" s="110"/>
      <c r="CG414" s="111">
        <v>61</v>
      </c>
      <c r="CH414" s="111">
        <v>91.5</v>
      </c>
      <c r="CI414" s="111">
        <v>85</v>
      </c>
      <c r="CJ414" s="111">
        <v>133.5</v>
      </c>
      <c r="CK414" s="111">
        <v>145</v>
      </c>
      <c r="CL414" s="111">
        <v>141</v>
      </c>
      <c r="CM414" s="111">
        <v>132</v>
      </c>
      <c r="CN414" s="111">
        <v>140</v>
      </c>
      <c r="CO414" s="111">
        <v>131.5</v>
      </c>
      <c r="CP414" s="111">
        <v>143.80000000000001</v>
      </c>
      <c r="CQ414" s="111">
        <v>137</v>
      </c>
      <c r="CR414" s="111">
        <v>130</v>
      </c>
      <c r="CS414" s="112"/>
      <c r="CT414" s="408" t="s">
        <v>1813</v>
      </c>
      <c r="CU414" s="114">
        <f t="shared" si="230"/>
        <v>113.5</v>
      </c>
      <c r="CV414" s="114"/>
      <c r="CW414" s="114"/>
      <c r="CX414" s="114">
        <f t="shared" si="231"/>
        <v>51</v>
      </c>
      <c r="CY414" s="114"/>
      <c r="CZ414" s="114"/>
      <c r="DA414" s="114">
        <f t="shared" si="232"/>
        <v>42.5</v>
      </c>
      <c r="DB414" s="115">
        <f t="shared" si="233"/>
        <v>207</v>
      </c>
      <c r="DC414" s="116">
        <f t="shared" si="234"/>
        <v>10</v>
      </c>
      <c r="DD414" s="116">
        <f t="shared" si="235"/>
        <v>10</v>
      </c>
      <c r="DE414" s="116">
        <f t="shared" si="236"/>
        <v>10</v>
      </c>
      <c r="DF414" s="117">
        <f t="shared" si="237"/>
        <v>30</v>
      </c>
      <c r="DH414" s="119"/>
      <c r="DI414" s="119"/>
      <c r="DJ414" s="120"/>
      <c r="DK414" s="121"/>
      <c r="DL414" s="119"/>
      <c r="DM414" s="119"/>
      <c r="DN414" s="120"/>
      <c r="DO414" s="121"/>
      <c r="DP414" s="119"/>
      <c r="DQ414" s="119"/>
      <c r="DR414" s="120"/>
      <c r="DS414" s="121"/>
      <c r="DT414" s="119"/>
      <c r="DU414" s="119"/>
      <c r="DV414" s="120"/>
      <c r="DW414" s="121"/>
      <c r="DX414" s="119"/>
      <c r="DY414" s="119"/>
      <c r="DZ414" s="120"/>
      <c r="EA414" s="121"/>
      <c r="EB414" s="119"/>
      <c r="EC414" s="119"/>
      <c r="ED414" s="120"/>
      <c r="EE414" s="121"/>
      <c r="EF414" s="119"/>
      <c r="EG414" s="119"/>
      <c r="EH414" s="120"/>
      <c r="EI414" s="121"/>
      <c r="EJ414" s="119"/>
      <c r="EK414" s="119"/>
      <c r="EL414" s="120"/>
      <c r="EM414" s="121"/>
      <c r="EN414" s="119"/>
      <c r="EO414" s="119"/>
      <c r="EP414" s="120"/>
      <c r="EQ414" s="121"/>
      <c r="ER414" s="119"/>
      <c r="ES414" s="119"/>
      <c r="ET414" s="120"/>
      <c r="EU414" s="121"/>
      <c r="EV414" s="119"/>
      <c r="EW414" s="119"/>
      <c r="EX414" s="120"/>
      <c r="EY414" s="121"/>
      <c r="EZ414" s="119"/>
      <c r="FA414" s="119"/>
      <c r="FB414" s="120"/>
    </row>
    <row r="415" spans="1:158" s="118" customFormat="1" ht="15" customHeight="1" x14ac:dyDescent="0.25">
      <c r="A415" s="85">
        <v>24015090</v>
      </c>
      <c r="B415" s="86">
        <v>-73.602277779999994</v>
      </c>
      <c r="C415" s="86">
        <v>5.7106666700000002</v>
      </c>
      <c r="D415" s="87">
        <v>2300</v>
      </c>
      <c r="E415" s="197" t="s">
        <v>313</v>
      </c>
      <c r="F415" s="89" t="s">
        <v>240</v>
      </c>
      <c r="G415" s="89" t="s">
        <v>1515</v>
      </c>
      <c r="H415" s="89" t="s">
        <v>752</v>
      </c>
      <c r="I415" s="89" t="s">
        <v>1588</v>
      </c>
      <c r="J415" s="171" t="s">
        <v>940</v>
      </c>
      <c r="K415" s="339">
        <v>3.4</v>
      </c>
      <c r="L415" s="126">
        <v>0</v>
      </c>
      <c r="M415" s="126">
        <v>0</v>
      </c>
      <c r="N415" s="126">
        <v>0</v>
      </c>
      <c r="O415" s="126">
        <v>0</v>
      </c>
      <c r="P415" s="126">
        <v>0</v>
      </c>
      <c r="Q415" s="126">
        <v>0</v>
      </c>
      <c r="R415" s="126">
        <v>0</v>
      </c>
      <c r="S415" s="126">
        <v>0</v>
      </c>
      <c r="T415" s="126">
        <v>0</v>
      </c>
      <c r="U415" s="126">
        <v>0</v>
      </c>
      <c r="V415" s="661">
        <v>0</v>
      </c>
      <c r="W415" s="661">
        <v>0</v>
      </c>
      <c r="X415" s="126">
        <v>12</v>
      </c>
      <c r="Y415" s="126">
        <v>14.5</v>
      </c>
      <c r="Z415" s="126">
        <v>13.5</v>
      </c>
      <c r="AA415" s="126">
        <v>5.5</v>
      </c>
      <c r="AB415" s="126">
        <v>0</v>
      </c>
      <c r="AC415" s="126">
        <v>0</v>
      </c>
      <c r="AD415" s="339">
        <v>0</v>
      </c>
      <c r="AE415" s="126">
        <v>12</v>
      </c>
      <c r="AF415" s="126">
        <v>0</v>
      </c>
      <c r="AG415" s="126">
        <v>31</v>
      </c>
      <c r="AH415" s="126" t="s">
        <v>1301</v>
      </c>
      <c r="AI415" s="126">
        <v>0</v>
      </c>
      <c r="AJ415" s="126">
        <v>16.600000000000001</v>
      </c>
      <c r="AK415" s="126">
        <v>0</v>
      </c>
      <c r="AL415" s="126">
        <v>6.8</v>
      </c>
      <c r="AM415" s="126">
        <v>0</v>
      </c>
      <c r="AN415" s="126">
        <v>0</v>
      </c>
      <c r="AO415" s="120"/>
      <c r="AP415" s="92">
        <f t="shared" si="238"/>
        <v>115.3</v>
      </c>
      <c r="AQ415" s="93">
        <v>147.44583333333335</v>
      </c>
      <c r="AR415" s="94">
        <f t="shared" si="243"/>
        <v>78.198208381609049</v>
      </c>
      <c r="AS415" s="95">
        <f t="shared" si="244"/>
        <v>80.894698325802466</v>
      </c>
      <c r="AT415" s="96">
        <f t="shared" si="226"/>
        <v>29</v>
      </c>
      <c r="AU415" s="97">
        <f t="shared" si="227"/>
        <v>9</v>
      </c>
      <c r="AV415" s="98"/>
      <c r="AW415" s="58">
        <f t="shared" si="242"/>
        <v>0</v>
      </c>
      <c r="AX415" s="99"/>
      <c r="AY415" s="100">
        <f t="shared" si="228"/>
        <v>31</v>
      </c>
      <c r="AZ415" s="101">
        <v>59.8</v>
      </c>
      <c r="BA415" s="102">
        <f t="shared" si="239"/>
        <v>-28.799999999999997</v>
      </c>
      <c r="BB415" s="102" t="str">
        <f t="shared" si="240"/>
        <v/>
      </c>
      <c r="BC415" s="102" t="str">
        <f t="shared" si="241"/>
        <v/>
      </c>
      <c r="BD415" s="102">
        <v>15.594445388143367</v>
      </c>
      <c r="BE415" s="103">
        <f t="shared" si="229"/>
        <v>-6.5944453881433667</v>
      </c>
      <c r="BF415" s="124" t="s">
        <v>313</v>
      </c>
      <c r="BG415" s="105">
        <v>47.856000000000002</v>
      </c>
      <c r="BH415" s="105">
        <v>78.525925925925918</v>
      </c>
      <c r="BI415" s="105">
        <v>113.77083333333333</v>
      </c>
      <c r="BJ415" s="105">
        <v>147.44583333333335</v>
      </c>
      <c r="BK415" s="105">
        <v>121.37307692307695</v>
      </c>
      <c r="BL415" s="105">
        <v>63.035999999999994</v>
      </c>
      <c r="BM415" s="105">
        <v>58.162962962962951</v>
      </c>
      <c r="BN415" s="105">
        <v>53.420689655172438</v>
      </c>
      <c r="BO415" s="105">
        <v>72.733333333333334</v>
      </c>
      <c r="BP415" s="105">
        <v>153.78076923076927</v>
      </c>
      <c r="BQ415" s="105">
        <v>138.06250000000003</v>
      </c>
      <c r="BR415" s="106">
        <v>84.868000000000009</v>
      </c>
      <c r="BS415" s="107"/>
      <c r="BT415" s="142">
        <v>6.2728653530377656</v>
      </c>
      <c r="BU415" s="143">
        <v>9.1585207301616318</v>
      </c>
      <c r="BV415" s="143">
        <v>14.118393736805066</v>
      </c>
      <c r="BW415" s="143">
        <v>15.594445388143367</v>
      </c>
      <c r="BX415" s="143">
        <v>14.567816091954022</v>
      </c>
      <c r="BY415" s="143">
        <v>9.6246305418719214</v>
      </c>
      <c r="BZ415" s="143">
        <v>8.4032183908045965</v>
      </c>
      <c r="CA415" s="143">
        <v>8.0744444444444401</v>
      </c>
      <c r="CB415" s="143">
        <v>10.106896551724141</v>
      </c>
      <c r="CC415" s="143">
        <v>15.734482758620691</v>
      </c>
      <c r="CD415" s="143">
        <v>15.515161466885605</v>
      </c>
      <c r="CE415" s="144">
        <v>9.4841458581054301</v>
      </c>
      <c r="CF415" s="110"/>
      <c r="CG415" s="111">
        <v>47</v>
      </c>
      <c r="CH415" s="111">
        <v>44.8</v>
      </c>
      <c r="CI415" s="111">
        <v>44</v>
      </c>
      <c r="CJ415" s="111">
        <v>59.8</v>
      </c>
      <c r="CK415" s="111">
        <v>56.8</v>
      </c>
      <c r="CL415" s="111">
        <v>56.6</v>
      </c>
      <c r="CM415" s="111">
        <v>52.1</v>
      </c>
      <c r="CN415" s="111">
        <v>63.5</v>
      </c>
      <c r="CO415" s="111">
        <v>64.2</v>
      </c>
      <c r="CP415" s="111">
        <v>62.5</v>
      </c>
      <c r="CQ415" s="111">
        <v>66</v>
      </c>
      <c r="CR415" s="111">
        <v>62</v>
      </c>
      <c r="CS415" s="112"/>
      <c r="CT415" s="200" t="s">
        <v>313</v>
      </c>
      <c r="CU415" s="114">
        <f t="shared" si="230"/>
        <v>3.4</v>
      </c>
      <c r="CV415" s="114"/>
      <c r="CW415" s="114"/>
      <c r="CX415" s="114">
        <f t="shared" si="231"/>
        <v>45.5</v>
      </c>
      <c r="CY415" s="114"/>
      <c r="CZ415" s="114"/>
      <c r="DA415" s="114">
        <f t="shared" si="232"/>
        <v>66.400000000000006</v>
      </c>
      <c r="DB415" s="115">
        <f t="shared" si="233"/>
        <v>115.30000000000001</v>
      </c>
      <c r="DC415" s="116">
        <f t="shared" si="234"/>
        <v>10</v>
      </c>
      <c r="DD415" s="116">
        <f t="shared" si="235"/>
        <v>10</v>
      </c>
      <c r="DE415" s="116">
        <f t="shared" si="236"/>
        <v>9</v>
      </c>
      <c r="DF415" s="117">
        <f t="shared" si="237"/>
        <v>29</v>
      </c>
      <c r="DH415" s="119">
        <v>17.534514960930057</v>
      </c>
      <c r="DI415" s="119">
        <v>17.74202401372213</v>
      </c>
      <c r="DJ415" s="120">
        <v>14.21437011625691</v>
      </c>
      <c r="DK415" s="121"/>
      <c r="DL415" s="119">
        <v>26.321884259539218</v>
      </c>
      <c r="DM415" s="119">
        <v>26.94122271270485</v>
      </c>
      <c r="DN415" s="120">
        <v>20.954284332103772</v>
      </c>
      <c r="DO415" s="121"/>
      <c r="DP415" s="119">
        <v>29.27797022897764</v>
      </c>
      <c r="DQ415" s="119">
        <v>39.169176387416037</v>
      </c>
      <c r="DR415" s="120">
        <v>41.048505557519327</v>
      </c>
      <c r="DS415" s="121"/>
      <c r="DT415" s="119">
        <v>51.430529817058684</v>
      </c>
      <c r="DU415" s="119">
        <v>44.426372059871703</v>
      </c>
      <c r="DV415" s="120">
        <v>50.630054644808745</v>
      </c>
      <c r="DW415" s="121"/>
      <c r="DX415" s="119">
        <v>48.535660847880308</v>
      </c>
      <c r="DY415" s="119">
        <v>28.136614984278438</v>
      </c>
      <c r="DZ415" s="120">
        <v>44.214680689580405</v>
      </c>
      <c r="EA415" s="121"/>
      <c r="EB415" s="119">
        <v>29.004424778761063</v>
      </c>
      <c r="EC415" s="119">
        <v>16.181415929203542</v>
      </c>
      <c r="ED415" s="120">
        <v>23.814159292035399</v>
      </c>
      <c r="EE415" s="121"/>
      <c r="EF415" s="119">
        <v>20.769558216061053</v>
      </c>
      <c r="EG415" s="119">
        <v>17.438591332353152</v>
      </c>
      <c r="EH415" s="120">
        <v>22.630980886368416</v>
      </c>
      <c r="EI415" s="121"/>
      <c r="EJ415" s="119">
        <v>15.088421811193852</v>
      </c>
      <c r="EK415" s="119">
        <v>16.217487388902235</v>
      </c>
      <c r="EL415" s="120">
        <v>24.428873408599571</v>
      </c>
      <c r="EM415" s="121"/>
      <c r="EN415" s="119">
        <v>21.17611646665355</v>
      </c>
      <c r="EO415" s="119">
        <v>20.293778280542984</v>
      </c>
      <c r="EP415" s="120">
        <v>45.195322644107804</v>
      </c>
      <c r="EQ415" s="121"/>
      <c r="ER415" s="119">
        <v>47.440496027367018</v>
      </c>
      <c r="ES415" s="119">
        <v>49.906218274111673</v>
      </c>
      <c r="ET415" s="120">
        <v>58.0924161333039</v>
      </c>
      <c r="EU415" s="121"/>
      <c r="EV415" s="119">
        <v>51.206951429117069</v>
      </c>
      <c r="EW415" s="119">
        <v>41.144885097714678</v>
      </c>
      <c r="EX415" s="120">
        <v>43.735119994907372</v>
      </c>
      <c r="EY415" s="121"/>
      <c r="EZ415" s="119">
        <v>39.237237022468541</v>
      </c>
      <c r="FA415" s="119">
        <v>27.242433994874531</v>
      </c>
      <c r="FB415" s="120">
        <v>14.739376601704505</v>
      </c>
    </row>
    <row r="416" spans="1:158" s="118" customFormat="1" ht="15" customHeight="1" x14ac:dyDescent="0.25">
      <c r="A416" s="208">
        <v>35230040</v>
      </c>
      <c r="B416" s="86">
        <v>-72.00263889</v>
      </c>
      <c r="C416" s="86">
        <v>5.6395555599999998</v>
      </c>
      <c r="D416" s="87">
        <v>320</v>
      </c>
      <c r="E416" s="364" t="s">
        <v>314</v>
      </c>
      <c r="F416" s="210" t="s">
        <v>298</v>
      </c>
      <c r="G416" s="210" t="s">
        <v>1524</v>
      </c>
      <c r="H416" s="210" t="s">
        <v>737</v>
      </c>
      <c r="I416" s="210" t="s">
        <v>1607</v>
      </c>
      <c r="J416" s="365" t="s">
        <v>941</v>
      </c>
      <c r="K416" s="339">
        <v>1.4</v>
      </c>
      <c r="L416" s="126">
        <v>0</v>
      </c>
      <c r="M416" s="126">
        <v>0</v>
      </c>
      <c r="N416" s="126">
        <v>7</v>
      </c>
      <c r="O416" s="126">
        <v>0.4</v>
      </c>
      <c r="P416" s="126">
        <v>2</v>
      </c>
      <c r="Q416" s="126">
        <v>36</v>
      </c>
      <c r="R416" s="126">
        <v>0</v>
      </c>
      <c r="S416" s="126">
        <v>6</v>
      </c>
      <c r="T416" s="126">
        <v>2.2000000000000002</v>
      </c>
      <c r="U416" s="126">
        <v>0</v>
      </c>
      <c r="V416" s="661">
        <v>0</v>
      </c>
      <c r="W416" s="661">
        <v>0</v>
      </c>
      <c r="X416" s="126">
        <v>10</v>
      </c>
      <c r="Y416" s="126">
        <v>2</v>
      </c>
      <c r="Z416" s="126">
        <v>0</v>
      </c>
      <c r="AA416" s="126">
        <v>0</v>
      </c>
      <c r="AB416" s="126">
        <v>0</v>
      </c>
      <c r="AC416" s="126">
        <v>0</v>
      </c>
      <c r="AD416" s="339">
        <v>0</v>
      </c>
      <c r="AE416" s="126">
        <v>0</v>
      </c>
      <c r="AF416" s="126">
        <v>37</v>
      </c>
      <c r="AG416" s="126">
        <v>5</v>
      </c>
      <c r="AH416" s="126">
        <v>6.1</v>
      </c>
      <c r="AI416" s="126">
        <v>5</v>
      </c>
      <c r="AJ416" s="126" t="s">
        <v>1301</v>
      </c>
      <c r="AK416" s="126">
        <v>0</v>
      </c>
      <c r="AL416" s="126">
        <v>2</v>
      </c>
      <c r="AM416" s="126">
        <v>4</v>
      </c>
      <c r="AN416" s="126">
        <v>0</v>
      </c>
      <c r="AO416" s="120"/>
      <c r="AP416" s="92">
        <f t="shared" si="238"/>
        <v>126.1</v>
      </c>
      <c r="AQ416" s="93" t="s">
        <v>1301</v>
      </c>
      <c r="AR416" s="226"/>
      <c r="AS416" s="227"/>
      <c r="AT416" s="96">
        <f t="shared" si="226"/>
        <v>29</v>
      </c>
      <c r="AU416" s="97">
        <f t="shared" si="227"/>
        <v>15</v>
      </c>
      <c r="AV416" s="98"/>
      <c r="AW416" s="58">
        <f t="shared" si="242"/>
        <v>0</v>
      </c>
      <c r="AX416" s="99"/>
      <c r="AY416" s="100">
        <f t="shared" si="228"/>
        <v>37</v>
      </c>
      <c r="AZ416" s="101">
        <v>120</v>
      </c>
      <c r="BA416" s="102">
        <f t="shared" si="239"/>
        <v>-83</v>
      </c>
      <c r="BB416" s="102" t="str">
        <f t="shared" si="240"/>
        <v/>
      </c>
      <c r="BC416" s="102" t="str">
        <f t="shared" si="241"/>
        <v/>
      </c>
      <c r="BD416" s="102" t="s">
        <v>1301</v>
      </c>
      <c r="BE416" s="103"/>
      <c r="BF416" s="212" t="s">
        <v>314</v>
      </c>
      <c r="BG416" s="105" t="s">
        <v>1301</v>
      </c>
      <c r="BH416" s="105" t="s">
        <v>1301</v>
      </c>
      <c r="BI416" s="105" t="s">
        <v>1301</v>
      </c>
      <c r="BJ416" s="105" t="s">
        <v>1301</v>
      </c>
      <c r="BK416" s="105" t="s">
        <v>1301</v>
      </c>
      <c r="BL416" s="105" t="s">
        <v>1301</v>
      </c>
      <c r="BM416" s="105" t="s">
        <v>1301</v>
      </c>
      <c r="BN416" s="105" t="s">
        <v>1301</v>
      </c>
      <c r="BO416" s="105" t="s">
        <v>1301</v>
      </c>
      <c r="BP416" s="105" t="s">
        <v>1301</v>
      </c>
      <c r="BQ416" s="105" t="s">
        <v>1301</v>
      </c>
      <c r="BR416" s="106" t="s">
        <v>1301</v>
      </c>
      <c r="BS416" s="107"/>
      <c r="BT416" s="142" t="s">
        <v>1301</v>
      </c>
      <c r="BU416" s="143" t="s">
        <v>1301</v>
      </c>
      <c r="BV416" s="143" t="s">
        <v>1301</v>
      </c>
      <c r="BW416" s="143" t="s">
        <v>1301</v>
      </c>
      <c r="BX416" s="409" t="s">
        <v>1301</v>
      </c>
      <c r="BY416" s="143" t="s">
        <v>1301</v>
      </c>
      <c r="BZ416" s="143" t="s">
        <v>1301</v>
      </c>
      <c r="CA416" s="143" t="s">
        <v>1301</v>
      </c>
      <c r="CB416" s="143" t="s">
        <v>1301</v>
      </c>
      <c r="CC416" s="143" t="s">
        <v>1301</v>
      </c>
      <c r="CD416" s="143" t="s">
        <v>1301</v>
      </c>
      <c r="CE416" s="144" t="s">
        <v>1301</v>
      </c>
      <c r="CF416" s="110"/>
      <c r="CG416" s="111">
        <v>80</v>
      </c>
      <c r="CH416" s="111">
        <v>172.7</v>
      </c>
      <c r="CI416" s="111">
        <v>102.4</v>
      </c>
      <c r="CJ416" s="111">
        <v>120</v>
      </c>
      <c r="CK416" s="111">
        <v>129.5</v>
      </c>
      <c r="CL416" s="111">
        <v>116</v>
      </c>
      <c r="CM416" s="111">
        <v>160</v>
      </c>
      <c r="CN416" s="111">
        <v>123.3</v>
      </c>
      <c r="CO416" s="111">
        <v>110</v>
      </c>
      <c r="CP416" s="111">
        <v>103</v>
      </c>
      <c r="CQ416" s="111">
        <v>101.2</v>
      </c>
      <c r="CR416" s="111">
        <v>77</v>
      </c>
      <c r="CS416" s="112"/>
      <c r="CT416" s="408" t="s">
        <v>314</v>
      </c>
      <c r="CU416" s="114">
        <f t="shared" si="230"/>
        <v>55</v>
      </c>
      <c r="CV416" s="114"/>
      <c r="CW416" s="114"/>
      <c r="CX416" s="114">
        <f t="shared" si="231"/>
        <v>12</v>
      </c>
      <c r="CY416" s="114"/>
      <c r="CZ416" s="114"/>
      <c r="DA416" s="114">
        <f t="shared" si="232"/>
        <v>59.1</v>
      </c>
      <c r="DB416" s="115">
        <f t="shared" si="233"/>
        <v>126.1</v>
      </c>
      <c r="DC416" s="116">
        <f t="shared" si="234"/>
        <v>10</v>
      </c>
      <c r="DD416" s="116">
        <f t="shared" si="235"/>
        <v>10</v>
      </c>
      <c r="DE416" s="116">
        <f t="shared" si="236"/>
        <v>9</v>
      </c>
      <c r="DF416" s="117">
        <f t="shared" si="237"/>
        <v>29</v>
      </c>
      <c r="DH416" s="119"/>
      <c r="DI416" s="119"/>
      <c r="DJ416" s="120"/>
      <c r="DK416" s="121"/>
      <c r="DL416" s="119"/>
      <c r="DM416" s="119"/>
      <c r="DN416" s="120"/>
      <c r="DO416" s="121"/>
      <c r="DP416" s="119"/>
      <c r="DQ416" s="119"/>
      <c r="DR416" s="120"/>
      <c r="DS416" s="121"/>
      <c r="DT416" s="119"/>
      <c r="DU416" s="119"/>
      <c r="DV416" s="120"/>
      <c r="DW416" s="121"/>
      <c r="DX416" s="119"/>
      <c r="DY416" s="119"/>
      <c r="DZ416" s="120"/>
      <c r="EA416" s="121"/>
      <c r="EB416" s="119"/>
      <c r="EC416" s="119"/>
      <c r="ED416" s="120"/>
      <c r="EE416" s="121"/>
      <c r="EF416" s="119"/>
      <c r="EG416" s="119"/>
      <c r="EH416" s="120"/>
      <c r="EI416" s="121"/>
      <c r="EJ416" s="119"/>
      <c r="EK416" s="119"/>
      <c r="EL416" s="120"/>
      <c r="EM416" s="121"/>
      <c r="EN416" s="119"/>
      <c r="EO416" s="119"/>
      <c r="EP416" s="120"/>
      <c r="EQ416" s="121"/>
      <c r="ER416" s="119"/>
      <c r="ES416" s="119"/>
      <c r="ET416" s="120"/>
      <c r="EU416" s="121"/>
      <c r="EV416" s="119"/>
      <c r="EW416" s="119"/>
      <c r="EX416" s="120"/>
      <c r="EY416" s="121"/>
      <c r="EZ416" s="119"/>
      <c r="FA416" s="119"/>
      <c r="FB416" s="120"/>
    </row>
    <row r="417" spans="1:158" s="118" customFormat="1" ht="15" customHeight="1" x14ac:dyDescent="0.25">
      <c r="A417" s="208">
        <v>36025010</v>
      </c>
      <c r="B417" s="86">
        <v>-71.745027780000001</v>
      </c>
      <c r="C417" s="86">
        <v>6.45619444</v>
      </c>
      <c r="D417" s="87">
        <v>350</v>
      </c>
      <c r="E417" s="364" t="s">
        <v>315</v>
      </c>
      <c r="F417" s="210" t="s">
        <v>78</v>
      </c>
      <c r="G417" s="210" t="s">
        <v>1524</v>
      </c>
      <c r="H417" s="210" t="s">
        <v>756</v>
      </c>
      <c r="I417" s="210" t="s">
        <v>1608</v>
      </c>
      <c r="J417" s="365" t="s">
        <v>942</v>
      </c>
      <c r="K417" s="339">
        <v>23</v>
      </c>
      <c r="L417" s="126">
        <v>7.8</v>
      </c>
      <c r="M417" s="126">
        <v>0</v>
      </c>
      <c r="N417" s="126">
        <v>0</v>
      </c>
      <c r="O417" s="126">
        <v>0</v>
      </c>
      <c r="P417" s="126">
        <v>14</v>
      </c>
      <c r="Q417" s="126">
        <v>1.6</v>
      </c>
      <c r="R417" s="126">
        <v>0</v>
      </c>
      <c r="S417" s="126">
        <v>20</v>
      </c>
      <c r="T417" s="126">
        <v>0</v>
      </c>
      <c r="U417" s="126">
        <v>0</v>
      </c>
      <c r="V417" s="661">
        <v>0</v>
      </c>
      <c r="W417" s="661">
        <v>0</v>
      </c>
      <c r="X417" s="126">
        <v>24.5</v>
      </c>
      <c r="Y417" s="126">
        <v>4.0999999999999996</v>
      </c>
      <c r="Z417" s="126">
        <v>29.5</v>
      </c>
      <c r="AA417" s="126">
        <v>5.2</v>
      </c>
      <c r="AB417" s="126">
        <v>0</v>
      </c>
      <c r="AC417" s="126">
        <v>0</v>
      </c>
      <c r="AD417" s="339">
        <v>0</v>
      </c>
      <c r="AE417" s="126">
        <v>0</v>
      </c>
      <c r="AF417" s="126">
        <v>20.8</v>
      </c>
      <c r="AG417" s="126">
        <v>0</v>
      </c>
      <c r="AH417" s="126">
        <v>1.8</v>
      </c>
      <c r="AI417" s="126">
        <v>13.5</v>
      </c>
      <c r="AJ417" s="126">
        <v>0</v>
      </c>
      <c r="AK417" s="126">
        <v>1.8</v>
      </c>
      <c r="AL417" s="126">
        <v>54.5</v>
      </c>
      <c r="AM417" s="126">
        <v>2.2000000000000002</v>
      </c>
      <c r="AN417" s="126">
        <v>6.5</v>
      </c>
      <c r="AO417" s="120"/>
      <c r="AP417" s="92">
        <f t="shared" si="238"/>
        <v>230.8</v>
      </c>
      <c r="AQ417" s="93">
        <v>229.91443343162533</v>
      </c>
      <c r="AR417" s="94">
        <f t="shared" ref="AR417" si="247">+AP417*100/AQ417</f>
        <v>100.38517223784388</v>
      </c>
      <c r="AS417" s="95">
        <f t="shared" ref="AS417" si="248">IF(AND((AP417*$AT$1*100/(AQ417*AT417))&gt;100+3.33*AP417-AQ417*AT417/$AT$1,AQ417&lt;30),IF(100+3.33*AP417-AQ417*AT417/$AT$1&gt;200,200,100+3.33*AP417-AQ417*AT417/$AT$1),IF((AP417*$AT$1*100/(AQ417*AT417))&lt;100+AP417-3.33*AQ417*AT417/$AT$1,100+AP417-3.33*AQ417*AT417/$AT$1,IF((AP417*$AT$1*100/(AQ417*AT417))&gt;200,200,(AP417*$AT$1*100/(AQ417*AT417)))))</f>
        <v>100.38517223784388</v>
      </c>
      <c r="AT417" s="96">
        <f t="shared" si="226"/>
        <v>30</v>
      </c>
      <c r="AU417" s="97">
        <f t="shared" si="227"/>
        <v>16</v>
      </c>
      <c r="AV417" s="98"/>
      <c r="AW417" s="58">
        <f t="shared" si="242"/>
        <v>6.5</v>
      </c>
      <c r="AX417" s="99"/>
      <c r="AY417" s="100">
        <f t="shared" si="228"/>
        <v>54.5</v>
      </c>
      <c r="AZ417" s="101">
        <v>126.4</v>
      </c>
      <c r="BA417" s="102">
        <f t="shared" si="239"/>
        <v>-71.900000000000006</v>
      </c>
      <c r="BB417" s="102" t="str">
        <f t="shared" si="240"/>
        <v/>
      </c>
      <c r="BC417" s="102" t="str">
        <f t="shared" si="241"/>
        <v/>
      </c>
      <c r="BD417" s="102">
        <v>10.612414946372965</v>
      </c>
      <c r="BE417" s="103">
        <f>AU417-BD417</f>
        <v>5.3875850536270349</v>
      </c>
      <c r="BF417" s="212" t="s">
        <v>315</v>
      </c>
      <c r="BG417" s="105">
        <v>28.044</v>
      </c>
      <c r="BH417" s="105">
        <v>21.966666666666665</v>
      </c>
      <c r="BI417" s="105">
        <v>75.525000000000006</v>
      </c>
      <c r="BJ417" s="105">
        <v>229.91443343162533</v>
      </c>
      <c r="BK417" s="105">
        <v>307.60569132169087</v>
      </c>
      <c r="BL417" s="105">
        <v>295.73836446603138</v>
      </c>
      <c r="BM417" s="105">
        <v>268.03199999999998</v>
      </c>
      <c r="BN417" s="105">
        <v>246.39999999999998</v>
      </c>
      <c r="BO417" s="105">
        <v>211.42307692307696</v>
      </c>
      <c r="BP417" s="105">
        <v>216.41666666666666</v>
      </c>
      <c r="BQ417" s="105">
        <v>140.42500000000001</v>
      </c>
      <c r="BR417" s="106">
        <v>35.920833333333341</v>
      </c>
      <c r="BS417" s="107"/>
      <c r="BT417" s="142">
        <v>1.7061728395061724</v>
      </c>
      <c r="BU417" s="143">
        <v>2.0269951184241641</v>
      </c>
      <c r="BV417" s="143">
        <v>4.1594827586206886</v>
      </c>
      <c r="BW417" s="143">
        <v>10.612414946372965</v>
      </c>
      <c r="BX417" s="143">
        <v>13.041400595998297</v>
      </c>
      <c r="BY417" s="143">
        <v>14.888275862068967</v>
      </c>
      <c r="BZ417" s="143">
        <v>13.024999999999997</v>
      </c>
      <c r="CA417" s="143">
        <v>11.004938271604935</v>
      </c>
      <c r="CB417" s="143">
        <v>10.80952380952381</v>
      </c>
      <c r="CC417" s="143">
        <v>10.782881773399014</v>
      </c>
      <c r="CD417" s="143">
        <v>6.5896010328169234</v>
      </c>
      <c r="CE417" s="144">
        <v>2.8051724137931027</v>
      </c>
      <c r="CF417" s="110"/>
      <c r="CG417" s="111">
        <v>90</v>
      </c>
      <c r="CH417" s="111">
        <v>125</v>
      </c>
      <c r="CI417" s="111">
        <v>128.4</v>
      </c>
      <c r="CJ417" s="111">
        <v>126.4</v>
      </c>
      <c r="CK417" s="111">
        <v>132.5</v>
      </c>
      <c r="CL417" s="111">
        <v>122</v>
      </c>
      <c r="CM417" s="111">
        <v>126</v>
      </c>
      <c r="CN417" s="111">
        <v>121</v>
      </c>
      <c r="CO417" s="111">
        <v>102.4</v>
      </c>
      <c r="CP417" s="111">
        <v>131.5</v>
      </c>
      <c r="CQ417" s="111">
        <v>120</v>
      </c>
      <c r="CR417" s="111">
        <v>80</v>
      </c>
      <c r="CS417" s="112"/>
      <c r="CT417" s="408" t="s">
        <v>315</v>
      </c>
      <c r="CU417" s="114">
        <f t="shared" si="230"/>
        <v>66.400000000000006</v>
      </c>
      <c r="CV417" s="114"/>
      <c r="CW417" s="114"/>
      <c r="CX417" s="114">
        <f t="shared" si="231"/>
        <v>63.300000000000004</v>
      </c>
      <c r="CY417" s="114"/>
      <c r="CZ417" s="114"/>
      <c r="DA417" s="114">
        <f t="shared" si="232"/>
        <v>101.10000000000001</v>
      </c>
      <c r="DB417" s="115">
        <f t="shared" si="233"/>
        <v>230.8</v>
      </c>
      <c r="DC417" s="116">
        <f t="shared" si="234"/>
        <v>10</v>
      </c>
      <c r="DD417" s="116">
        <f t="shared" si="235"/>
        <v>10</v>
      </c>
      <c r="DE417" s="116">
        <f t="shared" si="236"/>
        <v>10</v>
      </c>
      <c r="DF417" s="117">
        <f t="shared" si="237"/>
        <v>30</v>
      </c>
      <c r="DH417" s="119">
        <v>5.7064390424939688</v>
      </c>
      <c r="DI417" s="119">
        <v>10.521246984598255</v>
      </c>
      <c r="DJ417" s="120">
        <v>12.037019855260715</v>
      </c>
      <c r="DK417" s="121"/>
      <c r="DL417" s="119">
        <v>11.552783894306383</v>
      </c>
      <c r="DM417" s="119">
        <v>5.1345706196917265</v>
      </c>
      <c r="DN417" s="120">
        <v>20.242057250707767</v>
      </c>
      <c r="DO417" s="121"/>
      <c r="DP417" s="119">
        <v>3.8764370227406224</v>
      </c>
      <c r="DQ417" s="119">
        <v>26.836871695896619</v>
      </c>
      <c r="DR417" s="120">
        <v>38.963161869598061</v>
      </c>
      <c r="DS417" s="121"/>
      <c r="DT417" s="119">
        <v>56.312167413066383</v>
      </c>
      <c r="DU417" s="119">
        <v>60.947319546891464</v>
      </c>
      <c r="DV417" s="120">
        <v>69.921763040042151</v>
      </c>
      <c r="DW417" s="121"/>
      <c r="DX417" s="119">
        <v>100.93721244925575</v>
      </c>
      <c r="DY417" s="119">
        <v>70.852043301759139</v>
      </c>
      <c r="DZ417" s="120">
        <v>117.89074424898511</v>
      </c>
      <c r="EA417" s="121"/>
      <c r="EB417" s="119">
        <v>100.33946773120424</v>
      </c>
      <c r="EC417" s="119">
        <v>102.36040363717009</v>
      </c>
      <c r="ED417" s="120">
        <v>101.0467952982923</v>
      </c>
      <c r="EE417" s="121"/>
      <c r="EF417" s="119">
        <v>87.401468321917818</v>
      </c>
      <c r="EG417" s="119">
        <v>90.123313356164388</v>
      </c>
      <c r="EH417" s="120">
        <v>116.83771832191782</v>
      </c>
      <c r="EI417" s="121"/>
      <c r="EJ417" s="119">
        <v>80.703508276899925</v>
      </c>
      <c r="EK417" s="119">
        <v>92.790439240030096</v>
      </c>
      <c r="EL417" s="120">
        <v>73.637302483069988</v>
      </c>
      <c r="EM417" s="121"/>
      <c r="EN417" s="119">
        <v>67.310477593683984</v>
      </c>
      <c r="EO417" s="119">
        <v>78.379311686867581</v>
      </c>
      <c r="EP417" s="120">
        <v>65.316093072389648</v>
      </c>
      <c r="EQ417" s="121"/>
      <c r="ER417" s="119">
        <v>73.495263309906605</v>
      </c>
      <c r="ES417" s="119">
        <v>55.920309040146336</v>
      </c>
      <c r="ET417" s="120">
        <v>76.102074708770573</v>
      </c>
      <c r="EU417" s="121"/>
      <c r="EV417" s="119">
        <v>44.787486466979431</v>
      </c>
      <c r="EW417" s="119">
        <v>39.717204980151571</v>
      </c>
      <c r="EX417" s="120">
        <v>25.689426199927823</v>
      </c>
      <c r="EY417" s="121"/>
      <c r="EZ417" s="119">
        <v>12.71846057571965</v>
      </c>
      <c r="FA417" s="119">
        <v>15.640269086357945</v>
      </c>
      <c r="FB417" s="120">
        <v>3.9530350438047557</v>
      </c>
    </row>
    <row r="418" spans="1:158" s="118" customFormat="1" ht="15" customHeight="1" x14ac:dyDescent="0.25">
      <c r="A418" s="208">
        <v>35235040</v>
      </c>
      <c r="B418" s="86">
        <v>-71.666166669999996</v>
      </c>
      <c r="C418" s="86">
        <v>5.4190277800000004</v>
      </c>
      <c r="D418" s="87">
        <v>265</v>
      </c>
      <c r="E418" s="364" t="s">
        <v>316</v>
      </c>
      <c r="F418" s="210" t="s">
        <v>298</v>
      </c>
      <c r="G418" s="210" t="s">
        <v>1524</v>
      </c>
      <c r="H418" s="210" t="s">
        <v>737</v>
      </c>
      <c r="I418" s="210" t="s">
        <v>1607</v>
      </c>
      <c r="J418" s="365" t="s">
        <v>943</v>
      </c>
      <c r="K418" s="339">
        <v>0</v>
      </c>
      <c r="L418" s="126">
        <v>0</v>
      </c>
      <c r="M418" s="126">
        <v>0</v>
      </c>
      <c r="N418" s="126">
        <v>0</v>
      </c>
      <c r="O418" s="126">
        <v>22</v>
      </c>
      <c r="P418" s="126">
        <v>0</v>
      </c>
      <c r="Q418" s="126">
        <v>1.5</v>
      </c>
      <c r="R418" s="126">
        <v>0</v>
      </c>
      <c r="S418" s="126">
        <v>1</v>
      </c>
      <c r="T418" s="126">
        <v>6</v>
      </c>
      <c r="U418" s="126">
        <v>0</v>
      </c>
      <c r="V418" s="661">
        <v>0</v>
      </c>
      <c r="W418" s="661">
        <v>22</v>
      </c>
      <c r="X418" s="126">
        <v>0</v>
      </c>
      <c r="Y418" s="126">
        <v>0</v>
      </c>
      <c r="Z418" s="126">
        <v>1</v>
      </c>
      <c r="AA418" s="126">
        <v>16</v>
      </c>
      <c r="AB418" s="126">
        <v>0</v>
      </c>
      <c r="AC418" s="126">
        <v>0</v>
      </c>
      <c r="AD418" s="339">
        <v>0</v>
      </c>
      <c r="AE418" s="126">
        <v>0</v>
      </c>
      <c r="AF418" s="126">
        <v>0.5</v>
      </c>
      <c r="AG418" s="126">
        <v>2.5</v>
      </c>
      <c r="AH418" s="126">
        <v>0.5</v>
      </c>
      <c r="AI418" s="126">
        <v>3</v>
      </c>
      <c r="AJ418" s="126">
        <v>0</v>
      </c>
      <c r="AK418" s="126">
        <v>0</v>
      </c>
      <c r="AL418" s="126">
        <v>2</v>
      </c>
      <c r="AM418" s="126">
        <v>33.5</v>
      </c>
      <c r="AN418" s="126">
        <v>0</v>
      </c>
      <c r="AO418" s="120"/>
      <c r="AP418" s="92">
        <f t="shared" si="238"/>
        <v>111.5</v>
      </c>
      <c r="AQ418" s="93" t="s">
        <v>1301</v>
      </c>
      <c r="AR418" s="226"/>
      <c r="AS418" s="227"/>
      <c r="AT418" s="96">
        <f t="shared" si="226"/>
        <v>30</v>
      </c>
      <c r="AU418" s="97">
        <f t="shared" si="227"/>
        <v>13</v>
      </c>
      <c r="AV418" s="98"/>
      <c r="AW418" s="58">
        <f t="shared" si="242"/>
        <v>0</v>
      </c>
      <c r="AX418" s="99"/>
      <c r="AY418" s="100">
        <f t="shared" si="228"/>
        <v>33.5</v>
      </c>
      <c r="AZ418" s="101"/>
      <c r="BA418" s="102" t="str">
        <f t="shared" si="239"/>
        <v/>
      </c>
      <c r="BB418" s="102" t="str">
        <f t="shared" si="240"/>
        <v/>
      </c>
      <c r="BC418" s="102" t="str">
        <f t="shared" si="241"/>
        <v/>
      </c>
      <c r="BD418" s="102" t="s">
        <v>1301</v>
      </c>
      <c r="BE418" s="103" t="e">
        <f>AU418-BD418</f>
        <v>#VALUE!</v>
      </c>
      <c r="BF418" s="212" t="s">
        <v>316</v>
      </c>
      <c r="BG418" s="105" t="s">
        <v>1301</v>
      </c>
      <c r="BH418" s="105" t="s">
        <v>1301</v>
      </c>
      <c r="BI418" s="105" t="s">
        <v>1301</v>
      </c>
      <c r="BJ418" s="105" t="s">
        <v>1301</v>
      </c>
      <c r="BK418" s="105" t="s">
        <v>1301</v>
      </c>
      <c r="BL418" s="105" t="s">
        <v>1301</v>
      </c>
      <c r="BM418" s="105" t="s">
        <v>1301</v>
      </c>
      <c r="BN418" s="105" t="s">
        <v>1301</v>
      </c>
      <c r="BO418" s="105" t="s">
        <v>1301</v>
      </c>
      <c r="BP418" s="105" t="s">
        <v>1301</v>
      </c>
      <c r="BQ418" s="105" t="s">
        <v>1301</v>
      </c>
      <c r="BR418" s="106" t="s">
        <v>1301</v>
      </c>
      <c r="BS418" s="107"/>
      <c r="BT418" s="142" t="s">
        <v>1301</v>
      </c>
      <c r="BU418" s="143" t="s">
        <v>1301</v>
      </c>
      <c r="BV418" s="143" t="s">
        <v>1301</v>
      </c>
      <c r="BW418" s="143" t="s">
        <v>1301</v>
      </c>
      <c r="BX418" s="143" t="s">
        <v>1301</v>
      </c>
      <c r="BY418" s="143" t="s">
        <v>1301</v>
      </c>
      <c r="BZ418" s="143" t="s">
        <v>1301</v>
      </c>
      <c r="CA418" s="143" t="s">
        <v>1301</v>
      </c>
      <c r="CB418" s="143" t="s">
        <v>1301</v>
      </c>
      <c r="CC418" s="143" t="s">
        <v>1301</v>
      </c>
      <c r="CD418" s="143" t="s">
        <v>1301</v>
      </c>
      <c r="CE418" s="144" t="s">
        <v>1301</v>
      </c>
      <c r="CF418" s="110"/>
      <c r="CG418" s="111"/>
      <c r="CH418" s="111"/>
      <c r="CI418" s="111"/>
      <c r="CJ418" s="111"/>
      <c r="CK418" s="111"/>
      <c r="CL418" s="111"/>
      <c r="CM418" s="111"/>
      <c r="CN418" s="111"/>
      <c r="CO418" s="111"/>
      <c r="CP418" s="111"/>
      <c r="CQ418" s="111"/>
      <c r="CR418" s="111"/>
      <c r="CS418" s="112"/>
      <c r="CT418" s="408" t="s">
        <v>316</v>
      </c>
      <c r="CU418" s="114">
        <f t="shared" si="230"/>
        <v>30.5</v>
      </c>
      <c r="CV418" s="114"/>
      <c r="CW418" s="114"/>
      <c r="CX418" s="114">
        <f t="shared" si="231"/>
        <v>39</v>
      </c>
      <c r="CY418" s="114"/>
      <c r="CZ418" s="114"/>
      <c r="DA418" s="114">
        <f t="shared" si="232"/>
        <v>42</v>
      </c>
      <c r="DB418" s="115">
        <f t="shared" si="233"/>
        <v>111.5</v>
      </c>
      <c r="DC418" s="116">
        <f t="shared" si="234"/>
        <v>10</v>
      </c>
      <c r="DD418" s="116">
        <f t="shared" si="235"/>
        <v>10</v>
      </c>
      <c r="DE418" s="116">
        <f t="shared" si="236"/>
        <v>10</v>
      </c>
      <c r="DF418" s="117">
        <f t="shared" si="237"/>
        <v>30</v>
      </c>
      <c r="DH418" s="119"/>
      <c r="DI418" s="119"/>
      <c r="DJ418" s="120"/>
      <c r="DK418" s="121"/>
      <c r="DL418" s="119"/>
      <c r="DM418" s="119"/>
      <c r="DN418" s="120"/>
      <c r="DO418" s="121"/>
      <c r="DP418" s="119"/>
      <c r="DQ418" s="119"/>
      <c r="DR418" s="120"/>
      <c r="DS418" s="121"/>
      <c r="DT418" s="119"/>
      <c r="DU418" s="119"/>
      <c r="DV418" s="120"/>
      <c r="DW418" s="121"/>
      <c r="DX418" s="119"/>
      <c r="DY418" s="119"/>
      <c r="DZ418" s="120"/>
      <c r="EA418" s="121"/>
      <c r="EB418" s="119"/>
      <c r="EC418" s="119"/>
      <c r="ED418" s="120"/>
      <c r="EE418" s="121"/>
      <c r="EF418" s="119"/>
      <c r="EG418" s="119"/>
      <c r="EH418" s="120"/>
      <c r="EI418" s="121"/>
      <c r="EJ418" s="119"/>
      <c r="EK418" s="119"/>
      <c r="EL418" s="120"/>
      <c r="EM418" s="121"/>
      <c r="EN418" s="119"/>
      <c r="EO418" s="119"/>
      <c r="EP418" s="120"/>
      <c r="EQ418" s="121"/>
      <c r="ER418" s="119"/>
      <c r="ES418" s="119"/>
      <c r="ET418" s="120"/>
      <c r="EU418" s="121"/>
      <c r="EV418" s="119"/>
      <c r="EW418" s="119"/>
      <c r="EX418" s="120"/>
      <c r="EY418" s="121"/>
      <c r="EZ418" s="119"/>
      <c r="FA418" s="119"/>
      <c r="FB418" s="120"/>
    </row>
    <row r="419" spans="1:158" s="118" customFormat="1" ht="15" customHeight="1" x14ac:dyDescent="0.25">
      <c r="A419" s="85">
        <v>35235050</v>
      </c>
      <c r="B419" s="86">
        <v>-72.166722219999997</v>
      </c>
      <c r="C419" s="86">
        <v>5.8217777799999997</v>
      </c>
      <c r="D419" s="87">
        <v>1200</v>
      </c>
      <c r="E419" s="197" t="s">
        <v>317</v>
      </c>
      <c r="F419" s="89" t="s">
        <v>298</v>
      </c>
      <c r="G419" s="89" t="s">
        <v>1524</v>
      </c>
      <c r="H419" s="89" t="s">
        <v>737</v>
      </c>
      <c r="I419" s="89" t="s">
        <v>1607</v>
      </c>
      <c r="J419" s="171" t="s">
        <v>944</v>
      </c>
      <c r="K419" s="339">
        <v>1.7</v>
      </c>
      <c r="L419" s="126">
        <v>1</v>
      </c>
      <c r="M419" s="126">
        <v>0</v>
      </c>
      <c r="N419" s="126">
        <v>23.5</v>
      </c>
      <c r="O419" s="126">
        <v>25.3</v>
      </c>
      <c r="P419" s="126">
        <v>2</v>
      </c>
      <c r="Q419" s="126">
        <v>52.5</v>
      </c>
      <c r="R419" s="126">
        <v>20</v>
      </c>
      <c r="S419" s="126">
        <v>59.2</v>
      </c>
      <c r="T419" s="126">
        <v>25</v>
      </c>
      <c r="U419" s="126">
        <v>0</v>
      </c>
      <c r="V419" s="661">
        <v>0</v>
      </c>
      <c r="W419" s="661">
        <v>1.5</v>
      </c>
      <c r="X419" s="126">
        <v>29.8</v>
      </c>
      <c r="Y419" s="126">
        <v>3.4</v>
      </c>
      <c r="Z419" s="126">
        <v>13.5</v>
      </c>
      <c r="AA419" s="126">
        <v>18</v>
      </c>
      <c r="AB419" s="126">
        <v>8</v>
      </c>
      <c r="AC419" s="126">
        <v>8</v>
      </c>
      <c r="AD419" s="339">
        <v>9.3000000000000007</v>
      </c>
      <c r="AE419" s="126">
        <v>0</v>
      </c>
      <c r="AF419" s="126">
        <v>7.2</v>
      </c>
      <c r="AG419" s="126">
        <v>42.1</v>
      </c>
      <c r="AH419" s="126" t="s">
        <v>1301</v>
      </c>
      <c r="AI419" s="126">
        <v>8</v>
      </c>
      <c r="AJ419" s="126" t="s">
        <v>1301</v>
      </c>
      <c r="AK419" s="126">
        <v>0</v>
      </c>
      <c r="AL419" s="126">
        <v>1.1000000000000001</v>
      </c>
      <c r="AM419" s="126">
        <v>2.1</v>
      </c>
      <c r="AN419" s="126">
        <v>0</v>
      </c>
      <c r="AO419" s="120"/>
      <c r="AP419" s="92">
        <f t="shared" si="238"/>
        <v>362.20000000000005</v>
      </c>
      <c r="AQ419" s="93" t="s">
        <v>1301</v>
      </c>
      <c r="AR419" s="226"/>
      <c r="AS419" s="227"/>
      <c r="AT419" s="96">
        <f t="shared" si="226"/>
        <v>28</v>
      </c>
      <c r="AU419" s="97">
        <f t="shared" si="227"/>
        <v>22</v>
      </c>
      <c r="AV419" s="98"/>
      <c r="AW419" s="58">
        <f t="shared" si="242"/>
        <v>0</v>
      </c>
      <c r="AX419" s="99"/>
      <c r="AY419" s="100">
        <f t="shared" si="228"/>
        <v>59.2</v>
      </c>
      <c r="AZ419" s="101">
        <v>136.19999999999999</v>
      </c>
      <c r="BA419" s="102">
        <f t="shared" si="239"/>
        <v>-76.999999999999986</v>
      </c>
      <c r="BB419" s="102" t="str">
        <f t="shared" si="240"/>
        <v/>
      </c>
      <c r="BC419" s="102" t="str">
        <f t="shared" si="241"/>
        <v/>
      </c>
      <c r="BD419" s="102" t="s">
        <v>1301</v>
      </c>
      <c r="BE419" s="103"/>
      <c r="BF419" s="124" t="s">
        <v>317</v>
      </c>
      <c r="BG419" s="105" t="s">
        <v>1301</v>
      </c>
      <c r="BH419" s="105" t="s">
        <v>1301</v>
      </c>
      <c r="BI419" s="105" t="s">
        <v>1301</v>
      </c>
      <c r="BJ419" s="105" t="s">
        <v>1301</v>
      </c>
      <c r="BK419" s="105" t="s">
        <v>1301</v>
      </c>
      <c r="BL419" s="105" t="s">
        <v>1301</v>
      </c>
      <c r="BM419" s="105" t="s">
        <v>1301</v>
      </c>
      <c r="BN419" s="105" t="s">
        <v>1301</v>
      </c>
      <c r="BO419" s="105" t="s">
        <v>1301</v>
      </c>
      <c r="BP419" s="105" t="s">
        <v>1301</v>
      </c>
      <c r="BQ419" s="105" t="s">
        <v>1301</v>
      </c>
      <c r="BR419" s="106" t="s">
        <v>1301</v>
      </c>
      <c r="BS419" s="107"/>
      <c r="BT419" s="108" t="s">
        <v>1301</v>
      </c>
      <c r="BU419" s="108" t="s">
        <v>1301</v>
      </c>
      <c r="BV419" s="108" t="s">
        <v>1301</v>
      </c>
      <c r="BW419" s="108" t="s">
        <v>1301</v>
      </c>
      <c r="BX419" s="108" t="s">
        <v>1301</v>
      </c>
      <c r="BY419" s="109" t="s">
        <v>1301</v>
      </c>
      <c r="BZ419" s="109" t="s">
        <v>1301</v>
      </c>
      <c r="CA419" s="109" t="s">
        <v>1301</v>
      </c>
      <c r="CB419" s="109" t="s">
        <v>1301</v>
      </c>
      <c r="CC419" s="109" t="s">
        <v>1301</v>
      </c>
      <c r="CD419" s="109" t="s">
        <v>1301</v>
      </c>
      <c r="CE419" s="109" t="s">
        <v>1301</v>
      </c>
      <c r="CF419" s="110"/>
      <c r="CG419" s="111">
        <v>72.2</v>
      </c>
      <c r="CH419" s="111">
        <v>102.1</v>
      </c>
      <c r="CI419" s="111">
        <v>100</v>
      </c>
      <c r="CJ419" s="111">
        <v>136.19999999999999</v>
      </c>
      <c r="CK419" s="111">
        <v>138</v>
      </c>
      <c r="CL419" s="111">
        <v>161</v>
      </c>
      <c r="CM419" s="111">
        <v>116.2</v>
      </c>
      <c r="CN419" s="111">
        <v>136.6</v>
      </c>
      <c r="CO419" s="111">
        <v>132.69999999999999</v>
      </c>
      <c r="CP419" s="111">
        <v>125</v>
      </c>
      <c r="CQ419" s="111">
        <v>113.3</v>
      </c>
      <c r="CR419" s="111">
        <v>87.3</v>
      </c>
      <c r="CS419" s="112"/>
      <c r="CT419" s="200" t="s">
        <v>317</v>
      </c>
      <c r="CU419" s="114">
        <f t="shared" si="230"/>
        <v>210.2</v>
      </c>
      <c r="CV419" s="114"/>
      <c r="CW419" s="114"/>
      <c r="CX419" s="114">
        <f t="shared" si="231"/>
        <v>91.5</v>
      </c>
      <c r="CY419" s="114"/>
      <c r="CZ419" s="114"/>
      <c r="DA419" s="114">
        <f t="shared" si="232"/>
        <v>60.500000000000007</v>
      </c>
      <c r="DB419" s="115">
        <f t="shared" si="233"/>
        <v>362.2</v>
      </c>
      <c r="DC419" s="116">
        <f t="shared" si="234"/>
        <v>10</v>
      </c>
      <c r="DD419" s="116">
        <f t="shared" si="235"/>
        <v>10</v>
      </c>
      <c r="DE419" s="116">
        <f t="shared" si="236"/>
        <v>8</v>
      </c>
      <c r="DF419" s="117">
        <f t="shared" si="237"/>
        <v>28</v>
      </c>
      <c r="DH419" s="119"/>
      <c r="DI419" s="119"/>
      <c r="DJ419" s="120"/>
      <c r="DK419" s="121"/>
      <c r="DL419" s="119"/>
      <c r="DM419" s="119"/>
      <c r="DN419" s="120"/>
      <c r="DO419" s="121"/>
      <c r="DP419" s="119"/>
      <c r="DQ419" s="119"/>
      <c r="DR419" s="120"/>
      <c r="DS419" s="121"/>
      <c r="DT419" s="119"/>
      <c r="DU419" s="119"/>
      <c r="DV419" s="120"/>
      <c r="DW419" s="121"/>
      <c r="DX419" s="119"/>
      <c r="DY419" s="119"/>
      <c r="DZ419" s="120"/>
      <c r="EA419" s="121"/>
      <c r="EB419" s="119"/>
      <c r="EC419" s="119"/>
      <c r="ED419" s="120"/>
      <c r="EE419" s="121"/>
      <c r="EF419" s="119"/>
      <c r="EG419" s="119"/>
      <c r="EH419" s="120"/>
      <c r="EI419" s="121"/>
      <c r="EJ419" s="119"/>
      <c r="EK419" s="119"/>
      <c r="EL419" s="120"/>
      <c r="EM419" s="121"/>
      <c r="EN419" s="119"/>
      <c r="EO419" s="119"/>
      <c r="EP419" s="120"/>
      <c r="EQ419" s="121"/>
      <c r="ER419" s="119"/>
      <c r="ES419" s="119"/>
      <c r="ET419" s="120"/>
      <c r="EU419" s="121"/>
      <c r="EV419" s="119"/>
      <c r="EW419" s="119"/>
      <c r="EX419" s="120"/>
      <c r="EY419" s="121"/>
      <c r="EZ419" s="119"/>
      <c r="FA419" s="119"/>
      <c r="FB419" s="120"/>
    </row>
    <row r="420" spans="1:158" s="118" customFormat="1" ht="15" customHeight="1" x14ac:dyDescent="0.25">
      <c r="A420" s="85">
        <v>24035040</v>
      </c>
      <c r="B420" s="86">
        <v>-73.207944440000006</v>
      </c>
      <c r="C420" s="86">
        <v>5.5794444399999996</v>
      </c>
      <c r="D420" s="87">
        <v>2700</v>
      </c>
      <c r="E420" s="197" t="s">
        <v>318</v>
      </c>
      <c r="F420" s="89" t="s">
        <v>240</v>
      </c>
      <c r="G420" s="89" t="s">
        <v>1515</v>
      </c>
      <c r="H420" s="89" t="s">
        <v>752</v>
      </c>
      <c r="I420" s="89" t="s">
        <v>1590</v>
      </c>
      <c r="J420" s="171" t="s">
        <v>945</v>
      </c>
      <c r="K420" s="339">
        <v>3.4</v>
      </c>
      <c r="L420" s="126" t="s">
        <v>1301</v>
      </c>
      <c r="M420" s="126">
        <v>4.3</v>
      </c>
      <c r="N420" s="126">
        <v>0</v>
      </c>
      <c r="O420" s="126">
        <v>0</v>
      </c>
      <c r="P420" s="126">
        <v>0</v>
      </c>
      <c r="Q420" s="126">
        <v>0</v>
      </c>
      <c r="R420" s="126">
        <v>0</v>
      </c>
      <c r="S420" s="126">
        <v>4.5</v>
      </c>
      <c r="T420" s="126">
        <v>0.5</v>
      </c>
      <c r="U420" s="126">
        <v>0</v>
      </c>
      <c r="V420" s="661">
        <v>0</v>
      </c>
      <c r="W420" s="661">
        <v>0.6</v>
      </c>
      <c r="X420" s="126">
        <v>7</v>
      </c>
      <c r="Y420" s="126">
        <v>1.8</v>
      </c>
      <c r="Z420" s="126">
        <v>6</v>
      </c>
      <c r="AA420" s="126">
        <v>14.2</v>
      </c>
      <c r="AB420" s="126">
        <v>0</v>
      </c>
      <c r="AC420" s="126">
        <v>0.5</v>
      </c>
      <c r="AD420" s="339">
        <v>0</v>
      </c>
      <c r="AE420" s="126">
        <v>0</v>
      </c>
      <c r="AF420" s="126">
        <v>11.6</v>
      </c>
      <c r="AG420" s="126">
        <v>10.4</v>
      </c>
      <c r="AH420" s="126">
        <v>10.4</v>
      </c>
      <c r="AI420" s="126">
        <v>0.7</v>
      </c>
      <c r="AJ420" s="126">
        <v>0.6</v>
      </c>
      <c r="AK420" s="126">
        <v>10.3</v>
      </c>
      <c r="AL420" s="126">
        <v>1.7</v>
      </c>
      <c r="AM420" s="126">
        <v>0</v>
      </c>
      <c r="AN420" s="126">
        <v>0</v>
      </c>
      <c r="AO420" s="120"/>
      <c r="AP420" s="92">
        <f t="shared" si="238"/>
        <v>88.5</v>
      </c>
      <c r="AQ420" s="93">
        <v>93.392592592592592</v>
      </c>
      <c r="AR420" s="94">
        <f t="shared" si="243"/>
        <v>94.761262690355323</v>
      </c>
      <c r="AS420" s="95">
        <f t="shared" si="244"/>
        <v>98.028892438298627</v>
      </c>
      <c r="AT420" s="96">
        <f t="shared" si="226"/>
        <v>29</v>
      </c>
      <c r="AU420" s="97">
        <f t="shared" si="227"/>
        <v>17</v>
      </c>
      <c r="AV420" s="98"/>
      <c r="AW420" s="58">
        <f t="shared" si="242"/>
        <v>0</v>
      </c>
      <c r="AX420" s="99"/>
      <c r="AY420" s="100">
        <f t="shared" si="228"/>
        <v>14.2</v>
      </c>
      <c r="AZ420" s="101">
        <v>41.3</v>
      </c>
      <c r="BA420" s="102">
        <f t="shared" si="239"/>
        <v>-27.099999999999998</v>
      </c>
      <c r="BB420" s="102" t="str">
        <f t="shared" si="240"/>
        <v/>
      </c>
      <c r="BC420" s="102" t="str">
        <f t="shared" si="241"/>
        <v/>
      </c>
      <c r="BD420" s="102">
        <v>12.126847290640397</v>
      </c>
      <c r="BE420" s="103">
        <f t="shared" ref="BE420:BE446" si="249">AU420-BD420</f>
        <v>4.8731527093596032</v>
      </c>
      <c r="BF420" s="124" t="s">
        <v>318</v>
      </c>
      <c r="BG420" s="105">
        <v>25.24444444444444</v>
      </c>
      <c r="BH420" s="105">
        <v>33.744444444444447</v>
      </c>
      <c r="BI420" s="105">
        <v>69.115384615384627</v>
      </c>
      <c r="BJ420" s="105">
        <v>93.392592592592592</v>
      </c>
      <c r="BK420" s="105">
        <v>99.16153846153847</v>
      </c>
      <c r="BL420" s="105">
        <v>55.164000000000009</v>
      </c>
      <c r="BM420" s="105">
        <v>55.300000000000004</v>
      </c>
      <c r="BN420" s="105">
        <v>41.510714285714293</v>
      </c>
      <c r="BO420" s="105">
        <v>48.453571428571422</v>
      </c>
      <c r="BP420" s="105">
        <v>81.918518518518511</v>
      </c>
      <c r="BQ420" s="105">
        <v>97.377777777777794</v>
      </c>
      <c r="BR420" s="106">
        <v>43.265384615384605</v>
      </c>
      <c r="BS420" s="107"/>
      <c r="BT420" s="142">
        <v>3.7880952380952362</v>
      </c>
      <c r="BU420" s="143">
        <v>4.9595990695128629</v>
      </c>
      <c r="BV420" s="143">
        <v>10.183908045977008</v>
      </c>
      <c r="BW420" s="143">
        <v>12.126847290640397</v>
      </c>
      <c r="BX420" s="143">
        <v>14.256916369401507</v>
      </c>
      <c r="BY420" s="143">
        <v>10.442848020434226</v>
      </c>
      <c r="BZ420" s="143">
        <v>10.601234567901233</v>
      </c>
      <c r="CA420" s="143">
        <v>9.0583554376657798</v>
      </c>
      <c r="CB420" s="143">
        <v>8.5</v>
      </c>
      <c r="CC420" s="143">
        <v>11.436904761904762</v>
      </c>
      <c r="CD420" s="143">
        <v>11.571428571428571</v>
      </c>
      <c r="CE420" s="144">
        <v>6.2222222222222197</v>
      </c>
      <c r="CF420" s="110"/>
      <c r="CG420" s="111">
        <v>62.7</v>
      </c>
      <c r="CH420" s="111">
        <v>60.5</v>
      </c>
      <c r="CI420" s="111">
        <v>48</v>
      </c>
      <c r="CJ420" s="111">
        <v>41.3</v>
      </c>
      <c r="CK420" s="111">
        <v>40.700000000000003</v>
      </c>
      <c r="CL420" s="111">
        <v>40.700000000000003</v>
      </c>
      <c r="CM420" s="111">
        <v>44.2</v>
      </c>
      <c r="CN420" s="111">
        <v>36.299999999999997</v>
      </c>
      <c r="CO420" s="111">
        <v>33.700000000000003</v>
      </c>
      <c r="CP420" s="111">
        <v>40.700000000000003</v>
      </c>
      <c r="CQ420" s="111">
        <v>71.400000000000006</v>
      </c>
      <c r="CR420" s="111">
        <v>34</v>
      </c>
      <c r="CS420" s="112"/>
      <c r="CT420" s="200" t="s">
        <v>318</v>
      </c>
      <c r="CU420" s="114">
        <f t="shared" ref="CU420:CU453" si="250">SUM(K420:T420)</f>
        <v>12.7</v>
      </c>
      <c r="CV420" s="114"/>
      <c r="CW420" s="114"/>
      <c r="CX420" s="114">
        <f t="shared" si="231"/>
        <v>30.1</v>
      </c>
      <c r="CY420" s="114"/>
      <c r="CZ420" s="114"/>
      <c r="DA420" s="114">
        <f t="shared" si="232"/>
        <v>45.7</v>
      </c>
      <c r="DB420" s="115">
        <f t="shared" si="233"/>
        <v>88.5</v>
      </c>
      <c r="DC420" s="116">
        <f t="shared" si="234"/>
        <v>9</v>
      </c>
      <c r="DD420" s="116">
        <f t="shared" si="235"/>
        <v>10</v>
      </c>
      <c r="DE420" s="116">
        <f t="shared" si="236"/>
        <v>10</v>
      </c>
      <c r="DF420" s="117">
        <f t="shared" si="237"/>
        <v>29</v>
      </c>
      <c r="DH420" s="119">
        <v>8.6601431447103554</v>
      </c>
      <c r="DI420" s="119">
        <v>7.9297696264817708</v>
      </c>
      <c r="DJ420" s="120">
        <v>10.851263699396107</v>
      </c>
      <c r="DK420" s="121"/>
      <c r="DL420" s="119">
        <v>7.3990950226244339</v>
      </c>
      <c r="DM420" s="119">
        <v>10.642533936651583</v>
      </c>
      <c r="DN420" s="120">
        <v>14.899547511312214</v>
      </c>
      <c r="DO420" s="121"/>
      <c r="DP420" s="119">
        <v>11.482825852484858</v>
      </c>
      <c r="DQ420" s="119">
        <v>25.362067535053512</v>
      </c>
      <c r="DR420" s="120">
        <v>33.949224259520449</v>
      </c>
      <c r="DS420" s="121"/>
      <c r="DT420" s="119">
        <v>27.408354462474644</v>
      </c>
      <c r="DU420" s="119">
        <v>34.285002535496965</v>
      </c>
      <c r="DV420" s="120">
        <v>29.471348884381339</v>
      </c>
      <c r="DW420" s="121"/>
      <c r="DX420" s="119">
        <v>30.907957066618696</v>
      </c>
      <c r="DY420" s="119">
        <v>26.47907297475566</v>
      </c>
      <c r="DZ420" s="120">
        <v>35.054146429213894</v>
      </c>
      <c r="EA420" s="121"/>
      <c r="EB420" s="119">
        <v>24.350978260869564</v>
      </c>
      <c r="EC420" s="119">
        <v>13.703586956521738</v>
      </c>
      <c r="ED420" s="120">
        <v>16.365434782608695</v>
      </c>
      <c r="EE420" s="121"/>
      <c r="EF420" s="119">
        <v>18.397916666666667</v>
      </c>
      <c r="EG420" s="119">
        <v>16.182460732984293</v>
      </c>
      <c r="EH420" s="120">
        <v>20.613372600349038</v>
      </c>
      <c r="EI420" s="121"/>
      <c r="EJ420" s="119">
        <v>13.16672268907563</v>
      </c>
      <c r="EK420" s="119">
        <v>12.338047834518425</v>
      </c>
      <c r="EL420" s="120">
        <v>16.389347123464773</v>
      </c>
      <c r="EM420" s="121"/>
      <c r="EN420" s="119">
        <v>19.066245189664645</v>
      </c>
      <c r="EO420" s="119">
        <v>12.00467289719626</v>
      </c>
      <c r="EP420" s="120">
        <v>22.899670148433199</v>
      </c>
      <c r="EQ420" s="121"/>
      <c r="ER420" s="119">
        <v>20.612205882352939</v>
      </c>
      <c r="ES420" s="119">
        <v>29.192406417112299</v>
      </c>
      <c r="ET420" s="120">
        <v>36.983622994652407</v>
      </c>
      <c r="EU420" s="121"/>
      <c r="EV420" s="119">
        <v>34.105194358445146</v>
      </c>
      <c r="EW420" s="119">
        <v>26.16143790849674</v>
      </c>
      <c r="EX420" s="120">
        <v>30.29219126246991</v>
      </c>
      <c r="EY420" s="121"/>
      <c r="EZ420" s="119">
        <v>21.497221859919136</v>
      </c>
      <c r="FA420" s="119">
        <v>15.502804225903223</v>
      </c>
      <c r="FB420" s="120">
        <v>9.6117386200599988</v>
      </c>
    </row>
    <row r="421" spans="1:158" s="118" customFormat="1" ht="15" customHeight="1" x14ac:dyDescent="0.25">
      <c r="A421" s="208">
        <v>35070080</v>
      </c>
      <c r="B421" s="86">
        <v>-73.368527779999994</v>
      </c>
      <c r="C421" s="86">
        <v>5.0788611100000001</v>
      </c>
      <c r="D421" s="87">
        <v>1700</v>
      </c>
      <c r="E421" s="364" t="s">
        <v>319</v>
      </c>
      <c r="F421" s="210" t="s">
        <v>240</v>
      </c>
      <c r="G421" s="210" t="s">
        <v>1524</v>
      </c>
      <c r="H421" s="210" t="s">
        <v>737</v>
      </c>
      <c r="I421" s="210" t="s">
        <v>1602</v>
      </c>
      <c r="J421" s="365" t="s">
        <v>946</v>
      </c>
      <c r="K421" s="339">
        <v>2</v>
      </c>
      <c r="L421" s="126">
        <v>0</v>
      </c>
      <c r="M421" s="126">
        <v>0</v>
      </c>
      <c r="N421" s="126">
        <v>0</v>
      </c>
      <c r="O421" s="126">
        <v>0</v>
      </c>
      <c r="P421" s="126">
        <v>4.5</v>
      </c>
      <c r="Q421" s="126">
        <v>1.4</v>
      </c>
      <c r="R421" s="126">
        <v>1.2</v>
      </c>
      <c r="S421" s="126">
        <v>5.7</v>
      </c>
      <c r="T421" s="126">
        <v>2.4</v>
      </c>
      <c r="U421" s="126">
        <v>1</v>
      </c>
      <c r="V421" s="661">
        <v>0</v>
      </c>
      <c r="W421" s="661">
        <v>3.9</v>
      </c>
      <c r="X421" s="126">
        <v>6.7</v>
      </c>
      <c r="Y421" s="126">
        <v>6.7</v>
      </c>
      <c r="Z421" s="126">
        <v>6.9</v>
      </c>
      <c r="AA421" s="126">
        <v>19.2</v>
      </c>
      <c r="AB421" s="126">
        <v>0</v>
      </c>
      <c r="AC421" s="126">
        <v>0.3</v>
      </c>
      <c r="AD421" s="339">
        <v>0</v>
      </c>
      <c r="AE421" s="126">
        <v>0</v>
      </c>
      <c r="AF421" s="126">
        <v>9.6999999999999993</v>
      </c>
      <c r="AG421" s="126">
        <v>0.3</v>
      </c>
      <c r="AH421" s="126">
        <v>2.5</v>
      </c>
      <c r="AI421" s="126">
        <v>23.2</v>
      </c>
      <c r="AJ421" s="126">
        <v>0.4</v>
      </c>
      <c r="AK421" s="126">
        <v>1.5</v>
      </c>
      <c r="AL421" s="126">
        <v>2.8</v>
      </c>
      <c r="AM421" s="126">
        <v>14.4</v>
      </c>
      <c r="AN421" s="126">
        <v>0</v>
      </c>
      <c r="AO421" s="120"/>
      <c r="AP421" s="92">
        <f t="shared" si="238"/>
        <v>116.7</v>
      </c>
      <c r="AQ421" s="93">
        <v>124.69333333333334</v>
      </c>
      <c r="AR421" s="94">
        <f t="shared" si="243"/>
        <v>93.589606501283143</v>
      </c>
      <c r="AS421" s="95">
        <f t="shared" si="244"/>
        <v>93.589606501283143</v>
      </c>
      <c r="AT421" s="96">
        <f t="shared" si="226"/>
        <v>30</v>
      </c>
      <c r="AU421" s="97">
        <f t="shared" si="227"/>
        <v>21</v>
      </c>
      <c r="AV421" s="98"/>
      <c r="AW421" s="58">
        <f t="shared" si="242"/>
        <v>0</v>
      </c>
      <c r="AX421" s="99"/>
      <c r="AY421" s="100">
        <f t="shared" si="228"/>
        <v>23.2</v>
      </c>
      <c r="AZ421" s="101">
        <v>65.5</v>
      </c>
      <c r="BA421" s="102">
        <f t="shared" si="239"/>
        <v>-42.3</v>
      </c>
      <c r="BB421" s="102" t="str">
        <f t="shared" si="240"/>
        <v/>
      </c>
      <c r="BC421" s="102" t="str">
        <f t="shared" si="241"/>
        <v/>
      </c>
      <c r="BD421" s="102">
        <v>16.533333333333331</v>
      </c>
      <c r="BE421" s="103">
        <f t="shared" si="249"/>
        <v>4.4666666666666686</v>
      </c>
      <c r="BF421" s="212" t="s">
        <v>319</v>
      </c>
      <c r="BG421" s="105">
        <v>17.620689655172416</v>
      </c>
      <c r="BH421" s="105">
        <v>28.764285714285712</v>
      </c>
      <c r="BI421" s="105">
        <v>68.285714285714306</v>
      </c>
      <c r="BJ421" s="105">
        <v>124.69333333333334</v>
      </c>
      <c r="BK421" s="105">
        <v>185.67931034482757</v>
      </c>
      <c r="BL421" s="105">
        <v>195.54482758620682</v>
      </c>
      <c r="BM421" s="105">
        <v>205.76206896551719</v>
      </c>
      <c r="BN421" s="105">
        <v>182.31379310344832</v>
      </c>
      <c r="BO421" s="105">
        <v>116.92413793103454</v>
      </c>
      <c r="BP421" s="105">
        <v>103.03103448275864</v>
      </c>
      <c r="BQ421" s="105">
        <v>104.19666666666666</v>
      </c>
      <c r="BR421" s="106">
        <v>35.335714285714282</v>
      </c>
      <c r="BS421" s="107"/>
      <c r="BT421" s="108">
        <v>3.3999999999999986</v>
      </c>
      <c r="BU421" s="108">
        <v>4.5274220032840722</v>
      </c>
      <c r="BV421" s="108">
        <v>10.514444444444441</v>
      </c>
      <c r="BW421" s="108">
        <v>16.533333333333331</v>
      </c>
      <c r="BX421" s="108">
        <v>20.965517241379306</v>
      </c>
      <c r="BY421" s="109">
        <v>22.103448275862071</v>
      </c>
      <c r="BZ421" s="109">
        <v>24.172413793103445</v>
      </c>
      <c r="CA421" s="109">
        <v>21.482758620689651</v>
      </c>
      <c r="CB421" s="109">
        <v>16.206896551724139</v>
      </c>
      <c r="CC421" s="109">
        <v>14.931034482758623</v>
      </c>
      <c r="CD421" s="109">
        <v>13.199999999999998</v>
      </c>
      <c r="CE421" s="109">
        <v>6.6310344827586176</v>
      </c>
      <c r="CF421" s="110"/>
      <c r="CG421" s="111">
        <v>28.9</v>
      </c>
      <c r="CH421" s="111">
        <v>50</v>
      </c>
      <c r="CI421" s="111">
        <v>101.5</v>
      </c>
      <c r="CJ421" s="111">
        <v>65.5</v>
      </c>
      <c r="CK421" s="111">
        <v>120</v>
      </c>
      <c r="CL421" s="111">
        <v>95.4</v>
      </c>
      <c r="CM421" s="111">
        <v>67</v>
      </c>
      <c r="CN421" s="111">
        <v>130</v>
      </c>
      <c r="CO421" s="111">
        <v>51</v>
      </c>
      <c r="CP421" s="111">
        <v>55</v>
      </c>
      <c r="CQ421" s="111">
        <v>50.7</v>
      </c>
      <c r="CR421" s="111">
        <v>37</v>
      </c>
      <c r="CS421" s="112"/>
      <c r="CT421" s="408" t="s">
        <v>319</v>
      </c>
      <c r="CU421" s="114">
        <f t="shared" si="250"/>
        <v>17.2</v>
      </c>
      <c r="CV421" s="114"/>
      <c r="CW421" s="114"/>
      <c r="CX421" s="114">
        <f t="shared" si="231"/>
        <v>44.7</v>
      </c>
      <c r="CY421" s="114"/>
      <c r="CZ421" s="114"/>
      <c r="DA421" s="114">
        <f t="shared" si="232"/>
        <v>54.8</v>
      </c>
      <c r="DB421" s="115">
        <f t="shared" si="233"/>
        <v>116.7</v>
      </c>
      <c r="DC421" s="116">
        <f t="shared" si="234"/>
        <v>10</v>
      </c>
      <c r="DD421" s="116">
        <f t="shared" si="235"/>
        <v>10</v>
      </c>
      <c r="DE421" s="116">
        <f t="shared" si="236"/>
        <v>10</v>
      </c>
      <c r="DF421" s="117">
        <f t="shared" si="237"/>
        <v>30</v>
      </c>
      <c r="DH421" s="119">
        <v>4.2646784715750243</v>
      </c>
      <c r="DI421" s="119">
        <v>5.8154706430568508</v>
      </c>
      <c r="DJ421" s="120">
        <v>4.2646784715750243</v>
      </c>
      <c r="DK421" s="121"/>
      <c r="DL421" s="119">
        <v>8.1533848106621569</v>
      </c>
      <c r="DM421" s="119">
        <v>9.5286545377617955</v>
      </c>
      <c r="DN421" s="120">
        <v>14.342098582610539</v>
      </c>
      <c r="DO421" s="121"/>
      <c r="DP421" s="119">
        <v>18.894373865698732</v>
      </c>
      <c r="DQ421" s="119">
        <v>19.298531595446299</v>
      </c>
      <c r="DR421" s="120">
        <v>25.158818676786009</v>
      </c>
      <c r="DS421" s="121"/>
      <c r="DT421" s="119">
        <v>33.761881849772791</v>
      </c>
      <c r="DU421" s="119">
        <v>33.457720752027093</v>
      </c>
      <c r="DV421" s="120">
        <v>50.490742225786342</v>
      </c>
      <c r="DW421" s="121"/>
      <c r="DX421" s="119">
        <v>55.702116462429935</v>
      </c>
      <c r="DY421" s="119">
        <v>58.002203856749297</v>
      </c>
      <c r="DZ421" s="120">
        <v>67.80257623254488</v>
      </c>
      <c r="EA421" s="121"/>
      <c r="EB421" s="119">
        <v>63.812663526949251</v>
      </c>
      <c r="EC421" s="119">
        <v>58.811671087533163</v>
      </c>
      <c r="ED421" s="120">
        <v>68.513596420000368</v>
      </c>
      <c r="EE421" s="121"/>
      <c r="EF421" s="119">
        <v>66.802315023392808</v>
      </c>
      <c r="EG421" s="119">
        <v>57.101978859816313</v>
      </c>
      <c r="EH421" s="120">
        <v>75.102602668514976</v>
      </c>
      <c r="EI421" s="121"/>
      <c r="EJ421" s="119">
        <v>62.002415741281908</v>
      </c>
      <c r="EK421" s="119">
        <v>63.602478082992398</v>
      </c>
      <c r="EL421" s="120">
        <v>51.402002727449833</v>
      </c>
      <c r="EM421" s="121"/>
      <c r="EN421" s="119">
        <v>44.782459378583212</v>
      </c>
      <c r="EO421" s="119">
        <v>38.285004334815554</v>
      </c>
      <c r="EP421" s="120">
        <v>40.184260424532255</v>
      </c>
      <c r="EQ421" s="121"/>
      <c r="ER421" s="119">
        <v>30.289074996722174</v>
      </c>
      <c r="ES421" s="119">
        <v>35.287272190900744</v>
      </c>
      <c r="ET421" s="120">
        <v>39.585721777894328</v>
      </c>
      <c r="EU421" s="121"/>
      <c r="EV421" s="119">
        <v>27.772445428661822</v>
      </c>
      <c r="EW421" s="119">
        <v>31.294313508383429</v>
      </c>
      <c r="EX421" s="120">
        <v>28.678068649161659</v>
      </c>
      <c r="EY421" s="121"/>
      <c r="EZ421" s="119">
        <v>19.34758064516129</v>
      </c>
      <c r="FA421" s="119">
        <v>8.9897849462365578</v>
      </c>
      <c r="FB421" s="120">
        <v>8.0126344086021497</v>
      </c>
    </row>
    <row r="422" spans="1:158" s="118" customFormat="1" ht="15" customHeight="1" x14ac:dyDescent="0.25">
      <c r="A422" s="208">
        <v>35070040</v>
      </c>
      <c r="B422" s="86">
        <v>-73.395944439999994</v>
      </c>
      <c r="C422" s="86">
        <v>5.3152777799999997</v>
      </c>
      <c r="D422" s="87">
        <v>2115</v>
      </c>
      <c r="E422" s="364" t="s">
        <v>320</v>
      </c>
      <c r="F422" s="210" t="s">
        <v>240</v>
      </c>
      <c r="G422" s="210" t="s">
        <v>1524</v>
      </c>
      <c r="H422" s="210" t="s">
        <v>737</v>
      </c>
      <c r="I422" s="210" t="s">
        <v>1602</v>
      </c>
      <c r="J422" s="365" t="s">
        <v>947</v>
      </c>
      <c r="K422" s="339">
        <v>1</v>
      </c>
      <c r="L422" s="126">
        <v>0</v>
      </c>
      <c r="M422" s="126">
        <v>4.2</v>
      </c>
      <c r="N422" s="126">
        <v>0</v>
      </c>
      <c r="O422" s="126">
        <v>0</v>
      </c>
      <c r="P422" s="126">
        <v>4.5</v>
      </c>
      <c r="Q422" s="126">
        <v>0.2</v>
      </c>
      <c r="R422" s="126">
        <v>0</v>
      </c>
      <c r="S422" s="126">
        <v>4.2</v>
      </c>
      <c r="T422" s="126">
        <v>4.3</v>
      </c>
      <c r="U422" s="126">
        <v>0.2</v>
      </c>
      <c r="V422" s="661">
        <v>0</v>
      </c>
      <c r="W422" s="661">
        <v>0</v>
      </c>
      <c r="X422" s="126">
        <v>19.399999999999999</v>
      </c>
      <c r="Y422" s="126">
        <v>2.2999999999999998</v>
      </c>
      <c r="Z422" s="126">
        <v>3.2</v>
      </c>
      <c r="AA422" s="126">
        <v>6.2</v>
      </c>
      <c r="AB422" s="126">
        <v>0</v>
      </c>
      <c r="AC422" s="126">
        <v>0</v>
      </c>
      <c r="AD422" s="339">
        <v>0</v>
      </c>
      <c r="AE422" s="126">
        <v>2.4</v>
      </c>
      <c r="AF422" s="126">
        <v>6</v>
      </c>
      <c r="AG422" s="126">
        <v>5.0999999999999996</v>
      </c>
      <c r="AH422" s="126">
        <v>21.4</v>
      </c>
      <c r="AI422" s="126">
        <v>0</v>
      </c>
      <c r="AJ422" s="126">
        <v>0.8</v>
      </c>
      <c r="AK422" s="126">
        <v>0</v>
      </c>
      <c r="AL422" s="126">
        <v>8.8000000000000007</v>
      </c>
      <c r="AM422" s="126">
        <v>7.7</v>
      </c>
      <c r="AN422" s="126">
        <v>0</v>
      </c>
      <c r="AO422" s="120"/>
      <c r="AP422" s="92">
        <f t="shared" si="238"/>
        <v>101.89999999999999</v>
      </c>
      <c r="AQ422" s="93">
        <v>126.39310344827587</v>
      </c>
      <c r="AR422" s="94">
        <f t="shared" si="243"/>
        <v>80.621487422927913</v>
      </c>
      <c r="AS422" s="95">
        <f t="shared" si="244"/>
        <v>80.621487422927913</v>
      </c>
      <c r="AT422" s="96">
        <f t="shared" si="226"/>
        <v>30</v>
      </c>
      <c r="AU422" s="97">
        <f t="shared" si="227"/>
        <v>18</v>
      </c>
      <c r="AV422" s="98"/>
      <c r="AW422" s="58">
        <f t="shared" si="242"/>
        <v>0</v>
      </c>
      <c r="AX422" s="99"/>
      <c r="AY422" s="100">
        <f t="shared" si="228"/>
        <v>21.4</v>
      </c>
      <c r="AZ422" s="101">
        <v>80.7</v>
      </c>
      <c r="BA422" s="102">
        <f t="shared" si="239"/>
        <v>-59.300000000000004</v>
      </c>
      <c r="BB422" s="102" t="str">
        <f t="shared" si="240"/>
        <v/>
      </c>
      <c r="BC422" s="102" t="str">
        <f t="shared" si="241"/>
        <v/>
      </c>
      <c r="BD422" s="102">
        <v>17.172413793103445</v>
      </c>
      <c r="BE422" s="103">
        <f t="shared" si="249"/>
        <v>0.82758620689655515</v>
      </c>
      <c r="BF422" s="212" t="s">
        <v>320</v>
      </c>
      <c r="BG422" s="105">
        <v>18.611111111111111</v>
      </c>
      <c r="BH422" s="105">
        <v>31.348148148148152</v>
      </c>
      <c r="BI422" s="105">
        <v>75.293333333333322</v>
      </c>
      <c r="BJ422" s="105">
        <v>126.39310344827587</v>
      </c>
      <c r="BK422" s="105">
        <v>182.62413793103445</v>
      </c>
      <c r="BL422" s="105">
        <v>185.29642857142858</v>
      </c>
      <c r="BM422" s="105">
        <v>204.59310344827583</v>
      </c>
      <c r="BN422" s="105">
        <v>170.39999999999995</v>
      </c>
      <c r="BO422" s="105">
        <v>135.33703703703705</v>
      </c>
      <c r="BP422" s="105">
        <v>147.76428571428568</v>
      </c>
      <c r="BQ422" s="105">
        <v>126.77586206896552</v>
      </c>
      <c r="BR422" s="106">
        <v>47.444827586206898</v>
      </c>
      <c r="BS422" s="107"/>
      <c r="BT422" s="108">
        <v>3.752380952380951</v>
      </c>
      <c r="BU422" s="108">
        <v>5.6541233351578182</v>
      </c>
      <c r="BV422" s="108">
        <v>11.366666666666669</v>
      </c>
      <c r="BW422" s="108">
        <v>17.172413793103445</v>
      </c>
      <c r="BX422" s="108">
        <v>21.787777777777777</v>
      </c>
      <c r="BY422" s="109">
        <v>23.178571428571431</v>
      </c>
      <c r="BZ422" s="109">
        <v>24.896551724137925</v>
      </c>
      <c r="CA422" s="109">
        <v>23.209523809523812</v>
      </c>
      <c r="CB422" s="109">
        <v>18.481481481481481</v>
      </c>
      <c r="CC422" s="109">
        <v>18.714285714285712</v>
      </c>
      <c r="CD422" s="109">
        <v>15.551724137931034</v>
      </c>
      <c r="CE422" s="109">
        <v>8.5172413793103416</v>
      </c>
      <c r="CF422" s="110"/>
      <c r="CG422" s="111">
        <v>30.5</v>
      </c>
      <c r="CH422" s="111">
        <v>35.4</v>
      </c>
      <c r="CI422" s="111">
        <v>55</v>
      </c>
      <c r="CJ422" s="111">
        <v>80.7</v>
      </c>
      <c r="CK422" s="111">
        <v>56.5</v>
      </c>
      <c r="CL422" s="111">
        <v>71.5</v>
      </c>
      <c r="CM422" s="111">
        <v>73.2</v>
      </c>
      <c r="CN422" s="111">
        <v>57</v>
      </c>
      <c r="CO422" s="111">
        <v>41.1</v>
      </c>
      <c r="CP422" s="111">
        <v>110</v>
      </c>
      <c r="CQ422" s="111">
        <v>64.400000000000006</v>
      </c>
      <c r="CR422" s="111">
        <v>35</v>
      </c>
      <c r="CS422" s="112"/>
      <c r="CT422" s="408" t="s">
        <v>320</v>
      </c>
      <c r="CU422" s="114">
        <f t="shared" si="250"/>
        <v>18.399999999999999</v>
      </c>
      <c r="CV422" s="114"/>
      <c r="CW422" s="114"/>
      <c r="CX422" s="114">
        <f t="shared" si="231"/>
        <v>31.299999999999997</v>
      </c>
      <c r="CY422" s="114"/>
      <c r="CZ422" s="114"/>
      <c r="DA422" s="114">
        <f t="shared" si="232"/>
        <v>52.2</v>
      </c>
      <c r="DB422" s="115">
        <f t="shared" si="233"/>
        <v>101.9</v>
      </c>
      <c r="DC422" s="116">
        <f t="shared" si="234"/>
        <v>10</v>
      </c>
      <c r="DD422" s="116">
        <f t="shared" si="235"/>
        <v>10</v>
      </c>
      <c r="DE422" s="116">
        <f t="shared" si="236"/>
        <v>10</v>
      </c>
      <c r="DF422" s="117">
        <f t="shared" si="237"/>
        <v>30</v>
      </c>
      <c r="DH422" s="119">
        <v>5.7498608435024616</v>
      </c>
      <c r="DI422" s="119">
        <v>6.3659173624491538</v>
      </c>
      <c r="DJ422" s="120">
        <v>5.6471847570113463</v>
      </c>
      <c r="DK422" s="121"/>
      <c r="DL422" s="119">
        <v>9.8122866894197944</v>
      </c>
      <c r="DM422" s="119">
        <v>10.030337504740233</v>
      </c>
      <c r="DN422" s="120">
        <v>12.101820250284412</v>
      </c>
      <c r="DO422" s="121"/>
      <c r="DP422" s="119">
        <v>12.109568733153639</v>
      </c>
      <c r="DQ422" s="119">
        <v>18.362870619946094</v>
      </c>
      <c r="DR422" s="120">
        <v>27.395417789757417</v>
      </c>
      <c r="DS422" s="121"/>
      <c r="DT422" s="119">
        <v>29.71028820839685</v>
      </c>
      <c r="DU422" s="119">
        <v>28.609907163641413</v>
      </c>
      <c r="DV422" s="120">
        <v>44.815518913676058</v>
      </c>
      <c r="DW422" s="121"/>
      <c r="DX422" s="119">
        <v>45.447431522641338</v>
      </c>
      <c r="DY422" s="119">
        <v>50.288570967444436</v>
      </c>
      <c r="DZ422" s="120">
        <v>57.303283224199951</v>
      </c>
      <c r="EA422" s="121"/>
      <c r="EB422" s="119">
        <v>53.398717394437249</v>
      </c>
      <c r="EC422" s="119">
        <v>49.398813469760299</v>
      </c>
      <c r="ED422" s="120">
        <v>51.39876543209877</v>
      </c>
      <c r="EE422" s="121"/>
      <c r="EF422" s="119">
        <v>54.298888024246402</v>
      </c>
      <c r="EG422" s="119">
        <v>58.298806110747059</v>
      </c>
      <c r="EH422" s="120">
        <v>61.798734436435126</v>
      </c>
      <c r="EI422" s="121"/>
      <c r="EJ422" s="119">
        <v>52.705184201465741</v>
      </c>
      <c r="EK422" s="119">
        <v>52.305144852688002</v>
      </c>
      <c r="EL422" s="120">
        <v>45.604485760661056</v>
      </c>
      <c r="EM422" s="121"/>
      <c r="EN422" s="119">
        <v>42.125279691549203</v>
      </c>
      <c r="EO422" s="119">
        <v>35.621376651286262</v>
      </c>
      <c r="EP422" s="120">
        <v>44.026420580241449</v>
      </c>
      <c r="EQ422" s="121"/>
      <c r="ER422" s="119">
        <v>36.497943951556117</v>
      </c>
      <c r="ES422" s="119">
        <v>46.997352485565408</v>
      </c>
      <c r="ET422" s="120">
        <v>47.997296155471055</v>
      </c>
      <c r="EU422" s="121"/>
      <c r="EV422" s="119">
        <v>35.476807491289193</v>
      </c>
      <c r="EW422" s="119">
        <v>35.976480836236931</v>
      </c>
      <c r="EX422" s="120">
        <v>26.882425958188147</v>
      </c>
      <c r="EY422" s="121"/>
      <c r="EZ422" s="119">
        <v>19.532671957671958</v>
      </c>
      <c r="FA422" s="119">
        <v>11.519268077601412</v>
      </c>
      <c r="FB422" s="120">
        <v>9.5159171075837747</v>
      </c>
    </row>
    <row r="423" spans="1:158" s="118" customFormat="1" ht="15" customHeight="1" x14ac:dyDescent="0.25">
      <c r="A423" s="208">
        <v>35070210</v>
      </c>
      <c r="B423" s="86">
        <v>-73.395638890000001</v>
      </c>
      <c r="C423" s="86">
        <v>5.1392499999999997</v>
      </c>
      <c r="D423" s="87">
        <v>2160</v>
      </c>
      <c r="E423" s="364" t="s">
        <v>321</v>
      </c>
      <c r="F423" s="210" t="s">
        <v>240</v>
      </c>
      <c r="G423" s="210" t="s">
        <v>1524</v>
      </c>
      <c r="H423" s="210" t="s">
        <v>737</v>
      </c>
      <c r="I423" s="210" t="s">
        <v>1602</v>
      </c>
      <c r="J423" s="365" t="s">
        <v>948</v>
      </c>
      <c r="K423" s="339">
        <v>12.5</v>
      </c>
      <c r="L423" s="126">
        <v>0</v>
      </c>
      <c r="M423" s="126">
        <v>0.3</v>
      </c>
      <c r="N423" s="126">
        <v>0</v>
      </c>
      <c r="O423" s="126" t="s">
        <v>1301</v>
      </c>
      <c r="P423" s="126">
        <v>6.2</v>
      </c>
      <c r="Q423" s="126">
        <v>0.5</v>
      </c>
      <c r="R423" s="126">
        <v>0</v>
      </c>
      <c r="S423" s="126">
        <v>5</v>
      </c>
      <c r="T423" s="126">
        <v>2.2999999999999998</v>
      </c>
      <c r="U423" s="126">
        <v>0.5</v>
      </c>
      <c r="V423" s="661">
        <v>0</v>
      </c>
      <c r="W423" s="661">
        <v>18</v>
      </c>
      <c r="X423" s="126">
        <v>10.9</v>
      </c>
      <c r="Y423" s="126">
        <v>5.2</v>
      </c>
      <c r="Z423" s="126">
        <v>17.100000000000001</v>
      </c>
      <c r="AA423" s="126">
        <v>15</v>
      </c>
      <c r="AB423" s="126">
        <v>0.5</v>
      </c>
      <c r="AC423" s="126">
        <v>3</v>
      </c>
      <c r="AD423" s="339">
        <v>0</v>
      </c>
      <c r="AE423" s="126">
        <v>0</v>
      </c>
      <c r="AF423" s="126">
        <v>4</v>
      </c>
      <c r="AG423" s="126">
        <v>3.1</v>
      </c>
      <c r="AH423" s="126">
        <v>3.6</v>
      </c>
      <c r="AI423" s="126">
        <v>8</v>
      </c>
      <c r="AJ423" s="126">
        <v>0</v>
      </c>
      <c r="AK423" s="126">
        <v>4</v>
      </c>
      <c r="AL423" s="126">
        <v>4.2</v>
      </c>
      <c r="AM423" s="126">
        <v>11.2</v>
      </c>
      <c r="AN423" s="126">
        <v>0</v>
      </c>
      <c r="AO423" s="120"/>
      <c r="AP423" s="92">
        <f t="shared" si="238"/>
        <v>135.1</v>
      </c>
      <c r="AQ423" s="93">
        <v>141.11724137931034</v>
      </c>
      <c r="AR423" s="94">
        <f t="shared" si="243"/>
        <v>95.735998436125499</v>
      </c>
      <c r="AS423" s="95">
        <f t="shared" si="244"/>
        <v>99.037239761509142</v>
      </c>
      <c r="AT423" s="96">
        <f t="shared" si="226"/>
        <v>29</v>
      </c>
      <c r="AU423" s="97">
        <f t="shared" si="227"/>
        <v>21</v>
      </c>
      <c r="AV423" s="98"/>
      <c r="AW423" s="58">
        <f t="shared" si="242"/>
        <v>0</v>
      </c>
      <c r="AX423" s="99"/>
      <c r="AY423" s="100">
        <f t="shared" si="228"/>
        <v>18</v>
      </c>
      <c r="AZ423" s="101">
        <v>90</v>
      </c>
      <c r="BA423" s="102">
        <f t="shared" si="239"/>
        <v>-72</v>
      </c>
      <c r="BB423" s="102" t="str">
        <f t="shared" si="240"/>
        <v/>
      </c>
      <c r="BC423" s="102" t="str">
        <f t="shared" si="241"/>
        <v/>
      </c>
      <c r="BD423" s="102">
        <v>15.46666666666667</v>
      </c>
      <c r="BE423" s="103">
        <f t="shared" si="249"/>
        <v>5.5333333333333297</v>
      </c>
      <c r="BF423" s="212" t="s">
        <v>321</v>
      </c>
      <c r="BG423" s="105">
        <v>21.806666666666668</v>
      </c>
      <c r="BH423" s="105">
        <v>30.4</v>
      </c>
      <c r="BI423" s="105">
        <v>90.72413793103452</v>
      </c>
      <c r="BJ423" s="105">
        <v>141.11724137931034</v>
      </c>
      <c r="BK423" s="105">
        <v>176.59642857142859</v>
      </c>
      <c r="BL423" s="105">
        <v>166.27931034482756</v>
      </c>
      <c r="BM423" s="105">
        <v>193.16206896551728</v>
      </c>
      <c r="BN423" s="105">
        <v>164.95517241379315</v>
      </c>
      <c r="BO423" s="105">
        <v>116.70000000000002</v>
      </c>
      <c r="BP423" s="105">
        <v>116.19310344827588</v>
      </c>
      <c r="BQ423" s="105">
        <v>97.256666666666661</v>
      </c>
      <c r="BR423" s="106">
        <v>40.944827586206884</v>
      </c>
      <c r="BS423" s="107"/>
      <c r="BT423" s="108">
        <v>3.399999999999999</v>
      </c>
      <c r="BU423" s="108">
        <v>5.2409614707952148</v>
      </c>
      <c r="BV423" s="108">
        <v>10.344827586206897</v>
      </c>
      <c r="BW423" s="108">
        <v>15.46666666666667</v>
      </c>
      <c r="BX423" s="108">
        <v>19.880636604774537</v>
      </c>
      <c r="BY423" s="109">
        <v>20.551724137931032</v>
      </c>
      <c r="BZ423" s="109">
        <v>21.758620689655171</v>
      </c>
      <c r="CA423" s="109">
        <v>19.931034482758619</v>
      </c>
      <c r="CB423" s="109">
        <v>15.366995073891621</v>
      </c>
      <c r="CC423" s="109">
        <v>14.379310344827584</v>
      </c>
      <c r="CD423" s="109">
        <v>12.000000000000002</v>
      </c>
      <c r="CE423" s="109">
        <v>6.3793103448275845</v>
      </c>
      <c r="CF423" s="110"/>
      <c r="CG423" s="111">
        <v>30</v>
      </c>
      <c r="CH423" s="111">
        <v>63.1</v>
      </c>
      <c r="CI423" s="111">
        <v>93</v>
      </c>
      <c r="CJ423" s="111">
        <v>90</v>
      </c>
      <c r="CK423" s="111">
        <v>78</v>
      </c>
      <c r="CL423" s="111">
        <v>67.5</v>
      </c>
      <c r="CM423" s="111">
        <v>76</v>
      </c>
      <c r="CN423" s="111">
        <v>73</v>
      </c>
      <c r="CO423" s="111">
        <v>75</v>
      </c>
      <c r="CP423" s="111">
        <v>80</v>
      </c>
      <c r="CQ423" s="111">
        <v>62</v>
      </c>
      <c r="CR423" s="111">
        <v>115</v>
      </c>
      <c r="CS423" s="112"/>
      <c r="CT423" s="408" t="s">
        <v>321</v>
      </c>
      <c r="CU423" s="114">
        <f t="shared" si="250"/>
        <v>26.8</v>
      </c>
      <c r="CV423" s="114"/>
      <c r="CW423" s="114"/>
      <c r="CX423" s="114">
        <f t="shared" si="231"/>
        <v>70.2</v>
      </c>
      <c r="CY423" s="114"/>
      <c r="CZ423" s="114"/>
      <c r="DA423" s="114">
        <f t="shared" si="232"/>
        <v>38.099999999999994</v>
      </c>
      <c r="DB423" s="115">
        <f t="shared" si="233"/>
        <v>135.1</v>
      </c>
      <c r="DC423" s="116">
        <f t="shared" si="234"/>
        <v>9</v>
      </c>
      <c r="DD423" s="116">
        <f t="shared" si="235"/>
        <v>10</v>
      </c>
      <c r="DE423" s="116">
        <f t="shared" si="236"/>
        <v>10</v>
      </c>
      <c r="DF423" s="117">
        <f t="shared" si="237"/>
        <v>29</v>
      </c>
      <c r="DH423" s="119">
        <v>7.6210377984084898</v>
      </c>
      <c r="DI423" s="119">
        <v>5.595192307692308</v>
      </c>
      <c r="DJ423" s="120">
        <v>6.8492871352785158</v>
      </c>
      <c r="DK423" s="121"/>
      <c r="DL423" s="119">
        <v>8.9800372307419565</v>
      </c>
      <c r="DM423" s="119">
        <v>12.896861980320896</v>
      </c>
      <c r="DN423" s="120">
        <v>15.285169754454394</v>
      </c>
      <c r="DO423" s="121"/>
      <c r="DP423" s="119">
        <v>20.899076563413207</v>
      </c>
      <c r="DQ423" s="119">
        <v>27.674576271186439</v>
      </c>
      <c r="DR423" s="120">
        <v>35.881519579193451</v>
      </c>
      <c r="DS423" s="121"/>
      <c r="DT423" s="119">
        <v>33.148846475478393</v>
      </c>
      <c r="DU423" s="119">
        <v>37.455192090117578</v>
      </c>
      <c r="DV423" s="120">
        <v>69.802857986128217</v>
      </c>
      <c r="DW423" s="121"/>
      <c r="DX423" s="119">
        <v>52.140973274347004</v>
      </c>
      <c r="DY423" s="119">
        <v>56.700830252711953</v>
      </c>
      <c r="DZ423" s="120">
        <v>60.368541300527234</v>
      </c>
      <c r="EA423" s="121"/>
      <c r="EB423" s="119">
        <v>59.794668015879203</v>
      </c>
      <c r="EC423" s="119">
        <v>55.821600373628087</v>
      </c>
      <c r="ED423" s="120">
        <v>60.390628162216863</v>
      </c>
      <c r="EE423" s="121"/>
      <c r="EF423" s="119">
        <v>59.680897078753198</v>
      </c>
      <c r="EG423" s="119">
        <v>54.682496988405362</v>
      </c>
      <c r="EH423" s="120">
        <v>68.777985243186251</v>
      </c>
      <c r="EI423" s="121"/>
      <c r="EJ423" s="119">
        <v>59.387088240314036</v>
      </c>
      <c r="EK423" s="119">
        <v>57.213184843829993</v>
      </c>
      <c r="EL423" s="120">
        <v>48.814012630141647</v>
      </c>
      <c r="EM423" s="121"/>
      <c r="EN423" s="119">
        <v>40.833797089041092</v>
      </c>
      <c r="EO423" s="119">
        <v>35.323694349315062</v>
      </c>
      <c r="EP423" s="120">
        <v>38.76750856164383</v>
      </c>
      <c r="EQ423" s="121"/>
      <c r="ER423" s="119">
        <v>34.66585837336897</v>
      </c>
      <c r="ES423" s="119">
        <v>37.149086050544398</v>
      </c>
      <c r="ET423" s="120">
        <v>48.671262472638382</v>
      </c>
      <c r="EU423" s="121"/>
      <c r="EV423" s="119">
        <v>28.771634283081173</v>
      </c>
      <c r="EW423" s="119">
        <v>27.869387911834728</v>
      </c>
      <c r="EX423" s="120">
        <v>33.383115736118576</v>
      </c>
      <c r="EY423" s="121"/>
      <c r="EZ423" s="119">
        <v>22.648196692470091</v>
      </c>
      <c r="FA423" s="119">
        <v>9.7911418015482052</v>
      </c>
      <c r="FB423" s="120">
        <v>7.7142329345531317</v>
      </c>
    </row>
    <row r="424" spans="1:158" s="118" customFormat="1" ht="15" customHeight="1" x14ac:dyDescent="0.25">
      <c r="A424" s="208">
        <v>35070020</v>
      </c>
      <c r="B424" s="86">
        <v>-73.519888890000004</v>
      </c>
      <c r="C424" s="86">
        <v>5.3671666699999996</v>
      </c>
      <c r="D424" s="87">
        <v>2630</v>
      </c>
      <c r="E424" s="364" t="s">
        <v>322</v>
      </c>
      <c r="F424" s="210" t="s">
        <v>240</v>
      </c>
      <c r="G424" s="210" t="s">
        <v>1515</v>
      </c>
      <c r="H424" s="210" t="s">
        <v>752</v>
      </c>
      <c r="I424" s="210" t="s">
        <v>1588</v>
      </c>
      <c r="J424" s="365" t="s">
        <v>949</v>
      </c>
      <c r="K424" s="339">
        <v>0</v>
      </c>
      <c r="L424" s="126">
        <v>2.2000000000000002</v>
      </c>
      <c r="M424" s="126">
        <v>8.6999999999999993</v>
      </c>
      <c r="N424" s="126">
        <v>0</v>
      </c>
      <c r="O424" s="126">
        <v>0</v>
      </c>
      <c r="P424" s="126">
        <v>2.5</v>
      </c>
      <c r="Q424" s="126">
        <v>2.2000000000000002</v>
      </c>
      <c r="R424" s="126">
        <v>0</v>
      </c>
      <c r="S424" s="126">
        <v>3.2</v>
      </c>
      <c r="T424" s="126">
        <v>1.5</v>
      </c>
      <c r="U424" s="126">
        <v>0.8</v>
      </c>
      <c r="V424" s="661">
        <v>0</v>
      </c>
      <c r="W424" s="661">
        <v>0</v>
      </c>
      <c r="X424" s="126">
        <v>21</v>
      </c>
      <c r="Y424" s="126">
        <v>5.5</v>
      </c>
      <c r="Z424" s="126">
        <v>3</v>
      </c>
      <c r="AA424" s="126">
        <v>4</v>
      </c>
      <c r="AB424" s="126">
        <v>0</v>
      </c>
      <c r="AC424" s="126">
        <v>0</v>
      </c>
      <c r="AD424" s="339">
        <v>0</v>
      </c>
      <c r="AE424" s="126">
        <v>10.5</v>
      </c>
      <c r="AF424" s="126">
        <v>9</v>
      </c>
      <c r="AG424" s="126">
        <v>8.6999999999999993</v>
      </c>
      <c r="AH424" s="126">
        <v>12</v>
      </c>
      <c r="AI424" s="126">
        <v>0</v>
      </c>
      <c r="AJ424" s="126">
        <v>0.8</v>
      </c>
      <c r="AK424" s="126">
        <v>12</v>
      </c>
      <c r="AL424" s="126">
        <v>1.2</v>
      </c>
      <c r="AM424" s="126">
        <v>0</v>
      </c>
      <c r="AN424" s="126">
        <v>0</v>
      </c>
      <c r="AO424" s="120"/>
      <c r="AP424" s="92">
        <f t="shared" si="238"/>
        <v>108.8</v>
      </c>
      <c r="AQ424" s="93">
        <v>87.634482758620692</v>
      </c>
      <c r="AR424" s="94">
        <f t="shared" si="243"/>
        <v>124.15204218147477</v>
      </c>
      <c r="AS424" s="95">
        <f t="shared" si="244"/>
        <v>124.15204218147477</v>
      </c>
      <c r="AT424" s="96">
        <f t="shared" si="226"/>
        <v>30</v>
      </c>
      <c r="AU424" s="97">
        <f t="shared" si="227"/>
        <v>18</v>
      </c>
      <c r="AV424" s="98"/>
      <c r="AW424" s="58">
        <f t="shared" si="242"/>
        <v>0</v>
      </c>
      <c r="AX424" s="99"/>
      <c r="AY424" s="100">
        <f t="shared" si="228"/>
        <v>21</v>
      </c>
      <c r="AZ424" s="101">
        <v>71</v>
      </c>
      <c r="BA424" s="102">
        <f t="shared" si="239"/>
        <v>-50</v>
      </c>
      <c r="BB424" s="102" t="str">
        <f t="shared" si="240"/>
        <v/>
      </c>
      <c r="BC424" s="102" t="str">
        <f t="shared" si="241"/>
        <v/>
      </c>
      <c r="BD424" s="102">
        <v>13.137931034482758</v>
      </c>
      <c r="BE424" s="103">
        <f t="shared" si="249"/>
        <v>4.862068965517242</v>
      </c>
      <c r="BF424" s="212" t="s">
        <v>322</v>
      </c>
      <c r="BG424" s="105">
        <v>21.150000000000002</v>
      </c>
      <c r="BH424" s="105">
        <v>30.393103448275859</v>
      </c>
      <c r="BI424" s="105">
        <v>61.682142857142871</v>
      </c>
      <c r="BJ424" s="105">
        <v>87.634482758620692</v>
      </c>
      <c r="BK424" s="105">
        <v>104.56206896551721</v>
      </c>
      <c r="BL424" s="105">
        <v>106.39285714285711</v>
      </c>
      <c r="BM424" s="105">
        <v>111.59655172413794</v>
      </c>
      <c r="BN424" s="105">
        <v>93.106666666666669</v>
      </c>
      <c r="BO424" s="105">
        <v>65.7</v>
      </c>
      <c r="BP424" s="105">
        <v>97.98571428571428</v>
      </c>
      <c r="BQ424" s="105">
        <v>80.671428571428564</v>
      </c>
      <c r="BR424" s="106">
        <v>40.500000000000007</v>
      </c>
      <c r="BS424" s="107"/>
      <c r="BT424" s="108">
        <v>4.0463733650416165</v>
      </c>
      <c r="BU424" s="108">
        <v>5.3481242895036001</v>
      </c>
      <c r="BV424" s="108">
        <v>9.9160919540229866</v>
      </c>
      <c r="BW424" s="108">
        <v>13.137931034482758</v>
      </c>
      <c r="BX424" s="108">
        <v>18.379310344827584</v>
      </c>
      <c r="BY424" s="109">
        <v>19.675386444708678</v>
      </c>
      <c r="BZ424" s="109">
        <v>21.586206896551722</v>
      </c>
      <c r="CA424" s="109">
        <v>18.866666666666664</v>
      </c>
      <c r="CB424" s="109">
        <v>13.263218390804603</v>
      </c>
      <c r="CC424" s="109">
        <v>13.99167657550535</v>
      </c>
      <c r="CD424" s="109">
        <v>11.901149425287359</v>
      </c>
      <c r="CE424" s="109">
        <v>6.9999999999999973</v>
      </c>
      <c r="CF424" s="110"/>
      <c r="CG424" s="111">
        <v>33</v>
      </c>
      <c r="CH424" s="111">
        <v>32.5</v>
      </c>
      <c r="CI424" s="111">
        <v>50</v>
      </c>
      <c r="CJ424" s="111">
        <v>71</v>
      </c>
      <c r="CK424" s="111">
        <v>58.1</v>
      </c>
      <c r="CL424" s="111">
        <v>40</v>
      </c>
      <c r="CM424" s="111">
        <v>75</v>
      </c>
      <c r="CN424" s="111">
        <v>47</v>
      </c>
      <c r="CO424" s="111">
        <v>60</v>
      </c>
      <c r="CP424" s="111">
        <v>60</v>
      </c>
      <c r="CQ424" s="111">
        <v>121</v>
      </c>
      <c r="CR424" s="111">
        <v>39</v>
      </c>
      <c r="CS424" s="112"/>
      <c r="CT424" s="408" t="s">
        <v>322</v>
      </c>
      <c r="CU424" s="114">
        <f t="shared" si="250"/>
        <v>20.299999999999997</v>
      </c>
      <c r="CV424" s="114"/>
      <c r="CW424" s="114"/>
      <c r="CX424" s="114">
        <f t="shared" si="231"/>
        <v>34.299999999999997</v>
      </c>
      <c r="CY424" s="114"/>
      <c r="CZ424" s="114"/>
      <c r="DA424" s="114">
        <f t="shared" si="232"/>
        <v>54.2</v>
      </c>
      <c r="DB424" s="115">
        <f t="shared" si="233"/>
        <v>108.8</v>
      </c>
      <c r="DC424" s="116">
        <f t="shared" si="234"/>
        <v>10</v>
      </c>
      <c r="DD424" s="116">
        <f t="shared" si="235"/>
        <v>10</v>
      </c>
      <c r="DE424" s="116">
        <f t="shared" si="236"/>
        <v>10</v>
      </c>
      <c r="DF424" s="117">
        <f t="shared" si="237"/>
        <v>30</v>
      </c>
      <c r="DH424" s="119">
        <v>6.1011685823754789</v>
      </c>
      <c r="DI424" s="119">
        <v>6.7012835249042153</v>
      </c>
      <c r="DJ424" s="120">
        <v>5.2009961685823756</v>
      </c>
      <c r="DK424" s="121"/>
      <c r="DL424" s="119">
        <v>9.1944969296173813</v>
      </c>
      <c r="DM424" s="119">
        <v>11.85068493150685</v>
      </c>
      <c r="DN424" s="120">
        <v>8.7858526216343886</v>
      </c>
      <c r="DO424" s="121"/>
      <c r="DP424" s="119">
        <v>12.609147005444644</v>
      </c>
      <c r="DQ424" s="119">
        <v>21.115317604355717</v>
      </c>
      <c r="DR424" s="120">
        <v>23.316914700544462</v>
      </c>
      <c r="DS424" s="121"/>
      <c r="DT424" s="119">
        <v>26.389162561576356</v>
      </c>
      <c r="DU424" s="119">
        <v>24.789819376026273</v>
      </c>
      <c r="DV424" s="120">
        <v>32.786535303776681</v>
      </c>
      <c r="DW424" s="121"/>
      <c r="DX424" s="119">
        <v>31.79148309340475</v>
      </c>
      <c r="DY424" s="119">
        <v>31.591536658855034</v>
      </c>
      <c r="DZ424" s="120">
        <v>39.589394040843651</v>
      </c>
      <c r="EA424" s="121"/>
      <c r="EB424" s="119">
        <v>31.916826003824099</v>
      </c>
      <c r="EC424" s="119">
        <v>31.616667765543625</v>
      </c>
      <c r="ED424" s="120">
        <v>41.121678644425408</v>
      </c>
      <c r="EE424" s="121"/>
      <c r="EF424" s="119">
        <v>32.494910582855702</v>
      </c>
      <c r="EG424" s="119">
        <v>37.394143255347792</v>
      </c>
      <c r="EH424" s="120">
        <v>40.193704782486137</v>
      </c>
      <c r="EI424" s="121"/>
      <c r="EJ424" s="119">
        <v>34.207386077316244</v>
      </c>
      <c r="EK424" s="119">
        <v>30.206522208624282</v>
      </c>
      <c r="EL424" s="120">
        <v>31.406781369231869</v>
      </c>
      <c r="EM424" s="121"/>
      <c r="EN424" s="119">
        <v>26.481853753974079</v>
      </c>
      <c r="EO424" s="119">
        <v>17.488016629982884</v>
      </c>
      <c r="EP424" s="120">
        <v>26.481853753974079</v>
      </c>
      <c r="EQ424" s="121"/>
      <c r="ER424" s="119">
        <v>27.666113875069097</v>
      </c>
      <c r="ES424" s="119">
        <v>36.413488114980652</v>
      </c>
      <c r="ET424" s="120">
        <v>38.142620232172476</v>
      </c>
      <c r="EU424" s="121"/>
      <c r="EV424" s="119">
        <v>26.990583722045429</v>
      </c>
      <c r="EW424" s="119">
        <v>25.191211473909064</v>
      </c>
      <c r="EX424" s="120">
        <v>26.890618597148961</v>
      </c>
      <c r="EY424" s="121"/>
      <c r="EZ424" s="119">
        <v>20.814526407682234</v>
      </c>
      <c r="FA424" s="119">
        <v>11.107752073330422</v>
      </c>
      <c r="FB424" s="120">
        <v>7.6053077258838924</v>
      </c>
    </row>
    <row r="425" spans="1:158" s="118" customFormat="1" ht="15" customHeight="1" x14ac:dyDescent="0.25">
      <c r="A425" s="208">
        <v>35080060</v>
      </c>
      <c r="B425" s="86">
        <v>-73.203444439999998</v>
      </c>
      <c r="C425" s="86">
        <v>5.0136111100000003</v>
      </c>
      <c r="D425" s="87">
        <v>1600</v>
      </c>
      <c r="E425" s="364" t="s">
        <v>323</v>
      </c>
      <c r="F425" s="210" t="s">
        <v>240</v>
      </c>
      <c r="G425" s="210" t="s">
        <v>1524</v>
      </c>
      <c r="H425" s="210" t="s">
        <v>737</v>
      </c>
      <c r="I425" s="210" t="s">
        <v>1603</v>
      </c>
      <c r="J425" s="365" t="s">
        <v>930</v>
      </c>
      <c r="K425" s="339">
        <v>12.9</v>
      </c>
      <c r="L425" s="126">
        <v>0</v>
      </c>
      <c r="M425" s="126">
        <v>0</v>
      </c>
      <c r="N425" s="126">
        <v>0</v>
      </c>
      <c r="O425" s="126">
        <v>0</v>
      </c>
      <c r="P425" s="126">
        <v>10.199999999999999</v>
      </c>
      <c r="Q425" s="126">
        <v>7.6</v>
      </c>
      <c r="R425" s="126">
        <v>0.2</v>
      </c>
      <c r="S425" s="126">
        <v>17.3</v>
      </c>
      <c r="T425" s="126">
        <v>4.4000000000000004</v>
      </c>
      <c r="U425" s="126">
        <v>4</v>
      </c>
      <c r="V425" s="661">
        <v>0</v>
      </c>
      <c r="W425" s="661">
        <v>5.9</v>
      </c>
      <c r="X425" s="126">
        <v>2</v>
      </c>
      <c r="Y425" s="126">
        <v>2.2999999999999998</v>
      </c>
      <c r="Z425" s="126">
        <v>6.4</v>
      </c>
      <c r="AA425" s="126">
        <v>10.7</v>
      </c>
      <c r="AB425" s="126">
        <v>0</v>
      </c>
      <c r="AC425" s="126">
        <v>0</v>
      </c>
      <c r="AD425" s="339">
        <v>16.399999999999999</v>
      </c>
      <c r="AE425" s="126">
        <v>0</v>
      </c>
      <c r="AF425" s="126">
        <v>14.7</v>
      </c>
      <c r="AG425" s="126">
        <v>0.3</v>
      </c>
      <c r="AH425" s="126">
        <v>3.3</v>
      </c>
      <c r="AI425" s="126">
        <v>64.900000000000006</v>
      </c>
      <c r="AJ425" s="126">
        <v>0</v>
      </c>
      <c r="AK425" s="126">
        <v>2.2000000000000002</v>
      </c>
      <c r="AL425" s="126">
        <v>28.3</v>
      </c>
      <c r="AM425" s="126">
        <v>8.1999999999999993</v>
      </c>
      <c r="AN425" s="126">
        <v>14.4</v>
      </c>
      <c r="AO425" s="120"/>
      <c r="AP425" s="92">
        <f t="shared" si="238"/>
        <v>236.6</v>
      </c>
      <c r="AQ425" s="93">
        <v>305.32</v>
      </c>
      <c r="AR425" s="94">
        <f t="shared" si="243"/>
        <v>77.492466919952832</v>
      </c>
      <c r="AS425" s="95">
        <f t="shared" si="244"/>
        <v>77.492466919952832</v>
      </c>
      <c r="AT425" s="96">
        <f t="shared" si="226"/>
        <v>30</v>
      </c>
      <c r="AU425" s="97">
        <f t="shared" si="227"/>
        <v>21</v>
      </c>
      <c r="AV425" s="98"/>
      <c r="AW425" s="58">
        <f t="shared" si="242"/>
        <v>14.4</v>
      </c>
      <c r="AX425" s="99"/>
      <c r="AY425" s="100">
        <f t="shared" si="228"/>
        <v>64.900000000000006</v>
      </c>
      <c r="AZ425" s="101">
        <v>139.30000000000001</v>
      </c>
      <c r="BA425" s="102">
        <f t="shared" si="239"/>
        <v>-74.400000000000006</v>
      </c>
      <c r="BB425" s="102" t="str">
        <f t="shared" si="240"/>
        <v/>
      </c>
      <c r="BC425" s="102" t="str">
        <f t="shared" si="241"/>
        <v/>
      </c>
      <c r="BD425" s="102">
        <v>20.099999999999998</v>
      </c>
      <c r="BE425" s="103">
        <f t="shared" si="249"/>
        <v>0.90000000000000213</v>
      </c>
      <c r="BF425" s="212" t="s">
        <v>323</v>
      </c>
      <c r="BG425" s="105">
        <v>42.031034482758614</v>
      </c>
      <c r="BH425" s="105">
        <v>55.577777777777776</v>
      </c>
      <c r="BI425" s="105">
        <v>137.30666666666664</v>
      </c>
      <c r="BJ425" s="105">
        <v>305.32</v>
      </c>
      <c r="BK425" s="105">
        <v>423.86896551724141</v>
      </c>
      <c r="BL425" s="105">
        <v>445.43666666666655</v>
      </c>
      <c r="BM425" s="105">
        <v>449.82000000000005</v>
      </c>
      <c r="BN425" s="105">
        <v>405.89285714285705</v>
      </c>
      <c r="BO425" s="105">
        <v>273.35555555555561</v>
      </c>
      <c r="BP425" s="105">
        <v>238.6827586206897</v>
      </c>
      <c r="BQ425" s="105">
        <v>180.12413793103448</v>
      </c>
      <c r="BR425" s="106">
        <v>77.341379310344834</v>
      </c>
      <c r="BS425" s="107"/>
      <c r="BT425" s="108">
        <v>5.4482758620689644</v>
      </c>
      <c r="BU425" s="108">
        <v>6.1183540003397328</v>
      </c>
      <c r="BV425" s="108">
        <v>12.233333333333333</v>
      </c>
      <c r="BW425" s="108">
        <v>20.099999999999998</v>
      </c>
      <c r="BX425" s="108">
        <v>24.265555555555551</v>
      </c>
      <c r="BY425" s="109">
        <v>24.700000000000003</v>
      </c>
      <c r="BZ425" s="109">
        <v>25.833333333333329</v>
      </c>
      <c r="CA425" s="109">
        <v>23.857142857142851</v>
      </c>
      <c r="CB425" s="109">
        <v>18.629629629629626</v>
      </c>
      <c r="CC425" s="109">
        <v>17.96551724137931</v>
      </c>
      <c r="CD425" s="109">
        <v>15.344827586206897</v>
      </c>
      <c r="CE425" s="109">
        <v>8.7586206896551708</v>
      </c>
      <c r="CF425" s="110"/>
      <c r="CG425" s="111">
        <v>53.8</v>
      </c>
      <c r="CH425" s="111">
        <v>69</v>
      </c>
      <c r="CI425" s="111">
        <v>110</v>
      </c>
      <c r="CJ425" s="111">
        <v>139.30000000000001</v>
      </c>
      <c r="CK425" s="111">
        <v>130.5</v>
      </c>
      <c r="CL425" s="111">
        <v>130</v>
      </c>
      <c r="CM425" s="111">
        <v>129.80000000000001</v>
      </c>
      <c r="CN425" s="111">
        <v>132.5</v>
      </c>
      <c r="CO425" s="111">
        <v>111</v>
      </c>
      <c r="CP425" s="111">
        <v>109.1</v>
      </c>
      <c r="CQ425" s="111">
        <v>79</v>
      </c>
      <c r="CR425" s="111">
        <v>128.30000000000001</v>
      </c>
      <c r="CS425" s="112"/>
      <c r="CT425" s="408" t="s">
        <v>323</v>
      </c>
      <c r="CU425" s="114">
        <f t="shared" si="250"/>
        <v>52.6</v>
      </c>
      <c r="CV425" s="114"/>
      <c r="CW425" s="114"/>
      <c r="CX425" s="114">
        <f t="shared" si="231"/>
        <v>47.7</v>
      </c>
      <c r="CY425" s="114"/>
      <c r="CZ425" s="114"/>
      <c r="DA425" s="114">
        <f t="shared" si="232"/>
        <v>136.30000000000001</v>
      </c>
      <c r="DB425" s="115">
        <f t="shared" si="233"/>
        <v>236.60000000000002</v>
      </c>
      <c r="DC425" s="116">
        <f t="shared" si="234"/>
        <v>10</v>
      </c>
      <c r="DD425" s="116">
        <f t="shared" si="235"/>
        <v>10</v>
      </c>
      <c r="DE425" s="116">
        <f t="shared" si="236"/>
        <v>10</v>
      </c>
      <c r="DF425" s="117">
        <f t="shared" si="237"/>
        <v>30</v>
      </c>
      <c r="DH425" s="119">
        <v>15.397269745589933</v>
      </c>
      <c r="DI425" s="119">
        <v>12.997695239783708</v>
      </c>
      <c r="DJ425" s="120">
        <v>10.498138462902226</v>
      </c>
      <c r="DK425" s="121"/>
      <c r="DL425" s="119">
        <v>24.18410940515145</v>
      </c>
      <c r="DM425" s="119">
        <v>24.696484604413133</v>
      </c>
      <c r="DN425" s="120">
        <v>35.353888749056139</v>
      </c>
      <c r="DO425" s="121"/>
      <c r="DP425" s="119">
        <v>29.614042446941333</v>
      </c>
      <c r="DQ425" s="119">
        <v>45.421538077403248</v>
      </c>
      <c r="DR425" s="120">
        <v>58.52775280898878</v>
      </c>
      <c r="DS425" s="121"/>
      <c r="DT425" s="119">
        <v>78.791728481455564</v>
      </c>
      <c r="DU425" s="119">
        <v>85.990972708187527</v>
      </c>
      <c r="DV425" s="120">
        <v>120.98729881035688</v>
      </c>
      <c r="DW425" s="121"/>
      <c r="DX425" s="119">
        <v>123.22144982589428</v>
      </c>
      <c r="DY425" s="119">
        <v>147.42566318455209</v>
      </c>
      <c r="DZ425" s="120">
        <v>150.62622032288701</v>
      </c>
      <c r="EA425" s="121"/>
      <c r="EB425" s="119">
        <v>156.89435083171313</v>
      </c>
      <c r="EC425" s="119">
        <v>141.39490890761147</v>
      </c>
      <c r="ED425" s="120">
        <v>164.59407359400879</v>
      </c>
      <c r="EE425" s="121"/>
      <c r="EF425" s="119">
        <v>155.67186076772936</v>
      </c>
      <c r="EG425" s="119">
        <v>144.07395720378804</v>
      </c>
      <c r="EH425" s="120">
        <v>161.27084869514931</v>
      </c>
      <c r="EI425" s="121"/>
      <c r="EJ425" s="119">
        <v>149.26171550212874</v>
      </c>
      <c r="EK425" s="119">
        <v>123.49928374655646</v>
      </c>
      <c r="EL425" s="120">
        <v>127.50900075131479</v>
      </c>
      <c r="EM425" s="121"/>
      <c r="EN425" s="119">
        <v>101.64746428571432</v>
      </c>
      <c r="EO425" s="119">
        <v>89.517934523809544</v>
      </c>
      <c r="EP425" s="120">
        <v>89.517934523809544</v>
      </c>
      <c r="EQ425" s="121"/>
      <c r="ER425" s="119">
        <v>81.708509884117262</v>
      </c>
      <c r="ES425" s="119">
        <v>74.581600545330616</v>
      </c>
      <c r="ET425" s="120">
        <v>89.136556237218812</v>
      </c>
      <c r="EU425" s="121"/>
      <c r="EV425" s="119">
        <v>64.978469005966218</v>
      </c>
      <c r="EW425" s="119">
        <v>61.091720093032642</v>
      </c>
      <c r="EX425" s="120">
        <v>43.850500556173515</v>
      </c>
      <c r="EY425" s="121"/>
      <c r="EZ425" s="119">
        <v>32.162557758952637</v>
      </c>
      <c r="FA425" s="119">
        <v>24.19753561802079</v>
      </c>
      <c r="FB425" s="120">
        <v>18.450620908740852</v>
      </c>
    </row>
    <row r="426" spans="1:158" s="118" customFormat="1" ht="15" customHeight="1" x14ac:dyDescent="0.25">
      <c r="A426" s="208">
        <v>36030030</v>
      </c>
      <c r="B426" s="86">
        <v>-71.707638889999998</v>
      </c>
      <c r="C426" s="86">
        <v>6.5706388899999997</v>
      </c>
      <c r="D426" s="87">
        <v>300</v>
      </c>
      <c r="E426" s="364" t="s">
        <v>324</v>
      </c>
      <c r="F426" s="210" t="s">
        <v>78</v>
      </c>
      <c r="G426" s="210" t="s">
        <v>1524</v>
      </c>
      <c r="H426" s="210" t="s">
        <v>756</v>
      </c>
      <c r="I426" s="210" t="s">
        <v>1609</v>
      </c>
      <c r="J426" s="365" t="s">
        <v>942</v>
      </c>
      <c r="K426" s="339">
        <v>19.3</v>
      </c>
      <c r="L426" s="126">
        <v>8</v>
      </c>
      <c r="M426" s="126">
        <v>0</v>
      </c>
      <c r="N426" s="126">
        <v>0</v>
      </c>
      <c r="O426" s="126">
        <v>0</v>
      </c>
      <c r="P426" s="126">
        <v>32.9</v>
      </c>
      <c r="Q426" s="126">
        <v>7</v>
      </c>
      <c r="R426" s="126">
        <v>0</v>
      </c>
      <c r="S426" s="126">
        <v>8.5</v>
      </c>
      <c r="T426" s="126">
        <v>0</v>
      </c>
      <c r="U426" s="126">
        <v>0</v>
      </c>
      <c r="V426" s="661">
        <v>0</v>
      </c>
      <c r="W426" s="661">
        <v>0</v>
      </c>
      <c r="X426" s="126">
        <v>108.4</v>
      </c>
      <c r="Y426" s="126">
        <v>3.3</v>
      </c>
      <c r="Z426" s="126">
        <v>42</v>
      </c>
      <c r="AA426" s="126">
        <v>6.2</v>
      </c>
      <c r="AB426" s="126">
        <v>0</v>
      </c>
      <c r="AC426" s="126">
        <v>0</v>
      </c>
      <c r="AD426" s="339">
        <v>0</v>
      </c>
      <c r="AE426" s="126">
        <v>0</v>
      </c>
      <c r="AF426" s="126">
        <v>36.4</v>
      </c>
      <c r="AG426" s="126">
        <v>0</v>
      </c>
      <c r="AH426" s="126">
        <v>0</v>
      </c>
      <c r="AI426" s="126">
        <v>22.7</v>
      </c>
      <c r="AJ426" s="126">
        <v>0</v>
      </c>
      <c r="AK426" s="126">
        <v>20.8</v>
      </c>
      <c r="AL426" s="126">
        <v>32.5</v>
      </c>
      <c r="AM426" s="126">
        <v>0</v>
      </c>
      <c r="AN426" s="126">
        <v>7</v>
      </c>
      <c r="AO426" s="120"/>
      <c r="AP426" s="92">
        <f t="shared" si="238"/>
        <v>355</v>
      </c>
      <c r="AQ426" s="93">
        <v>265.39285714285717</v>
      </c>
      <c r="AR426" s="94">
        <f t="shared" si="243"/>
        <v>133.76396178172519</v>
      </c>
      <c r="AS426" s="95">
        <f t="shared" si="244"/>
        <v>133.76396178172519</v>
      </c>
      <c r="AT426" s="96">
        <f t="shared" si="226"/>
        <v>30</v>
      </c>
      <c r="AU426" s="97">
        <f t="shared" si="227"/>
        <v>14</v>
      </c>
      <c r="AV426" s="98"/>
      <c r="AW426" s="58">
        <f t="shared" si="242"/>
        <v>7</v>
      </c>
      <c r="AX426" s="99"/>
      <c r="AY426" s="100">
        <f t="shared" si="228"/>
        <v>108.4</v>
      </c>
      <c r="AZ426" s="101">
        <v>146.5</v>
      </c>
      <c r="BA426" s="102">
        <f t="shared" si="239"/>
        <v>-38.099999999999994</v>
      </c>
      <c r="BB426" s="102" t="str">
        <f t="shared" si="240"/>
        <v/>
      </c>
      <c r="BC426" s="102" t="str">
        <f t="shared" si="241"/>
        <v/>
      </c>
      <c r="BD426" s="102">
        <v>11.637336504161713</v>
      </c>
      <c r="BE426" s="103">
        <f t="shared" si="249"/>
        <v>2.3626634958382873</v>
      </c>
      <c r="BF426" s="212" t="s">
        <v>324</v>
      </c>
      <c r="BG426" s="105">
        <v>24.776</v>
      </c>
      <c r="BH426" s="105">
        <v>35.680000000000007</v>
      </c>
      <c r="BI426" s="105">
        <v>126.16666666666664</v>
      </c>
      <c r="BJ426" s="105">
        <v>265.39285714285717</v>
      </c>
      <c r="BK426" s="105">
        <v>313.31851851851854</v>
      </c>
      <c r="BL426" s="105">
        <v>341.53076923076912</v>
      </c>
      <c r="BM426" s="105">
        <v>305.1307692307692</v>
      </c>
      <c r="BN426" s="105">
        <v>247.48571428571424</v>
      </c>
      <c r="BO426" s="105">
        <v>253.32222222222225</v>
      </c>
      <c r="BP426" s="105">
        <v>235.36249999999993</v>
      </c>
      <c r="BQ426" s="105">
        <v>136.05714285714288</v>
      </c>
      <c r="BR426" s="106">
        <v>53.084615384615397</v>
      </c>
      <c r="BS426" s="107"/>
      <c r="BT426" s="142">
        <v>2.5599999999999996</v>
      </c>
      <c r="BU426" s="143">
        <v>2.4701354679802958</v>
      </c>
      <c r="BV426" s="143">
        <v>6.0807692307692287</v>
      </c>
      <c r="BW426" s="143">
        <v>11.637336504161713</v>
      </c>
      <c r="BX426" s="143">
        <v>13.022619047619044</v>
      </c>
      <c r="BY426" s="143">
        <v>15.681992337164752</v>
      </c>
      <c r="BZ426" s="143">
        <v>15.204938271604934</v>
      </c>
      <c r="CA426" s="143">
        <v>13.214285714285712</v>
      </c>
      <c r="CB426" s="143">
        <v>12.222222222222221</v>
      </c>
      <c r="CC426" s="143">
        <v>11.413963388676033</v>
      </c>
      <c r="CD426" s="143">
        <v>7.7500000000000009</v>
      </c>
      <c r="CE426" s="144">
        <v>3.9615384615384603</v>
      </c>
      <c r="CF426" s="110"/>
      <c r="CG426" s="111">
        <v>70</v>
      </c>
      <c r="CH426" s="111">
        <v>145</v>
      </c>
      <c r="CI426" s="111">
        <v>150</v>
      </c>
      <c r="CJ426" s="111">
        <v>146.5</v>
      </c>
      <c r="CK426" s="111">
        <v>160</v>
      </c>
      <c r="CL426" s="111">
        <v>178</v>
      </c>
      <c r="CM426" s="111">
        <v>140</v>
      </c>
      <c r="CN426" s="111">
        <v>200</v>
      </c>
      <c r="CO426" s="111">
        <v>165</v>
      </c>
      <c r="CP426" s="111">
        <v>165</v>
      </c>
      <c r="CQ426" s="111">
        <v>140</v>
      </c>
      <c r="CR426" s="111">
        <v>140</v>
      </c>
      <c r="CS426" s="112"/>
      <c r="CT426" s="408" t="s">
        <v>324</v>
      </c>
      <c r="CU426" s="114">
        <f t="shared" si="250"/>
        <v>75.7</v>
      </c>
      <c r="CV426" s="114"/>
      <c r="CW426" s="114"/>
      <c r="CX426" s="114">
        <f t="shared" si="231"/>
        <v>159.89999999999998</v>
      </c>
      <c r="CY426" s="114"/>
      <c r="CZ426" s="114"/>
      <c r="DA426" s="114">
        <f t="shared" si="232"/>
        <v>119.39999999999999</v>
      </c>
      <c r="DB426" s="115">
        <f t="shared" si="233"/>
        <v>354.99999999999994</v>
      </c>
      <c r="DC426" s="116">
        <f t="shared" si="234"/>
        <v>10</v>
      </c>
      <c r="DD426" s="116">
        <f t="shared" si="235"/>
        <v>10</v>
      </c>
      <c r="DE426" s="116">
        <f t="shared" si="236"/>
        <v>10</v>
      </c>
      <c r="DF426" s="117">
        <f t="shared" si="237"/>
        <v>30</v>
      </c>
      <c r="DH426" s="119">
        <v>14.968117190866005</v>
      </c>
      <c r="DI426" s="119">
        <v>10.584597156398104</v>
      </c>
      <c r="DJ426" s="120">
        <v>19.565467470917707</v>
      </c>
      <c r="DK426" s="121"/>
      <c r="DL426" s="119">
        <v>24.121381118881118</v>
      </c>
      <c r="DM426" s="119">
        <v>13.816002331002329</v>
      </c>
      <c r="DN426" s="120">
        <v>50.39443473193473</v>
      </c>
      <c r="DO426" s="121"/>
      <c r="DP426" s="119">
        <v>36.266204647370571</v>
      </c>
      <c r="DQ426" s="119">
        <v>33.492906644924581</v>
      </c>
      <c r="DR426" s="120">
        <v>49.172706889523035</v>
      </c>
      <c r="DS426" s="121"/>
      <c r="DT426" s="119">
        <v>69.588372093023253</v>
      </c>
      <c r="DU426" s="119">
        <v>92.43672814755412</v>
      </c>
      <c r="DV426" s="120">
        <v>98.174899759422601</v>
      </c>
      <c r="DW426" s="121"/>
      <c r="DX426" s="119">
        <v>132.96766442548056</v>
      </c>
      <c r="DY426" s="119">
        <v>98.52171041289543</v>
      </c>
      <c r="DZ426" s="120">
        <v>173.38145849495734</v>
      </c>
      <c r="EA426" s="121"/>
      <c r="EB426" s="119">
        <v>165.70817610062892</v>
      </c>
      <c r="EC426" s="119">
        <v>125.32201257861635</v>
      </c>
      <c r="ED426" s="120">
        <v>139.26981132075471</v>
      </c>
      <c r="EE426" s="121"/>
      <c r="EF426" s="119">
        <v>126.36162631444559</v>
      </c>
      <c r="EG426" s="119">
        <v>121.83743819494421</v>
      </c>
      <c r="EH426" s="120">
        <v>145.93137027321902</v>
      </c>
      <c r="EI426" s="121"/>
      <c r="EJ426" s="119">
        <v>95.155744144678337</v>
      </c>
      <c r="EK426" s="119">
        <v>129.07264304773199</v>
      </c>
      <c r="EL426" s="120">
        <v>128.86327947425636</v>
      </c>
      <c r="EM426" s="121"/>
      <c r="EN426" s="119">
        <v>84.534692535350203</v>
      </c>
      <c r="EO426" s="119">
        <v>127.43604899704043</v>
      </c>
      <c r="EP426" s="120">
        <v>109.36675846760932</v>
      </c>
      <c r="EQ426" s="121"/>
      <c r="ER426" s="119">
        <v>114.96318948734589</v>
      </c>
      <c r="ES426" s="119">
        <v>102.15421533636167</v>
      </c>
      <c r="ET426" s="120">
        <v>123.32607343716202</v>
      </c>
      <c r="EU426" s="121"/>
      <c r="EV426" s="119">
        <v>63.903806983511153</v>
      </c>
      <c r="EW426" s="119">
        <v>103.2373383446492</v>
      </c>
      <c r="EX426" s="120">
        <v>50.3005213385063</v>
      </c>
      <c r="EY426" s="121"/>
      <c r="EZ426" s="119">
        <v>43.368615961560998</v>
      </c>
      <c r="FA426" s="119">
        <v>21.842587601078165</v>
      </c>
      <c r="FB426" s="120">
        <v>13.084448611273878</v>
      </c>
    </row>
    <row r="427" spans="1:158" s="118" customFormat="1" ht="15" customHeight="1" x14ac:dyDescent="0.25">
      <c r="A427" s="208">
        <v>35070260</v>
      </c>
      <c r="B427" s="86">
        <v>-73.379861109999993</v>
      </c>
      <c r="C427" s="86">
        <v>4.9708333299999996</v>
      </c>
      <c r="D427" s="87">
        <v>1954</v>
      </c>
      <c r="E427" s="364" t="s">
        <v>325</v>
      </c>
      <c r="F427" s="210" t="s">
        <v>240</v>
      </c>
      <c r="G427" s="210" t="s">
        <v>1524</v>
      </c>
      <c r="H427" s="210" t="s">
        <v>737</v>
      </c>
      <c r="I427" s="210" t="s">
        <v>1602</v>
      </c>
      <c r="J427" s="365" t="s">
        <v>950</v>
      </c>
      <c r="K427" s="339">
        <v>3</v>
      </c>
      <c r="L427" s="126">
        <v>0</v>
      </c>
      <c r="M427" s="126">
        <v>0</v>
      </c>
      <c r="N427" s="126">
        <v>0</v>
      </c>
      <c r="O427" s="126">
        <v>0</v>
      </c>
      <c r="P427" s="126">
        <v>16.5</v>
      </c>
      <c r="Q427" s="126">
        <v>3.5</v>
      </c>
      <c r="R427" s="126">
        <v>0</v>
      </c>
      <c r="S427" s="126">
        <v>8.5</v>
      </c>
      <c r="T427" s="126">
        <v>5.9</v>
      </c>
      <c r="U427" s="126">
        <v>4</v>
      </c>
      <c r="V427" s="661">
        <v>0</v>
      </c>
      <c r="W427" s="661">
        <v>0</v>
      </c>
      <c r="X427" s="126">
        <v>2.7</v>
      </c>
      <c r="Y427" s="126">
        <v>3.2</v>
      </c>
      <c r="Z427" s="126">
        <v>8.6999999999999993</v>
      </c>
      <c r="AA427" s="126">
        <v>10.8</v>
      </c>
      <c r="AB427" s="126">
        <v>0</v>
      </c>
      <c r="AC427" s="126">
        <v>0</v>
      </c>
      <c r="AD427" s="339">
        <v>8.1</v>
      </c>
      <c r="AE427" s="126">
        <v>2.4</v>
      </c>
      <c r="AF427" s="126">
        <v>12.1</v>
      </c>
      <c r="AG427" s="126">
        <v>0</v>
      </c>
      <c r="AH427" s="126">
        <v>12.2</v>
      </c>
      <c r="AI427" s="126">
        <v>4.3</v>
      </c>
      <c r="AJ427" s="126">
        <v>0</v>
      </c>
      <c r="AK427" s="126">
        <v>0</v>
      </c>
      <c r="AL427" s="126">
        <v>5.2</v>
      </c>
      <c r="AM427" s="126">
        <v>21</v>
      </c>
      <c r="AN427" s="126">
        <v>0</v>
      </c>
      <c r="AO427" s="120"/>
      <c r="AP427" s="92">
        <f t="shared" si="238"/>
        <v>132.1</v>
      </c>
      <c r="AQ427" s="93">
        <v>150.91428571428574</v>
      </c>
      <c r="AR427" s="94">
        <f t="shared" si="243"/>
        <v>87.533131389625126</v>
      </c>
      <c r="AS427" s="95">
        <f t="shared" si="244"/>
        <v>87.533131389625126</v>
      </c>
      <c r="AT427" s="96">
        <f t="shared" si="226"/>
        <v>30</v>
      </c>
      <c r="AU427" s="97">
        <f t="shared" si="227"/>
        <v>17</v>
      </c>
      <c r="AV427" s="98"/>
      <c r="AW427" s="58">
        <f t="shared" si="242"/>
        <v>0</v>
      </c>
      <c r="AX427" s="99"/>
      <c r="AY427" s="100">
        <f t="shared" si="228"/>
        <v>21</v>
      </c>
      <c r="AZ427" s="101">
        <v>56</v>
      </c>
      <c r="BA427" s="102">
        <f t="shared" si="239"/>
        <v>-35</v>
      </c>
      <c r="BB427" s="102" t="str">
        <f t="shared" si="240"/>
        <v/>
      </c>
      <c r="BC427" s="102" t="str">
        <f t="shared" si="241"/>
        <v/>
      </c>
      <c r="BD427" s="102">
        <v>16.805418719211822</v>
      </c>
      <c r="BE427" s="103">
        <f t="shared" si="249"/>
        <v>0.19458128078817793</v>
      </c>
      <c r="BF427" s="212" t="s">
        <v>325</v>
      </c>
      <c r="BG427" s="105">
        <v>21.218518518518518</v>
      </c>
      <c r="BH427" s="105">
        <v>36.870370370370381</v>
      </c>
      <c r="BI427" s="105">
        <v>79.733333333333334</v>
      </c>
      <c r="BJ427" s="105">
        <v>150.91428571428574</v>
      </c>
      <c r="BK427" s="105">
        <v>228.9346153846154</v>
      </c>
      <c r="BL427" s="105">
        <v>262.66785714285709</v>
      </c>
      <c r="BM427" s="105">
        <v>254.71481481481484</v>
      </c>
      <c r="BN427" s="105">
        <v>203.15600000000003</v>
      </c>
      <c r="BO427" s="105">
        <v>137.32592592592596</v>
      </c>
      <c r="BP427" s="105">
        <v>107.97407407407408</v>
      </c>
      <c r="BQ427" s="105">
        <v>77.68518518518519</v>
      </c>
      <c r="BR427" s="106">
        <v>32.269230769230766</v>
      </c>
      <c r="BS427" s="107"/>
      <c r="BT427" s="108">
        <v>4.2962962962962949</v>
      </c>
      <c r="BU427" s="108">
        <v>5.077500684181719</v>
      </c>
      <c r="BV427" s="108">
        <v>11.016666666666669</v>
      </c>
      <c r="BW427" s="108">
        <v>16.805418719211822</v>
      </c>
      <c r="BX427" s="108">
        <v>20.798850574712642</v>
      </c>
      <c r="BY427" s="109">
        <v>22.676575505350772</v>
      </c>
      <c r="BZ427" s="109">
        <v>23.291954022988502</v>
      </c>
      <c r="CA427" s="109">
        <v>20.159999999999997</v>
      </c>
      <c r="CB427" s="109">
        <v>15.423469387755102</v>
      </c>
      <c r="CC427" s="109">
        <v>13.355911330049262</v>
      </c>
      <c r="CD427" s="109">
        <v>11.244897959183678</v>
      </c>
      <c r="CE427" s="109">
        <v>5.558024691358022</v>
      </c>
      <c r="CF427" s="110"/>
      <c r="CG427" s="111">
        <v>30</v>
      </c>
      <c r="CH427" s="111">
        <v>63.6</v>
      </c>
      <c r="CI427" s="111">
        <v>56.6</v>
      </c>
      <c r="CJ427" s="111">
        <v>56</v>
      </c>
      <c r="CK427" s="111">
        <v>104</v>
      </c>
      <c r="CL427" s="111">
        <v>95</v>
      </c>
      <c r="CM427" s="111">
        <v>83.5</v>
      </c>
      <c r="CN427" s="111">
        <v>82</v>
      </c>
      <c r="CO427" s="111">
        <v>108</v>
      </c>
      <c r="CP427" s="111">
        <v>105</v>
      </c>
      <c r="CQ427" s="111">
        <v>43.2</v>
      </c>
      <c r="CR427" s="111">
        <v>43.7</v>
      </c>
      <c r="CS427" s="112"/>
      <c r="CT427" s="408" t="s">
        <v>325</v>
      </c>
      <c r="CU427" s="114">
        <f t="shared" si="250"/>
        <v>37.4</v>
      </c>
      <c r="CV427" s="114"/>
      <c r="CW427" s="114"/>
      <c r="CX427" s="114">
        <f t="shared" si="231"/>
        <v>37.5</v>
      </c>
      <c r="CY427" s="114"/>
      <c r="CZ427" s="114"/>
      <c r="DA427" s="114">
        <f t="shared" si="232"/>
        <v>57.2</v>
      </c>
      <c r="DB427" s="115">
        <f t="shared" si="233"/>
        <v>132.10000000000002</v>
      </c>
      <c r="DC427" s="116">
        <f t="shared" si="234"/>
        <v>10</v>
      </c>
      <c r="DD427" s="116">
        <f t="shared" si="235"/>
        <v>10</v>
      </c>
      <c r="DE427" s="116">
        <f t="shared" si="236"/>
        <v>10</v>
      </c>
      <c r="DF427" s="117">
        <f t="shared" si="237"/>
        <v>30</v>
      </c>
      <c r="DH427" s="119">
        <v>4.6701219512195129</v>
      </c>
      <c r="DI427" s="119">
        <v>6.5381707317073179</v>
      </c>
      <c r="DJ427" s="120">
        <v>5.8117073170731715</v>
      </c>
      <c r="DK427" s="121"/>
      <c r="DL427" s="119">
        <v>13.206317438217893</v>
      </c>
      <c r="DM427" s="119">
        <v>14.575861468847897</v>
      </c>
      <c r="DN427" s="120">
        <v>15.456282631395757</v>
      </c>
      <c r="DO427" s="121"/>
      <c r="DP427" s="119">
        <v>18.687282904373301</v>
      </c>
      <c r="DQ427" s="119">
        <v>22.584630675873619</v>
      </c>
      <c r="DR427" s="120">
        <v>29.47993827160494</v>
      </c>
      <c r="DS427" s="121"/>
      <c r="DT427" s="119">
        <v>38.441553613538623</v>
      </c>
      <c r="DU427" s="119">
        <v>40.68482729920931</v>
      </c>
      <c r="DV427" s="120">
        <v>56.999545013177951</v>
      </c>
      <c r="DW427" s="121"/>
      <c r="DX427" s="119">
        <v>66.128767670168941</v>
      </c>
      <c r="DY427" s="119">
        <v>71.78252490609178</v>
      </c>
      <c r="DZ427" s="120">
        <v>68.147966682998529</v>
      </c>
      <c r="EA427" s="121"/>
      <c r="EB427" s="119">
        <v>78.28812911479298</v>
      </c>
      <c r="EC427" s="119">
        <v>73.102163874067841</v>
      </c>
      <c r="ED427" s="120">
        <v>85.368966270398445</v>
      </c>
      <c r="EE427" s="121"/>
      <c r="EF427" s="119">
        <v>75.557235455395499</v>
      </c>
      <c r="EG427" s="119">
        <v>73.361384491037896</v>
      </c>
      <c r="EH427" s="120">
        <v>84.340639312825871</v>
      </c>
      <c r="EI427" s="121"/>
      <c r="EJ427" s="119">
        <v>70.112264035409993</v>
      </c>
      <c r="EK427" s="119">
        <v>76.71341870921465</v>
      </c>
      <c r="EL427" s="120">
        <v>64.911354292412398</v>
      </c>
      <c r="EM427" s="121"/>
      <c r="EN427" s="119">
        <v>59.637111254758317</v>
      </c>
      <c r="EO427" s="119">
        <v>51.545643898585084</v>
      </c>
      <c r="EP427" s="120">
        <v>43.354281883693652</v>
      </c>
      <c r="EQ427" s="121"/>
      <c r="ER427" s="119">
        <v>46.067137932125135</v>
      </c>
      <c r="ES427" s="119">
        <v>32.559486984849926</v>
      </c>
      <c r="ET427" s="120">
        <v>39.414115823765705</v>
      </c>
      <c r="EU427" s="121"/>
      <c r="EV427" s="119">
        <v>24.690700541351774</v>
      </c>
      <c r="EW427" s="119">
        <v>24.593493058905512</v>
      </c>
      <c r="EX427" s="120">
        <v>17.886176770113096</v>
      </c>
      <c r="EY427" s="121"/>
      <c r="EZ427" s="119">
        <v>14.177735308170094</v>
      </c>
      <c r="FA427" s="119">
        <v>10.633301481127571</v>
      </c>
      <c r="FB427" s="120">
        <v>6.0351170568561887</v>
      </c>
    </row>
    <row r="428" spans="1:158" s="118" customFormat="1" ht="15" customHeight="1" x14ac:dyDescent="0.25">
      <c r="A428" s="208">
        <v>35070070</v>
      </c>
      <c r="B428" s="86">
        <v>-73.350388890000005</v>
      </c>
      <c r="C428" s="86">
        <v>5.1647222199999998</v>
      </c>
      <c r="D428" s="87">
        <v>1900</v>
      </c>
      <c r="E428" s="364" t="s">
        <v>326</v>
      </c>
      <c r="F428" s="210" t="s">
        <v>240</v>
      </c>
      <c r="G428" s="210" t="s">
        <v>1524</v>
      </c>
      <c r="H428" s="210" t="s">
        <v>737</v>
      </c>
      <c r="I428" s="210" t="s">
        <v>1602</v>
      </c>
      <c r="J428" s="365" t="s">
        <v>719</v>
      </c>
      <c r="K428" s="339">
        <v>6.9</v>
      </c>
      <c r="L428" s="126">
        <v>0</v>
      </c>
      <c r="M428" s="126">
        <v>0.2</v>
      </c>
      <c r="N428" s="126">
        <v>0.1</v>
      </c>
      <c r="O428" s="126">
        <v>0</v>
      </c>
      <c r="P428" s="126">
        <v>6.3</v>
      </c>
      <c r="Q428" s="126">
        <v>1.5</v>
      </c>
      <c r="R428" s="126">
        <v>0.5</v>
      </c>
      <c r="S428" s="126">
        <v>10.199999999999999</v>
      </c>
      <c r="T428" s="126">
        <v>2</v>
      </c>
      <c r="U428" s="126">
        <v>0.5</v>
      </c>
      <c r="V428" s="661">
        <v>0</v>
      </c>
      <c r="W428" s="661">
        <v>2.2000000000000002</v>
      </c>
      <c r="X428" s="126">
        <v>10.5</v>
      </c>
      <c r="Y428" s="126">
        <v>2.2000000000000002</v>
      </c>
      <c r="Z428" s="126">
        <v>11.1</v>
      </c>
      <c r="AA428" s="126">
        <v>9.8000000000000007</v>
      </c>
      <c r="AB428" s="126">
        <v>0</v>
      </c>
      <c r="AC428" s="126">
        <v>0.2</v>
      </c>
      <c r="AD428" s="339">
        <v>0</v>
      </c>
      <c r="AE428" s="126">
        <v>0</v>
      </c>
      <c r="AF428" s="126">
        <v>3.5</v>
      </c>
      <c r="AG428" s="126">
        <v>0</v>
      </c>
      <c r="AH428" s="126">
        <v>1.5</v>
      </c>
      <c r="AI428" s="126">
        <v>2.6</v>
      </c>
      <c r="AJ428" s="126">
        <v>1.1000000000000001</v>
      </c>
      <c r="AK428" s="126">
        <v>11.5</v>
      </c>
      <c r="AL428" s="126">
        <v>11.7</v>
      </c>
      <c r="AM428" s="126">
        <v>11.1</v>
      </c>
      <c r="AN428" s="126">
        <v>0</v>
      </c>
      <c r="AO428" s="120"/>
      <c r="AP428" s="92">
        <f t="shared" si="238"/>
        <v>107.19999999999999</v>
      </c>
      <c r="AQ428" s="93">
        <v>135.05333333333334</v>
      </c>
      <c r="AR428" s="94">
        <f t="shared" si="243"/>
        <v>79.376048968308794</v>
      </c>
      <c r="AS428" s="95">
        <f t="shared" si="244"/>
        <v>79.376048968308794</v>
      </c>
      <c r="AT428" s="96">
        <f t="shared" si="226"/>
        <v>30</v>
      </c>
      <c r="AU428" s="97">
        <f t="shared" si="227"/>
        <v>22</v>
      </c>
      <c r="AV428" s="98"/>
      <c r="AW428" s="58">
        <f t="shared" si="242"/>
        <v>0</v>
      </c>
      <c r="AX428" s="99"/>
      <c r="AY428" s="100">
        <f t="shared" si="228"/>
        <v>11.7</v>
      </c>
      <c r="AZ428" s="101">
        <v>82</v>
      </c>
      <c r="BA428" s="102">
        <f t="shared" si="239"/>
        <v>-70.3</v>
      </c>
      <c r="BB428" s="102" t="str">
        <f t="shared" si="240"/>
        <v/>
      </c>
      <c r="BC428" s="102" t="str">
        <f t="shared" si="241"/>
        <v/>
      </c>
      <c r="BD428" s="102">
        <v>17.100000000000001</v>
      </c>
      <c r="BE428" s="103">
        <f t="shared" si="249"/>
        <v>4.8999999999999986</v>
      </c>
      <c r="BF428" s="212" t="s">
        <v>326</v>
      </c>
      <c r="BG428" s="105">
        <v>19.586206896551722</v>
      </c>
      <c r="BH428" s="105">
        <v>40.516666666666666</v>
      </c>
      <c r="BI428" s="105">
        <v>74.355172413793099</v>
      </c>
      <c r="BJ428" s="105">
        <v>135.05333333333334</v>
      </c>
      <c r="BK428" s="105">
        <v>195.43448275862073</v>
      </c>
      <c r="BL428" s="105">
        <v>204.57</v>
      </c>
      <c r="BM428" s="105">
        <v>213.98666666666668</v>
      </c>
      <c r="BN428" s="105">
        <v>175.28965517241383</v>
      </c>
      <c r="BO428" s="105">
        <v>123.14827586206896</v>
      </c>
      <c r="BP428" s="105">
        <v>125.41724137931034</v>
      </c>
      <c r="BQ428" s="105">
        <v>115.45333333333335</v>
      </c>
      <c r="BR428" s="106">
        <v>42.613333333333344</v>
      </c>
      <c r="BS428" s="107"/>
      <c r="BT428" s="108">
        <v>4.4482758620689644</v>
      </c>
      <c r="BU428" s="108">
        <v>6.3226190476190487</v>
      </c>
      <c r="BV428" s="108">
        <v>11.241379310344827</v>
      </c>
      <c r="BW428" s="108">
        <v>17.100000000000001</v>
      </c>
      <c r="BX428" s="108">
        <v>21.157777777777785</v>
      </c>
      <c r="BY428" s="109">
        <v>23.200000000000006</v>
      </c>
      <c r="BZ428" s="109">
        <v>24.133333333333336</v>
      </c>
      <c r="CA428" s="109">
        <v>21.731111111111108</v>
      </c>
      <c r="CB428" s="109">
        <v>16.793103448275858</v>
      </c>
      <c r="CC428" s="109">
        <v>16.482758620689655</v>
      </c>
      <c r="CD428" s="109">
        <v>14.366666666666669</v>
      </c>
      <c r="CE428" s="109">
        <v>7.5666666666666629</v>
      </c>
      <c r="CF428" s="110"/>
      <c r="CG428" s="111">
        <v>52</v>
      </c>
      <c r="CH428" s="111">
        <v>50</v>
      </c>
      <c r="CI428" s="111">
        <v>46.4</v>
      </c>
      <c r="CJ428" s="111">
        <v>82</v>
      </c>
      <c r="CK428" s="111">
        <v>190.8</v>
      </c>
      <c r="CL428" s="111">
        <v>80.900000000000006</v>
      </c>
      <c r="CM428" s="111">
        <v>65</v>
      </c>
      <c r="CN428" s="111">
        <v>122</v>
      </c>
      <c r="CO428" s="111">
        <v>52.5</v>
      </c>
      <c r="CP428" s="111">
        <v>53.5</v>
      </c>
      <c r="CQ428" s="111">
        <v>53.8</v>
      </c>
      <c r="CR428" s="111">
        <v>37</v>
      </c>
      <c r="CS428" s="112"/>
      <c r="CT428" s="408" t="s">
        <v>326</v>
      </c>
      <c r="CU428" s="114">
        <f t="shared" si="250"/>
        <v>27.7</v>
      </c>
      <c r="CV428" s="114"/>
      <c r="CW428" s="114"/>
      <c r="CX428" s="114">
        <f t="shared" si="231"/>
        <v>36.5</v>
      </c>
      <c r="CY428" s="114"/>
      <c r="CZ428" s="114"/>
      <c r="DA428" s="114">
        <f t="shared" si="232"/>
        <v>43</v>
      </c>
      <c r="DB428" s="115">
        <f t="shared" si="233"/>
        <v>107.2</v>
      </c>
      <c r="DC428" s="116">
        <f t="shared" si="234"/>
        <v>10</v>
      </c>
      <c r="DD428" s="116">
        <f t="shared" si="235"/>
        <v>10</v>
      </c>
      <c r="DE428" s="116">
        <f t="shared" si="236"/>
        <v>10</v>
      </c>
      <c r="DF428" s="117">
        <f t="shared" si="237"/>
        <v>30</v>
      </c>
      <c r="DH428" s="119">
        <v>5.6041305550433336</v>
      </c>
      <c r="DI428" s="119">
        <v>6.4047206343352387</v>
      </c>
      <c r="DJ428" s="120">
        <v>6.7049419140697024</v>
      </c>
      <c r="DK428" s="121"/>
      <c r="DL428" s="119">
        <v>11.247065527065525</v>
      </c>
      <c r="DM428" s="119">
        <v>17.171858974358976</v>
      </c>
      <c r="DN428" s="120">
        <v>18.577742165242164</v>
      </c>
      <c r="DO428" s="121"/>
      <c r="DP428" s="119">
        <v>20.15644202935351</v>
      </c>
      <c r="DQ428" s="119">
        <v>19.074876847290639</v>
      </c>
      <c r="DR428" s="120">
        <v>27.530750088873088</v>
      </c>
      <c r="DS428" s="121"/>
      <c r="DT428" s="119">
        <v>35.298100158982507</v>
      </c>
      <c r="DU428" s="119">
        <v>39.320675675675673</v>
      </c>
      <c r="DV428" s="120">
        <v>51.891224165341811</v>
      </c>
      <c r="DW428" s="121"/>
      <c r="DX428" s="119">
        <v>54.987846336902955</v>
      </c>
      <c r="DY428" s="119">
        <v>68.284907360190388</v>
      </c>
      <c r="DZ428" s="120">
        <v>72.78391296957335</v>
      </c>
      <c r="EA428" s="121"/>
      <c r="EB428" s="119">
        <v>66.889279580152674</v>
      </c>
      <c r="EC428" s="119">
        <v>66.494069656488549</v>
      </c>
      <c r="ED428" s="120">
        <v>73.70665076335878</v>
      </c>
      <c r="EE428" s="121"/>
      <c r="EF428" s="119">
        <v>70.698947446776842</v>
      </c>
      <c r="EG428" s="119">
        <v>68.198984665773409</v>
      </c>
      <c r="EH428" s="120">
        <v>84.998734554116425</v>
      </c>
      <c r="EI428" s="121"/>
      <c r="EJ428" s="119">
        <v>64.302028681357115</v>
      </c>
      <c r="EK428" s="119">
        <v>60.740685554389643</v>
      </c>
      <c r="EL428" s="120">
        <v>63.51061909758657</v>
      </c>
      <c r="EM428" s="121"/>
      <c r="EN428" s="119">
        <v>49.581131716595344</v>
      </c>
      <c r="EO428" s="119">
        <v>40.384631478839751</v>
      </c>
      <c r="EP428" s="120">
        <v>50.180903471231574</v>
      </c>
      <c r="EQ428" s="121"/>
      <c r="ER428" s="119">
        <v>45.128625709351113</v>
      </c>
      <c r="ES428" s="119">
        <v>42.732415494695289</v>
      </c>
      <c r="ET428" s="120">
        <v>47.02562546262029</v>
      </c>
      <c r="EU428" s="121"/>
      <c r="EV428" s="119">
        <v>37.204631185807656</v>
      </c>
      <c r="EW428" s="119">
        <v>38.004730781201367</v>
      </c>
      <c r="EX428" s="120">
        <v>31.903971366324303</v>
      </c>
      <c r="EY428" s="121"/>
      <c r="EZ428" s="119">
        <v>20.804541484716161</v>
      </c>
      <c r="FA428" s="119">
        <v>14.003056768558954</v>
      </c>
      <c r="FB428" s="120">
        <v>11.002401746724892</v>
      </c>
    </row>
    <row r="429" spans="1:158" s="118" customFormat="1" ht="15" customHeight="1" x14ac:dyDescent="0.25">
      <c r="A429" s="208">
        <v>35070100</v>
      </c>
      <c r="B429" s="86">
        <v>-73.433027780000003</v>
      </c>
      <c r="C429" s="86">
        <v>4.9829999999999997</v>
      </c>
      <c r="D429" s="87">
        <v>1600</v>
      </c>
      <c r="E429" s="364" t="s">
        <v>327</v>
      </c>
      <c r="F429" s="210" t="s">
        <v>240</v>
      </c>
      <c r="G429" s="210" t="s">
        <v>1524</v>
      </c>
      <c r="H429" s="210" t="s">
        <v>737</v>
      </c>
      <c r="I429" s="210" t="s">
        <v>1602</v>
      </c>
      <c r="J429" s="365" t="s">
        <v>951</v>
      </c>
      <c r="K429" s="339">
        <v>0</v>
      </c>
      <c r="L429" s="126">
        <v>0</v>
      </c>
      <c r="M429" s="126">
        <v>0</v>
      </c>
      <c r="N429" s="126">
        <v>7</v>
      </c>
      <c r="O429" s="126">
        <v>0</v>
      </c>
      <c r="P429" s="126">
        <v>10</v>
      </c>
      <c r="Q429" s="126">
        <v>0</v>
      </c>
      <c r="R429" s="126">
        <v>0</v>
      </c>
      <c r="S429" s="126">
        <v>8</v>
      </c>
      <c r="T429" s="126">
        <v>0</v>
      </c>
      <c r="U429" s="126">
        <v>6</v>
      </c>
      <c r="V429" s="661">
        <v>0</v>
      </c>
      <c r="W429" s="661">
        <v>0</v>
      </c>
      <c r="X429" s="126">
        <v>5</v>
      </c>
      <c r="Y429" s="126">
        <v>7</v>
      </c>
      <c r="Z429" s="126">
        <v>0</v>
      </c>
      <c r="AA429" s="126">
        <v>19</v>
      </c>
      <c r="AB429" s="126">
        <v>0</v>
      </c>
      <c r="AC429" s="126">
        <v>0</v>
      </c>
      <c r="AD429" s="339">
        <v>0</v>
      </c>
      <c r="AE429" s="126">
        <v>0</v>
      </c>
      <c r="AF429" s="126">
        <v>12</v>
      </c>
      <c r="AG429" s="126">
        <v>0</v>
      </c>
      <c r="AH429" s="126">
        <v>21</v>
      </c>
      <c r="AI429" s="126">
        <v>2</v>
      </c>
      <c r="AJ429" s="126">
        <v>0</v>
      </c>
      <c r="AK429" s="126">
        <v>0</v>
      </c>
      <c r="AL429" s="126">
        <v>20</v>
      </c>
      <c r="AM429" s="126">
        <v>0</v>
      </c>
      <c r="AN429" s="126">
        <v>0</v>
      </c>
      <c r="AO429" s="120"/>
      <c r="AP429" s="92">
        <f t="shared" si="238"/>
        <v>117</v>
      </c>
      <c r="AQ429" s="93">
        <v>121.58620689655173</v>
      </c>
      <c r="AR429" s="94">
        <f t="shared" si="243"/>
        <v>96.228020419739082</v>
      </c>
      <c r="AS429" s="95">
        <f t="shared" si="244"/>
        <v>96.228020419739067</v>
      </c>
      <c r="AT429" s="96">
        <f t="shared" si="226"/>
        <v>30</v>
      </c>
      <c r="AU429" s="97">
        <f t="shared" si="227"/>
        <v>11</v>
      </c>
      <c r="AV429" s="98"/>
      <c r="AW429" s="58">
        <f t="shared" si="242"/>
        <v>0</v>
      </c>
      <c r="AX429" s="99"/>
      <c r="AY429" s="100">
        <f t="shared" si="228"/>
        <v>21</v>
      </c>
      <c r="AZ429" s="101">
        <v>63</v>
      </c>
      <c r="BA429" s="102">
        <f t="shared" si="239"/>
        <v>-42</v>
      </c>
      <c r="BB429" s="102" t="str">
        <f t="shared" si="240"/>
        <v/>
      </c>
      <c r="BC429" s="102" t="str">
        <f t="shared" si="241"/>
        <v/>
      </c>
      <c r="BD429" s="102">
        <v>11.541666666666666</v>
      </c>
      <c r="BE429" s="103">
        <f t="shared" si="249"/>
        <v>-0.54166666666666607</v>
      </c>
      <c r="BF429" s="212" t="s">
        <v>327</v>
      </c>
      <c r="BG429" s="105">
        <v>16</v>
      </c>
      <c r="BH429" s="105">
        <v>26.361538461538462</v>
      </c>
      <c r="BI429" s="105">
        <v>57.457142857142856</v>
      </c>
      <c r="BJ429" s="105">
        <v>121.58620689655173</v>
      </c>
      <c r="BK429" s="105">
        <v>182.81071428571428</v>
      </c>
      <c r="BL429" s="105">
        <v>185.32142857142858</v>
      </c>
      <c r="BM429" s="105">
        <v>187.66</v>
      </c>
      <c r="BN429" s="105">
        <v>149.24</v>
      </c>
      <c r="BO429" s="105">
        <v>109.75</v>
      </c>
      <c r="BP429" s="105">
        <v>91.385185185185193</v>
      </c>
      <c r="BQ429" s="105">
        <v>70.571428571428569</v>
      </c>
      <c r="BR429" s="106">
        <v>21.481481481481481</v>
      </c>
      <c r="BS429" s="107"/>
      <c r="BT429" s="108">
        <v>2.6699999999999995</v>
      </c>
      <c r="BU429" s="108">
        <v>3.4198799614970832</v>
      </c>
      <c r="BV429" s="108">
        <v>7.2277777777777752</v>
      </c>
      <c r="BW429" s="108">
        <v>11.541666666666666</v>
      </c>
      <c r="BX429" s="108">
        <v>15.668390804597703</v>
      </c>
      <c r="BY429" s="109">
        <v>16.841379310344827</v>
      </c>
      <c r="BZ429" s="109">
        <v>17.999999999999996</v>
      </c>
      <c r="CA429" s="109">
        <v>14.399961685823753</v>
      </c>
      <c r="CB429" s="109">
        <v>10.928571428571431</v>
      </c>
      <c r="CC429" s="109">
        <v>9.5761904761904724</v>
      </c>
      <c r="CD429" s="109">
        <v>7.7407847800237812</v>
      </c>
      <c r="CE429" s="109">
        <v>3.2592592592592586</v>
      </c>
      <c r="CF429" s="110"/>
      <c r="CG429" s="111">
        <v>46</v>
      </c>
      <c r="CH429" s="111">
        <v>71</v>
      </c>
      <c r="CI429" s="111">
        <v>42</v>
      </c>
      <c r="CJ429" s="111">
        <v>63</v>
      </c>
      <c r="CK429" s="111">
        <v>139</v>
      </c>
      <c r="CL429" s="111">
        <v>134</v>
      </c>
      <c r="CM429" s="111">
        <v>81</v>
      </c>
      <c r="CN429" s="111">
        <v>81</v>
      </c>
      <c r="CO429" s="111">
        <v>75</v>
      </c>
      <c r="CP429" s="111">
        <v>90</v>
      </c>
      <c r="CQ429" s="111">
        <v>60</v>
      </c>
      <c r="CR429" s="111">
        <v>37</v>
      </c>
      <c r="CS429" s="112"/>
      <c r="CT429" s="408" t="s">
        <v>327</v>
      </c>
      <c r="CU429" s="114">
        <f t="shared" si="250"/>
        <v>25</v>
      </c>
      <c r="CV429" s="114"/>
      <c r="CW429" s="114"/>
      <c r="CX429" s="114">
        <f t="shared" si="231"/>
        <v>37</v>
      </c>
      <c r="CY429" s="114"/>
      <c r="CZ429" s="114"/>
      <c r="DA429" s="114">
        <f t="shared" si="232"/>
        <v>55</v>
      </c>
      <c r="DB429" s="115">
        <f t="shared" si="233"/>
        <v>117</v>
      </c>
      <c r="DC429" s="116">
        <f t="shared" si="234"/>
        <v>10</v>
      </c>
      <c r="DD429" s="116">
        <f t="shared" si="235"/>
        <v>10</v>
      </c>
      <c r="DE429" s="116">
        <f t="shared" si="236"/>
        <v>10</v>
      </c>
      <c r="DF429" s="117">
        <f t="shared" si="237"/>
        <v>30</v>
      </c>
      <c r="DH429" s="119">
        <v>4.597885057471264</v>
      </c>
      <c r="DI429" s="119">
        <v>5.5974252873563213</v>
      </c>
      <c r="DJ429" s="120">
        <v>4.7977931034482753</v>
      </c>
      <c r="DK429" s="121"/>
      <c r="DL429" s="119">
        <v>7.805191256830601</v>
      </c>
      <c r="DM429" s="119">
        <v>13.583060109289619</v>
      </c>
      <c r="DN429" s="120">
        <v>15.711748633879782</v>
      </c>
      <c r="DO429" s="121"/>
      <c r="DP429" s="119">
        <v>15.985531709669639</v>
      </c>
      <c r="DQ429" s="119">
        <v>12.788425367735712</v>
      </c>
      <c r="DR429" s="120">
        <v>28.374318784663608</v>
      </c>
      <c r="DS429" s="121"/>
      <c r="DT429" s="119">
        <v>34.410243582871772</v>
      </c>
      <c r="DU429" s="119">
        <v>36.710928473587039</v>
      </c>
      <c r="DV429" s="120">
        <v>44.71331070216187</v>
      </c>
      <c r="DW429" s="121"/>
      <c r="DX429" s="119">
        <v>50.280591771252176</v>
      </c>
      <c r="DY429" s="119">
        <v>58.677350635636245</v>
      </c>
      <c r="DZ429" s="120">
        <v>60.776540351732251</v>
      </c>
      <c r="EA429" s="121"/>
      <c r="EB429" s="119">
        <v>53.298961033897974</v>
      </c>
      <c r="EC429" s="119">
        <v>56.898890859827297</v>
      </c>
      <c r="ED429" s="120">
        <v>66.698699830412664</v>
      </c>
      <c r="EE429" s="121"/>
      <c r="EF429" s="119">
        <v>62.727957788347204</v>
      </c>
      <c r="EG429" s="119">
        <v>61.727511890606422</v>
      </c>
      <c r="EH429" s="120">
        <v>61.227288941736035</v>
      </c>
      <c r="EI429" s="121"/>
      <c r="EJ429" s="119">
        <v>57.98800799467022</v>
      </c>
      <c r="EK429" s="119">
        <v>50.689517333272072</v>
      </c>
      <c r="EL429" s="120">
        <v>41.391440189299082</v>
      </c>
      <c r="EM429" s="121"/>
      <c r="EN429" s="119">
        <v>41.79563081425735</v>
      </c>
      <c r="EO429" s="119">
        <v>34.39640430647016</v>
      </c>
      <c r="EP429" s="120">
        <v>30.096853768161395</v>
      </c>
      <c r="EQ429" s="121"/>
      <c r="ER429" s="119">
        <v>27.528784219001615</v>
      </c>
      <c r="ES429" s="119">
        <v>29.731086956521747</v>
      </c>
      <c r="ET429" s="120">
        <v>34.836425120772951</v>
      </c>
      <c r="EU429" s="121"/>
      <c r="EV429" s="119">
        <v>22.693884698275863</v>
      </c>
      <c r="EW429" s="119">
        <v>22.293992456896554</v>
      </c>
      <c r="EX429" s="120">
        <v>18.994881465517242</v>
      </c>
      <c r="EY429" s="121"/>
      <c r="EZ429" s="119">
        <v>10.810084033613446</v>
      </c>
      <c r="FA429" s="119">
        <v>7.2067226890756304</v>
      </c>
      <c r="FB429" s="120">
        <v>5.8054154995331464</v>
      </c>
    </row>
    <row r="430" spans="1:158" s="118" customFormat="1" ht="15" customHeight="1" x14ac:dyDescent="0.25">
      <c r="A430" s="208">
        <v>35080070</v>
      </c>
      <c r="B430" s="86">
        <v>-73.170083329999997</v>
      </c>
      <c r="C430" s="86">
        <v>4.8210833300000004</v>
      </c>
      <c r="D430" s="87">
        <v>400</v>
      </c>
      <c r="E430" s="364" t="s">
        <v>328</v>
      </c>
      <c r="F430" s="210" t="s">
        <v>240</v>
      </c>
      <c r="G430" s="210" t="s">
        <v>1524</v>
      </c>
      <c r="H430" s="210" t="s">
        <v>737</v>
      </c>
      <c r="I430" s="210" t="s">
        <v>1603</v>
      </c>
      <c r="J430" s="365" t="s">
        <v>952</v>
      </c>
      <c r="K430" s="339">
        <v>14.8</v>
      </c>
      <c r="L430" s="126">
        <v>3.5</v>
      </c>
      <c r="M430" s="126">
        <v>0</v>
      </c>
      <c r="N430" s="126">
        <v>8.8000000000000007</v>
      </c>
      <c r="O430" s="126">
        <v>10.1</v>
      </c>
      <c r="P430" s="126">
        <v>29.5</v>
      </c>
      <c r="Q430" s="126">
        <v>2.5</v>
      </c>
      <c r="R430" s="126">
        <v>17.8</v>
      </c>
      <c r="S430" s="126">
        <v>13.2</v>
      </c>
      <c r="T430" s="126">
        <v>17.899999999999999</v>
      </c>
      <c r="U430" s="126">
        <v>21.4</v>
      </c>
      <c r="V430" s="661">
        <v>1.6</v>
      </c>
      <c r="W430" s="661">
        <v>0</v>
      </c>
      <c r="X430" s="126">
        <v>19.8</v>
      </c>
      <c r="Y430" s="126">
        <v>3.2</v>
      </c>
      <c r="Z430" s="126">
        <v>10.5</v>
      </c>
      <c r="AA430" s="126">
        <v>11.1</v>
      </c>
      <c r="AB430" s="126">
        <v>0</v>
      </c>
      <c r="AC430" s="126">
        <v>3.8</v>
      </c>
      <c r="AD430" s="339">
        <v>2.59</v>
      </c>
      <c r="AE430" s="126">
        <v>8</v>
      </c>
      <c r="AF430" s="126" t="s">
        <v>1301</v>
      </c>
      <c r="AG430" s="126" t="s">
        <v>1301</v>
      </c>
      <c r="AH430" s="126" t="s">
        <v>1301</v>
      </c>
      <c r="AI430" s="126" t="s">
        <v>1301</v>
      </c>
      <c r="AJ430" s="126" t="s">
        <v>1301</v>
      </c>
      <c r="AK430" s="126">
        <v>3.5</v>
      </c>
      <c r="AL430" s="126">
        <v>38.4</v>
      </c>
      <c r="AM430" s="126">
        <v>6.5</v>
      </c>
      <c r="AN430" s="126">
        <v>0</v>
      </c>
      <c r="AO430" s="120"/>
      <c r="AP430" s="92">
        <f t="shared" si="238"/>
        <v>248.49</v>
      </c>
      <c r="AQ430" s="93">
        <v>407.50333333333316</v>
      </c>
      <c r="AR430" s="94">
        <f t="shared" si="243"/>
        <v>60.978642301494496</v>
      </c>
      <c r="AS430" s="95">
        <f t="shared" si="244"/>
        <v>73.174370761793412</v>
      </c>
      <c r="AT430" s="96">
        <f t="shared" si="226"/>
        <v>25</v>
      </c>
      <c r="AU430" s="97">
        <f t="shared" si="227"/>
        <v>21</v>
      </c>
      <c r="AV430" s="98"/>
      <c r="AW430" s="58">
        <f t="shared" si="242"/>
        <v>0</v>
      </c>
      <c r="AX430" s="99"/>
      <c r="AY430" s="100">
        <f t="shared" si="228"/>
        <v>38.4</v>
      </c>
      <c r="AZ430" s="101">
        <v>138.30000000000001</v>
      </c>
      <c r="BA430" s="102">
        <f t="shared" si="239"/>
        <v>-99.9</v>
      </c>
      <c r="BB430" s="102" t="str">
        <f t="shared" si="240"/>
        <v/>
      </c>
      <c r="BC430" s="102" t="str">
        <f t="shared" si="241"/>
        <v/>
      </c>
      <c r="BD430" s="102">
        <v>18.866666666666664</v>
      </c>
      <c r="BE430" s="103">
        <f t="shared" si="249"/>
        <v>2.1333333333333364</v>
      </c>
      <c r="BF430" s="212" t="s">
        <v>328</v>
      </c>
      <c r="BG430" s="105">
        <v>36.04</v>
      </c>
      <c r="BH430" s="105">
        <v>56.396666666666675</v>
      </c>
      <c r="BI430" s="105">
        <v>154.66666666666663</v>
      </c>
      <c r="BJ430" s="105">
        <v>407.50333333333316</v>
      </c>
      <c r="BK430" s="105">
        <v>579.3266666666666</v>
      </c>
      <c r="BL430" s="105">
        <v>542.93000000000006</v>
      </c>
      <c r="BM430" s="105">
        <v>541.14666666666665</v>
      </c>
      <c r="BN430" s="105">
        <v>453.4724137931035</v>
      </c>
      <c r="BO430" s="105">
        <v>370.44482758620683</v>
      </c>
      <c r="BP430" s="105">
        <v>334.4206896551724</v>
      </c>
      <c r="BQ430" s="105">
        <v>250.7233333333333</v>
      </c>
      <c r="BR430" s="106">
        <v>104.01071428571426</v>
      </c>
      <c r="BS430" s="107"/>
      <c r="BT430" s="108">
        <v>4.0666666666666664</v>
      </c>
      <c r="BU430" s="108">
        <v>4.5274220032840722</v>
      </c>
      <c r="BV430" s="108">
        <v>10.633333333333333</v>
      </c>
      <c r="BW430" s="108">
        <v>18.866666666666664</v>
      </c>
      <c r="BX430" s="108">
        <v>23.399999999999995</v>
      </c>
      <c r="BY430" s="109">
        <v>23.733333333333334</v>
      </c>
      <c r="BZ430" s="109">
        <v>25</v>
      </c>
      <c r="CA430" s="109">
        <v>22.693333333333335</v>
      </c>
      <c r="CB430" s="109">
        <v>18.68965517241379</v>
      </c>
      <c r="CC430" s="109">
        <v>17.482758620689651</v>
      </c>
      <c r="CD430" s="109">
        <v>15.166666666666666</v>
      </c>
      <c r="CE430" s="109">
        <v>8.3571428571428541</v>
      </c>
      <c r="CF430" s="110"/>
      <c r="CG430" s="111">
        <v>87</v>
      </c>
      <c r="CH430" s="111">
        <v>91.1</v>
      </c>
      <c r="CI430" s="111">
        <v>132.6</v>
      </c>
      <c r="CJ430" s="111">
        <v>138.30000000000001</v>
      </c>
      <c r="CK430" s="111">
        <v>155.5</v>
      </c>
      <c r="CL430" s="111">
        <v>138</v>
      </c>
      <c r="CM430" s="111">
        <v>148</v>
      </c>
      <c r="CN430" s="111">
        <v>177.8</v>
      </c>
      <c r="CO430" s="111">
        <v>123.8</v>
      </c>
      <c r="CP430" s="111">
        <v>128</v>
      </c>
      <c r="CQ430" s="111">
        <v>143</v>
      </c>
      <c r="CR430" s="111">
        <v>130</v>
      </c>
      <c r="CS430" s="112"/>
      <c r="CT430" s="408" t="s">
        <v>328</v>
      </c>
      <c r="CU430" s="114">
        <f t="shared" si="250"/>
        <v>118.1</v>
      </c>
      <c r="CV430" s="114"/>
      <c r="CW430" s="114"/>
      <c r="CX430" s="114">
        <f t="shared" si="231"/>
        <v>73.989999999999995</v>
      </c>
      <c r="CY430" s="114"/>
      <c r="CZ430" s="114"/>
      <c r="DA430" s="114">
        <f t="shared" si="232"/>
        <v>56.4</v>
      </c>
      <c r="DB430" s="115">
        <f t="shared" si="233"/>
        <v>248.48999999999998</v>
      </c>
      <c r="DC430" s="116">
        <f t="shared" si="234"/>
        <v>10</v>
      </c>
      <c r="DD430" s="116">
        <f t="shared" si="235"/>
        <v>10</v>
      </c>
      <c r="DE430" s="116">
        <f t="shared" si="236"/>
        <v>5</v>
      </c>
      <c r="DF430" s="117">
        <f t="shared" si="237"/>
        <v>25</v>
      </c>
      <c r="DH430" s="119">
        <v>13.248832866479926</v>
      </c>
      <c r="DI430" s="119">
        <v>7.4397292250233429</v>
      </c>
      <c r="DJ430" s="120">
        <v>15.694771241830066</v>
      </c>
      <c r="DK430" s="121"/>
      <c r="DL430" s="119">
        <v>24.387534542314334</v>
      </c>
      <c r="DM430" s="119">
        <v>21.038173575129534</v>
      </c>
      <c r="DN430" s="120">
        <v>35.377625215889459</v>
      </c>
      <c r="DO430" s="121"/>
      <c r="DP430" s="119">
        <v>37.014692828778315</v>
      </c>
      <c r="DQ430" s="119">
        <v>38.315209063302959</v>
      </c>
      <c r="DR430" s="120">
        <v>67.426764774585379</v>
      </c>
      <c r="DS430" s="121"/>
      <c r="DT430" s="119">
        <v>106.96899343731357</v>
      </c>
      <c r="DU430" s="119">
        <v>117.865834824853</v>
      </c>
      <c r="DV430" s="120">
        <v>166.15183840450013</v>
      </c>
      <c r="DW430" s="121"/>
      <c r="DX430" s="119">
        <v>178.58275426219873</v>
      </c>
      <c r="DY430" s="119">
        <v>189.53690182245739</v>
      </c>
      <c r="DZ430" s="120">
        <v>201.69701058201059</v>
      </c>
      <c r="EA430" s="121"/>
      <c r="EB430" s="119">
        <v>184.80629603017786</v>
      </c>
      <c r="EC430" s="119">
        <v>181.81105622417823</v>
      </c>
      <c r="ED430" s="120">
        <v>189.19931441231068</v>
      </c>
      <c r="EE430" s="121"/>
      <c r="EF430" s="119">
        <v>187.96244327770484</v>
      </c>
      <c r="EG430" s="119">
        <v>162.28123757734861</v>
      </c>
      <c r="EH430" s="120">
        <v>182.66631914494658</v>
      </c>
      <c r="EI430" s="121"/>
      <c r="EJ430" s="119">
        <v>146.26766472433886</v>
      </c>
      <c r="EK430" s="119">
        <v>147.66639922306891</v>
      </c>
      <c r="EL430" s="120">
        <v>151.86260271925892</v>
      </c>
      <c r="EM430" s="121"/>
      <c r="EN430" s="119">
        <v>129.66894585404134</v>
      </c>
      <c r="EO430" s="119">
        <v>128.47108030342662</v>
      </c>
      <c r="EP430" s="120">
        <v>123.47997384253203</v>
      </c>
      <c r="EQ430" s="121"/>
      <c r="ER430" s="119">
        <v>114.48063442860096</v>
      </c>
      <c r="ES430" s="119">
        <v>94.301330853482128</v>
      </c>
      <c r="ET430" s="120">
        <v>108.77136805125028</v>
      </c>
      <c r="EU430" s="121"/>
      <c r="EV430" s="119">
        <v>85.972021903959529</v>
      </c>
      <c r="EW430" s="119">
        <v>86.566983993260294</v>
      </c>
      <c r="EX430" s="120">
        <v>62.867660769446765</v>
      </c>
      <c r="EY430" s="121"/>
      <c r="EZ430" s="119">
        <v>41.535059523809522</v>
      </c>
      <c r="FA430" s="119">
        <v>27.947023809523806</v>
      </c>
      <c r="FB430" s="120">
        <v>17.250059523809519</v>
      </c>
    </row>
    <row r="431" spans="1:158" s="118" customFormat="1" ht="15" customHeight="1" x14ac:dyDescent="0.25">
      <c r="A431" s="85">
        <v>24030240</v>
      </c>
      <c r="B431" s="86">
        <v>-72.689333329999997</v>
      </c>
      <c r="C431" s="86">
        <v>6.2317499999999999</v>
      </c>
      <c r="D431" s="87">
        <v>2550</v>
      </c>
      <c r="E431" s="197" t="s">
        <v>329</v>
      </c>
      <c r="F431" s="89" t="s">
        <v>240</v>
      </c>
      <c r="G431" s="89" t="s">
        <v>1515</v>
      </c>
      <c r="H431" s="89" t="s">
        <v>752</v>
      </c>
      <c r="I431" s="89" t="s">
        <v>1590</v>
      </c>
      <c r="J431" s="171" t="s">
        <v>953</v>
      </c>
      <c r="K431" s="339">
        <v>1.3</v>
      </c>
      <c r="L431" s="126">
        <v>0</v>
      </c>
      <c r="M431" s="126">
        <v>5.5</v>
      </c>
      <c r="N431" s="126">
        <v>0</v>
      </c>
      <c r="O431" s="126">
        <v>0</v>
      </c>
      <c r="P431" s="126">
        <v>0</v>
      </c>
      <c r="Q431" s="126">
        <v>0</v>
      </c>
      <c r="R431" s="126">
        <v>0</v>
      </c>
      <c r="S431" s="126">
        <v>0</v>
      </c>
      <c r="T431" s="126">
        <v>0</v>
      </c>
      <c r="U431" s="126">
        <v>0</v>
      </c>
      <c r="V431" s="661">
        <v>0</v>
      </c>
      <c r="W431" s="661">
        <v>0</v>
      </c>
      <c r="X431" s="126">
        <v>5.5</v>
      </c>
      <c r="Y431" s="126">
        <v>8.5</v>
      </c>
      <c r="Z431" s="126">
        <v>4.5</v>
      </c>
      <c r="AA431" s="126">
        <v>1.5</v>
      </c>
      <c r="AB431" s="126">
        <v>0</v>
      </c>
      <c r="AC431" s="126">
        <v>0</v>
      </c>
      <c r="AD431" s="339">
        <v>0</v>
      </c>
      <c r="AE431" s="126">
        <v>0</v>
      </c>
      <c r="AF431" s="126">
        <v>5.7</v>
      </c>
      <c r="AG431" s="126">
        <v>1</v>
      </c>
      <c r="AH431" s="126">
        <v>1</v>
      </c>
      <c r="AI431" s="126">
        <v>4.5</v>
      </c>
      <c r="AJ431" s="126">
        <v>2.5</v>
      </c>
      <c r="AK431" s="126">
        <v>3.4</v>
      </c>
      <c r="AL431" s="126">
        <v>0</v>
      </c>
      <c r="AM431" s="126">
        <v>0</v>
      </c>
      <c r="AN431" s="126">
        <v>0</v>
      </c>
      <c r="AO431" s="120"/>
      <c r="AP431" s="92">
        <f t="shared" si="238"/>
        <v>44.9</v>
      </c>
      <c r="AQ431" s="93" t="s">
        <v>1301</v>
      </c>
      <c r="AR431" s="226"/>
      <c r="AS431" s="227"/>
      <c r="AT431" s="96">
        <f t="shared" si="226"/>
        <v>30</v>
      </c>
      <c r="AU431" s="97">
        <f t="shared" si="227"/>
        <v>12</v>
      </c>
      <c r="AV431" s="98"/>
      <c r="AW431" s="58">
        <f t="shared" si="242"/>
        <v>0</v>
      </c>
      <c r="AX431" s="99"/>
      <c r="AY431" s="100">
        <f t="shared" si="228"/>
        <v>8.5</v>
      </c>
      <c r="AZ431" s="101">
        <v>89</v>
      </c>
      <c r="BA431" s="102">
        <f t="shared" si="239"/>
        <v>-80.5</v>
      </c>
      <c r="BB431" s="102" t="str">
        <f t="shared" si="240"/>
        <v/>
      </c>
      <c r="BC431" s="102" t="str">
        <f t="shared" si="241"/>
        <v/>
      </c>
      <c r="BD431" s="102" t="s">
        <v>1301</v>
      </c>
      <c r="BE431" s="103" t="e">
        <f t="shared" si="249"/>
        <v>#VALUE!</v>
      </c>
      <c r="BF431" s="124" t="s">
        <v>329</v>
      </c>
      <c r="BG431" s="105" t="s">
        <v>1301</v>
      </c>
      <c r="BH431" s="105" t="s">
        <v>1301</v>
      </c>
      <c r="BI431" s="105" t="s">
        <v>1301</v>
      </c>
      <c r="BJ431" s="105" t="s">
        <v>1301</v>
      </c>
      <c r="BK431" s="105" t="s">
        <v>1301</v>
      </c>
      <c r="BL431" s="105" t="s">
        <v>1301</v>
      </c>
      <c r="BM431" s="105" t="s">
        <v>1301</v>
      </c>
      <c r="BN431" s="105" t="s">
        <v>1301</v>
      </c>
      <c r="BO431" s="105" t="s">
        <v>1301</v>
      </c>
      <c r="BP431" s="105" t="s">
        <v>1301</v>
      </c>
      <c r="BQ431" s="105" t="s">
        <v>1301</v>
      </c>
      <c r="BR431" s="106" t="s">
        <v>1301</v>
      </c>
      <c r="BS431" s="107"/>
      <c r="BT431" s="108" t="s">
        <v>1301</v>
      </c>
      <c r="BU431" s="108" t="s">
        <v>1301</v>
      </c>
      <c r="BV431" s="108" t="s">
        <v>1301</v>
      </c>
      <c r="BW431" s="108" t="s">
        <v>1301</v>
      </c>
      <c r="BX431" s="108" t="s">
        <v>1301</v>
      </c>
      <c r="BY431" s="109" t="s">
        <v>1301</v>
      </c>
      <c r="BZ431" s="109" t="s">
        <v>1301</v>
      </c>
      <c r="CA431" s="109" t="s">
        <v>1301</v>
      </c>
      <c r="CB431" s="109" t="s">
        <v>1301</v>
      </c>
      <c r="CC431" s="109" t="s">
        <v>1301</v>
      </c>
      <c r="CD431" s="109" t="s">
        <v>1301</v>
      </c>
      <c r="CE431" s="109" t="s">
        <v>1301</v>
      </c>
      <c r="CF431" s="110"/>
      <c r="CG431" s="111">
        <v>40</v>
      </c>
      <c r="CH431" s="111">
        <v>60</v>
      </c>
      <c r="CI431" s="111">
        <v>88</v>
      </c>
      <c r="CJ431" s="111">
        <v>89</v>
      </c>
      <c r="CK431" s="111">
        <v>80</v>
      </c>
      <c r="CL431" s="111">
        <v>60</v>
      </c>
      <c r="CM431" s="111">
        <v>60</v>
      </c>
      <c r="CN431" s="111">
        <v>60</v>
      </c>
      <c r="CO431" s="111">
        <v>90</v>
      </c>
      <c r="CP431" s="111">
        <v>119</v>
      </c>
      <c r="CQ431" s="111">
        <v>90</v>
      </c>
      <c r="CR431" s="111">
        <v>94</v>
      </c>
      <c r="CS431" s="112"/>
      <c r="CT431" s="200" t="s">
        <v>329</v>
      </c>
      <c r="CU431" s="114">
        <f t="shared" si="250"/>
        <v>6.8</v>
      </c>
      <c r="CV431" s="114"/>
      <c r="CW431" s="114"/>
      <c r="CX431" s="114">
        <f t="shared" si="231"/>
        <v>20</v>
      </c>
      <c r="CY431" s="114"/>
      <c r="CZ431" s="114"/>
      <c r="DA431" s="114">
        <f t="shared" si="232"/>
        <v>18.099999999999998</v>
      </c>
      <c r="DB431" s="115">
        <f t="shared" si="233"/>
        <v>44.9</v>
      </c>
      <c r="DC431" s="116">
        <f t="shared" si="234"/>
        <v>10</v>
      </c>
      <c r="DD431" s="116">
        <f t="shared" si="235"/>
        <v>10</v>
      </c>
      <c r="DE431" s="116">
        <f t="shared" si="236"/>
        <v>10</v>
      </c>
      <c r="DF431" s="117">
        <f t="shared" si="237"/>
        <v>30</v>
      </c>
      <c r="DH431" s="119">
        <v>7.6908333333333339</v>
      </c>
      <c r="DI431" s="119">
        <v>6.1926190476190479</v>
      </c>
      <c r="DJ431" s="120">
        <v>8.4898809523809522</v>
      </c>
      <c r="DK431" s="121"/>
      <c r="DL431" s="119">
        <v>11.65955766192733</v>
      </c>
      <c r="DM431" s="119">
        <v>15.981635071090048</v>
      </c>
      <c r="DN431" s="120">
        <v>14.775473933649291</v>
      </c>
      <c r="DO431" s="121"/>
      <c r="DP431" s="119">
        <v>21.07957801006582</v>
      </c>
      <c r="DQ431" s="119">
        <v>25.075706542779717</v>
      </c>
      <c r="DR431" s="120">
        <v>39.861382113821143</v>
      </c>
      <c r="DS431" s="121"/>
      <c r="DT431" s="119">
        <v>41.415692307692304</v>
      </c>
      <c r="DU431" s="119">
        <v>51.719596432552962</v>
      </c>
      <c r="DV431" s="120">
        <v>56.4213779264214</v>
      </c>
      <c r="DW431" s="121"/>
      <c r="DX431" s="119">
        <v>59.757698589458052</v>
      </c>
      <c r="DY431" s="119">
        <v>28.232769116555311</v>
      </c>
      <c r="DZ431" s="120">
        <v>46.38953229398664</v>
      </c>
      <c r="EA431" s="121"/>
      <c r="EB431" s="119">
        <v>21.008139534883725</v>
      </c>
      <c r="EC431" s="119">
        <v>12.004651162790699</v>
      </c>
      <c r="ED431" s="120">
        <v>10.003875968992249</v>
      </c>
      <c r="EE431" s="121"/>
      <c r="EF431" s="119">
        <v>12.427389558232932</v>
      </c>
      <c r="EG431" s="119">
        <v>9.4207630522088355</v>
      </c>
      <c r="EH431" s="120">
        <v>11.425180722891566</v>
      </c>
      <c r="EI431" s="121"/>
      <c r="EJ431" s="119">
        <v>8.5840337552742589</v>
      </c>
      <c r="EK431" s="119">
        <v>10.979578059071727</v>
      </c>
      <c r="EL431" s="120">
        <v>19.863054852320669</v>
      </c>
      <c r="EM431" s="121"/>
      <c r="EN431" s="119">
        <v>21.39345565749236</v>
      </c>
      <c r="EO431" s="119">
        <v>25.792110091743126</v>
      </c>
      <c r="EP431" s="120">
        <v>39.987767584097867</v>
      </c>
      <c r="EQ431" s="121"/>
      <c r="ER431" s="119">
        <v>46.514072719886251</v>
      </c>
      <c r="ES431" s="119">
        <v>50.199341864716637</v>
      </c>
      <c r="ET431" s="120">
        <v>66.733252082063785</v>
      </c>
      <c r="EU431" s="121"/>
      <c r="EV431" s="119">
        <v>45.309223385689357</v>
      </c>
      <c r="EW431" s="119">
        <v>36.107350203606757</v>
      </c>
      <c r="EX431" s="120">
        <v>33.206759744037235</v>
      </c>
      <c r="EY431" s="121"/>
      <c r="EZ431" s="119">
        <v>22.61347912524851</v>
      </c>
      <c r="FA431" s="119">
        <v>13.007753479125249</v>
      </c>
      <c r="FB431" s="120">
        <v>14.708767395626241</v>
      </c>
    </row>
    <row r="432" spans="1:158" s="118" customFormat="1" ht="15" customHeight="1" x14ac:dyDescent="0.25">
      <c r="A432" s="85">
        <v>24010830</v>
      </c>
      <c r="B432" s="86">
        <v>-73.450444439999998</v>
      </c>
      <c r="C432" s="86">
        <v>5.64</v>
      </c>
      <c r="D432" s="87">
        <v>2985</v>
      </c>
      <c r="E432" s="197" t="s">
        <v>330</v>
      </c>
      <c r="F432" s="89" t="s">
        <v>240</v>
      </c>
      <c r="G432" s="89" t="s">
        <v>1515</v>
      </c>
      <c r="H432" s="89" t="s">
        <v>752</v>
      </c>
      <c r="I432" s="89" t="s">
        <v>1588</v>
      </c>
      <c r="J432" s="171" t="s">
        <v>954</v>
      </c>
      <c r="K432" s="339">
        <v>4.5</v>
      </c>
      <c r="L432" s="126">
        <v>0</v>
      </c>
      <c r="M432" s="126">
        <v>5</v>
      </c>
      <c r="N432" s="126">
        <v>0</v>
      </c>
      <c r="O432" s="126">
        <v>0</v>
      </c>
      <c r="P432" s="126">
        <v>0</v>
      </c>
      <c r="Q432" s="126">
        <v>0</v>
      </c>
      <c r="R432" s="126">
        <v>0</v>
      </c>
      <c r="S432" s="126">
        <v>0</v>
      </c>
      <c r="T432" s="126">
        <v>0</v>
      </c>
      <c r="U432" s="126">
        <v>0</v>
      </c>
      <c r="V432" s="661">
        <v>0</v>
      </c>
      <c r="W432" s="661">
        <v>0</v>
      </c>
      <c r="X432" s="126">
        <v>16</v>
      </c>
      <c r="Y432" s="126">
        <v>5</v>
      </c>
      <c r="Z432" s="126">
        <v>20</v>
      </c>
      <c r="AA432" s="126">
        <v>4.5</v>
      </c>
      <c r="AB432" s="126">
        <v>0</v>
      </c>
      <c r="AC432" s="126">
        <v>0</v>
      </c>
      <c r="AD432" s="339">
        <v>0</v>
      </c>
      <c r="AE432" s="126">
        <v>0</v>
      </c>
      <c r="AF432" s="126">
        <v>11</v>
      </c>
      <c r="AG432" s="126">
        <v>1.5</v>
      </c>
      <c r="AH432" s="126">
        <v>30</v>
      </c>
      <c r="AI432" s="126">
        <v>0</v>
      </c>
      <c r="AJ432" s="126">
        <v>4</v>
      </c>
      <c r="AK432" s="126">
        <v>3.5</v>
      </c>
      <c r="AL432" s="126">
        <v>2.5</v>
      </c>
      <c r="AM432" s="126">
        <v>0</v>
      </c>
      <c r="AN432" s="126">
        <v>0</v>
      </c>
      <c r="AO432" s="120"/>
      <c r="AP432" s="92">
        <f t="shared" si="238"/>
        <v>107.5</v>
      </c>
      <c r="AQ432" s="93">
        <v>116.7137931034483</v>
      </c>
      <c r="AR432" s="94">
        <f t="shared" si="243"/>
        <v>92.105651904156929</v>
      </c>
      <c r="AS432" s="95">
        <f t="shared" si="244"/>
        <v>92.105651904156929</v>
      </c>
      <c r="AT432" s="96">
        <f t="shared" si="226"/>
        <v>30</v>
      </c>
      <c r="AU432" s="97">
        <f t="shared" si="227"/>
        <v>12</v>
      </c>
      <c r="AV432" s="98"/>
      <c r="AW432" s="58">
        <f t="shared" si="242"/>
        <v>0</v>
      </c>
      <c r="AX432" s="99"/>
      <c r="AY432" s="100">
        <f t="shared" si="228"/>
        <v>30</v>
      </c>
      <c r="AZ432" s="101">
        <v>55</v>
      </c>
      <c r="BA432" s="102">
        <f t="shared" si="239"/>
        <v>-25</v>
      </c>
      <c r="BB432" s="102" t="str">
        <f t="shared" si="240"/>
        <v/>
      </c>
      <c r="BC432" s="102" t="str">
        <f t="shared" si="241"/>
        <v/>
      </c>
      <c r="BD432" s="102">
        <v>12.533333333333333</v>
      </c>
      <c r="BE432" s="103">
        <f t="shared" si="249"/>
        <v>-0.53333333333333321</v>
      </c>
      <c r="BF432" s="124" t="s">
        <v>330</v>
      </c>
      <c r="BG432" s="105">
        <v>33.033333333333331</v>
      </c>
      <c r="BH432" s="105">
        <v>51.023333333333333</v>
      </c>
      <c r="BI432" s="105">
        <v>98.062962962962956</v>
      </c>
      <c r="BJ432" s="105">
        <v>116.7137931034483</v>
      </c>
      <c r="BK432" s="105">
        <v>96.225000000000009</v>
      </c>
      <c r="BL432" s="105">
        <v>47.563333333333325</v>
      </c>
      <c r="BM432" s="105">
        <v>42.871428571428574</v>
      </c>
      <c r="BN432" s="105">
        <v>36.763333333333335</v>
      </c>
      <c r="BO432" s="105">
        <v>44.996428571428567</v>
      </c>
      <c r="BP432" s="105">
        <v>118.6925925925926</v>
      </c>
      <c r="BQ432" s="105">
        <v>106.8</v>
      </c>
      <c r="BR432" s="106">
        <v>56.103448275862071</v>
      </c>
      <c r="BS432" s="107"/>
      <c r="BT432" s="108">
        <v>5.5999999999999988</v>
      </c>
      <c r="BU432" s="108">
        <v>6.9013033661740542</v>
      </c>
      <c r="BV432" s="108">
        <v>11.788080034057046</v>
      </c>
      <c r="BW432" s="108">
        <v>12.533333333333333</v>
      </c>
      <c r="BX432" s="108">
        <v>12.237432950191568</v>
      </c>
      <c r="BY432" s="109">
        <v>9.2666666666666675</v>
      </c>
      <c r="BZ432" s="109">
        <v>8.9266666666666676</v>
      </c>
      <c r="CA432" s="109">
        <v>7.8999999999999959</v>
      </c>
      <c r="CB432" s="109">
        <v>6.4581280788177349</v>
      </c>
      <c r="CC432" s="109">
        <v>12.889655172413793</v>
      </c>
      <c r="CD432" s="109">
        <v>13.616091954022991</v>
      </c>
      <c r="CE432" s="109">
        <v>8.3793103448275854</v>
      </c>
      <c r="CF432" s="110"/>
      <c r="CG432" s="111">
        <v>32</v>
      </c>
      <c r="CH432" s="111">
        <v>95</v>
      </c>
      <c r="CI432" s="111">
        <v>57.5</v>
      </c>
      <c r="CJ432" s="111">
        <v>55</v>
      </c>
      <c r="CK432" s="111">
        <v>60</v>
      </c>
      <c r="CL432" s="111">
        <v>42.9</v>
      </c>
      <c r="CM432" s="111">
        <v>31</v>
      </c>
      <c r="CN432" s="111">
        <v>80</v>
      </c>
      <c r="CO432" s="111">
        <v>84</v>
      </c>
      <c r="CP432" s="111">
        <v>58</v>
      </c>
      <c r="CQ432" s="111">
        <v>52</v>
      </c>
      <c r="CR432" s="111">
        <v>53.8</v>
      </c>
      <c r="CS432" s="112"/>
      <c r="CT432" s="200" t="s">
        <v>330</v>
      </c>
      <c r="CU432" s="114">
        <f t="shared" si="250"/>
        <v>9.5</v>
      </c>
      <c r="CV432" s="114"/>
      <c r="CW432" s="114"/>
      <c r="CX432" s="114">
        <f t="shared" si="231"/>
        <v>45.5</v>
      </c>
      <c r="CY432" s="114"/>
      <c r="CZ432" s="114"/>
      <c r="DA432" s="114">
        <f t="shared" si="232"/>
        <v>52.5</v>
      </c>
      <c r="DB432" s="115">
        <f t="shared" si="233"/>
        <v>107.5</v>
      </c>
      <c r="DC432" s="116">
        <f t="shared" si="234"/>
        <v>10</v>
      </c>
      <c r="DD432" s="116">
        <f t="shared" si="235"/>
        <v>10</v>
      </c>
      <c r="DE432" s="116">
        <f t="shared" si="236"/>
        <v>10</v>
      </c>
      <c r="DF432" s="117">
        <f t="shared" si="237"/>
        <v>30</v>
      </c>
      <c r="DH432" s="119">
        <v>13.660188431200702</v>
      </c>
      <c r="DI432" s="119">
        <v>8.4654688869412809</v>
      </c>
      <c r="DJ432" s="120">
        <v>9.2350569675723033</v>
      </c>
      <c r="DK432" s="121"/>
      <c r="DL432" s="119">
        <v>12.698859679071358</v>
      </c>
      <c r="DM432" s="119">
        <v>16.162185046090819</v>
      </c>
      <c r="DN432" s="120">
        <v>19.72171389552749</v>
      </c>
      <c r="DO432" s="121"/>
      <c r="DP432" s="119">
        <v>21.911877346683355</v>
      </c>
      <c r="DQ432" s="119">
        <v>25.013558614935334</v>
      </c>
      <c r="DR432" s="120">
        <v>33.017897371714639</v>
      </c>
      <c r="DS432" s="121"/>
      <c r="DT432" s="119">
        <v>38.285457011120137</v>
      </c>
      <c r="DU432" s="119">
        <v>42.183976132356918</v>
      </c>
      <c r="DV432" s="120">
        <v>42.383900189856242</v>
      </c>
      <c r="DW432" s="121"/>
      <c r="DX432" s="119">
        <v>43.618532056673352</v>
      </c>
      <c r="DY432" s="119">
        <v>25.844235621401307</v>
      </c>
      <c r="DZ432" s="120">
        <v>39.430335770201204</v>
      </c>
      <c r="EA432" s="121"/>
      <c r="EB432" s="119">
        <v>20.337134146341462</v>
      </c>
      <c r="EC432" s="119">
        <v>14.726890243902439</v>
      </c>
      <c r="ED432" s="120">
        <v>14.225975609756096</v>
      </c>
      <c r="EE432" s="121"/>
      <c r="EF432" s="119">
        <v>15.986133333333333</v>
      </c>
      <c r="EG432" s="119">
        <v>13.388386666666666</v>
      </c>
      <c r="EH432" s="120">
        <v>20.582146666666667</v>
      </c>
      <c r="EI432" s="121"/>
      <c r="EJ432" s="119">
        <v>10.407323943661972</v>
      </c>
      <c r="EK432" s="119">
        <v>16.611690140845074</v>
      </c>
      <c r="EL432" s="120">
        <v>15.610985915492957</v>
      </c>
      <c r="EM432" s="121"/>
      <c r="EN432" s="119">
        <v>17.798260019550344</v>
      </c>
      <c r="EO432" s="119">
        <v>18.098230694037149</v>
      </c>
      <c r="EP432" s="120">
        <v>32.296842619745846</v>
      </c>
      <c r="EQ432" s="121"/>
      <c r="ER432" s="119">
        <v>32.389841523201454</v>
      </c>
      <c r="ES432" s="119">
        <v>49.384511458214568</v>
      </c>
      <c r="ET432" s="120">
        <v>43.486361304298256</v>
      </c>
      <c r="EU432" s="121"/>
      <c r="EV432" s="119">
        <v>33.805886450714048</v>
      </c>
      <c r="EW432" s="119">
        <v>30.905381400208995</v>
      </c>
      <c r="EX432" s="120">
        <v>31.005398815743654</v>
      </c>
      <c r="EY432" s="121"/>
      <c r="EZ432" s="119">
        <v>28.985172981878087</v>
      </c>
      <c r="FA432" s="119">
        <v>18.6904391296938</v>
      </c>
      <c r="FB432" s="120">
        <v>12.993353405669486</v>
      </c>
    </row>
    <row r="433" spans="1:158" s="118" customFormat="1" ht="15" customHeight="1" x14ac:dyDescent="0.25">
      <c r="A433" s="85">
        <v>24010810</v>
      </c>
      <c r="B433" s="86">
        <v>-73.549583330000004</v>
      </c>
      <c r="C433" s="86">
        <v>5.7510555600000002</v>
      </c>
      <c r="D433" s="87">
        <v>2375</v>
      </c>
      <c r="E433" s="197" t="s">
        <v>331</v>
      </c>
      <c r="F433" s="89" t="s">
        <v>240</v>
      </c>
      <c r="G433" s="89" t="s">
        <v>1515</v>
      </c>
      <c r="H433" s="89" t="s">
        <v>752</v>
      </c>
      <c r="I433" s="89" t="s">
        <v>1588</v>
      </c>
      <c r="J433" s="171" t="s">
        <v>955</v>
      </c>
      <c r="K433" s="339">
        <v>4</v>
      </c>
      <c r="L433" s="126" t="s">
        <v>1301</v>
      </c>
      <c r="M433" s="126">
        <v>6</v>
      </c>
      <c r="N433" s="126">
        <v>0</v>
      </c>
      <c r="O433" s="126">
        <v>0</v>
      </c>
      <c r="P433" s="126">
        <v>0</v>
      </c>
      <c r="Q433" s="126">
        <v>0</v>
      </c>
      <c r="R433" s="126">
        <v>0</v>
      </c>
      <c r="S433" s="126">
        <v>0</v>
      </c>
      <c r="T433" s="126">
        <v>0</v>
      </c>
      <c r="U433" s="126">
        <v>0</v>
      </c>
      <c r="V433" s="661">
        <v>0</v>
      </c>
      <c r="W433" s="661">
        <v>3.5</v>
      </c>
      <c r="X433" s="126">
        <v>30</v>
      </c>
      <c r="Y433" s="126">
        <v>4.5</v>
      </c>
      <c r="Z433" s="126">
        <v>10</v>
      </c>
      <c r="AA433" s="126">
        <v>6.5</v>
      </c>
      <c r="AB433" s="126">
        <v>0</v>
      </c>
      <c r="AC433" s="126">
        <v>0</v>
      </c>
      <c r="AD433" s="339">
        <v>0</v>
      </c>
      <c r="AE433" s="126">
        <v>0</v>
      </c>
      <c r="AF433" s="126">
        <v>10</v>
      </c>
      <c r="AG433" s="126">
        <v>2</v>
      </c>
      <c r="AH433" s="126">
        <v>19</v>
      </c>
      <c r="AI433" s="126">
        <v>0</v>
      </c>
      <c r="AJ433" s="126">
        <v>38</v>
      </c>
      <c r="AK433" s="126">
        <v>0</v>
      </c>
      <c r="AL433" s="126">
        <v>6</v>
      </c>
      <c r="AM433" s="126">
        <v>0</v>
      </c>
      <c r="AN433" s="126">
        <v>0</v>
      </c>
      <c r="AO433" s="120"/>
      <c r="AP433" s="92">
        <f t="shared" si="238"/>
        <v>139.5</v>
      </c>
      <c r="AQ433" s="93">
        <v>198.53666666666666</v>
      </c>
      <c r="AR433" s="94">
        <f t="shared" si="243"/>
        <v>70.264098990950458</v>
      </c>
      <c r="AS433" s="95">
        <f t="shared" si="244"/>
        <v>72.686998956155634</v>
      </c>
      <c r="AT433" s="96">
        <f t="shared" si="226"/>
        <v>29</v>
      </c>
      <c r="AU433" s="97">
        <f t="shared" si="227"/>
        <v>12</v>
      </c>
      <c r="AV433" s="98"/>
      <c r="AW433" s="58">
        <f t="shared" si="242"/>
        <v>0</v>
      </c>
      <c r="AX433" s="99"/>
      <c r="AY433" s="100">
        <f t="shared" si="228"/>
        <v>38</v>
      </c>
      <c r="AZ433" s="101">
        <v>70</v>
      </c>
      <c r="BA433" s="102">
        <f t="shared" si="239"/>
        <v>-32</v>
      </c>
      <c r="BB433" s="102" t="str">
        <f t="shared" si="240"/>
        <v/>
      </c>
      <c r="BC433" s="102" t="str">
        <f t="shared" si="241"/>
        <v/>
      </c>
      <c r="BD433" s="102">
        <v>17.833333333333329</v>
      </c>
      <c r="BE433" s="103">
        <f t="shared" si="249"/>
        <v>-5.8333333333333286</v>
      </c>
      <c r="BF433" s="124" t="s">
        <v>331</v>
      </c>
      <c r="BG433" s="105">
        <v>66.279310344827579</v>
      </c>
      <c r="BH433" s="105">
        <v>92.272413793103453</v>
      </c>
      <c r="BI433" s="105">
        <v>145.39333333333332</v>
      </c>
      <c r="BJ433" s="105">
        <v>198.53666666666666</v>
      </c>
      <c r="BK433" s="105">
        <v>150.51000000000002</v>
      </c>
      <c r="BL433" s="105">
        <v>82.613793103448288</v>
      </c>
      <c r="BM433" s="105">
        <v>71.024137931034474</v>
      </c>
      <c r="BN433" s="105">
        <v>78.11999999999999</v>
      </c>
      <c r="BO433" s="105">
        <v>96.643333333333345</v>
      </c>
      <c r="BP433" s="105">
        <v>177.54666666666668</v>
      </c>
      <c r="BQ433" s="105">
        <v>162.3241379310345</v>
      </c>
      <c r="BR433" s="106">
        <v>101.46333333333334</v>
      </c>
      <c r="BS433" s="107"/>
      <c r="BT433" s="108">
        <v>8.0688888888888872</v>
      </c>
      <c r="BU433" s="108">
        <v>9.8265563954475983</v>
      </c>
      <c r="BV433" s="108">
        <v>15.466666666666669</v>
      </c>
      <c r="BW433" s="108">
        <v>17.833333333333329</v>
      </c>
      <c r="BX433" s="108">
        <v>15.700000000000001</v>
      </c>
      <c r="BY433" s="109">
        <v>10.47471264367816</v>
      </c>
      <c r="BZ433" s="109">
        <v>9.2488888888888887</v>
      </c>
      <c r="CA433" s="109">
        <v>8.6666666666666643</v>
      </c>
      <c r="CB433" s="109">
        <v>11.699999999999998</v>
      </c>
      <c r="CC433" s="109">
        <v>16.433333333333334</v>
      </c>
      <c r="CD433" s="109">
        <v>16.275862068965516</v>
      </c>
      <c r="CE433" s="109">
        <v>10.933333333333332</v>
      </c>
      <c r="CF433" s="110"/>
      <c r="CG433" s="111">
        <v>52</v>
      </c>
      <c r="CH433" s="111">
        <v>74</v>
      </c>
      <c r="CI433" s="111">
        <v>45.5</v>
      </c>
      <c r="CJ433" s="111">
        <v>70</v>
      </c>
      <c r="CK433" s="111">
        <v>52.3</v>
      </c>
      <c r="CL433" s="111">
        <v>38</v>
      </c>
      <c r="CM433" s="111">
        <v>43.5</v>
      </c>
      <c r="CN433" s="111">
        <v>62</v>
      </c>
      <c r="CO433" s="111">
        <v>55.1</v>
      </c>
      <c r="CP433" s="111">
        <v>62</v>
      </c>
      <c r="CQ433" s="111">
        <v>117</v>
      </c>
      <c r="CR433" s="111">
        <v>72</v>
      </c>
      <c r="CS433" s="112"/>
      <c r="CT433" s="200" t="s">
        <v>331</v>
      </c>
      <c r="CU433" s="114">
        <f t="shared" si="250"/>
        <v>10</v>
      </c>
      <c r="CV433" s="114"/>
      <c r="CW433" s="114"/>
      <c r="CX433" s="114">
        <f t="shared" si="231"/>
        <v>54.5</v>
      </c>
      <c r="CY433" s="114"/>
      <c r="CZ433" s="114"/>
      <c r="DA433" s="114">
        <f t="shared" si="232"/>
        <v>75</v>
      </c>
      <c r="DB433" s="115">
        <f t="shared" si="233"/>
        <v>139.5</v>
      </c>
      <c r="DC433" s="116">
        <f t="shared" si="234"/>
        <v>9</v>
      </c>
      <c r="DD433" s="116">
        <f t="shared" si="235"/>
        <v>10</v>
      </c>
      <c r="DE433" s="116">
        <f t="shared" si="236"/>
        <v>10</v>
      </c>
      <c r="DF433" s="117">
        <f t="shared" si="237"/>
        <v>29</v>
      </c>
      <c r="DH433" s="119">
        <v>17.737902489152773</v>
      </c>
      <c r="DI433" s="119">
        <v>17.550199817309892</v>
      </c>
      <c r="DJ433" s="120">
        <v>21.398104590089066</v>
      </c>
      <c r="DK433" s="121"/>
      <c r="DL433" s="119">
        <v>27.6147094837461</v>
      </c>
      <c r="DM433" s="119">
        <v>31.675696172532291</v>
      </c>
      <c r="DN433" s="120">
        <v>29.340628826480231</v>
      </c>
      <c r="DO433" s="121"/>
      <c r="DP433" s="119">
        <v>36.9883830455259</v>
      </c>
      <c r="DQ433" s="119">
        <v>37.988069073783358</v>
      </c>
      <c r="DR433" s="120">
        <v>52.383547880690735</v>
      </c>
      <c r="DS433" s="121"/>
      <c r="DT433" s="119">
        <v>70.977197430696421</v>
      </c>
      <c r="DU433" s="119">
        <v>64.279349222447593</v>
      </c>
      <c r="DV433" s="120">
        <v>61.880120013522642</v>
      </c>
      <c r="DW433" s="121"/>
      <c r="DX433" s="119">
        <v>63.201180205415511</v>
      </c>
      <c r="DY433" s="119">
        <v>57.301070028011218</v>
      </c>
      <c r="DZ433" s="120">
        <v>58.001083099906637</v>
      </c>
      <c r="EA433" s="121"/>
      <c r="EB433" s="119">
        <v>39.513779069767445</v>
      </c>
      <c r="EC433" s="119">
        <v>26.209139534883718</v>
      </c>
      <c r="ED433" s="120">
        <v>20.307081395348838</v>
      </c>
      <c r="EE433" s="121"/>
      <c r="EF433" s="119">
        <v>27.483398016386371</v>
      </c>
      <c r="EG433" s="119">
        <v>20.887382492453639</v>
      </c>
      <c r="EH433" s="120">
        <v>28.882552824493306</v>
      </c>
      <c r="EI433" s="121"/>
      <c r="EJ433" s="119">
        <v>19.987096774193549</v>
      </c>
      <c r="EK433" s="119">
        <v>24.384258064516128</v>
      </c>
      <c r="EL433" s="120">
        <v>33.078645161290325</v>
      </c>
      <c r="EM433" s="121"/>
      <c r="EN433" s="119">
        <v>31.978400586940577</v>
      </c>
      <c r="EO433" s="119">
        <v>33.977050623624365</v>
      </c>
      <c r="EP433" s="120">
        <v>51.465238444607493</v>
      </c>
      <c r="EQ433" s="121"/>
      <c r="ER433" s="119">
        <v>56.7</v>
      </c>
      <c r="ES433" s="119">
        <v>68</v>
      </c>
      <c r="ET433" s="120">
        <v>75.599999999999994</v>
      </c>
      <c r="EU433" s="121"/>
      <c r="EV433" s="119">
        <v>59.433845439581312</v>
      </c>
      <c r="EW433" s="119">
        <v>54.230882539146592</v>
      </c>
      <c r="EX433" s="120">
        <v>49.828375469547971</v>
      </c>
      <c r="EY433" s="121"/>
      <c r="EZ433" s="119">
        <v>46.535075431034478</v>
      </c>
      <c r="FA433" s="119">
        <v>31.924062500000002</v>
      </c>
      <c r="FB433" s="120">
        <v>14.410862068965518</v>
      </c>
    </row>
    <row r="434" spans="1:158" s="118" customFormat="1" ht="15" customHeight="1" x14ac:dyDescent="0.25">
      <c r="A434" s="85">
        <v>23125090</v>
      </c>
      <c r="B434" s="86">
        <v>-73.981027780000005</v>
      </c>
      <c r="C434" s="86">
        <v>5.6494722199999998</v>
      </c>
      <c r="D434" s="87">
        <v>1225</v>
      </c>
      <c r="E434" s="197" t="s">
        <v>332</v>
      </c>
      <c r="F434" s="89" t="s">
        <v>240</v>
      </c>
      <c r="G434" s="89" t="s">
        <v>1515</v>
      </c>
      <c r="H434" s="89" t="s">
        <v>1518</v>
      </c>
      <c r="I434" s="89" t="s">
        <v>1589</v>
      </c>
      <c r="J434" s="171" t="s">
        <v>956</v>
      </c>
      <c r="K434" s="339">
        <v>45.4</v>
      </c>
      <c r="L434" s="126">
        <v>0.3</v>
      </c>
      <c r="M434" s="126">
        <v>9.3000000000000007</v>
      </c>
      <c r="N434" s="126">
        <v>2.6</v>
      </c>
      <c r="O434" s="126">
        <v>0.8</v>
      </c>
      <c r="P434" s="126">
        <v>0</v>
      </c>
      <c r="Q434" s="126">
        <v>0</v>
      </c>
      <c r="R434" s="126">
        <v>1.7</v>
      </c>
      <c r="S434" s="126">
        <v>0</v>
      </c>
      <c r="T434" s="126">
        <v>0.6</v>
      </c>
      <c r="U434" s="126">
        <v>0</v>
      </c>
      <c r="V434" s="661">
        <v>5.2</v>
      </c>
      <c r="W434" s="661">
        <v>20.7</v>
      </c>
      <c r="X434" s="126">
        <v>16.8</v>
      </c>
      <c r="Y434" s="126">
        <v>11.8</v>
      </c>
      <c r="Z434" s="126">
        <v>23.3</v>
      </c>
      <c r="AA434" s="126">
        <v>6.5</v>
      </c>
      <c r="AB434" s="126">
        <v>0</v>
      </c>
      <c r="AC434" s="126" t="s">
        <v>1301</v>
      </c>
      <c r="AD434" s="339" t="s">
        <v>1301</v>
      </c>
      <c r="AE434" s="126" t="s">
        <v>1301</v>
      </c>
      <c r="AF434" s="126" t="s">
        <v>1301</v>
      </c>
      <c r="AG434" s="126">
        <v>29</v>
      </c>
      <c r="AH434" s="126">
        <v>27.5</v>
      </c>
      <c r="AI434" s="126">
        <v>11.7</v>
      </c>
      <c r="AJ434" s="126">
        <v>1.3</v>
      </c>
      <c r="AK434" s="126">
        <v>6.6</v>
      </c>
      <c r="AL434" s="126">
        <v>0.5</v>
      </c>
      <c r="AM434" s="126">
        <v>0</v>
      </c>
      <c r="AN434" s="126">
        <v>0</v>
      </c>
      <c r="AO434" s="120"/>
      <c r="AP434" s="92">
        <f t="shared" si="238"/>
        <v>221.6</v>
      </c>
      <c r="AQ434" s="93">
        <v>303.60000000000002</v>
      </c>
      <c r="AR434" s="94">
        <f t="shared" si="243"/>
        <v>72.990777338603422</v>
      </c>
      <c r="AS434" s="95">
        <f t="shared" si="244"/>
        <v>84.220127698388566</v>
      </c>
      <c r="AT434" s="96">
        <f t="shared" si="226"/>
        <v>26</v>
      </c>
      <c r="AU434" s="97">
        <f t="shared" si="227"/>
        <v>19</v>
      </c>
      <c r="AV434" s="98"/>
      <c r="AW434" s="58">
        <f t="shared" si="242"/>
        <v>0</v>
      </c>
      <c r="AX434" s="99"/>
      <c r="AY434" s="100">
        <f t="shared" si="228"/>
        <v>45.4</v>
      </c>
      <c r="AZ434" s="101">
        <v>84.5</v>
      </c>
      <c r="BA434" s="102">
        <f t="shared" si="239"/>
        <v>-39.1</v>
      </c>
      <c r="BB434" s="102" t="str">
        <f t="shared" si="240"/>
        <v/>
      </c>
      <c r="BC434" s="102" t="str">
        <f t="shared" si="241"/>
        <v/>
      </c>
      <c r="BD434" s="102">
        <v>20.156084656084651</v>
      </c>
      <c r="BE434" s="103">
        <f t="shared" si="249"/>
        <v>-1.1560846560846514</v>
      </c>
      <c r="BF434" s="124" t="s">
        <v>332</v>
      </c>
      <c r="BG434" s="105">
        <v>126.02962962962964</v>
      </c>
      <c r="BH434" s="105">
        <v>140.77037037037039</v>
      </c>
      <c r="BI434" s="105">
        <v>247</v>
      </c>
      <c r="BJ434" s="105">
        <v>303.60000000000002</v>
      </c>
      <c r="BK434" s="105">
        <v>227.61071428571427</v>
      </c>
      <c r="BL434" s="105">
        <v>119.59629629629629</v>
      </c>
      <c r="BM434" s="105">
        <v>93.896296296296313</v>
      </c>
      <c r="BN434" s="105">
        <v>106.83928571428571</v>
      </c>
      <c r="BO434" s="105">
        <v>176.78846153846155</v>
      </c>
      <c r="BP434" s="105">
        <v>299.90370370370368</v>
      </c>
      <c r="BQ434" s="105">
        <v>308.33928571428578</v>
      </c>
      <c r="BR434" s="106">
        <v>172.10740740740741</v>
      </c>
      <c r="BS434" s="107"/>
      <c r="BT434" s="142">
        <v>12.074074074074073</v>
      </c>
      <c r="BU434" s="143">
        <v>12.786204615945996</v>
      </c>
      <c r="BV434" s="143">
        <v>18.643518518518515</v>
      </c>
      <c r="BW434" s="143">
        <v>20.156084656084651</v>
      </c>
      <c r="BX434" s="143">
        <v>18.071428571428569</v>
      </c>
      <c r="BY434" s="143">
        <v>12.000000000000004</v>
      </c>
      <c r="BZ434" s="143">
        <v>10.619047619047615</v>
      </c>
      <c r="CA434" s="143">
        <v>10.785714285714285</v>
      </c>
      <c r="CB434" s="143">
        <v>13.996168582375478</v>
      </c>
      <c r="CC434" s="143">
        <v>20.592592592592585</v>
      </c>
      <c r="CD434" s="143">
        <v>20.142857142857142</v>
      </c>
      <c r="CE434" s="144">
        <v>15.348809523809523</v>
      </c>
      <c r="CF434" s="110"/>
      <c r="CG434" s="111">
        <v>65.900000000000006</v>
      </c>
      <c r="CH434" s="111">
        <v>77.599999999999994</v>
      </c>
      <c r="CI434" s="111">
        <v>107.4</v>
      </c>
      <c r="CJ434" s="111">
        <v>84.5</v>
      </c>
      <c r="CK434" s="111">
        <v>73.5</v>
      </c>
      <c r="CL434" s="111">
        <v>62.5</v>
      </c>
      <c r="CM434" s="111">
        <v>56.3</v>
      </c>
      <c r="CN434" s="111">
        <v>114.3</v>
      </c>
      <c r="CO434" s="111">
        <v>83.6</v>
      </c>
      <c r="CP434" s="111">
        <v>92.7</v>
      </c>
      <c r="CQ434" s="111">
        <v>103.5</v>
      </c>
      <c r="CR434" s="111">
        <v>91.5</v>
      </c>
      <c r="CS434" s="112"/>
      <c r="CT434" s="200" t="s">
        <v>332</v>
      </c>
      <c r="CU434" s="114">
        <f t="shared" si="250"/>
        <v>60.7</v>
      </c>
      <c r="CV434" s="114"/>
      <c r="CW434" s="114"/>
      <c r="CX434" s="114">
        <f t="shared" si="231"/>
        <v>84.3</v>
      </c>
      <c r="CY434" s="114"/>
      <c r="CZ434" s="114"/>
      <c r="DA434" s="114">
        <f t="shared" si="232"/>
        <v>76.599999999999994</v>
      </c>
      <c r="DB434" s="115">
        <f t="shared" si="233"/>
        <v>221.6</v>
      </c>
      <c r="DC434" s="116">
        <f t="shared" si="234"/>
        <v>10</v>
      </c>
      <c r="DD434" s="116">
        <f t="shared" si="235"/>
        <v>8</v>
      </c>
      <c r="DE434" s="116">
        <f t="shared" si="236"/>
        <v>8</v>
      </c>
      <c r="DF434" s="117">
        <f t="shared" si="237"/>
        <v>26</v>
      </c>
      <c r="DH434" s="119">
        <v>43.108152071117836</v>
      </c>
      <c r="DI434" s="119">
        <v>39.407452241346704</v>
      </c>
      <c r="DJ434" s="120">
        <v>41.907925099300172</v>
      </c>
      <c r="DK434" s="121"/>
      <c r="DL434" s="119">
        <v>49.609209257473488</v>
      </c>
      <c r="DM434" s="119">
        <v>52.634161041465767</v>
      </c>
      <c r="DN434" s="120">
        <v>45.374276759884282</v>
      </c>
      <c r="DO434" s="121"/>
      <c r="DP434" s="119">
        <v>71.698237506452642</v>
      </c>
      <c r="DQ434" s="119">
        <v>86.197881074703176</v>
      </c>
      <c r="DR434" s="120">
        <v>81.397999065903008</v>
      </c>
      <c r="DS434" s="121"/>
      <c r="DT434" s="119">
        <v>99.290099700897315</v>
      </c>
      <c r="DU434" s="119">
        <v>104.68956131605185</v>
      </c>
      <c r="DV434" s="120">
        <v>90.990927218344964</v>
      </c>
      <c r="DW434" s="121"/>
      <c r="DX434" s="119">
        <v>89.685524126455917</v>
      </c>
      <c r="DY434" s="119">
        <v>65.577579034941749</v>
      </c>
      <c r="DZ434" s="120">
        <v>83.236896838602334</v>
      </c>
      <c r="EA434" s="121"/>
      <c r="EB434" s="119">
        <v>58.32704948301329</v>
      </c>
      <c r="EC434" s="119">
        <v>46.309398079763668</v>
      </c>
      <c r="ED434" s="120">
        <v>35.638552437223041</v>
      </c>
      <c r="EE434" s="121"/>
      <c r="EF434" s="119">
        <v>43.372087234157689</v>
      </c>
      <c r="EG434" s="119">
        <v>31.819708858704477</v>
      </c>
      <c r="EH434" s="120">
        <v>34.961145083608429</v>
      </c>
      <c r="EI434" s="121"/>
      <c r="EJ434" s="119">
        <v>28.397575757575758</v>
      </c>
      <c r="EK434" s="119">
        <v>26.518324420677359</v>
      </c>
      <c r="EL434" s="120">
        <v>48.442923351158647</v>
      </c>
      <c r="EM434" s="121"/>
      <c r="EN434" s="119">
        <v>52.373798076923073</v>
      </c>
      <c r="EO434" s="119">
        <v>63.247596153846146</v>
      </c>
      <c r="EP434" s="120">
        <v>81.503605769230759</v>
      </c>
      <c r="EQ434" s="121"/>
      <c r="ER434" s="119">
        <v>92.608793650793643</v>
      </c>
      <c r="ES434" s="119">
        <v>95.668555555555542</v>
      </c>
      <c r="ET434" s="120">
        <v>132.99765079365079</v>
      </c>
      <c r="EU434" s="121"/>
      <c r="EV434" s="119">
        <v>107.78037052810902</v>
      </c>
      <c r="EW434" s="119">
        <v>96.778215502555355</v>
      </c>
      <c r="EX434" s="120">
        <v>94.435163969335605</v>
      </c>
      <c r="EY434" s="121"/>
      <c r="EZ434" s="119">
        <v>65.454328535494696</v>
      </c>
      <c r="FA434" s="119">
        <v>73.721219955282294</v>
      </c>
      <c r="FB434" s="120">
        <v>34.81820150922303</v>
      </c>
    </row>
    <row r="435" spans="1:158" s="118" customFormat="1" ht="15" customHeight="1" x14ac:dyDescent="0.25">
      <c r="A435" s="208">
        <v>35070010</v>
      </c>
      <c r="B435" s="86">
        <v>-73.332583330000006</v>
      </c>
      <c r="C435" s="86">
        <v>5.3993333300000002</v>
      </c>
      <c r="D435" s="87">
        <v>2360</v>
      </c>
      <c r="E435" s="364" t="s">
        <v>333</v>
      </c>
      <c r="F435" s="210" t="s">
        <v>240</v>
      </c>
      <c r="G435" s="210" t="s">
        <v>1524</v>
      </c>
      <c r="H435" s="210" t="s">
        <v>737</v>
      </c>
      <c r="I435" s="210" t="s">
        <v>1602</v>
      </c>
      <c r="J435" s="365" t="s">
        <v>957</v>
      </c>
      <c r="K435" s="339">
        <v>0.5</v>
      </c>
      <c r="L435" s="126">
        <v>3.3</v>
      </c>
      <c r="M435" s="126">
        <v>0.4</v>
      </c>
      <c r="N435" s="126">
        <v>0</v>
      </c>
      <c r="O435" s="126">
        <v>0</v>
      </c>
      <c r="P435" s="126">
        <v>4.8</v>
      </c>
      <c r="Q435" s="126">
        <v>0.9</v>
      </c>
      <c r="R435" s="126">
        <v>0</v>
      </c>
      <c r="S435" s="126">
        <v>1.7</v>
      </c>
      <c r="T435" s="126">
        <v>0.9</v>
      </c>
      <c r="U435" s="126">
        <v>0</v>
      </c>
      <c r="V435" s="661">
        <v>0</v>
      </c>
      <c r="W435" s="661">
        <v>0</v>
      </c>
      <c r="X435" s="126">
        <v>7.8</v>
      </c>
      <c r="Y435" s="126">
        <v>2.9</v>
      </c>
      <c r="Z435" s="126">
        <v>8.6</v>
      </c>
      <c r="AA435" s="126">
        <v>3.8</v>
      </c>
      <c r="AB435" s="126">
        <v>0</v>
      </c>
      <c r="AC435" s="126">
        <v>0</v>
      </c>
      <c r="AD435" s="339">
        <v>0</v>
      </c>
      <c r="AE435" s="126">
        <v>0.8</v>
      </c>
      <c r="AF435" s="126">
        <v>3</v>
      </c>
      <c r="AG435" s="126">
        <v>3.6</v>
      </c>
      <c r="AH435" s="126">
        <v>4.2</v>
      </c>
      <c r="AI435" s="126">
        <v>10.9</v>
      </c>
      <c r="AJ435" s="126">
        <v>14.8</v>
      </c>
      <c r="AK435" s="126">
        <v>1.1000000000000001</v>
      </c>
      <c r="AL435" s="126">
        <v>8.1</v>
      </c>
      <c r="AM435" s="126">
        <v>6.3</v>
      </c>
      <c r="AN435" s="126">
        <v>0.5</v>
      </c>
      <c r="AO435" s="120"/>
      <c r="AP435" s="92">
        <f t="shared" si="238"/>
        <v>88.899999999999977</v>
      </c>
      <c r="AQ435" s="93">
        <v>107.32666666666668</v>
      </c>
      <c r="AR435" s="94">
        <f t="shared" si="243"/>
        <v>82.831231753525032</v>
      </c>
      <c r="AS435" s="95">
        <f t="shared" si="244"/>
        <v>82.831231753525017</v>
      </c>
      <c r="AT435" s="96">
        <f t="shared" si="226"/>
        <v>30</v>
      </c>
      <c r="AU435" s="97">
        <f t="shared" si="227"/>
        <v>21</v>
      </c>
      <c r="AV435" s="98"/>
      <c r="AW435" s="58">
        <f t="shared" si="242"/>
        <v>0.5</v>
      </c>
      <c r="AX435" s="99"/>
      <c r="AY435" s="100">
        <f t="shared" si="228"/>
        <v>14.8</v>
      </c>
      <c r="AZ435" s="101">
        <v>60</v>
      </c>
      <c r="BA435" s="102">
        <f t="shared" si="239"/>
        <v>-45.2</v>
      </c>
      <c r="BB435" s="102" t="str">
        <f t="shared" si="240"/>
        <v/>
      </c>
      <c r="BC435" s="102" t="str">
        <f t="shared" si="241"/>
        <v/>
      </c>
      <c r="BD435" s="102">
        <v>15.266666666666669</v>
      </c>
      <c r="BE435" s="103">
        <f t="shared" si="249"/>
        <v>5.7333333333333307</v>
      </c>
      <c r="BF435" s="212" t="s">
        <v>333</v>
      </c>
      <c r="BG435" s="105">
        <v>17.603448275862071</v>
      </c>
      <c r="BH435" s="105">
        <v>33.382758620689657</v>
      </c>
      <c r="BI435" s="105">
        <v>71.716666666666654</v>
      </c>
      <c r="BJ435" s="105">
        <v>107.32666666666668</v>
      </c>
      <c r="BK435" s="105">
        <v>152.73448275862066</v>
      </c>
      <c r="BL435" s="105">
        <v>139.07777777777781</v>
      </c>
      <c r="BM435" s="105">
        <v>140.57999999999998</v>
      </c>
      <c r="BN435" s="105">
        <v>108.19259259259258</v>
      </c>
      <c r="BO435" s="105">
        <v>83.659259259259272</v>
      </c>
      <c r="BP435" s="105">
        <v>104.23214285714286</v>
      </c>
      <c r="BQ435" s="105">
        <v>103.1576923076923</v>
      </c>
      <c r="BR435" s="106">
        <v>38.417857142857144</v>
      </c>
      <c r="BS435" s="107"/>
      <c r="BT435" s="108">
        <v>3.6206896551724124</v>
      </c>
      <c r="BU435" s="108">
        <v>5.5856972991336855</v>
      </c>
      <c r="BV435" s="108">
        <v>10.566666666666666</v>
      </c>
      <c r="BW435" s="108">
        <v>15.266666666666669</v>
      </c>
      <c r="BX435" s="108">
        <v>19.824444444444442</v>
      </c>
      <c r="BY435" s="109">
        <v>21.172413793103445</v>
      </c>
      <c r="BZ435" s="109">
        <v>22.333333333333329</v>
      </c>
      <c r="CA435" s="109">
        <v>19.283908045977011</v>
      </c>
      <c r="CB435" s="109">
        <v>14.305418719211826</v>
      </c>
      <c r="CC435" s="109">
        <v>14.678571428571434</v>
      </c>
      <c r="CD435" s="109">
        <v>13.941251596424008</v>
      </c>
      <c r="CE435" s="109">
        <v>7.2499999999999991</v>
      </c>
      <c r="CF435" s="110"/>
      <c r="CG435" s="111">
        <v>35.4</v>
      </c>
      <c r="CH435" s="111">
        <v>42.1</v>
      </c>
      <c r="CI435" s="111">
        <v>41.4</v>
      </c>
      <c r="CJ435" s="111">
        <v>60</v>
      </c>
      <c r="CK435" s="111">
        <v>60.6</v>
      </c>
      <c r="CL435" s="111">
        <v>40</v>
      </c>
      <c r="CM435" s="111">
        <v>48.9</v>
      </c>
      <c r="CN435" s="111">
        <v>37</v>
      </c>
      <c r="CO435" s="111">
        <v>40.1</v>
      </c>
      <c r="CP435" s="111">
        <v>70</v>
      </c>
      <c r="CQ435" s="111">
        <v>50</v>
      </c>
      <c r="CR435" s="111">
        <v>36</v>
      </c>
      <c r="CS435" s="112"/>
      <c r="CT435" s="408" t="s">
        <v>333</v>
      </c>
      <c r="CU435" s="114">
        <f t="shared" si="250"/>
        <v>12.5</v>
      </c>
      <c r="CV435" s="114"/>
      <c r="CW435" s="114"/>
      <c r="CX435" s="114">
        <f t="shared" si="231"/>
        <v>23.099999999999998</v>
      </c>
      <c r="CY435" s="114"/>
      <c r="CZ435" s="114"/>
      <c r="DA435" s="114">
        <f t="shared" si="232"/>
        <v>53.3</v>
      </c>
      <c r="DB435" s="115">
        <f t="shared" si="233"/>
        <v>88.899999999999991</v>
      </c>
      <c r="DC435" s="116">
        <f t="shared" si="234"/>
        <v>10</v>
      </c>
      <c r="DD435" s="116">
        <f t="shared" si="235"/>
        <v>10</v>
      </c>
      <c r="DE435" s="116">
        <f t="shared" si="236"/>
        <v>10</v>
      </c>
      <c r="DF435" s="117">
        <f t="shared" si="237"/>
        <v>30</v>
      </c>
      <c r="DH435" s="119">
        <v>7.3013680659670177</v>
      </c>
      <c r="DI435" s="119">
        <v>5.8010869565217398</v>
      </c>
      <c r="DJ435" s="120">
        <v>5.3009932533733144</v>
      </c>
      <c r="DK435" s="121"/>
      <c r="DL435" s="119">
        <v>11.235605911330049</v>
      </c>
      <c r="DM435" s="119">
        <v>12.450266009852218</v>
      </c>
      <c r="DN435" s="120">
        <v>11.741714285714286</v>
      </c>
      <c r="DO435" s="121"/>
      <c r="DP435" s="119">
        <v>16.59079172970247</v>
      </c>
      <c r="DQ435" s="119">
        <v>24.386464952092783</v>
      </c>
      <c r="DR435" s="120">
        <v>25.086076651538072</v>
      </c>
      <c r="DS435" s="121"/>
      <c r="DT435" s="119">
        <v>32.811054937647441</v>
      </c>
      <c r="DU435" s="119">
        <v>28.609639366363325</v>
      </c>
      <c r="DV435" s="120">
        <v>37.512639029322536</v>
      </c>
      <c r="DW435" s="121"/>
      <c r="DX435" s="119">
        <v>40.790659340659332</v>
      </c>
      <c r="DY435" s="119">
        <v>45.889491758241746</v>
      </c>
      <c r="DZ435" s="120">
        <v>58.886515567765557</v>
      </c>
      <c r="EA435" s="121"/>
      <c r="EB435" s="119">
        <v>48.066671615936656</v>
      </c>
      <c r="EC435" s="119">
        <v>39.372699826775552</v>
      </c>
      <c r="ED435" s="120">
        <v>47.167295223954468</v>
      </c>
      <c r="EE435" s="121"/>
      <c r="EF435" s="119">
        <v>40.212319660537489</v>
      </c>
      <c r="EG435" s="119">
        <v>43.913453559641681</v>
      </c>
      <c r="EH435" s="120">
        <v>57.31756011315418</v>
      </c>
      <c r="EI435" s="121"/>
      <c r="EJ435" s="119">
        <v>39.884166666666673</v>
      </c>
      <c r="EK435" s="119">
        <v>36.28559523809524</v>
      </c>
      <c r="EL435" s="120">
        <v>32.986904761904768</v>
      </c>
      <c r="EM435" s="121"/>
      <c r="EN435" s="119">
        <v>29.802403710425484</v>
      </c>
      <c r="EO435" s="119">
        <v>24.802000403307115</v>
      </c>
      <c r="EP435" s="120">
        <v>30.902492437991523</v>
      </c>
      <c r="EQ435" s="121"/>
      <c r="ER435" s="119">
        <v>29.238680618744311</v>
      </c>
      <c r="ES435" s="119">
        <v>37.820682438580519</v>
      </c>
      <c r="ET435" s="120">
        <v>42.610636942675164</v>
      </c>
      <c r="EU435" s="121"/>
      <c r="EV435" s="119">
        <v>32.097568550219663</v>
      </c>
      <c r="EW435" s="119">
        <v>33.397470080290859</v>
      </c>
      <c r="EX435" s="120">
        <v>28.797818512346613</v>
      </c>
      <c r="EY435" s="121"/>
      <c r="EZ435" s="119">
        <v>18.036293995859214</v>
      </c>
      <c r="FA435" s="119">
        <v>10.064451345755693</v>
      </c>
      <c r="FB435" s="120">
        <v>6.2778260869565212</v>
      </c>
    </row>
    <row r="436" spans="1:158" s="118" customFormat="1" ht="15" customHeight="1" x14ac:dyDescent="0.25">
      <c r="A436" s="85">
        <v>35070180</v>
      </c>
      <c r="B436" s="86">
        <v>-73.256749999999997</v>
      </c>
      <c r="C436" s="86">
        <v>4.8607777777779999</v>
      </c>
      <c r="D436" s="87">
        <v>850</v>
      </c>
      <c r="E436" s="197" t="s">
        <v>1311</v>
      </c>
      <c r="F436" s="89" t="s">
        <v>240</v>
      </c>
      <c r="G436" s="89" t="s">
        <v>1524</v>
      </c>
      <c r="H436" s="89" t="s">
        <v>737</v>
      </c>
      <c r="I436" s="89" t="s">
        <v>1602</v>
      </c>
      <c r="J436" s="171" t="s">
        <v>1312</v>
      </c>
      <c r="K436" s="339">
        <v>27</v>
      </c>
      <c r="L436" s="126">
        <v>14.5</v>
      </c>
      <c r="M436" s="126">
        <v>3.7</v>
      </c>
      <c r="N436" s="126">
        <v>3</v>
      </c>
      <c r="O436" s="126" t="s">
        <v>1301</v>
      </c>
      <c r="P436" s="126">
        <v>103</v>
      </c>
      <c r="Q436" s="126">
        <v>4</v>
      </c>
      <c r="R436" s="126">
        <v>17</v>
      </c>
      <c r="S436" s="126">
        <v>4.8</v>
      </c>
      <c r="T436" s="126">
        <v>33.5</v>
      </c>
      <c r="U436" s="126">
        <v>6.7</v>
      </c>
      <c r="V436" s="661">
        <v>0</v>
      </c>
      <c r="W436" s="661">
        <v>8</v>
      </c>
      <c r="X436" s="126">
        <v>2</v>
      </c>
      <c r="Y436" s="126">
        <v>6.7</v>
      </c>
      <c r="Z436" s="126">
        <v>18.5</v>
      </c>
      <c r="AA436" s="126">
        <v>37</v>
      </c>
      <c r="AB436" s="126">
        <v>0</v>
      </c>
      <c r="AC436" s="126">
        <v>1</v>
      </c>
      <c r="AD436" s="339">
        <v>3.5</v>
      </c>
      <c r="AE436" s="126">
        <v>14.5</v>
      </c>
      <c r="AF436" s="126">
        <v>35</v>
      </c>
      <c r="AG436" s="126">
        <v>25</v>
      </c>
      <c r="AH436" s="126">
        <v>9.5</v>
      </c>
      <c r="AI436" s="126">
        <v>47.7</v>
      </c>
      <c r="AJ436" s="126">
        <v>2.5</v>
      </c>
      <c r="AK436" s="126">
        <v>17</v>
      </c>
      <c r="AL436" s="126">
        <v>98.5</v>
      </c>
      <c r="AM436" s="126">
        <v>7.8</v>
      </c>
      <c r="AN436" s="126">
        <v>0</v>
      </c>
      <c r="AO436" s="120"/>
      <c r="AP436" s="92">
        <f t="shared" si="238"/>
        <v>551.39999999999986</v>
      </c>
      <c r="AQ436" s="93">
        <v>490.70333333333343</v>
      </c>
      <c r="AR436" s="94">
        <f>+AP436*100/AQ436</f>
        <v>112.3693202274286</v>
      </c>
      <c r="AS436" s="95">
        <f>IF(AND((AP436*$AT$1*100/(AQ436*AT436))&gt;100+3.33*AP436-AQ436*AT436/$AT$1,AQ436&lt;30),IF(100+3.33*AP436-AQ436*AT436/$AT$1&gt;200,200,100+3.33*AP436-AQ436*AT436/$AT$1),IF((AP436*$AT$1*100/(AQ436*AT436))&lt;100+AP436-3.33*AQ436*AT436/$AT$1,100+AP436-3.33*AQ436*AT436/$AT$1,IF((AP436*$AT$1*100/(AQ436*AT436))&gt;200,200,(AP436*$AT$1*100/(AQ436*AT436)))))</f>
        <v>116.244124373202</v>
      </c>
      <c r="AT436" s="96">
        <f>COUNT(K436:AO436)</f>
        <v>29</v>
      </c>
      <c r="AU436" s="97">
        <f t="shared" si="227"/>
        <v>26</v>
      </c>
      <c r="AV436" s="98"/>
      <c r="AW436" s="58">
        <f t="shared" si="242"/>
        <v>0</v>
      </c>
      <c r="AX436" s="99"/>
      <c r="AY436" s="100">
        <f t="shared" si="228"/>
        <v>103</v>
      </c>
      <c r="AZ436" s="101">
        <v>138</v>
      </c>
      <c r="BA436" s="102">
        <f t="shared" si="239"/>
        <v>-35</v>
      </c>
      <c r="BB436" s="102" t="str">
        <f t="shared" si="240"/>
        <v/>
      </c>
      <c r="BC436" s="102" t="str">
        <f t="shared" si="241"/>
        <v/>
      </c>
      <c r="BD436" s="102">
        <v>22.066666666666674</v>
      </c>
      <c r="BE436" s="103">
        <f t="shared" si="249"/>
        <v>3.9333333333333265</v>
      </c>
      <c r="BF436" s="124" t="s">
        <v>1311</v>
      </c>
      <c r="BG436" s="105">
        <v>59.975862068965519</v>
      </c>
      <c r="BH436" s="105">
        <v>89.820689655172401</v>
      </c>
      <c r="BI436" s="105">
        <v>215.94666666666672</v>
      </c>
      <c r="BJ436" s="105">
        <v>490.70333333333343</v>
      </c>
      <c r="BK436" s="105">
        <v>647.5333333333333</v>
      </c>
      <c r="BL436" s="105">
        <v>666.92758620689665</v>
      </c>
      <c r="BM436" s="105">
        <v>646.48620689655183</v>
      </c>
      <c r="BN436" s="105">
        <v>543.1</v>
      </c>
      <c r="BO436" s="105">
        <v>455.34000000000009</v>
      </c>
      <c r="BP436" s="105">
        <v>415.24827586206885</v>
      </c>
      <c r="BQ436" s="105">
        <v>339.04137931034484</v>
      </c>
      <c r="BR436" s="106">
        <v>203.24074074074073</v>
      </c>
      <c r="BS436" s="107"/>
      <c r="BT436" s="142">
        <v>7.1034482758620667</v>
      </c>
      <c r="BU436" s="174">
        <v>7.9850518090708347</v>
      </c>
      <c r="BV436" s="174">
        <v>14.099999999999998</v>
      </c>
      <c r="BW436" s="143">
        <v>22.066666666666674</v>
      </c>
      <c r="BX436" s="143">
        <v>26.566666666666666</v>
      </c>
      <c r="BY436" s="143">
        <v>26.628571428571423</v>
      </c>
      <c r="BZ436" s="143">
        <v>27.328888888888891</v>
      </c>
      <c r="CA436" s="143">
        <v>25.214285714285715</v>
      </c>
      <c r="CB436" s="143">
        <v>21.533333333333335</v>
      </c>
      <c r="CC436" s="143">
        <v>21.384444444444441</v>
      </c>
      <c r="CD436" s="143">
        <v>19.068965517241374</v>
      </c>
      <c r="CE436" s="144">
        <v>14.49384236453202</v>
      </c>
      <c r="CF436" s="110"/>
      <c r="CG436" s="111">
        <v>78.8</v>
      </c>
      <c r="CH436" s="111">
        <v>115</v>
      </c>
      <c r="CI436" s="111">
        <v>151</v>
      </c>
      <c r="CJ436" s="111">
        <v>138</v>
      </c>
      <c r="CK436" s="111">
        <v>249</v>
      </c>
      <c r="CL436" s="111">
        <v>164</v>
      </c>
      <c r="CM436" s="111">
        <v>190</v>
      </c>
      <c r="CN436" s="111">
        <v>185</v>
      </c>
      <c r="CO436" s="111">
        <v>182</v>
      </c>
      <c r="CP436" s="111">
        <v>156</v>
      </c>
      <c r="CQ436" s="111">
        <v>140</v>
      </c>
      <c r="CR436" s="111">
        <v>148</v>
      </c>
      <c r="CS436" s="112"/>
      <c r="CT436" s="200" t="s">
        <v>1311</v>
      </c>
      <c r="CU436" s="114">
        <f t="shared" si="250"/>
        <v>210.5</v>
      </c>
      <c r="CV436" s="114"/>
      <c r="CW436" s="114"/>
      <c r="CX436" s="114">
        <f t="shared" si="231"/>
        <v>83.4</v>
      </c>
      <c r="CY436" s="114"/>
      <c r="CZ436" s="114"/>
      <c r="DA436" s="114">
        <f t="shared" si="232"/>
        <v>257.5</v>
      </c>
      <c r="DB436" s="115">
        <f t="shared" si="233"/>
        <v>551.4</v>
      </c>
      <c r="DC436" s="116">
        <f t="shared" si="234"/>
        <v>9</v>
      </c>
      <c r="DD436" s="116">
        <f t="shared" si="235"/>
        <v>10</v>
      </c>
      <c r="DE436" s="116">
        <f t="shared" si="236"/>
        <v>10</v>
      </c>
      <c r="DF436" s="117">
        <f t="shared" si="237"/>
        <v>29</v>
      </c>
      <c r="DH436" s="119"/>
      <c r="DI436" s="119"/>
      <c r="DJ436" s="120"/>
      <c r="DK436" s="121"/>
      <c r="DL436" s="119"/>
      <c r="DM436" s="119"/>
      <c r="DN436" s="120"/>
      <c r="DO436" s="121"/>
      <c r="DP436" s="119"/>
      <c r="DQ436" s="119"/>
      <c r="DR436" s="120"/>
      <c r="DS436" s="121"/>
      <c r="DT436" s="119"/>
      <c r="DU436" s="119"/>
      <c r="DV436" s="120"/>
      <c r="DW436" s="121"/>
      <c r="DX436" s="119"/>
      <c r="DY436" s="119"/>
      <c r="DZ436" s="120"/>
      <c r="EA436" s="121"/>
      <c r="EB436" s="119"/>
      <c r="EC436" s="119"/>
      <c r="ED436" s="120"/>
      <c r="EE436" s="121"/>
      <c r="EF436" s="119"/>
      <c r="EG436" s="119"/>
      <c r="EH436" s="120"/>
      <c r="EI436" s="121"/>
      <c r="EJ436" s="119"/>
      <c r="EK436" s="119"/>
      <c r="EL436" s="120"/>
      <c r="EM436" s="121"/>
      <c r="EN436" s="119"/>
      <c r="EO436" s="119"/>
      <c r="EP436" s="120"/>
      <c r="EQ436" s="121"/>
      <c r="ER436" s="119"/>
      <c r="ES436" s="119"/>
      <c r="ET436" s="120"/>
      <c r="EU436" s="121"/>
      <c r="EV436" s="119"/>
      <c r="EW436" s="119"/>
      <c r="EX436" s="120"/>
      <c r="EY436" s="121"/>
      <c r="EZ436" s="119"/>
      <c r="FA436" s="119"/>
      <c r="FB436" s="120"/>
    </row>
    <row r="437" spans="1:158" s="118" customFormat="1" ht="15" customHeight="1" x14ac:dyDescent="0.25">
      <c r="A437" s="85">
        <v>23120050</v>
      </c>
      <c r="B437" s="86">
        <v>-74.100888889999993</v>
      </c>
      <c r="C437" s="86">
        <v>5.5357500000000002</v>
      </c>
      <c r="D437" s="87">
        <v>850</v>
      </c>
      <c r="E437" s="197" t="s">
        <v>334</v>
      </c>
      <c r="F437" s="89" t="s">
        <v>240</v>
      </c>
      <c r="G437" s="89" t="s">
        <v>1515</v>
      </c>
      <c r="H437" s="89" t="s">
        <v>1518</v>
      </c>
      <c r="I437" s="89" t="s">
        <v>1589</v>
      </c>
      <c r="J437" s="171" t="s">
        <v>958</v>
      </c>
      <c r="K437" s="339" t="s">
        <v>1301</v>
      </c>
      <c r="L437" s="126" t="s">
        <v>1301</v>
      </c>
      <c r="M437" s="126" t="s">
        <v>1301</v>
      </c>
      <c r="N437" s="126" t="s">
        <v>1301</v>
      </c>
      <c r="O437" s="126">
        <v>0</v>
      </c>
      <c r="P437" s="126">
        <v>0</v>
      </c>
      <c r="Q437" s="126">
        <v>4.5999999999999996</v>
      </c>
      <c r="R437" s="126">
        <v>0</v>
      </c>
      <c r="S437" s="126" t="s">
        <v>1301</v>
      </c>
      <c r="T437" s="126">
        <v>0</v>
      </c>
      <c r="U437" s="126" t="s">
        <v>1301</v>
      </c>
      <c r="V437" s="661">
        <v>23.5</v>
      </c>
      <c r="W437" s="661">
        <v>21.4</v>
      </c>
      <c r="X437" s="126">
        <v>47.5</v>
      </c>
      <c r="Y437" s="126">
        <v>0</v>
      </c>
      <c r="Z437" s="126">
        <v>2.7</v>
      </c>
      <c r="AA437" s="126">
        <v>0</v>
      </c>
      <c r="AB437" s="126">
        <v>0</v>
      </c>
      <c r="AC437" s="126">
        <v>8.5</v>
      </c>
      <c r="AD437" s="339">
        <v>0</v>
      </c>
      <c r="AE437" s="126">
        <v>0</v>
      </c>
      <c r="AF437" s="126">
        <v>47.5</v>
      </c>
      <c r="AG437" s="126">
        <v>5.6</v>
      </c>
      <c r="AH437" s="126" t="s">
        <v>1301</v>
      </c>
      <c r="AI437" s="126" t="s">
        <v>1301</v>
      </c>
      <c r="AJ437" s="126" t="s">
        <v>1301</v>
      </c>
      <c r="AK437" s="126">
        <v>55.6</v>
      </c>
      <c r="AL437" s="126">
        <v>11.5</v>
      </c>
      <c r="AM437" s="126">
        <v>0</v>
      </c>
      <c r="AN437" s="126" t="s">
        <v>1301</v>
      </c>
      <c r="AO437" s="120"/>
      <c r="AP437" s="92">
        <f t="shared" si="238"/>
        <v>228.39999999999998</v>
      </c>
      <c r="AQ437" s="93">
        <v>343.72068965517241</v>
      </c>
      <c r="AR437" s="94">
        <f t="shared" ref="AR437:AR443" si="251">+AP437*100/AQ437</f>
        <v>66.449302260255408</v>
      </c>
      <c r="AS437" s="95">
        <f t="shared" ref="AS437:AS443" si="252">IF(AND((AP437*$AT$1*100/(AQ437*AT437))&gt;100+3.33*AP437-AQ437*AT437/$AT$1,AQ437&lt;30),IF(100+3.33*AP437-AQ437*AT437/$AT$1&gt;200,200,100+3.33*AP437-AQ437*AT437/$AT$1),IF((AP437*$AT$1*100/(AQ437*AT437))&lt;100+AP437-3.33*AQ437*AT437/$AT$1,100+AP437-3.33*AQ437*AT437/$AT$1,IF((AP437*$AT$1*100/(AQ437*AT437))&gt;200,200,(AP437*$AT$1*100/(AQ437*AT437)))))</f>
        <v>99.673953390383105</v>
      </c>
      <c r="AT437" s="96">
        <f t="shared" si="226"/>
        <v>20</v>
      </c>
      <c r="AU437" s="97">
        <f t="shared" si="227"/>
        <v>10</v>
      </c>
      <c r="AV437" s="98"/>
      <c r="AW437" s="58">
        <f t="shared" si="242"/>
        <v>0</v>
      </c>
      <c r="AX437" s="99"/>
      <c r="AY437" s="100">
        <f t="shared" si="228"/>
        <v>55.6</v>
      </c>
      <c r="AZ437" s="101">
        <v>120</v>
      </c>
      <c r="BA437" s="102">
        <f t="shared" si="239"/>
        <v>-64.400000000000006</v>
      </c>
      <c r="BB437" s="102" t="str">
        <f t="shared" si="240"/>
        <v/>
      </c>
      <c r="BC437" s="102" t="str">
        <f t="shared" si="241"/>
        <v/>
      </c>
      <c r="BD437" s="102">
        <v>18.93333333333333</v>
      </c>
      <c r="BE437" s="103">
        <f t="shared" si="249"/>
        <v>-8.93333333333333</v>
      </c>
      <c r="BF437" s="124" t="s">
        <v>334</v>
      </c>
      <c r="BG437" s="105">
        <v>125.60357142857143</v>
      </c>
      <c r="BH437" s="105">
        <v>155.13214285714284</v>
      </c>
      <c r="BI437" s="105">
        <v>255.737037037037</v>
      </c>
      <c r="BJ437" s="105">
        <v>343.72068965517241</v>
      </c>
      <c r="BK437" s="105">
        <v>294.17931034482763</v>
      </c>
      <c r="BL437" s="105">
        <v>147.71428571428572</v>
      </c>
      <c r="BM437" s="105">
        <v>115.9896551724138</v>
      </c>
      <c r="BN437" s="105">
        <v>119.74444444444443</v>
      </c>
      <c r="BO437" s="105">
        <v>225.15333333333331</v>
      </c>
      <c r="BP437" s="105">
        <v>332.13571428571419</v>
      </c>
      <c r="BQ437" s="105">
        <v>271.55</v>
      </c>
      <c r="BR437" s="106">
        <v>175.05862068965516</v>
      </c>
      <c r="BS437" s="107"/>
      <c r="BT437" s="108">
        <v>10.181609195402295</v>
      </c>
      <c r="BU437" s="108">
        <v>11.14762321562262</v>
      </c>
      <c r="BV437" s="108">
        <v>16.655172413793103</v>
      </c>
      <c r="BW437" s="108">
        <v>18.93333333333333</v>
      </c>
      <c r="BX437" s="108">
        <v>18.549382716049386</v>
      </c>
      <c r="BY437" s="109">
        <v>12.5</v>
      </c>
      <c r="BZ437" s="109">
        <v>10.17241379310345</v>
      </c>
      <c r="CA437" s="109">
        <v>10.338208481965911</v>
      </c>
      <c r="CB437" s="109">
        <v>15.066666666666663</v>
      </c>
      <c r="CC437" s="109">
        <v>19.66344827586207</v>
      </c>
      <c r="CD437" s="109">
        <v>17.2</v>
      </c>
      <c r="CE437" s="109">
        <v>11.815555555555555</v>
      </c>
      <c r="CF437" s="110"/>
      <c r="CG437" s="111">
        <v>82.7</v>
      </c>
      <c r="CH437" s="111">
        <v>107.3</v>
      </c>
      <c r="CI437" s="111">
        <v>130</v>
      </c>
      <c r="CJ437" s="111">
        <v>120</v>
      </c>
      <c r="CK437" s="111">
        <v>135</v>
      </c>
      <c r="CL437" s="111">
        <v>98</v>
      </c>
      <c r="CM437" s="111">
        <v>95</v>
      </c>
      <c r="CN437" s="111">
        <v>84.3</v>
      </c>
      <c r="CO437" s="111">
        <v>115</v>
      </c>
      <c r="CP437" s="111">
        <v>98.5</v>
      </c>
      <c r="CQ437" s="111">
        <v>99.8</v>
      </c>
      <c r="CR437" s="111">
        <v>134.5</v>
      </c>
      <c r="CS437" s="112"/>
      <c r="CT437" s="200" t="s">
        <v>334</v>
      </c>
      <c r="CU437" s="114">
        <f t="shared" si="250"/>
        <v>4.5999999999999996</v>
      </c>
      <c r="CV437" s="114"/>
      <c r="CW437" s="114"/>
      <c r="CX437" s="114">
        <f t="shared" si="231"/>
        <v>103.60000000000001</v>
      </c>
      <c r="CY437" s="114"/>
      <c r="CZ437" s="114"/>
      <c r="DA437" s="114">
        <f t="shared" si="232"/>
        <v>120.2</v>
      </c>
      <c r="DB437" s="115">
        <f t="shared" si="233"/>
        <v>228.4</v>
      </c>
      <c r="DC437" s="116">
        <f t="shared" si="234"/>
        <v>5</v>
      </c>
      <c r="DD437" s="116">
        <f t="shared" si="235"/>
        <v>9</v>
      </c>
      <c r="DE437" s="116">
        <f t="shared" si="236"/>
        <v>6</v>
      </c>
      <c r="DF437" s="117">
        <f t="shared" si="237"/>
        <v>20</v>
      </c>
      <c r="DH437" s="119">
        <v>47.512918892666335</v>
      </c>
      <c r="DI437" s="119">
        <v>36.270150018887264</v>
      </c>
      <c r="DJ437" s="120">
        <v>41.158310398791208</v>
      </c>
      <c r="DK437" s="121"/>
      <c r="DL437" s="119">
        <v>52.897837727365619</v>
      </c>
      <c r="DM437" s="119">
        <v>57.497649703658283</v>
      </c>
      <c r="DN437" s="120">
        <v>52.697845902309417</v>
      </c>
      <c r="DO437" s="121"/>
      <c r="DP437" s="119">
        <v>65.006013714967196</v>
      </c>
      <c r="DQ437" s="119">
        <v>73.169096601073335</v>
      </c>
      <c r="DR437" s="120">
        <v>84.418223017292775</v>
      </c>
      <c r="DS437" s="121"/>
      <c r="DT437" s="119">
        <v>120.92896741711792</v>
      </c>
      <c r="DU437" s="119">
        <v>107.76934359266652</v>
      </c>
      <c r="DV437" s="120">
        <v>121.12835565688233</v>
      </c>
      <c r="DW437" s="121"/>
      <c r="DX437" s="119">
        <v>116.00059726083823</v>
      </c>
      <c r="DY437" s="119">
        <v>93.159551024611275</v>
      </c>
      <c r="DZ437" s="120">
        <v>113.70651838121719</v>
      </c>
      <c r="EA437" s="121"/>
      <c r="EB437" s="119">
        <v>76.854600081201795</v>
      </c>
      <c r="EC437" s="119">
        <v>44.407058465286227</v>
      </c>
      <c r="ED437" s="120">
        <v>39.701674786845309</v>
      </c>
      <c r="EE437" s="121"/>
      <c r="EF437" s="119">
        <v>38.009895245769535</v>
      </c>
      <c r="EG437" s="119">
        <v>38.208380338436747</v>
      </c>
      <c r="EH437" s="120">
        <v>46.941724415793715</v>
      </c>
      <c r="EI437" s="121"/>
      <c r="EJ437" s="119">
        <v>33.278898566180821</v>
      </c>
      <c r="EK437" s="119">
        <v>34.507657897855196</v>
      </c>
      <c r="EL437" s="120">
        <v>51.403098708377762</v>
      </c>
      <c r="EM437" s="121"/>
      <c r="EN437" s="119">
        <v>60.828645339652461</v>
      </c>
      <c r="EO437" s="119">
        <v>86.398650605581906</v>
      </c>
      <c r="EP437" s="120">
        <v>105.67603738809902</v>
      </c>
      <c r="EQ437" s="121"/>
      <c r="ER437" s="119">
        <v>111.33211641655296</v>
      </c>
      <c r="ES437" s="119">
        <v>112.23156798544791</v>
      </c>
      <c r="ET437" s="120">
        <v>142.71298226466573</v>
      </c>
      <c r="EU437" s="121"/>
      <c r="EV437" s="119">
        <v>90.90895970394736</v>
      </c>
      <c r="EW437" s="119">
        <v>73.944609374999999</v>
      </c>
      <c r="EX437" s="120">
        <v>77.836430921052639</v>
      </c>
      <c r="EY437" s="121"/>
      <c r="EZ437" s="119">
        <v>68.240797633618939</v>
      </c>
      <c r="FA437" s="119">
        <v>57.246997144022842</v>
      </c>
      <c r="FB437" s="120">
        <v>36.348871889024892</v>
      </c>
    </row>
    <row r="438" spans="1:158" s="118" customFormat="1" ht="15" customHeight="1" x14ac:dyDescent="0.25">
      <c r="A438" s="85">
        <v>24030800</v>
      </c>
      <c r="B438" s="86">
        <v>-73.163499999999999</v>
      </c>
      <c r="C438" s="86">
        <v>5.5338055600000002</v>
      </c>
      <c r="D438" s="87">
        <v>3200</v>
      </c>
      <c r="E438" s="197" t="s">
        <v>335</v>
      </c>
      <c r="F438" s="89" t="s">
        <v>240</v>
      </c>
      <c r="G438" s="89" t="s">
        <v>1515</v>
      </c>
      <c r="H438" s="89" t="s">
        <v>752</v>
      </c>
      <c r="I438" s="89" t="s">
        <v>1590</v>
      </c>
      <c r="J438" s="171" t="s">
        <v>945</v>
      </c>
      <c r="K438" s="339">
        <v>8.5</v>
      </c>
      <c r="L438" s="126">
        <v>4.2</v>
      </c>
      <c r="M438" s="126">
        <v>1.5</v>
      </c>
      <c r="N438" s="126">
        <v>0</v>
      </c>
      <c r="O438" s="126">
        <v>0</v>
      </c>
      <c r="P438" s="126">
        <v>0</v>
      </c>
      <c r="Q438" s="126">
        <v>17</v>
      </c>
      <c r="R438" s="126">
        <v>0</v>
      </c>
      <c r="S438" s="126">
        <v>1.3</v>
      </c>
      <c r="T438" s="126">
        <v>0</v>
      </c>
      <c r="U438" s="126">
        <v>0</v>
      </c>
      <c r="V438" s="661">
        <v>0</v>
      </c>
      <c r="W438" s="661">
        <v>0</v>
      </c>
      <c r="X438" s="126">
        <v>7.6</v>
      </c>
      <c r="Y438" s="126">
        <v>9.5</v>
      </c>
      <c r="Z438" s="126">
        <v>4.7</v>
      </c>
      <c r="AA438" s="126">
        <v>6.8</v>
      </c>
      <c r="AB438" s="126">
        <v>0</v>
      </c>
      <c r="AC438" s="126">
        <v>1.6</v>
      </c>
      <c r="AD438" s="339">
        <v>1.5</v>
      </c>
      <c r="AE438" s="126">
        <v>3.7</v>
      </c>
      <c r="AF438" s="126">
        <v>5.9</v>
      </c>
      <c r="AG438" s="126">
        <v>4.8</v>
      </c>
      <c r="AH438" s="126">
        <v>17.5</v>
      </c>
      <c r="AI438" s="126">
        <v>1.6</v>
      </c>
      <c r="AJ438" s="126">
        <v>1.5</v>
      </c>
      <c r="AK438" s="126">
        <v>1.5</v>
      </c>
      <c r="AL438" s="126">
        <v>2.5</v>
      </c>
      <c r="AM438" s="126">
        <v>1.2</v>
      </c>
      <c r="AN438" s="126">
        <v>0</v>
      </c>
      <c r="AO438" s="120"/>
      <c r="AP438" s="92">
        <f t="shared" si="238"/>
        <v>104.4</v>
      </c>
      <c r="AQ438" s="93">
        <v>84.83461538461539</v>
      </c>
      <c r="AR438" s="94">
        <f t="shared" si="251"/>
        <v>123.062973205785</v>
      </c>
      <c r="AS438" s="95">
        <f t="shared" si="252"/>
        <v>123.062973205785</v>
      </c>
      <c r="AT438" s="96">
        <f t="shared" si="226"/>
        <v>30</v>
      </c>
      <c r="AU438" s="97">
        <f t="shared" si="227"/>
        <v>20</v>
      </c>
      <c r="AV438" s="98"/>
      <c r="AW438" s="58">
        <f t="shared" si="242"/>
        <v>0</v>
      </c>
      <c r="AX438" s="99"/>
      <c r="AY438" s="100">
        <f t="shared" si="228"/>
        <v>17.5</v>
      </c>
      <c r="AZ438" s="101">
        <v>54</v>
      </c>
      <c r="BA438" s="102">
        <f t="shared" si="239"/>
        <v>-36.5</v>
      </c>
      <c r="BB438" s="102" t="str">
        <f t="shared" si="240"/>
        <v/>
      </c>
      <c r="BC438" s="102" t="str">
        <f t="shared" si="241"/>
        <v/>
      </c>
      <c r="BD438" s="102">
        <v>11.737217598097505</v>
      </c>
      <c r="BE438" s="103">
        <f t="shared" si="249"/>
        <v>8.2627824019024949</v>
      </c>
      <c r="BF438" s="124" t="s">
        <v>335</v>
      </c>
      <c r="BG438" s="105">
        <v>14.86153846153846</v>
      </c>
      <c r="BH438" s="105">
        <v>31.348148148148152</v>
      </c>
      <c r="BI438" s="105">
        <v>63.044827586206893</v>
      </c>
      <c r="BJ438" s="105">
        <v>84.83461538461539</v>
      </c>
      <c r="BK438" s="105">
        <v>94.655172413793082</v>
      </c>
      <c r="BL438" s="105">
        <v>69.900000000000006</v>
      </c>
      <c r="BM438" s="105">
        <v>69.19285714285715</v>
      </c>
      <c r="BN438" s="105">
        <v>45.917857142857137</v>
      </c>
      <c r="BO438" s="105">
        <v>49.225925925925921</v>
      </c>
      <c r="BP438" s="105">
        <v>85.396000000000015</v>
      </c>
      <c r="BQ438" s="105">
        <v>106.65555555555557</v>
      </c>
      <c r="BR438" s="106">
        <v>38.624137931034468</v>
      </c>
      <c r="BS438" s="107"/>
      <c r="BT438" s="108">
        <v>2.8583333333333321</v>
      </c>
      <c r="BU438" s="108">
        <v>4.9325396825396837</v>
      </c>
      <c r="BV438" s="108">
        <v>8.885057471264366</v>
      </c>
      <c r="BW438" s="108">
        <v>11.737217598097505</v>
      </c>
      <c r="BX438" s="108">
        <v>13.310344827586205</v>
      </c>
      <c r="BY438" s="109">
        <v>10.785714285714288</v>
      </c>
      <c r="BZ438" s="109">
        <v>13.142857142857141</v>
      </c>
      <c r="CA438" s="109">
        <v>10.559770114942523</v>
      </c>
      <c r="CB438" s="109">
        <v>9.1481481481481488</v>
      </c>
      <c r="CC438" s="109">
        <v>11.197658578118348</v>
      </c>
      <c r="CD438" s="109">
        <v>12.333333333333332</v>
      </c>
      <c r="CE438" s="109">
        <v>5.7586206896551699</v>
      </c>
      <c r="CF438" s="110"/>
      <c r="CG438" s="111">
        <v>24</v>
      </c>
      <c r="CH438" s="111">
        <v>44</v>
      </c>
      <c r="CI438" s="111">
        <v>47.5</v>
      </c>
      <c r="CJ438" s="111">
        <v>54</v>
      </c>
      <c r="CK438" s="111">
        <v>50</v>
      </c>
      <c r="CL438" s="111">
        <v>90</v>
      </c>
      <c r="CM438" s="111">
        <v>39</v>
      </c>
      <c r="CN438" s="111">
        <v>34</v>
      </c>
      <c r="CO438" s="111">
        <v>36</v>
      </c>
      <c r="CP438" s="111">
        <v>43</v>
      </c>
      <c r="CQ438" s="111">
        <v>51</v>
      </c>
      <c r="CR438" s="111">
        <v>73</v>
      </c>
      <c r="CS438" s="112"/>
      <c r="CT438" s="200" t="s">
        <v>335</v>
      </c>
      <c r="CU438" s="114">
        <f t="shared" si="250"/>
        <v>32.5</v>
      </c>
      <c r="CV438" s="114"/>
      <c r="CW438" s="114"/>
      <c r="CX438" s="114">
        <f t="shared" si="231"/>
        <v>31.700000000000003</v>
      </c>
      <c r="CY438" s="114"/>
      <c r="CZ438" s="114"/>
      <c r="DA438" s="114">
        <f t="shared" si="232"/>
        <v>40.200000000000003</v>
      </c>
      <c r="DB438" s="115">
        <f t="shared" si="233"/>
        <v>104.4</v>
      </c>
      <c r="DC438" s="116">
        <f t="shared" si="234"/>
        <v>10</v>
      </c>
      <c r="DD438" s="116">
        <f t="shared" si="235"/>
        <v>10</v>
      </c>
      <c r="DE438" s="116">
        <f t="shared" si="236"/>
        <v>10</v>
      </c>
      <c r="DF438" s="117">
        <f t="shared" si="237"/>
        <v>30</v>
      </c>
      <c r="DH438" s="119">
        <v>5.6295774647887322</v>
      </c>
      <c r="DI438" s="119">
        <v>5.7301056338028173</v>
      </c>
      <c r="DJ438" s="120">
        <v>2.9153169014084503</v>
      </c>
      <c r="DK438" s="121"/>
      <c r="DL438" s="119">
        <v>8.9770267309377747</v>
      </c>
      <c r="DM438" s="119">
        <v>9.7839504820333048</v>
      </c>
      <c r="DN438" s="120">
        <v>14.121165644171779</v>
      </c>
      <c r="DO438" s="121"/>
      <c r="DP438" s="119">
        <v>6.085377730981838</v>
      </c>
      <c r="DQ438" s="119">
        <v>20.163490392208477</v>
      </c>
      <c r="DR438" s="120">
        <v>21.344235325085549</v>
      </c>
      <c r="DS438" s="121"/>
      <c r="DT438" s="119">
        <v>29.61836605916633</v>
      </c>
      <c r="DU438" s="119">
        <v>25.662488400579043</v>
      </c>
      <c r="DV438" s="120">
        <v>38.950180023013253</v>
      </c>
      <c r="DW438" s="121"/>
      <c r="DX438" s="119">
        <v>36.034848228486346</v>
      </c>
      <c r="DY438" s="119">
        <v>27.001042265913167</v>
      </c>
      <c r="DZ438" s="120">
        <v>39.246868126290146</v>
      </c>
      <c r="EA438" s="121"/>
      <c r="EB438" s="119">
        <v>31.341846723696968</v>
      </c>
      <c r="EC438" s="119">
        <v>20.761478084487166</v>
      </c>
      <c r="ED438" s="120">
        <v>25.951847605608954</v>
      </c>
      <c r="EE438" s="121"/>
      <c r="EF438" s="119">
        <v>22.058923512747874</v>
      </c>
      <c r="EG438" s="119">
        <v>23.080169971671392</v>
      </c>
      <c r="EH438" s="120">
        <v>26.960906515580735</v>
      </c>
      <c r="EI438" s="121"/>
      <c r="EJ438" s="119">
        <v>17.195967960901434</v>
      </c>
      <c r="EK438" s="119">
        <v>15.771449904968774</v>
      </c>
      <c r="EL438" s="120">
        <v>18.722237306543576</v>
      </c>
      <c r="EM438" s="121"/>
      <c r="EN438" s="119">
        <v>17.916706072672969</v>
      </c>
      <c r="EO438" s="119">
        <v>14.713719512195121</v>
      </c>
      <c r="EP438" s="120">
        <v>24.823145843703337</v>
      </c>
      <c r="EQ438" s="121"/>
      <c r="ER438" s="119">
        <v>24.898559486490523</v>
      </c>
      <c r="ES438" s="119">
        <v>30.878134796238246</v>
      </c>
      <c r="ET438" s="120">
        <v>38.034020002985521</v>
      </c>
      <c r="EU438" s="121"/>
      <c r="EV438" s="119">
        <v>38.165818549642076</v>
      </c>
      <c r="EW438" s="119">
        <v>25.277361500155614</v>
      </c>
      <c r="EX438" s="120">
        <v>31.671634765017114</v>
      </c>
      <c r="EY438" s="121"/>
      <c r="EZ438" s="119">
        <v>19.683652959616445</v>
      </c>
      <c r="FA438" s="119">
        <v>11.290623271252075</v>
      </c>
      <c r="FB438" s="120">
        <v>6.3946892863728566</v>
      </c>
    </row>
    <row r="439" spans="1:158" s="118" customFormat="1" ht="15" customHeight="1" x14ac:dyDescent="0.25">
      <c r="A439" s="85">
        <v>24010630</v>
      </c>
      <c r="B439" s="86">
        <v>-73.444138890000005</v>
      </c>
      <c r="C439" s="86">
        <v>5.7605833300000002</v>
      </c>
      <c r="D439" s="87">
        <v>2600</v>
      </c>
      <c r="E439" s="197" t="s">
        <v>336</v>
      </c>
      <c r="F439" s="89" t="s">
        <v>240</v>
      </c>
      <c r="G439" s="89" t="s">
        <v>1515</v>
      </c>
      <c r="H439" s="89" t="s">
        <v>752</v>
      </c>
      <c r="I439" s="89" t="s">
        <v>1588</v>
      </c>
      <c r="J439" s="171" t="s">
        <v>959</v>
      </c>
      <c r="K439" s="339">
        <v>6.9</v>
      </c>
      <c r="L439" s="126">
        <v>1.5</v>
      </c>
      <c r="M439" s="126">
        <v>3.2</v>
      </c>
      <c r="N439" s="126">
        <v>2.5</v>
      </c>
      <c r="O439" s="126">
        <v>7.7</v>
      </c>
      <c r="P439" s="126">
        <v>0.4</v>
      </c>
      <c r="Q439" s="126">
        <v>1.1000000000000001</v>
      </c>
      <c r="R439" s="126">
        <v>0</v>
      </c>
      <c r="S439" s="126">
        <v>0</v>
      </c>
      <c r="T439" s="126">
        <v>0.1</v>
      </c>
      <c r="U439" s="126">
        <v>0</v>
      </c>
      <c r="V439" s="661">
        <v>0</v>
      </c>
      <c r="W439" s="661">
        <v>3.5</v>
      </c>
      <c r="X439" s="126">
        <v>16.3</v>
      </c>
      <c r="Y439" s="126">
        <v>1.1000000000000001</v>
      </c>
      <c r="Z439" s="126">
        <v>8.8000000000000007</v>
      </c>
      <c r="AA439" s="126">
        <v>6.9</v>
      </c>
      <c r="AB439" s="126">
        <v>0.2</v>
      </c>
      <c r="AC439" s="126">
        <v>1.4</v>
      </c>
      <c r="AD439" s="339">
        <v>3.4</v>
      </c>
      <c r="AE439" s="126">
        <v>17.600000000000001</v>
      </c>
      <c r="AF439" s="126">
        <v>2.6</v>
      </c>
      <c r="AG439" s="126">
        <v>13.8</v>
      </c>
      <c r="AH439" s="126">
        <v>26.8</v>
      </c>
      <c r="AI439" s="126">
        <v>1</v>
      </c>
      <c r="AJ439" s="126">
        <v>1.1000000000000001</v>
      </c>
      <c r="AK439" s="126">
        <v>4.5999999999999996</v>
      </c>
      <c r="AL439" s="126">
        <v>8.3000000000000007</v>
      </c>
      <c r="AM439" s="126">
        <v>0</v>
      </c>
      <c r="AN439" s="126">
        <v>1.3</v>
      </c>
      <c r="AO439" s="120"/>
      <c r="AP439" s="92">
        <f t="shared" si="238"/>
        <v>142.10000000000002</v>
      </c>
      <c r="AQ439" s="93">
        <v>239.44827586206901</v>
      </c>
      <c r="AR439" s="94">
        <f t="shared" si="251"/>
        <v>59.344758064516128</v>
      </c>
      <c r="AS439" s="95">
        <f t="shared" si="252"/>
        <v>59.344758064516128</v>
      </c>
      <c r="AT439" s="96">
        <f t="shared" si="226"/>
        <v>30</v>
      </c>
      <c r="AU439" s="97">
        <f t="shared" si="227"/>
        <v>25</v>
      </c>
      <c r="AV439" s="98"/>
      <c r="AW439" s="58">
        <f t="shared" si="242"/>
        <v>1.3</v>
      </c>
      <c r="AX439" s="99"/>
      <c r="AY439" s="100">
        <f t="shared" si="228"/>
        <v>26.8</v>
      </c>
      <c r="AZ439" s="101">
        <v>71.8</v>
      </c>
      <c r="BA439" s="102">
        <f t="shared" si="239"/>
        <v>-45</v>
      </c>
      <c r="BB439" s="102" t="str">
        <f t="shared" si="240"/>
        <v/>
      </c>
      <c r="BC439" s="102" t="str">
        <f t="shared" si="241"/>
        <v/>
      </c>
      <c r="BD439" s="102">
        <v>19.275862068965516</v>
      </c>
      <c r="BE439" s="103">
        <f t="shared" si="249"/>
        <v>5.724137931034484</v>
      </c>
      <c r="BF439" s="124" t="s">
        <v>336</v>
      </c>
      <c r="BG439" s="105">
        <v>112.68965517241382</v>
      </c>
      <c r="BH439" s="105">
        <v>149.80357142857142</v>
      </c>
      <c r="BI439" s="105">
        <v>237.47142857142856</v>
      </c>
      <c r="BJ439" s="105">
        <v>239.44827586206901</v>
      </c>
      <c r="BK439" s="105">
        <v>169.80689655172418</v>
      </c>
      <c r="BL439" s="105">
        <v>72.896428571428601</v>
      </c>
      <c r="BM439" s="105">
        <v>57.649999999999984</v>
      </c>
      <c r="BN439" s="105">
        <v>54.453333333333333</v>
      </c>
      <c r="BO439" s="105">
        <v>97.58620689655173</v>
      </c>
      <c r="BP439" s="105">
        <v>219.06666666666666</v>
      </c>
      <c r="BQ439" s="105">
        <v>238.15333333333328</v>
      </c>
      <c r="BR439" s="106">
        <v>154.68965517241378</v>
      </c>
      <c r="BS439" s="107"/>
      <c r="BT439" s="108">
        <v>11.310344827586206</v>
      </c>
      <c r="BU439" s="108">
        <v>12.967089286500705</v>
      </c>
      <c r="BV439" s="108">
        <v>19.071428571428573</v>
      </c>
      <c r="BW439" s="108">
        <v>19.275862068965516</v>
      </c>
      <c r="BX439" s="108">
        <v>16.172413793103448</v>
      </c>
      <c r="BY439" s="109">
        <v>10.491082045184307</v>
      </c>
      <c r="BZ439" s="109">
        <v>9.3333333333333321</v>
      </c>
      <c r="CA439" s="109">
        <v>7.8999999999999959</v>
      </c>
      <c r="CB439" s="109">
        <v>10.474712643678165</v>
      </c>
      <c r="CC439" s="109">
        <v>17.733333333333334</v>
      </c>
      <c r="CD439" s="109">
        <v>20.533333333333335</v>
      </c>
      <c r="CE439" s="109">
        <v>15.103448275862069</v>
      </c>
      <c r="CF439" s="110"/>
      <c r="CG439" s="111">
        <v>60.5</v>
      </c>
      <c r="CH439" s="111">
        <v>69.5</v>
      </c>
      <c r="CI439" s="111">
        <v>75</v>
      </c>
      <c r="CJ439" s="111">
        <v>71.8</v>
      </c>
      <c r="CK439" s="111">
        <v>67</v>
      </c>
      <c r="CL439" s="111">
        <v>55</v>
      </c>
      <c r="CM439" s="111">
        <v>38.799999999999997</v>
      </c>
      <c r="CN439" s="111">
        <v>52.5</v>
      </c>
      <c r="CO439" s="111">
        <v>73</v>
      </c>
      <c r="CP439" s="111">
        <v>74.099999999999994</v>
      </c>
      <c r="CQ439" s="111">
        <v>59.7</v>
      </c>
      <c r="CR439" s="111">
        <v>114.6</v>
      </c>
      <c r="CS439" s="112"/>
      <c r="CT439" s="200" t="s">
        <v>336</v>
      </c>
      <c r="CU439" s="114">
        <f t="shared" si="250"/>
        <v>23.400000000000002</v>
      </c>
      <c r="CV439" s="114"/>
      <c r="CW439" s="114"/>
      <c r="CX439" s="114">
        <f t="shared" si="231"/>
        <v>41.6</v>
      </c>
      <c r="CY439" s="114"/>
      <c r="CZ439" s="114"/>
      <c r="DA439" s="114">
        <f t="shared" si="232"/>
        <v>77.099999999999994</v>
      </c>
      <c r="DB439" s="115">
        <f t="shared" si="233"/>
        <v>142.1</v>
      </c>
      <c r="DC439" s="116">
        <f t="shared" si="234"/>
        <v>10</v>
      </c>
      <c r="DD439" s="116">
        <f t="shared" si="235"/>
        <v>10</v>
      </c>
      <c r="DE439" s="116">
        <f t="shared" si="236"/>
        <v>10</v>
      </c>
      <c r="DF439" s="117">
        <f t="shared" si="237"/>
        <v>30</v>
      </c>
      <c r="DH439" s="119">
        <v>42.82043281053609</v>
      </c>
      <c r="DI439" s="119">
        <v>39.601584786053877</v>
      </c>
      <c r="DJ439" s="120">
        <v>40.67453412754795</v>
      </c>
      <c r="DK439" s="121"/>
      <c r="DL439" s="119">
        <v>51.786809555704409</v>
      </c>
      <c r="DM439" s="119">
        <v>48.239767805313697</v>
      </c>
      <c r="DN439" s="120">
        <v>51.280089305648595</v>
      </c>
      <c r="DO439" s="121"/>
      <c r="DP439" s="119">
        <v>66.089057938299462</v>
      </c>
      <c r="DQ439" s="119">
        <v>70.188379232505639</v>
      </c>
      <c r="DR439" s="120">
        <v>85.185896162528209</v>
      </c>
      <c r="DS439" s="121"/>
      <c r="DT439" s="119">
        <v>82.014065180102918</v>
      </c>
      <c r="DU439" s="119">
        <v>71.712298456260726</v>
      </c>
      <c r="DV439" s="120">
        <v>79.51363636363638</v>
      </c>
      <c r="DW439" s="121"/>
      <c r="DX439" s="119">
        <v>64.004826546003002</v>
      </c>
      <c r="DY439" s="119">
        <v>45.003393665158363</v>
      </c>
      <c r="DZ439" s="120">
        <v>67.805113122171932</v>
      </c>
      <c r="EA439" s="121"/>
      <c r="EB439" s="119">
        <v>31.507271468144054</v>
      </c>
      <c r="EC439" s="119">
        <v>21.705009233610344</v>
      </c>
      <c r="ED439" s="120">
        <v>19.004385964912284</v>
      </c>
      <c r="EE439" s="121"/>
      <c r="EF439" s="119">
        <v>25.498639999999998</v>
      </c>
      <c r="EG439" s="119">
        <v>15.899152000000001</v>
      </c>
      <c r="EH439" s="120">
        <v>21.098874666666667</v>
      </c>
      <c r="EI439" s="121"/>
      <c r="EJ439" s="119">
        <v>16.207422680412368</v>
      </c>
      <c r="EK439" s="119">
        <v>18.508476517754868</v>
      </c>
      <c r="EL439" s="120">
        <v>23.510767468499424</v>
      </c>
      <c r="EM439" s="121"/>
      <c r="EN439" s="119">
        <v>32.89593073593074</v>
      </c>
      <c r="EO439" s="119">
        <v>27.996536796536802</v>
      </c>
      <c r="EP439" s="120">
        <v>46.894199134199141</v>
      </c>
      <c r="EQ439" s="121"/>
      <c r="ER439" s="119">
        <v>64.683105334165063</v>
      </c>
      <c r="ES439" s="119">
        <v>75.580259092161953</v>
      </c>
      <c r="ET439" s="120">
        <v>97.37456660815576</v>
      </c>
      <c r="EU439" s="121"/>
      <c r="EV439" s="119">
        <v>81.60481629039397</v>
      </c>
      <c r="EW439" s="119">
        <v>78.704645123210867</v>
      </c>
      <c r="EX439" s="120">
        <v>65.603871919728491</v>
      </c>
      <c r="EY439" s="121"/>
      <c r="EZ439" s="119">
        <v>64.795856777493597</v>
      </c>
      <c r="FA439" s="119">
        <v>55.696438618925825</v>
      </c>
      <c r="FB439" s="120">
        <v>35.897704603580557</v>
      </c>
    </row>
    <row r="440" spans="1:158" s="118" customFormat="1" ht="15" customHeight="1" x14ac:dyDescent="0.25">
      <c r="A440" s="85">
        <v>24030400</v>
      </c>
      <c r="B440" s="86">
        <v>-72.985777780000006</v>
      </c>
      <c r="C440" s="86">
        <v>5.8687222200000004</v>
      </c>
      <c r="D440" s="87">
        <v>2690</v>
      </c>
      <c r="E440" s="197" t="s">
        <v>337</v>
      </c>
      <c r="F440" s="89" t="s">
        <v>240</v>
      </c>
      <c r="G440" s="89" t="s">
        <v>1515</v>
      </c>
      <c r="H440" s="89" t="s">
        <v>752</v>
      </c>
      <c r="I440" s="89" t="s">
        <v>1590</v>
      </c>
      <c r="J440" s="171" t="s">
        <v>960</v>
      </c>
      <c r="K440" s="339" t="s">
        <v>1301</v>
      </c>
      <c r="L440" s="126">
        <v>0.5</v>
      </c>
      <c r="M440" s="126">
        <v>0</v>
      </c>
      <c r="N440" s="126">
        <v>0</v>
      </c>
      <c r="O440" s="126">
        <v>0</v>
      </c>
      <c r="P440" s="126">
        <v>0</v>
      </c>
      <c r="Q440" s="126">
        <v>0</v>
      </c>
      <c r="R440" s="126">
        <v>0</v>
      </c>
      <c r="S440" s="126">
        <v>0</v>
      </c>
      <c r="T440" s="126">
        <v>0</v>
      </c>
      <c r="U440" s="126">
        <v>0</v>
      </c>
      <c r="V440" s="661">
        <v>0</v>
      </c>
      <c r="W440" s="661">
        <v>0</v>
      </c>
      <c r="X440" s="126">
        <v>7.8</v>
      </c>
      <c r="Y440" s="126">
        <v>5.4</v>
      </c>
      <c r="Z440" s="126">
        <v>5.6</v>
      </c>
      <c r="AA440" s="126">
        <v>4.9000000000000004</v>
      </c>
      <c r="AB440" s="126">
        <v>1.1000000000000001</v>
      </c>
      <c r="AC440" s="126">
        <v>0.2</v>
      </c>
      <c r="AD440" s="339">
        <v>0</v>
      </c>
      <c r="AE440" s="126">
        <v>3.2</v>
      </c>
      <c r="AF440" s="126">
        <v>6.1</v>
      </c>
      <c r="AG440" s="126">
        <v>1.9</v>
      </c>
      <c r="AH440" s="126">
        <v>0.6</v>
      </c>
      <c r="AI440" s="126">
        <v>4</v>
      </c>
      <c r="AJ440" s="126">
        <v>2.9</v>
      </c>
      <c r="AK440" s="126">
        <v>3.7</v>
      </c>
      <c r="AL440" s="126">
        <v>11.2</v>
      </c>
      <c r="AM440" s="126">
        <v>0.2</v>
      </c>
      <c r="AN440" s="126">
        <v>0</v>
      </c>
      <c r="AO440" s="120"/>
      <c r="AP440" s="92">
        <f t="shared" si="238"/>
        <v>59.300000000000011</v>
      </c>
      <c r="AQ440" s="93">
        <v>133.6448275862069</v>
      </c>
      <c r="AR440" s="94">
        <f t="shared" si="251"/>
        <v>44.371339370952349</v>
      </c>
      <c r="AS440" s="95">
        <f t="shared" si="252"/>
        <v>45.901385556157607</v>
      </c>
      <c r="AT440" s="96">
        <f t="shared" si="226"/>
        <v>29</v>
      </c>
      <c r="AU440" s="97">
        <f t="shared" si="227"/>
        <v>16</v>
      </c>
      <c r="AV440" s="98"/>
      <c r="AW440" s="58">
        <f t="shared" si="242"/>
        <v>0</v>
      </c>
      <c r="AX440" s="99"/>
      <c r="AY440" s="100">
        <f t="shared" si="228"/>
        <v>11.2</v>
      </c>
      <c r="AZ440" s="101">
        <v>130</v>
      </c>
      <c r="BA440" s="102">
        <f t="shared" si="239"/>
        <v>-118.8</v>
      </c>
      <c r="BB440" s="102" t="str">
        <f t="shared" si="240"/>
        <v/>
      </c>
      <c r="BC440" s="102" t="str">
        <f t="shared" si="241"/>
        <v/>
      </c>
      <c r="BD440" s="102">
        <v>14.317241379310346</v>
      </c>
      <c r="BE440" s="103">
        <f t="shared" si="249"/>
        <v>1.6827586206896541</v>
      </c>
      <c r="BF440" s="124" t="s">
        <v>337</v>
      </c>
      <c r="BG440" s="105">
        <v>27.876666666666669</v>
      </c>
      <c r="BH440" s="105">
        <v>44.660000000000004</v>
      </c>
      <c r="BI440" s="105">
        <v>96.143333333333345</v>
      </c>
      <c r="BJ440" s="105">
        <v>133.6448275862069</v>
      </c>
      <c r="BK440" s="105">
        <v>126.50000000000003</v>
      </c>
      <c r="BL440" s="105">
        <v>57.468965517241386</v>
      </c>
      <c r="BM440" s="105">
        <v>50.760000000000005</v>
      </c>
      <c r="BN440" s="105">
        <v>51.033333333333331</v>
      </c>
      <c r="BO440" s="105">
        <v>71.94285714285715</v>
      </c>
      <c r="BP440" s="105">
        <v>131.54137931034481</v>
      </c>
      <c r="BQ440" s="105">
        <v>118.11034482758622</v>
      </c>
      <c r="BR440" s="106">
        <v>51.526666666666664</v>
      </c>
      <c r="BS440" s="107"/>
      <c r="BT440" s="108">
        <v>5.5999999999999979</v>
      </c>
      <c r="BU440" s="108">
        <v>6.5742713464696205</v>
      </c>
      <c r="BV440" s="108">
        <v>12.233333333333333</v>
      </c>
      <c r="BW440" s="108">
        <v>14.317241379310346</v>
      </c>
      <c r="BX440" s="108">
        <v>13.600000000000001</v>
      </c>
      <c r="BY440" s="109">
        <v>9.6114942528735661</v>
      </c>
      <c r="BZ440" s="109">
        <v>9.966666666666665</v>
      </c>
      <c r="CA440" s="109">
        <v>9.5333333333333332</v>
      </c>
      <c r="CB440" s="109">
        <v>10.259215219976223</v>
      </c>
      <c r="CC440" s="109">
        <v>14.620689655172416</v>
      </c>
      <c r="CD440" s="109">
        <v>14.551724137931036</v>
      </c>
      <c r="CE440" s="109">
        <v>7.6666666666666634</v>
      </c>
      <c r="CF440" s="110"/>
      <c r="CG440" s="111">
        <v>51</v>
      </c>
      <c r="CH440" s="111">
        <v>44.5</v>
      </c>
      <c r="CI440" s="111">
        <v>73</v>
      </c>
      <c r="CJ440" s="111">
        <v>130</v>
      </c>
      <c r="CK440" s="111">
        <v>95.4</v>
      </c>
      <c r="CL440" s="111">
        <v>46</v>
      </c>
      <c r="CM440" s="111">
        <v>40.1</v>
      </c>
      <c r="CN440" s="111">
        <v>63</v>
      </c>
      <c r="CO440" s="111">
        <v>42</v>
      </c>
      <c r="CP440" s="111">
        <v>100.5</v>
      </c>
      <c r="CQ440" s="111">
        <v>58</v>
      </c>
      <c r="CR440" s="111">
        <v>50.4</v>
      </c>
      <c r="CS440" s="112"/>
      <c r="CT440" s="200" t="s">
        <v>337</v>
      </c>
      <c r="CU440" s="114">
        <f t="shared" si="250"/>
        <v>0.5</v>
      </c>
      <c r="CV440" s="114"/>
      <c r="CW440" s="114"/>
      <c r="CX440" s="114">
        <f t="shared" si="231"/>
        <v>24.999999999999996</v>
      </c>
      <c r="CY440" s="114"/>
      <c r="CZ440" s="114"/>
      <c r="DA440" s="114">
        <f t="shared" si="232"/>
        <v>33.799999999999997</v>
      </c>
      <c r="DB440" s="115">
        <f t="shared" si="233"/>
        <v>59.3</v>
      </c>
      <c r="DC440" s="116">
        <f t="shared" si="234"/>
        <v>9</v>
      </c>
      <c r="DD440" s="116">
        <f t="shared" si="235"/>
        <v>10</v>
      </c>
      <c r="DE440" s="116">
        <f t="shared" si="236"/>
        <v>10</v>
      </c>
      <c r="DF440" s="117">
        <f t="shared" si="237"/>
        <v>29</v>
      </c>
      <c r="DH440" s="119">
        <v>11.732727272727271</v>
      </c>
      <c r="DI440" s="119">
        <v>8.022377622377622</v>
      </c>
      <c r="DJ440" s="120">
        <v>8.9248951048951053</v>
      </c>
      <c r="DK440" s="121"/>
      <c r="DL440" s="119">
        <v>14.382451923076921</v>
      </c>
      <c r="DM440" s="119">
        <v>13.9744391025641</v>
      </c>
      <c r="DN440" s="120">
        <v>14.076442307692307</v>
      </c>
      <c r="DO440" s="121"/>
      <c r="DP440" s="119">
        <v>21.887311703360368</v>
      </c>
      <c r="DQ440" s="119">
        <v>36.079084588644264</v>
      </c>
      <c r="DR440" s="120">
        <v>28.283603707995365</v>
      </c>
      <c r="DS440" s="121"/>
      <c r="DT440" s="119">
        <v>40.792948148148149</v>
      </c>
      <c r="DU440" s="119">
        <v>46.591945679012341</v>
      </c>
      <c r="DV440" s="120">
        <v>47.591772839506177</v>
      </c>
      <c r="DW440" s="121"/>
      <c r="DX440" s="119">
        <v>45.801119257087002</v>
      </c>
      <c r="DY440" s="119">
        <v>40.500989736070387</v>
      </c>
      <c r="DZ440" s="120">
        <v>50.10122434017596</v>
      </c>
      <c r="EA440" s="121"/>
      <c r="EB440" s="119">
        <v>41.682673893405607</v>
      </c>
      <c r="EC440" s="119">
        <v>16.332393857271907</v>
      </c>
      <c r="ED440" s="120">
        <v>15.931598915989163</v>
      </c>
      <c r="EE440" s="121"/>
      <c r="EF440" s="119">
        <v>19.411997526283233</v>
      </c>
      <c r="EG440" s="119">
        <v>18.011131725417435</v>
      </c>
      <c r="EH440" s="120">
        <v>16.510204081632647</v>
      </c>
      <c r="EI440" s="121"/>
      <c r="EJ440" s="119">
        <v>13.097471042471042</v>
      </c>
      <c r="EK440" s="119">
        <v>18.996332046332046</v>
      </c>
      <c r="EL440" s="120">
        <v>19.69619691119691</v>
      </c>
      <c r="EM440" s="121"/>
      <c r="EN440" s="119">
        <v>25.381104498512165</v>
      </c>
      <c r="EO440" s="119">
        <v>20.684600910204797</v>
      </c>
      <c r="EP440" s="120">
        <v>32.675673901627867</v>
      </c>
      <c r="EQ440" s="121"/>
      <c r="ER440" s="119">
        <v>41.538659517426268</v>
      </c>
      <c r="ES440" s="119">
        <v>48.128927613941016</v>
      </c>
      <c r="ET440" s="120">
        <v>59.312412868632691</v>
      </c>
      <c r="EU440" s="121"/>
      <c r="EV440" s="119">
        <v>40.46353298205829</v>
      </c>
      <c r="EW440" s="119">
        <v>30.172807310078035</v>
      </c>
      <c r="EX440" s="120">
        <v>32.670556259587812</v>
      </c>
      <c r="EY440" s="121"/>
      <c r="EZ440" s="119">
        <v>25.37980119284294</v>
      </c>
      <c r="FA440" s="119">
        <v>14.488469184890656</v>
      </c>
      <c r="FB440" s="120">
        <v>10.391729622266402</v>
      </c>
    </row>
    <row r="441" spans="1:158" s="118" customFormat="1" ht="15" customHeight="1" x14ac:dyDescent="0.25">
      <c r="A441" s="208">
        <v>35080010</v>
      </c>
      <c r="B441" s="86">
        <v>-73.169277780000002</v>
      </c>
      <c r="C441" s="86">
        <v>5.2829722200000004</v>
      </c>
      <c r="D441" s="87">
        <v>1720</v>
      </c>
      <c r="E441" s="364" t="s">
        <v>338</v>
      </c>
      <c r="F441" s="210" t="s">
        <v>240</v>
      </c>
      <c r="G441" s="210" t="s">
        <v>1524</v>
      </c>
      <c r="H441" s="210" t="s">
        <v>737</v>
      </c>
      <c r="I441" s="210" t="s">
        <v>1603</v>
      </c>
      <c r="J441" s="365" t="s">
        <v>758</v>
      </c>
      <c r="K441" s="339">
        <v>4.4000000000000004</v>
      </c>
      <c r="L441" s="126">
        <v>0</v>
      </c>
      <c r="M441" s="126">
        <v>1.2</v>
      </c>
      <c r="N441" s="126">
        <v>0.5</v>
      </c>
      <c r="O441" s="126">
        <v>1.5</v>
      </c>
      <c r="P441" s="126">
        <v>8</v>
      </c>
      <c r="Q441" s="126">
        <v>2.8</v>
      </c>
      <c r="R441" s="126">
        <v>0.8</v>
      </c>
      <c r="S441" s="126">
        <v>2</v>
      </c>
      <c r="T441" s="126">
        <v>3.2</v>
      </c>
      <c r="U441" s="126">
        <v>3.8</v>
      </c>
      <c r="V441" s="661">
        <v>0</v>
      </c>
      <c r="W441" s="661" t="s">
        <v>1301</v>
      </c>
      <c r="X441" s="126">
        <v>4.5</v>
      </c>
      <c r="Y441" s="126">
        <v>11.5</v>
      </c>
      <c r="Z441" s="126">
        <v>6</v>
      </c>
      <c r="AA441" s="126">
        <v>18.5</v>
      </c>
      <c r="AB441" s="126">
        <v>0</v>
      </c>
      <c r="AC441" s="126">
        <v>0</v>
      </c>
      <c r="AD441" s="339">
        <v>0</v>
      </c>
      <c r="AE441" s="126">
        <v>0</v>
      </c>
      <c r="AF441" s="126">
        <v>13.6</v>
      </c>
      <c r="AG441" s="126">
        <v>3.8</v>
      </c>
      <c r="AH441" s="126">
        <v>2.2000000000000002</v>
      </c>
      <c r="AI441" s="126">
        <v>8.1999999999999993</v>
      </c>
      <c r="AJ441" s="126">
        <v>4.2</v>
      </c>
      <c r="AK441" s="126">
        <v>3.5</v>
      </c>
      <c r="AL441" s="126">
        <v>2.5</v>
      </c>
      <c r="AM441" s="126">
        <v>26.5</v>
      </c>
      <c r="AN441" s="126">
        <v>0</v>
      </c>
      <c r="AO441" s="120"/>
      <c r="AP441" s="92">
        <f t="shared" si="238"/>
        <v>133.19999999999999</v>
      </c>
      <c r="AQ441" s="93">
        <v>166.34999999999997</v>
      </c>
      <c r="AR441" s="94">
        <f>+AP441*100/AQ441</f>
        <v>80.072137060414789</v>
      </c>
      <c r="AS441" s="95">
        <f>IF(AND((AP441*$AT$1*100/(AQ441*AT441))&gt;100+3.33*AP441-AQ441*AT441/$AT$1,AQ441&lt;30),IF(100+3.33*AP441-AQ441*AT441/$AT$1&gt;200,200,100+3.33*AP441-AQ441*AT441/$AT$1),IF((AP441*$AT$1*100/(AQ441*AT441))&lt;100+AP441-3.33*AQ441*AT441/$AT$1,100+AP441-3.33*AQ441*AT441/$AT$1,IF((AP441*$AT$1*100/(AQ441*AT441))&gt;200,200,(AP441*$AT$1*100/(AQ441*AT441)))))</f>
        <v>82.833245234911857</v>
      </c>
      <c r="AT441" s="96">
        <f>COUNT(K441:AO441)</f>
        <v>29</v>
      </c>
      <c r="AU441" s="97">
        <f>COUNTIF(K441:AO441,"&gt;0")</f>
        <v>22</v>
      </c>
      <c r="AV441" s="98"/>
      <c r="AW441" s="58">
        <f t="shared" si="242"/>
        <v>0</v>
      </c>
      <c r="AX441" s="99"/>
      <c r="AY441" s="100">
        <f t="shared" si="228"/>
        <v>26.5</v>
      </c>
      <c r="AZ441" s="101">
        <v>110</v>
      </c>
      <c r="BA441" s="102">
        <f t="shared" si="239"/>
        <v>-83.5</v>
      </c>
      <c r="BB441" s="102" t="str">
        <f t="shared" si="240"/>
        <v/>
      </c>
      <c r="BC441" s="102" t="str">
        <f t="shared" si="241"/>
        <v/>
      </c>
      <c r="BD441" s="102">
        <v>16.357471264367817</v>
      </c>
      <c r="BE441" s="103">
        <f t="shared" si="249"/>
        <v>5.6425287356321832</v>
      </c>
      <c r="BF441" s="212" t="s">
        <v>338</v>
      </c>
      <c r="BG441" s="105">
        <v>34.04137931034483</v>
      </c>
      <c r="BH441" s="105">
        <v>39.739285714285721</v>
      </c>
      <c r="BI441" s="105">
        <v>84.63448275862072</v>
      </c>
      <c r="BJ441" s="105">
        <v>166.34999999999997</v>
      </c>
      <c r="BK441" s="105">
        <v>243.05</v>
      </c>
      <c r="BL441" s="105">
        <v>281.24230769230769</v>
      </c>
      <c r="BM441" s="105">
        <v>290.21851851851847</v>
      </c>
      <c r="BN441" s="105">
        <v>250.00740740740733</v>
      </c>
      <c r="BO441" s="105">
        <v>140.19285714285715</v>
      </c>
      <c r="BP441" s="105">
        <v>170.62592592592588</v>
      </c>
      <c r="BQ441" s="105">
        <v>161.09310344827585</v>
      </c>
      <c r="BR441" s="106">
        <v>87.327586206896541</v>
      </c>
      <c r="BS441" s="107"/>
      <c r="BT441" s="108">
        <v>5.2088888888888878</v>
      </c>
      <c r="BU441" s="108">
        <v>5.3052394164165859</v>
      </c>
      <c r="BV441" s="108">
        <v>10.275862068965516</v>
      </c>
      <c r="BW441" s="108">
        <v>16.357471264367817</v>
      </c>
      <c r="BX441" s="108">
        <v>21.199999999999996</v>
      </c>
      <c r="BY441" s="109">
        <v>23.270408163265319</v>
      </c>
      <c r="BZ441" s="109">
        <v>24.09944444444444</v>
      </c>
      <c r="CA441" s="109">
        <v>21.011494252873561</v>
      </c>
      <c r="CB441" s="109">
        <v>14.322988505747128</v>
      </c>
      <c r="CC441" s="109">
        <v>15.333333333333334</v>
      </c>
      <c r="CD441" s="109">
        <v>14.000000000000002</v>
      </c>
      <c r="CE441" s="109">
        <v>8.5862068965517224</v>
      </c>
      <c r="CF441" s="110"/>
      <c r="CG441" s="111">
        <v>76.099999999999994</v>
      </c>
      <c r="CH441" s="111">
        <v>74.400000000000006</v>
      </c>
      <c r="CI441" s="111">
        <v>60</v>
      </c>
      <c r="CJ441" s="111">
        <v>110</v>
      </c>
      <c r="CK441" s="111">
        <v>87</v>
      </c>
      <c r="CL441" s="111">
        <v>111</v>
      </c>
      <c r="CM441" s="111">
        <v>82</v>
      </c>
      <c r="CN441" s="111">
        <v>99.9</v>
      </c>
      <c r="CO441" s="111">
        <v>90</v>
      </c>
      <c r="CP441" s="111">
        <v>78.5</v>
      </c>
      <c r="CQ441" s="111">
        <v>104.5</v>
      </c>
      <c r="CR441" s="111">
        <v>82</v>
      </c>
      <c r="CS441" s="112"/>
      <c r="CT441" s="408" t="s">
        <v>338</v>
      </c>
      <c r="CU441" s="114">
        <f t="shared" si="250"/>
        <v>24.400000000000002</v>
      </c>
      <c r="CV441" s="114"/>
      <c r="CW441" s="114"/>
      <c r="CX441" s="114">
        <f t="shared" si="231"/>
        <v>44.3</v>
      </c>
      <c r="CY441" s="114"/>
      <c r="CZ441" s="114"/>
      <c r="DA441" s="114">
        <f t="shared" si="232"/>
        <v>64.5</v>
      </c>
      <c r="DB441" s="115">
        <f t="shared" si="233"/>
        <v>133.19999999999999</v>
      </c>
      <c r="DC441" s="116">
        <f t="shared" si="234"/>
        <v>10</v>
      </c>
      <c r="DD441" s="116">
        <f t="shared" si="235"/>
        <v>9</v>
      </c>
      <c r="DE441" s="116">
        <f t="shared" si="236"/>
        <v>10</v>
      </c>
      <c r="DF441" s="117">
        <f t="shared" si="237"/>
        <v>29</v>
      </c>
      <c r="DH441" s="119">
        <v>7.2092307692307713</v>
      </c>
      <c r="DI441" s="119">
        <v>13.517307692307694</v>
      </c>
      <c r="DJ441" s="120">
        <v>5.3067948717948727</v>
      </c>
      <c r="DK441" s="121"/>
      <c r="DL441" s="119">
        <v>13.462705254515596</v>
      </c>
      <c r="DM441" s="119">
        <v>13.462705254515596</v>
      </c>
      <c r="DN441" s="120">
        <v>11.409072249589487</v>
      </c>
      <c r="DO441" s="121"/>
      <c r="DP441" s="119">
        <v>17.686108794820228</v>
      </c>
      <c r="DQ441" s="119">
        <v>23.681399911708443</v>
      </c>
      <c r="DR441" s="120">
        <v>28.877318879678224</v>
      </c>
      <c r="DS441" s="121"/>
      <c r="DT441" s="119">
        <v>41.091400201538569</v>
      </c>
      <c r="DU441" s="119">
        <v>45.577806178877779</v>
      </c>
      <c r="DV441" s="120">
        <v>56.385966033376747</v>
      </c>
      <c r="DW441" s="121"/>
      <c r="DX441" s="119">
        <v>52.409323843416367</v>
      </c>
      <c r="DY441" s="119">
        <v>73.713113879003572</v>
      </c>
      <c r="DZ441" s="120">
        <v>98.717562277580072</v>
      </c>
      <c r="EA441" s="121"/>
      <c r="EB441" s="119">
        <v>81.296933888141623</v>
      </c>
      <c r="EC441" s="119">
        <v>90.996568066677582</v>
      </c>
      <c r="ED441" s="120">
        <v>101.99615321759465</v>
      </c>
      <c r="EE441" s="121"/>
      <c r="EF441" s="119">
        <v>89.682666666666677</v>
      </c>
      <c r="EG441" s="119">
        <v>84.283710144927539</v>
      </c>
      <c r="EH441" s="120">
        <v>101.98028985507246</v>
      </c>
      <c r="EI441" s="121"/>
      <c r="EJ441" s="119">
        <v>82.063340440653874</v>
      </c>
      <c r="EK441" s="119">
        <v>81.172423596304199</v>
      </c>
      <c r="EL441" s="120">
        <v>68.897569296375252</v>
      </c>
      <c r="EM441" s="121"/>
      <c r="EN441" s="119">
        <v>48.9</v>
      </c>
      <c r="EO441" s="119">
        <v>49.8</v>
      </c>
      <c r="EP441" s="120">
        <v>39.200000000000003</v>
      </c>
      <c r="EQ441" s="121"/>
      <c r="ER441" s="119">
        <v>56.704833141542004</v>
      </c>
      <c r="ES441" s="119">
        <v>63.205387205387204</v>
      </c>
      <c r="ET441" s="120">
        <v>53.904594467885602</v>
      </c>
      <c r="EU441" s="121"/>
      <c r="EV441" s="119">
        <v>46.86868692123609</v>
      </c>
      <c r="EW441" s="119">
        <v>48.342545000520246</v>
      </c>
      <c r="EX441" s="120">
        <v>39.695910935386536</v>
      </c>
      <c r="EY441" s="121"/>
      <c r="EZ441" s="119">
        <v>40.794750386001027</v>
      </c>
      <c r="FA441" s="119">
        <v>21.597220792588782</v>
      </c>
      <c r="FB441" s="120">
        <v>17.997683993823983</v>
      </c>
    </row>
    <row r="442" spans="1:158" s="118" customFormat="1" ht="15" customHeight="1" x14ac:dyDescent="0.25">
      <c r="A442" s="208">
        <v>35190070</v>
      </c>
      <c r="B442" s="86">
        <v>-72.458611110000007</v>
      </c>
      <c r="C442" s="86">
        <v>5.0976666699999997</v>
      </c>
      <c r="D442" s="87">
        <v>190</v>
      </c>
      <c r="E442" s="364" t="s">
        <v>165</v>
      </c>
      <c r="F442" s="210" t="s">
        <v>298</v>
      </c>
      <c r="G442" s="210" t="s">
        <v>1524</v>
      </c>
      <c r="H442" s="210" t="s">
        <v>737</v>
      </c>
      <c r="I442" s="210" t="s">
        <v>1610</v>
      </c>
      <c r="J442" s="365" t="s">
        <v>939</v>
      </c>
      <c r="K442" s="339">
        <v>0</v>
      </c>
      <c r="L442" s="126">
        <v>0</v>
      </c>
      <c r="M442" s="126">
        <v>0</v>
      </c>
      <c r="N442" s="126" t="s">
        <v>1301</v>
      </c>
      <c r="O442" s="126">
        <v>0</v>
      </c>
      <c r="P442" s="126">
        <v>3.6</v>
      </c>
      <c r="Q442" s="126">
        <v>80.599999999999994</v>
      </c>
      <c r="R442" s="126">
        <v>0</v>
      </c>
      <c r="S442" s="126">
        <v>0</v>
      </c>
      <c r="T442" s="126">
        <v>0</v>
      </c>
      <c r="U442" s="126">
        <v>0</v>
      </c>
      <c r="V442" s="661">
        <v>0</v>
      </c>
      <c r="W442" s="661" t="s">
        <v>1301</v>
      </c>
      <c r="X442" s="126" t="s">
        <v>1301</v>
      </c>
      <c r="Y442" s="126" t="s">
        <v>1301</v>
      </c>
      <c r="Z442" s="126" t="s">
        <v>1301</v>
      </c>
      <c r="AA442" s="126" t="s">
        <v>1301</v>
      </c>
      <c r="AB442" s="126" t="s">
        <v>1301</v>
      </c>
      <c r="AC442" s="126" t="s">
        <v>1301</v>
      </c>
      <c r="AD442" s="339">
        <v>0</v>
      </c>
      <c r="AE442" s="126">
        <v>0</v>
      </c>
      <c r="AF442" s="126">
        <v>1.9</v>
      </c>
      <c r="AG442" s="126">
        <v>0</v>
      </c>
      <c r="AH442" s="126">
        <v>11</v>
      </c>
      <c r="AI442" s="126">
        <v>21.5</v>
      </c>
      <c r="AJ442" s="126">
        <v>0</v>
      </c>
      <c r="AK442" s="126">
        <v>0</v>
      </c>
      <c r="AL442" s="126">
        <v>11</v>
      </c>
      <c r="AM442" s="126">
        <v>11.9</v>
      </c>
      <c r="AN442" s="126">
        <v>0</v>
      </c>
      <c r="AO442" s="120"/>
      <c r="AP442" s="92">
        <f t="shared" si="238"/>
        <v>141.5</v>
      </c>
      <c r="AQ442" s="93">
        <v>241.86538461538456</v>
      </c>
      <c r="AR442" s="94">
        <f t="shared" si="251"/>
        <v>58.503617714876377</v>
      </c>
      <c r="AS442" s="95">
        <f t="shared" si="252"/>
        <v>79.777660520285963</v>
      </c>
      <c r="AT442" s="96">
        <f t="shared" si="226"/>
        <v>22</v>
      </c>
      <c r="AU442" s="97">
        <f t="shared" si="227"/>
        <v>7</v>
      </c>
      <c r="AV442" s="98"/>
      <c r="AW442" s="58">
        <f t="shared" si="242"/>
        <v>0</v>
      </c>
      <c r="AX442" s="99"/>
      <c r="AY442" s="100">
        <f t="shared" si="228"/>
        <v>80.599999999999994</v>
      </c>
      <c r="AZ442" s="101">
        <v>140</v>
      </c>
      <c r="BA442" s="102">
        <f t="shared" si="239"/>
        <v>-59.400000000000006</v>
      </c>
      <c r="BB442" s="102" t="str">
        <f t="shared" si="240"/>
        <v/>
      </c>
      <c r="BC442" s="102" t="str">
        <f t="shared" si="241"/>
        <v/>
      </c>
      <c r="BD442" s="102">
        <v>11.559113300492614</v>
      </c>
      <c r="BE442" s="103">
        <f t="shared" si="249"/>
        <v>-4.5591133004926139</v>
      </c>
      <c r="BF442" s="212" t="s">
        <v>165</v>
      </c>
      <c r="BG442" s="105">
        <v>11.103571428571428</v>
      </c>
      <c r="BH442" s="105">
        <v>23.577777777777776</v>
      </c>
      <c r="BI442" s="105">
        <v>86.976923076923086</v>
      </c>
      <c r="BJ442" s="105">
        <v>241.86538461538456</v>
      </c>
      <c r="BK442" s="105">
        <v>266.67931034482757</v>
      </c>
      <c r="BL442" s="105">
        <v>279.36666666666662</v>
      </c>
      <c r="BM442" s="105">
        <v>251.44230769230768</v>
      </c>
      <c r="BN442" s="105">
        <v>208.49629629629632</v>
      </c>
      <c r="BO442" s="105">
        <v>177.20357142857145</v>
      </c>
      <c r="BP442" s="105">
        <v>232.70714285714286</v>
      </c>
      <c r="BQ442" s="105">
        <v>128.76551724137931</v>
      </c>
      <c r="BR442" s="106">
        <v>19.379310344827587</v>
      </c>
      <c r="BS442" s="107"/>
      <c r="BT442" s="108">
        <v>0.92857142857142849</v>
      </c>
      <c r="BU442" s="108">
        <v>1.5256340083926292</v>
      </c>
      <c r="BV442" s="108">
        <v>5.4518518518518508</v>
      </c>
      <c r="BW442" s="108">
        <v>11.559113300492614</v>
      </c>
      <c r="BX442" s="108">
        <v>13.379310344827587</v>
      </c>
      <c r="BY442" s="109">
        <v>12.950738916256158</v>
      </c>
      <c r="BZ442" s="109">
        <v>13.486206896551723</v>
      </c>
      <c r="CA442" s="109">
        <v>11.353448275862069</v>
      </c>
      <c r="CB442" s="109">
        <v>8.9003831417624522</v>
      </c>
      <c r="CC442" s="109">
        <v>10.035714285714285</v>
      </c>
      <c r="CD442" s="109">
        <v>6.4137931034482758</v>
      </c>
      <c r="CE442" s="109">
        <v>1.5172413793103443</v>
      </c>
      <c r="CF442" s="110"/>
      <c r="CG442" s="111">
        <v>88</v>
      </c>
      <c r="CH442" s="111">
        <v>103</v>
      </c>
      <c r="CI442" s="111">
        <v>150</v>
      </c>
      <c r="CJ442" s="111">
        <v>140</v>
      </c>
      <c r="CK442" s="111">
        <v>158</v>
      </c>
      <c r="CL442" s="111">
        <v>150</v>
      </c>
      <c r="CM442" s="111">
        <v>150</v>
      </c>
      <c r="CN442" s="111">
        <v>135</v>
      </c>
      <c r="CO442" s="111">
        <v>134</v>
      </c>
      <c r="CP442" s="111">
        <v>135</v>
      </c>
      <c r="CQ442" s="111">
        <v>134</v>
      </c>
      <c r="CR442" s="111">
        <v>150</v>
      </c>
      <c r="CS442" s="112"/>
      <c r="CT442" s="408" t="s">
        <v>165</v>
      </c>
      <c r="CU442" s="114">
        <f t="shared" si="250"/>
        <v>84.199999999999989</v>
      </c>
      <c r="CV442" s="114"/>
      <c r="CW442" s="114"/>
      <c r="CX442" s="114">
        <f t="shared" si="231"/>
        <v>0</v>
      </c>
      <c r="CY442" s="114"/>
      <c r="CZ442" s="114"/>
      <c r="DA442" s="114">
        <f t="shared" si="232"/>
        <v>57.3</v>
      </c>
      <c r="DB442" s="115">
        <f t="shared" si="233"/>
        <v>141.5</v>
      </c>
      <c r="DC442" s="116">
        <f t="shared" si="234"/>
        <v>9</v>
      </c>
      <c r="DD442" s="116">
        <f t="shared" si="235"/>
        <v>3</v>
      </c>
      <c r="DE442" s="116">
        <f t="shared" si="236"/>
        <v>10</v>
      </c>
      <c r="DF442" s="117">
        <f t="shared" si="237"/>
        <v>22</v>
      </c>
      <c r="DH442" s="119">
        <v>0.18491083676268863</v>
      </c>
      <c r="DI442" s="119">
        <v>3.2359396433470509</v>
      </c>
      <c r="DJ442" s="120">
        <v>4.0680384087791497</v>
      </c>
      <c r="DK442" s="121"/>
      <c r="DL442" s="119">
        <v>12.174409748667173</v>
      </c>
      <c r="DM442" s="119">
        <v>16.197258187357196</v>
      </c>
      <c r="DN442" s="120">
        <v>14.397562833206397</v>
      </c>
      <c r="DO442" s="121"/>
      <c r="DP442" s="119">
        <v>19.0248998998999</v>
      </c>
      <c r="DQ442" s="119">
        <v>19.962087087087085</v>
      </c>
      <c r="DR442" s="120">
        <v>44.235235235235237</v>
      </c>
      <c r="DS442" s="121"/>
      <c r="DT442" s="119">
        <v>68.595459485569378</v>
      </c>
      <c r="DU442" s="119">
        <v>65.136034295374955</v>
      </c>
      <c r="DV442" s="120">
        <v>100.12564907619851</v>
      </c>
      <c r="DW442" s="121"/>
      <c r="DX442" s="119">
        <v>96.230398564654635</v>
      </c>
      <c r="DY442" s="119">
        <v>92.042132513135982</v>
      </c>
      <c r="DZ442" s="120">
        <v>99.920061514802015</v>
      </c>
      <c r="EA442" s="121"/>
      <c r="EB442" s="119">
        <v>107.1090171939654</v>
      </c>
      <c r="EC442" s="119">
        <v>84.882638978128455</v>
      </c>
      <c r="ED442" s="120">
        <v>109.01988228944461</v>
      </c>
      <c r="EE442" s="121"/>
      <c r="EF442" s="119">
        <v>90.87806599989301</v>
      </c>
      <c r="EG442" s="119">
        <v>86.892185912178419</v>
      </c>
      <c r="EH442" s="120">
        <v>88.3868909450714</v>
      </c>
      <c r="EI442" s="121"/>
      <c r="EJ442" s="119">
        <v>89.015788697063599</v>
      </c>
      <c r="EK442" s="119">
        <v>72.894040299706518</v>
      </c>
      <c r="EL442" s="120">
        <v>61.519800632859514</v>
      </c>
      <c r="EM442" s="121"/>
      <c r="EN442" s="119">
        <v>70.323941603171988</v>
      </c>
      <c r="EO442" s="119">
        <v>61.060306236181916</v>
      </c>
      <c r="EP442" s="120">
        <v>70.523159568053501</v>
      </c>
      <c r="EQ442" s="121"/>
      <c r="ER442" s="119">
        <v>75.492818103515773</v>
      </c>
      <c r="ES442" s="119">
        <v>81.825770887166243</v>
      </c>
      <c r="ET442" s="120">
        <v>80.418448046355024</v>
      </c>
      <c r="EU442" s="121"/>
      <c r="EV442" s="119">
        <v>56.231178050652332</v>
      </c>
      <c r="EW442" s="119">
        <v>47.148465080583264</v>
      </c>
      <c r="EX442" s="120">
        <v>29.595356868764384</v>
      </c>
      <c r="EY442" s="121"/>
      <c r="EZ442" s="119">
        <v>5.7645348837209287</v>
      </c>
      <c r="FA442" s="119">
        <v>4.611627906976743</v>
      </c>
      <c r="FB442" s="120">
        <v>6.1488372093023242</v>
      </c>
    </row>
    <row r="443" spans="1:158" s="118" customFormat="1" ht="15" customHeight="1" x14ac:dyDescent="0.25">
      <c r="A443" s="85">
        <v>35085040</v>
      </c>
      <c r="B443" s="86">
        <v>-73.144777779999998</v>
      </c>
      <c r="C443" s="86">
        <v>5.1925555599999997</v>
      </c>
      <c r="D443" s="87">
        <v>1640</v>
      </c>
      <c r="E443" s="197" t="s">
        <v>339</v>
      </c>
      <c r="F443" s="89" t="s">
        <v>240</v>
      </c>
      <c r="G443" s="89" t="s">
        <v>1524</v>
      </c>
      <c r="H443" s="89" t="s">
        <v>737</v>
      </c>
      <c r="I443" s="89" t="s">
        <v>1603</v>
      </c>
      <c r="J443" s="171" t="s">
        <v>961</v>
      </c>
      <c r="K443" s="339">
        <v>39.6</v>
      </c>
      <c r="L443" s="126">
        <v>0</v>
      </c>
      <c r="M443" s="126">
        <v>0.6</v>
      </c>
      <c r="N443" s="126">
        <v>0</v>
      </c>
      <c r="O443" s="126">
        <v>0</v>
      </c>
      <c r="P443" s="126">
        <v>6.3</v>
      </c>
      <c r="Q443" s="126">
        <v>9.8000000000000007</v>
      </c>
      <c r="R443" s="126">
        <v>1.6</v>
      </c>
      <c r="S443" s="126">
        <v>10.9</v>
      </c>
      <c r="T443" s="126">
        <v>4.0999999999999996</v>
      </c>
      <c r="U443" s="126">
        <v>0.2</v>
      </c>
      <c r="V443" s="661">
        <v>0</v>
      </c>
      <c r="W443" s="661">
        <v>0</v>
      </c>
      <c r="X443" s="126">
        <v>7.3</v>
      </c>
      <c r="Y443" s="126">
        <v>10.4</v>
      </c>
      <c r="Z443" s="126">
        <v>29.3</v>
      </c>
      <c r="AA443" s="126">
        <v>28.5</v>
      </c>
      <c r="AB443" s="126">
        <v>1.2</v>
      </c>
      <c r="AC443" s="126">
        <v>1.4</v>
      </c>
      <c r="AD443" s="339">
        <v>21.7</v>
      </c>
      <c r="AE443" s="126">
        <v>1.5</v>
      </c>
      <c r="AF443" s="126">
        <v>9.5</v>
      </c>
      <c r="AG443" s="126">
        <v>6.2</v>
      </c>
      <c r="AH443" s="126">
        <v>6.8</v>
      </c>
      <c r="AI443" s="126">
        <v>7.1</v>
      </c>
      <c r="AJ443" s="126">
        <v>1.6</v>
      </c>
      <c r="AK443" s="126">
        <v>0</v>
      </c>
      <c r="AL443" s="126">
        <v>5.7</v>
      </c>
      <c r="AM443" s="126">
        <v>11</v>
      </c>
      <c r="AN443" s="126">
        <v>1.1000000000000001</v>
      </c>
      <c r="AO443" s="120"/>
      <c r="AP443" s="92">
        <f t="shared" si="238"/>
        <v>223.39999999999995</v>
      </c>
      <c r="AQ443" s="93">
        <v>156.49230769230769</v>
      </c>
      <c r="AR443" s="94">
        <f t="shared" si="251"/>
        <v>142.75462052693666</v>
      </c>
      <c r="AS443" s="95">
        <f t="shared" si="252"/>
        <v>142.75462052693663</v>
      </c>
      <c r="AT443" s="96">
        <f t="shared" si="226"/>
        <v>30</v>
      </c>
      <c r="AU443" s="97">
        <f t="shared" si="227"/>
        <v>24</v>
      </c>
      <c r="AV443" s="98"/>
      <c r="AW443" s="58">
        <f t="shared" si="242"/>
        <v>1.1000000000000001</v>
      </c>
      <c r="AX443" s="99"/>
      <c r="AY443" s="100">
        <f t="shared" si="228"/>
        <v>39.6</v>
      </c>
      <c r="AZ443" s="101">
        <v>75.2</v>
      </c>
      <c r="BA443" s="102">
        <f t="shared" si="239"/>
        <v>-35.6</v>
      </c>
      <c r="BB443" s="102" t="str">
        <f t="shared" si="240"/>
        <v/>
      </c>
      <c r="BC443" s="102" t="str">
        <f t="shared" si="241"/>
        <v/>
      </c>
      <c r="BD443" s="102">
        <v>18.0402576489533</v>
      </c>
      <c r="BE443" s="103">
        <f t="shared" si="249"/>
        <v>5.9597423510466996</v>
      </c>
      <c r="BF443" s="124" t="s">
        <v>339</v>
      </c>
      <c r="BG443" s="105">
        <v>26.008000000000003</v>
      </c>
      <c r="BH443" s="105">
        <v>29.351851851851862</v>
      </c>
      <c r="BI443" s="105">
        <v>71.587500000000006</v>
      </c>
      <c r="BJ443" s="105">
        <v>156.49230769230769</v>
      </c>
      <c r="BK443" s="105">
        <v>224.11034482758623</v>
      </c>
      <c r="BL443" s="105">
        <v>247.27931034482756</v>
      </c>
      <c r="BM443" s="105">
        <v>248.07333333333332</v>
      </c>
      <c r="BN443" s="105">
        <v>220.34999999999994</v>
      </c>
      <c r="BO443" s="105">
        <v>149.63666666666668</v>
      </c>
      <c r="BP443" s="105">
        <v>136.32222222222225</v>
      </c>
      <c r="BQ443" s="105">
        <v>108.58888888888886</v>
      </c>
      <c r="BR443" s="106">
        <v>54.683333333333337</v>
      </c>
      <c r="BS443" s="107"/>
      <c r="BT443" s="142">
        <v>4.4408045977011499</v>
      </c>
      <c r="BU443" s="143">
        <v>5.8237046973962006</v>
      </c>
      <c r="BV443" s="143">
        <v>10.966666666666667</v>
      </c>
      <c r="BW443" s="143">
        <v>18.0402576489533</v>
      </c>
      <c r="BX443" s="143">
        <v>22.727777777777778</v>
      </c>
      <c r="BY443" s="143">
        <v>24.225641025641032</v>
      </c>
      <c r="BZ443" s="143">
        <v>24.566666666666659</v>
      </c>
      <c r="CA443" s="143">
        <v>22.645977011494249</v>
      </c>
      <c r="CB443" s="143">
        <v>17.733333333333334</v>
      </c>
      <c r="CC443" s="143">
        <v>16.184444444444448</v>
      </c>
      <c r="CD443" s="143">
        <v>14.083743842364528</v>
      </c>
      <c r="CE443" s="144">
        <v>7.9918950781019706</v>
      </c>
      <c r="CF443" s="110"/>
      <c r="CG443" s="111">
        <v>30</v>
      </c>
      <c r="CH443" s="111">
        <v>30.8</v>
      </c>
      <c r="CI443" s="111">
        <v>40.4</v>
      </c>
      <c r="CJ443" s="111">
        <v>75.2</v>
      </c>
      <c r="CK443" s="111">
        <v>65.400000000000006</v>
      </c>
      <c r="CL443" s="111">
        <v>75.400000000000006</v>
      </c>
      <c r="CM443" s="111">
        <v>69</v>
      </c>
      <c r="CN443" s="111">
        <v>90.4</v>
      </c>
      <c r="CO443" s="111">
        <v>81.599999999999994</v>
      </c>
      <c r="CP443" s="111">
        <v>56.2</v>
      </c>
      <c r="CQ443" s="111">
        <v>61</v>
      </c>
      <c r="CR443" s="111">
        <v>47.8</v>
      </c>
      <c r="CS443" s="112"/>
      <c r="CT443" s="200" t="s">
        <v>339</v>
      </c>
      <c r="CU443" s="114">
        <f t="shared" si="250"/>
        <v>72.899999999999991</v>
      </c>
      <c r="CV443" s="114"/>
      <c r="CW443" s="114"/>
      <c r="CX443" s="114">
        <f t="shared" si="231"/>
        <v>100.00000000000001</v>
      </c>
      <c r="CY443" s="114"/>
      <c r="CZ443" s="114"/>
      <c r="DA443" s="114">
        <f t="shared" si="232"/>
        <v>50.500000000000007</v>
      </c>
      <c r="DB443" s="115">
        <f t="shared" si="233"/>
        <v>223.4</v>
      </c>
      <c r="DC443" s="116">
        <f t="shared" si="234"/>
        <v>10</v>
      </c>
      <c r="DD443" s="116">
        <f t="shared" si="235"/>
        <v>10</v>
      </c>
      <c r="DE443" s="116">
        <f t="shared" si="236"/>
        <v>10</v>
      </c>
      <c r="DF443" s="117">
        <f t="shared" si="237"/>
        <v>30</v>
      </c>
      <c r="DH443" s="119">
        <v>8.7154743083003954</v>
      </c>
      <c r="DI443" s="119">
        <v>7.4131620553359694</v>
      </c>
      <c r="DJ443" s="120">
        <v>6.912272727272728</v>
      </c>
      <c r="DK443" s="121"/>
      <c r="DL443" s="119">
        <v>11.341096087456846</v>
      </c>
      <c r="DM443" s="119">
        <v>10.728063866513235</v>
      </c>
      <c r="DN443" s="120">
        <v>10.217203682393556</v>
      </c>
      <c r="DO443" s="121"/>
      <c r="DP443" s="119">
        <v>12.59126213592233</v>
      </c>
      <c r="DQ443" s="119">
        <v>29.979195561719838</v>
      </c>
      <c r="DR443" s="120">
        <v>29.479542302357839</v>
      </c>
      <c r="DS443" s="121"/>
      <c r="DT443" s="119">
        <v>34.17043755945101</v>
      </c>
      <c r="DU443" s="119">
        <v>41.12729311047697</v>
      </c>
      <c r="DV443" s="120">
        <v>61.588632966435654</v>
      </c>
      <c r="DW443" s="121"/>
      <c r="DX443" s="119">
        <v>65.652569709683178</v>
      </c>
      <c r="DY443" s="119">
        <v>75.202034394727988</v>
      </c>
      <c r="DZ443" s="120">
        <v>77.688874156458411</v>
      </c>
      <c r="EA443" s="121"/>
      <c r="EB443" s="119">
        <v>79.942238491556438</v>
      </c>
      <c r="EC443" s="119">
        <v>78.737079117311865</v>
      </c>
      <c r="ED443" s="120">
        <v>94.203291086783835</v>
      </c>
      <c r="EE443" s="121"/>
      <c r="EF443" s="119">
        <v>80.935439275592728</v>
      </c>
      <c r="EG443" s="119">
        <v>78.53141632681276</v>
      </c>
      <c r="EH443" s="120">
        <v>92.554883528029322</v>
      </c>
      <c r="EI443" s="121"/>
      <c r="EJ443" s="119">
        <v>86.059220317049466</v>
      </c>
      <c r="EK443" s="119">
        <v>65.82740820122936</v>
      </c>
      <c r="EL443" s="120">
        <v>69.972462390812012</v>
      </c>
      <c r="EM443" s="121"/>
      <c r="EN443" s="119">
        <v>56.097666886253833</v>
      </c>
      <c r="EO443" s="119">
        <v>51.050817962231001</v>
      </c>
      <c r="EP443" s="120">
        <v>46.586297760210797</v>
      </c>
      <c r="EQ443" s="121"/>
      <c r="ER443" s="119">
        <v>44.070675975880675</v>
      </c>
      <c r="ES443" s="119">
        <v>41.594795303078392</v>
      </c>
      <c r="ET443" s="120">
        <v>50.012789590606161</v>
      </c>
      <c r="EU443" s="121"/>
      <c r="EV443" s="119">
        <v>38.712932138284245</v>
      </c>
      <c r="EW443" s="119">
        <v>35.166709346991041</v>
      </c>
      <c r="EX443" s="120">
        <v>31.02944942381562</v>
      </c>
      <c r="EY443" s="121"/>
      <c r="EZ443" s="119">
        <v>23.515038076887787</v>
      </c>
      <c r="FA443" s="119">
        <v>18.751215707863111</v>
      </c>
      <c r="FB443" s="120">
        <v>10.338508120011012</v>
      </c>
    </row>
    <row r="444" spans="1:158" s="118" customFormat="1" ht="15" customHeight="1" x14ac:dyDescent="0.25">
      <c r="A444" s="85">
        <v>24035310</v>
      </c>
      <c r="B444" s="86">
        <v>-72.504722220000005</v>
      </c>
      <c r="C444" s="86">
        <v>6.54952778</v>
      </c>
      <c r="D444" s="87">
        <v>2350</v>
      </c>
      <c r="E444" s="197" t="s">
        <v>340</v>
      </c>
      <c r="F444" s="89" t="s">
        <v>240</v>
      </c>
      <c r="G444" s="89" t="s">
        <v>1515</v>
      </c>
      <c r="H444" s="89" t="s">
        <v>752</v>
      </c>
      <c r="I444" s="89" t="s">
        <v>1590</v>
      </c>
      <c r="J444" s="171" t="s">
        <v>962</v>
      </c>
      <c r="K444" s="339">
        <v>0</v>
      </c>
      <c r="L444" s="126">
        <v>0</v>
      </c>
      <c r="M444" s="126">
        <v>0</v>
      </c>
      <c r="N444" s="126">
        <v>0</v>
      </c>
      <c r="O444" s="91">
        <v>0</v>
      </c>
      <c r="P444" s="91">
        <v>23</v>
      </c>
      <c r="Q444" s="91">
        <v>35</v>
      </c>
      <c r="R444" s="91">
        <v>1</v>
      </c>
      <c r="S444" s="91">
        <v>32</v>
      </c>
      <c r="T444" s="91">
        <v>7</v>
      </c>
      <c r="U444" s="126">
        <v>0</v>
      </c>
      <c r="V444" s="661">
        <v>15</v>
      </c>
      <c r="W444" s="661">
        <v>18.5</v>
      </c>
      <c r="X444" s="126">
        <v>15</v>
      </c>
      <c r="Y444" s="126">
        <v>17</v>
      </c>
      <c r="Z444" s="126">
        <v>5.5</v>
      </c>
      <c r="AA444" s="126">
        <v>4</v>
      </c>
      <c r="AB444" s="126">
        <v>4</v>
      </c>
      <c r="AC444" s="126">
        <v>0</v>
      </c>
      <c r="AD444" s="339">
        <v>3</v>
      </c>
      <c r="AE444" s="126">
        <v>0</v>
      </c>
      <c r="AF444" s="126">
        <v>3</v>
      </c>
      <c r="AG444" s="126">
        <v>5.5</v>
      </c>
      <c r="AH444" s="91">
        <v>20</v>
      </c>
      <c r="AI444" s="91">
        <v>4.5</v>
      </c>
      <c r="AJ444" s="91">
        <v>4</v>
      </c>
      <c r="AK444" s="91">
        <v>0</v>
      </c>
      <c r="AL444" s="91">
        <v>5.5</v>
      </c>
      <c r="AM444" s="91">
        <v>3.5</v>
      </c>
      <c r="AN444" s="126">
        <v>0</v>
      </c>
      <c r="AO444" s="120"/>
      <c r="AP444" s="92">
        <f t="shared" si="238"/>
        <v>226</v>
      </c>
      <c r="AQ444" s="93">
        <v>159.88518518518518</v>
      </c>
      <c r="AR444" s="94">
        <f>+AP444*100/AQ444</f>
        <v>141.35143274108736</v>
      </c>
      <c r="AS444" s="95">
        <f>IF(AND((AP444*$AT$1*100/(AQ444*AT444))&gt;100+3.33*AP444-AQ444*AT444/$AT$1,AQ444&lt;30),IF(100+3.33*AP444-AQ444*AT444/$AT$1&gt;200,200,100+3.33*AP444-AQ444*AT444/$AT$1),IF((AP444*$AT$1*100/(AQ444*AT444))&lt;100+AP444-3.33*AQ444*AT444/$AT$1,100+AP444-3.33*AQ444*AT444/$AT$1,IF((AP444*$AT$1*100/(AQ444*AT444))&gt;200,200,(AP444*$AT$1*100/(AQ444*AT444)))))</f>
        <v>141.35143274108736</v>
      </c>
      <c r="AT444" s="96">
        <f t="shared" si="226"/>
        <v>30</v>
      </c>
      <c r="AU444" s="97">
        <f t="shared" si="227"/>
        <v>20</v>
      </c>
      <c r="AV444" s="98"/>
      <c r="AW444" s="58">
        <f t="shared" si="242"/>
        <v>0</v>
      </c>
      <c r="AX444" s="99"/>
      <c r="AY444" s="100">
        <f>MAX(K444:AO444)</f>
        <v>35</v>
      </c>
      <c r="AZ444" s="101">
        <v>59.6</v>
      </c>
      <c r="BA444" s="102">
        <f t="shared" si="239"/>
        <v>-24.6</v>
      </c>
      <c r="BB444" s="102" t="str">
        <f t="shared" si="240"/>
        <v/>
      </c>
      <c r="BC444" s="102" t="str">
        <f t="shared" si="241"/>
        <v/>
      </c>
      <c r="BD444" s="102">
        <v>19.038049940546966</v>
      </c>
      <c r="BE444" s="103">
        <f t="shared" si="249"/>
        <v>0.96195005945303436</v>
      </c>
      <c r="BF444" s="124" t="s">
        <v>340</v>
      </c>
      <c r="BG444" s="105">
        <v>42.111111111111114</v>
      </c>
      <c r="BH444" s="105">
        <v>56.837931034482764</v>
      </c>
      <c r="BI444" s="105">
        <v>94.817857142857136</v>
      </c>
      <c r="BJ444" s="105">
        <v>159.88518518518518</v>
      </c>
      <c r="BK444" s="105">
        <v>166.91481481481478</v>
      </c>
      <c r="BL444" s="105">
        <v>107.9846153846154</v>
      </c>
      <c r="BM444" s="105">
        <v>91.237037037037027</v>
      </c>
      <c r="BN444" s="105">
        <v>103.32222222222219</v>
      </c>
      <c r="BO444" s="105">
        <v>123.02083333333336</v>
      </c>
      <c r="BP444" s="105">
        <v>174.26666666666668</v>
      </c>
      <c r="BQ444" s="105">
        <v>151.55546256701152</v>
      </c>
      <c r="BR444" s="106">
        <v>51.741666666666667</v>
      </c>
      <c r="BS444" s="107"/>
      <c r="BT444" s="191">
        <v>6.3976190476190462</v>
      </c>
      <c r="BU444" s="192">
        <v>7.9647372742200346</v>
      </c>
      <c r="BV444" s="192">
        <v>13.433333333333334</v>
      </c>
      <c r="BW444" s="192">
        <v>19.038049940546966</v>
      </c>
      <c r="BX444" s="192">
        <v>21.495402298850578</v>
      </c>
      <c r="BY444" s="193">
        <v>18.791121680539035</v>
      </c>
      <c r="BZ444" s="192">
        <v>17.868965517241381</v>
      </c>
      <c r="CA444" s="410">
        <v>18.480168167147951</v>
      </c>
      <c r="CB444" s="193">
        <v>18.72572132301196</v>
      </c>
      <c r="CC444" s="193">
        <v>20.814285714285713</v>
      </c>
      <c r="CD444" s="193">
        <v>17.049173638033054</v>
      </c>
      <c r="CE444" s="193">
        <v>9.22772108843537</v>
      </c>
      <c r="CF444" s="110"/>
      <c r="CG444" s="111">
        <v>36</v>
      </c>
      <c r="CH444" s="111">
        <v>34.700000000000003</v>
      </c>
      <c r="CI444" s="111">
        <v>47.6</v>
      </c>
      <c r="CJ444" s="111">
        <v>59.6</v>
      </c>
      <c r="CK444" s="111">
        <v>70.7</v>
      </c>
      <c r="CL444" s="111">
        <v>50.5</v>
      </c>
      <c r="CM444" s="111">
        <v>28.2</v>
      </c>
      <c r="CN444" s="111">
        <v>42.8</v>
      </c>
      <c r="CO444" s="111">
        <v>54.1</v>
      </c>
      <c r="CP444" s="111">
        <v>45</v>
      </c>
      <c r="CQ444" s="111">
        <v>59.4</v>
      </c>
      <c r="CR444" s="111">
        <v>33.1</v>
      </c>
      <c r="CS444" s="112"/>
      <c r="CT444" s="200" t="s">
        <v>340</v>
      </c>
      <c r="CU444" s="114">
        <f t="shared" si="250"/>
        <v>98</v>
      </c>
      <c r="CV444" s="114"/>
      <c r="CW444" s="114"/>
      <c r="CX444" s="114">
        <f t="shared" si="231"/>
        <v>82</v>
      </c>
      <c r="CY444" s="114"/>
      <c r="CZ444" s="114"/>
      <c r="DA444" s="114">
        <f t="shared" si="232"/>
        <v>46</v>
      </c>
      <c r="DB444" s="115">
        <f t="shared" si="233"/>
        <v>226</v>
      </c>
      <c r="DC444" s="116">
        <f t="shared" si="234"/>
        <v>10</v>
      </c>
      <c r="DD444" s="116">
        <f t="shared" si="235"/>
        <v>10</v>
      </c>
      <c r="DE444" s="116">
        <f t="shared" si="236"/>
        <v>10</v>
      </c>
      <c r="DF444" s="117">
        <f t="shared" si="237"/>
        <v>30</v>
      </c>
      <c r="DH444" s="119">
        <v>14.312634627568105</v>
      </c>
      <c r="DI444" s="119">
        <v>14.003728844239294</v>
      </c>
      <c r="DJ444" s="120">
        <v>10.914671010951215</v>
      </c>
      <c r="DK444" s="121"/>
      <c r="DL444" s="119">
        <v>14.558218066108189</v>
      </c>
      <c r="DM444" s="119">
        <v>20.485492564452233</v>
      </c>
      <c r="DN444" s="120">
        <v>20.173530748749915</v>
      </c>
      <c r="DO444" s="121"/>
      <c r="DP444" s="119">
        <v>21.069420800506752</v>
      </c>
      <c r="DQ444" s="119">
        <v>28.157290470723307</v>
      </c>
      <c r="DR444" s="120">
        <v>35.342254246011322</v>
      </c>
      <c r="DS444" s="121"/>
      <c r="DT444" s="119">
        <v>46.311636249495542</v>
      </c>
      <c r="DU444" s="119">
        <v>50.088121608896465</v>
      </c>
      <c r="DV444" s="120">
        <v>56.448518003676966</v>
      </c>
      <c r="DW444" s="121"/>
      <c r="DX444" s="119">
        <v>58.503484009290695</v>
      </c>
      <c r="DY444" s="119">
        <v>53.903210053004592</v>
      </c>
      <c r="DZ444" s="120">
        <v>61.303650765290932</v>
      </c>
      <c r="EA444" s="121"/>
      <c r="EB444" s="119">
        <v>47.907870182555776</v>
      </c>
      <c r="EC444" s="119">
        <v>34.46179435169293</v>
      </c>
      <c r="ED444" s="120">
        <v>27.688956155406458</v>
      </c>
      <c r="EE444" s="121"/>
      <c r="EF444" s="119">
        <v>34.560341159207624</v>
      </c>
      <c r="EG444" s="119">
        <v>31.603851797505499</v>
      </c>
      <c r="EH444" s="120">
        <v>29.666841526045484</v>
      </c>
      <c r="EI444" s="121"/>
      <c r="EJ444" s="119">
        <v>30.245820474976522</v>
      </c>
      <c r="EK444" s="119">
        <v>32.681725479672622</v>
      </c>
      <c r="EL444" s="120">
        <v>41.410385079833624</v>
      </c>
      <c r="EM444" s="121"/>
      <c r="EN444" s="119">
        <v>40.890463483509933</v>
      </c>
      <c r="EO444" s="119">
        <v>43.789787300189118</v>
      </c>
      <c r="EP444" s="120">
        <v>48.388714733542315</v>
      </c>
      <c r="EQ444" s="121"/>
      <c r="ER444" s="119">
        <v>55.481955361753393</v>
      </c>
      <c r="ES444" s="119">
        <v>59.280719873008579</v>
      </c>
      <c r="ET444" s="120">
        <v>65.47870407558284</v>
      </c>
      <c r="EU444" s="121"/>
      <c r="EV444" s="119">
        <v>53.914072494669504</v>
      </c>
      <c r="EW444" s="119">
        <v>48.949609097370292</v>
      </c>
      <c r="EX444" s="120">
        <v>36.836318407960199</v>
      </c>
      <c r="EY444" s="121"/>
      <c r="EZ444" s="119">
        <v>27.308797127468587</v>
      </c>
      <c r="FA444" s="119">
        <v>13.459335727109517</v>
      </c>
      <c r="FB444" s="120">
        <v>13.556867145421906</v>
      </c>
    </row>
    <row r="445" spans="1:158" s="118" customFormat="1" ht="15" customHeight="1" x14ac:dyDescent="0.25">
      <c r="A445" s="85">
        <v>24035250</v>
      </c>
      <c r="B445" s="86">
        <v>-72.466333329999998</v>
      </c>
      <c r="C445" s="86">
        <v>6.1883333299999999</v>
      </c>
      <c r="D445" s="87">
        <v>2888</v>
      </c>
      <c r="E445" s="197" t="s">
        <v>341</v>
      </c>
      <c r="F445" s="89" t="s">
        <v>240</v>
      </c>
      <c r="G445" s="89" t="s">
        <v>1515</v>
      </c>
      <c r="H445" s="89" t="s">
        <v>752</v>
      </c>
      <c r="I445" s="89" t="s">
        <v>1590</v>
      </c>
      <c r="J445" s="171" t="s">
        <v>963</v>
      </c>
      <c r="K445" s="339">
        <v>2</v>
      </c>
      <c r="L445" s="126">
        <v>1.5</v>
      </c>
      <c r="M445" s="126">
        <v>0</v>
      </c>
      <c r="N445" s="126">
        <v>3.3</v>
      </c>
      <c r="O445" s="126">
        <v>0</v>
      </c>
      <c r="P445" s="126">
        <v>1.8</v>
      </c>
      <c r="Q445" s="126">
        <v>7.3</v>
      </c>
      <c r="R445" s="126">
        <v>0</v>
      </c>
      <c r="S445" s="126">
        <v>0</v>
      </c>
      <c r="T445" s="126">
        <v>0</v>
      </c>
      <c r="U445" s="126">
        <v>0</v>
      </c>
      <c r="V445" s="660">
        <v>0</v>
      </c>
      <c r="W445" s="660">
        <v>20.5</v>
      </c>
      <c r="X445" s="126">
        <v>8.5</v>
      </c>
      <c r="Y445" s="91">
        <v>6</v>
      </c>
      <c r="Z445" s="91">
        <v>9.1</v>
      </c>
      <c r="AA445" s="91">
        <v>9</v>
      </c>
      <c r="AB445" s="126">
        <v>2.4</v>
      </c>
      <c r="AC445" s="126">
        <v>0</v>
      </c>
      <c r="AD445" s="339">
        <v>0</v>
      </c>
      <c r="AE445" s="126">
        <v>0.5</v>
      </c>
      <c r="AF445" s="126">
        <v>6</v>
      </c>
      <c r="AG445" s="126">
        <v>19.2</v>
      </c>
      <c r="AH445" s="126">
        <v>5</v>
      </c>
      <c r="AI445" s="126">
        <v>6</v>
      </c>
      <c r="AJ445" s="126">
        <v>14.5</v>
      </c>
      <c r="AK445" s="126">
        <v>3.1</v>
      </c>
      <c r="AL445" s="126">
        <v>0</v>
      </c>
      <c r="AM445" s="126">
        <v>0</v>
      </c>
      <c r="AN445" s="126">
        <v>3</v>
      </c>
      <c r="AO445" s="120"/>
      <c r="AP445" s="92">
        <f t="shared" si="238"/>
        <v>128.69999999999999</v>
      </c>
      <c r="AQ445" s="93">
        <v>110.35172413793104</v>
      </c>
      <c r="AR445" s="94">
        <f>+AP445*100/AQ445</f>
        <v>116.62708580713702</v>
      </c>
      <c r="AS445" s="95">
        <f>IF(AND((AP445*$AT$1*100/(AQ445*AT445))&gt;100+3.33*AP445-AQ445*AT445/$AT$1,AQ445&lt;30),IF(100+3.33*AP445-AQ445*AT445/$AT$1&gt;200,200,100+3.33*AP445-AQ445*AT445/$AT$1),IF((AP445*$AT$1*100/(AQ445*AT445))&lt;100+AP445-3.33*AQ445*AT445/$AT$1,100+AP445-3.33*AQ445*AT445/$AT$1,IF((AP445*$AT$1*100/(AQ445*AT445))&gt;200,200,(AP445*$AT$1*100/(AQ445*AT445)))))</f>
        <v>116.62708580713704</v>
      </c>
      <c r="AT445" s="96">
        <f t="shared" si="226"/>
        <v>30</v>
      </c>
      <c r="AU445" s="97">
        <f t="shared" si="227"/>
        <v>19</v>
      </c>
      <c r="AV445" s="98"/>
      <c r="AW445" s="58">
        <f t="shared" si="242"/>
        <v>3</v>
      </c>
      <c r="AX445" s="99"/>
      <c r="AY445" s="100">
        <f>MAX(K445:AO445)</f>
        <v>20.5</v>
      </c>
      <c r="AZ445" s="101"/>
      <c r="BA445" s="102" t="str">
        <f t="shared" si="239"/>
        <v/>
      </c>
      <c r="BB445" s="102" t="str">
        <f t="shared" si="240"/>
        <v/>
      </c>
      <c r="BC445" s="102" t="str">
        <f t="shared" si="241"/>
        <v/>
      </c>
      <c r="BD445" s="102">
        <v>13.586206896551722</v>
      </c>
      <c r="BE445" s="103">
        <f t="shared" si="249"/>
        <v>5.4137931034482776</v>
      </c>
      <c r="BF445" s="124" t="s">
        <v>341</v>
      </c>
      <c r="BG445" s="105">
        <v>20.284000000000002</v>
      </c>
      <c r="BH445" s="105">
        <v>39.425925925925924</v>
      </c>
      <c r="BI445" s="105">
        <v>52.692592592592575</v>
      </c>
      <c r="BJ445" s="105">
        <v>110.35172413793104</v>
      </c>
      <c r="BK445" s="105">
        <v>122.36071428571428</v>
      </c>
      <c r="BL445" s="105">
        <v>135.61851851851853</v>
      </c>
      <c r="BM445" s="105">
        <v>167.8</v>
      </c>
      <c r="BN445" s="105">
        <v>126.47307692307695</v>
      </c>
      <c r="BO445" s="105">
        <v>92.83448275862068</v>
      </c>
      <c r="BP445" s="105">
        <v>114.59259259259258</v>
      </c>
      <c r="BQ445" s="105">
        <v>112.15185185185183</v>
      </c>
      <c r="BR445" s="106">
        <v>34.922222222222217</v>
      </c>
      <c r="BS445" s="107"/>
      <c r="BT445" s="191">
        <v>3.6089825457641536</v>
      </c>
      <c r="BU445" s="192">
        <v>5.3038522438152977</v>
      </c>
      <c r="BV445" s="192">
        <v>8.3678160919540208</v>
      </c>
      <c r="BW445" s="192">
        <v>13.586206896551722</v>
      </c>
      <c r="BX445" s="192">
        <v>16.573563218390802</v>
      </c>
      <c r="BY445" s="193">
        <v>19.289819376026276</v>
      </c>
      <c r="BZ445" s="192">
        <v>22.145478927203058</v>
      </c>
      <c r="CA445" s="410">
        <v>20.383415435139572</v>
      </c>
      <c r="CB445" s="193">
        <v>15.620689655172415</v>
      </c>
      <c r="CC445" s="193">
        <v>14.915476190476191</v>
      </c>
      <c r="CD445" s="193">
        <v>13.582649151614667</v>
      </c>
      <c r="CE445" s="193">
        <v>5.3218390804597693</v>
      </c>
      <c r="CF445" s="110"/>
      <c r="CG445" s="111"/>
      <c r="CH445" s="111"/>
      <c r="CI445" s="111"/>
      <c r="CJ445" s="111"/>
      <c r="CK445" s="111"/>
      <c r="CL445" s="111"/>
      <c r="CM445" s="111"/>
      <c r="CN445" s="111"/>
      <c r="CO445" s="111"/>
      <c r="CP445" s="111"/>
      <c r="CQ445" s="111"/>
      <c r="CR445" s="111"/>
      <c r="CS445" s="112"/>
      <c r="CT445" s="200" t="s">
        <v>341</v>
      </c>
      <c r="CU445" s="114">
        <f t="shared" si="250"/>
        <v>15.899999999999999</v>
      </c>
      <c r="CV445" s="114"/>
      <c r="CW445" s="114"/>
      <c r="CX445" s="114">
        <f t="shared" si="231"/>
        <v>55.5</v>
      </c>
      <c r="CY445" s="114"/>
      <c r="CZ445" s="114"/>
      <c r="DA445" s="114">
        <f t="shared" si="232"/>
        <v>57.300000000000004</v>
      </c>
      <c r="DB445" s="115">
        <f t="shared" si="233"/>
        <v>128.70000000000002</v>
      </c>
      <c r="DC445" s="116">
        <f t="shared" si="234"/>
        <v>10</v>
      </c>
      <c r="DD445" s="116">
        <f t="shared" si="235"/>
        <v>10</v>
      </c>
      <c r="DE445" s="116">
        <f t="shared" si="236"/>
        <v>10</v>
      </c>
      <c r="DF445" s="117">
        <f t="shared" si="237"/>
        <v>30</v>
      </c>
      <c r="DH445" s="119">
        <v>6.8968202764976958</v>
      </c>
      <c r="DI445" s="119">
        <v>4.8977419354838716</v>
      </c>
      <c r="DJ445" s="120">
        <v>3.6982949308755759</v>
      </c>
      <c r="DK445" s="121"/>
      <c r="DL445" s="119">
        <v>7.0301337086558764</v>
      </c>
      <c r="DM445" s="119">
        <v>8.6603096410978182</v>
      </c>
      <c r="DN445" s="120">
        <v>9.2716256157635453</v>
      </c>
      <c r="DO445" s="121"/>
      <c r="DP445" s="119">
        <v>11.489725085910655</v>
      </c>
      <c r="DQ445" s="119">
        <v>16.884900343642617</v>
      </c>
      <c r="DR445" s="120">
        <v>20.082041237113408</v>
      </c>
      <c r="DS445" s="121"/>
      <c r="DT445" s="119">
        <v>35.092640294388225</v>
      </c>
      <c r="DU445" s="119">
        <v>32.880496780128802</v>
      </c>
      <c r="DV445" s="120">
        <v>41.326862925482992</v>
      </c>
      <c r="DW445" s="121"/>
      <c r="DX445" s="119">
        <v>46.918814075921311</v>
      </c>
      <c r="DY445" s="119">
        <v>33.896855084510946</v>
      </c>
      <c r="DZ445" s="120">
        <v>38.767664172901078</v>
      </c>
      <c r="EA445" s="121"/>
      <c r="EB445" s="119">
        <v>33.45987836663771</v>
      </c>
      <c r="EC445" s="119">
        <v>36.646533449174626</v>
      </c>
      <c r="ED445" s="120">
        <v>44.513588184187661</v>
      </c>
      <c r="EE445" s="121"/>
      <c r="EF445" s="119">
        <v>49.729538077403248</v>
      </c>
      <c r="EG445" s="119">
        <v>58.217511444028304</v>
      </c>
      <c r="EH445" s="120">
        <v>52.026283811901799</v>
      </c>
      <c r="EI445" s="121"/>
      <c r="EJ445" s="119">
        <v>37.879656468062265</v>
      </c>
      <c r="EK445" s="119">
        <v>44.060021470746115</v>
      </c>
      <c r="EL445" s="120">
        <v>41.866988727858292</v>
      </c>
      <c r="EM445" s="121"/>
      <c r="EN445" s="119">
        <v>33.00291382970935</v>
      </c>
      <c r="EO445" s="119">
        <v>29.280024159894584</v>
      </c>
      <c r="EP445" s="120">
        <v>32.499820631085733</v>
      </c>
      <c r="EQ445" s="121"/>
      <c r="ER445" s="119">
        <v>28.917501546072977</v>
      </c>
      <c r="ES445" s="119">
        <v>40.584217687074833</v>
      </c>
      <c r="ET445" s="120">
        <v>37.991614100185537</v>
      </c>
      <c r="EU445" s="121"/>
      <c r="EV445" s="119">
        <v>34.928681541582158</v>
      </c>
      <c r="EW445" s="119">
        <v>34.730223123732252</v>
      </c>
      <c r="EX445" s="120">
        <v>28.181095334685601</v>
      </c>
      <c r="EY445" s="121"/>
      <c r="EZ445" s="119">
        <v>19.700429799426932</v>
      </c>
      <c r="FA445" s="119">
        <v>9.899713467048711</v>
      </c>
      <c r="FB445" s="120">
        <v>4.9498567335243555</v>
      </c>
    </row>
    <row r="446" spans="1:158" s="118" customFormat="1" ht="15" customHeight="1" x14ac:dyDescent="0.25">
      <c r="A446" s="85">
        <v>35210010</v>
      </c>
      <c r="B446" s="86">
        <v>-72.45</v>
      </c>
      <c r="C446" s="86">
        <v>5.45</v>
      </c>
      <c r="D446" s="87">
        <v>656</v>
      </c>
      <c r="E446" s="197" t="s">
        <v>1909</v>
      </c>
      <c r="F446" s="89" t="s">
        <v>298</v>
      </c>
      <c r="G446" s="89" t="s">
        <v>1524</v>
      </c>
      <c r="H446" s="89" t="s">
        <v>737</v>
      </c>
      <c r="I446" s="89" t="s">
        <v>1604</v>
      </c>
      <c r="J446" s="171" t="s">
        <v>1470</v>
      </c>
      <c r="K446" s="339">
        <v>3</v>
      </c>
      <c r="L446" s="126">
        <v>0</v>
      </c>
      <c r="M446" s="126">
        <v>0</v>
      </c>
      <c r="N446" s="126">
        <v>20</v>
      </c>
      <c r="O446" s="126">
        <v>3.3</v>
      </c>
      <c r="P446" s="126">
        <v>7.9</v>
      </c>
      <c r="Q446" s="126">
        <v>109.5</v>
      </c>
      <c r="R446" s="126">
        <v>9</v>
      </c>
      <c r="S446" s="126">
        <v>13.3</v>
      </c>
      <c r="T446" s="126">
        <v>4.7</v>
      </c>
      <c r="U446" s="126">
        <v>0</v>
      </c>
      <c r="V446" s="661">
        <v>61.3</v>
      </c>
      <c r="W446" s="661">
        <v>10.5</v>
      </c>
      <c r="X446" s="126">
        <v>13.7</v>
      </c>
      <c r="Y446" s="126">
        <v>2.7</v>
      </c>
      <c r="Z446" s="126">
        <v>5.8</v>
      </c>
      <c r="AA446" s="126">
        <v>8.3000000000000007</v>
      </c>
      <c r="AB446" s="126">
        <v>0</v>
      </c>
      <c r="AC446" s="126">
        <v>12</v>
      </c>
      <c r="AD446" s="339">
        <v>4.7</v>
      </c>
      <c r="AE446" s="126">
        <v>0</v>
      </c>
      <c r="AF446" s="126">
        <v>34.1</v>
      </c>
      <c r="AG446" s="126">
        <v>41.9</v>
      </c>
      <c r="AH446" s="126">
        <v>6.7</v>
      </c>
      <c r="AI446" s="126">
        <v>10</v>
      </c>
      <c r="AJ446" s="126">
        <v>12.3</v>
      </c>
      <c r="AK446" s="126">
        <v>0</v>
      </c>
      <c r="AL446" s="126">
        <v>0</v>
      </c>
      <c r="AM446" s="126">
        <v>6.4</v>
      </c>
      <c r="AN446" s="126">
        <v>0</v>
      </c>
      <c r="AO446" s="120"/>
      <c r="AP446" s="92">
        <f t="shared" si="238"/>
        <v>401.09999999999997</v>
      </c>
      <c r="AQ446" s="93">
        <v>401.28000000000003</v>
      </c>
      <c r="AR446" s="94">
        <f>+AP446*100/AQ446</f>
        <v>99.955143540669852</v>
      </c>
      <c r="AS446" s="95">
        <f>IF(AND((AP446*$AT$1*100/(AQ446*AT446))&gt;100+3.33*AP446-AQ446*AT446/$AT$1,AQ446&lt;30),IF(100+3.33*AP446-AQ446*AT446/$AT$1&gt;200,200,100+3.33*AP446-AQ446*AT446/$AT$1),IF((AP446*$AT$1*100/(AQ446*AT446))&lt;100+AP446-3.33*AQ446*AT446/$AT$1,100+AP446-3.33*AQ446*AT446/$AT$1,IF((AP446*$AT$1*100/(AQ446*AT446))&gt;200,200,(AP446*$AT$1*100/(AQ446*AT446)))))</f>
        <v>99.955143540669823</v>
      </c>
      <c r="AT446" s="96">
        <f t="shared" si="226"/>
        <v>30</v>
      </c>
      <c r="AU446" s="97">
        <f t="shared" si="227"/>
        <v>22</v>
      </c>
      <c r="AV446" s="98"/>
      <c r="AW446" s="58">
        <f t="shared" si="242"/>
        <v>0</v>
      </c>
      <c r="AX446" s="99"/>
      <c r="AY446" s="100">
        <f>MAX(K446:AO446)</f>
        <v>109.5</v>
      </c>
      <c r="AZ446" s="101">
        <v>137</v>
      </c>
      <c r="BA446" s="102">
        <f t="shared" si="239"/>
        <v>-27.5</v>
      </c>
      <c r="BB446" s="102" t="str">
        <f t="shared" si="240"/>
        <v/>
      </c>
      <c r="BC446" s="102" t="str">
        <f t="shared" si="241"/>
        <v/>
      </c>
      <c r="BD446" s="102">
        <v>17.733333333333334</v>
      </c>
      <c r="BE446" s="103">
        <f t="shared" si="249"/>
        <v>4.2666666666666657</v>
      </c>
      <c r="BF446" s="346" t="s">
        <v>1814</v>
      </c>
      <c r="BG446" s="105">
        <v>18.274999999999999</v>
      </c>
      <c r="BH446" s="105">
        <v>54.572413793103443</v>
      </c>
      <c r="BI446" s="105">
        <v>136.60689655172411</v>
      </c>
      <c r="BJ446" s="105">
        <v>401.28000000000003</v>
      </c>
      <c r="BK446" s="105">
        <v>527.82333333333327</v>
      </c>
      <c r="BL446" s="105">
        <v>557.73333333333335</v>
      </c>
      <c r="BM446" s="105">
        <v>512.47931034482758</v>
      </c>
      <c r="BN446" s="105">
        <v>422.11538461538453</v>
      </c>
      <c r="BO446" s="105">
        <v>416.93214285714288</v>
      </c>
      <c r="BP446" s="105">
        <v>399.09310344827588</v>
      </c>
      <c r="BQ446" s="105">
        <v>239.637037037037</v>
      </c>
      <c r="BR446" s="106">
        <v>67.357142857142861</v>
      </c>
      <c r="BS446" s="107"/>
      <c r="BT446" s="191">
        <v>1.8688888888888886</v>
      </c>
      <c r="BU446" s="192">
        <v>3.4245587027914617</v>
      </c>
      <c r="BV446" s="192">
        <v>8.466666666666665</v>
      </c>
      <c r="BW446" s="192">
        <v>17.733333333333334</v>
      </c>
      <c r="BX446" s="192">
        <v>22.366666666666656</v>
      </c>
      <c r="BY446" s="193">
        <v>20.92614612234112</v>
      </c>
      <c r="BZ446" s="192">
        <v>21.551724137931032</v>
      </c>
      <c r="CA446" s="410">
        <v>18.358024691358025</v>
      </c>
      <c r="CB446" s="193">
        <v>15.964285714285714</v>
      </c>
      <c r="CC446" s="193">
        <v>16.931034482758623</v>
      </c>
      <c r="CD446" s="193">
        <v>12.409036860879908</v>
      </c>
      <c r="CE446" s="193">
        <v>4.5357142857142847</v>
      </c>
      <c r="CF446" s="110"/>
      <c r="CG446" s="111">
        <v>50</v>
      </c>
      <c r="CH446" s="111">
        <v>90</v>
      </c>
      <c r="CI446" s="111">
        <v>135</v>
      </c>
      <c r="CJ446" s="111">
        <v>137</v>
      </c>
      <c r="CK446" s="111">
        <v>160</v>
      </c>
      <c r="CL446" s="111">
        <v>152</v>
      </c>
      <c r="CM446" s="111">
        <v>146</v>
      </c>
      <c r="CN446" s="111">
        <v>140</v>
      </c>
      <c r="CO446" s="111">
        <v>135</v>
      </c>
      <c r="CP446" s="111">
        <v>185</v>
      </c>
      <c r="CQ446" s="111">
        <v>129</v>
      </c>
      <c r="CR446" s="111">
        <v>81</v>
      </c>
      <c r="CS446" s="112"/>
      <c r="CT446" s="200" t="s">
        <v>1814</v>
      </c>
      <c r="CU446" s="114">
        <f t="shared" si="250"/>
        <v>170.7</v>
      </c>
      <c r="CV446" s="114"/>
      <c r="CW446" s="114"/>
      <c r="CX446" s="114">
        <f t="shared" si="231"/>
        <v>119</v>
      </c>
      <c r="CY446" s="114"/>
      <c r="CZ446" s="114"/>
      <c r="DA446" s="114">
        <f t="shared" si="232"/>
        <v>111.4</v>
      </c>
      <c r="DB446" s="115">
        <f t="shared" si="233"/>
        <v>401.1</v>
      </c>
      <c r="DC446" s="116">
        <f t="shared" si="234"/>
        <v>10</v>
      </c>
      <c r="DD446" s="116">
        <f t="shared" si="235"/>
        <v>10</v>
      </c>
      <c r="DE446" s="116">
        <f t="shared" si="236"/>
        <v>10</v>
      </c>
      <c r="DF446" s="117">
        <f t="shared" si="237"/>
        <v>30</v>
      </c>
      <c r="DH446" s="119">
        <v>6.3992784992784983</v>
      </c>
      <c r="DI446" s="119">
        <v>3.8815295815295818</v>
      </c>
      <c r="DJ446" s="120">
        <v>10.49062049062049</v>
      </c>
      <c r="DK446" s="121"/>
      <c r="DL446" s="119">
        <v>16.986093552465235</v>
      </c>
      <c r="DM446" s="119">
        <v>27.602402022756007</v>
      </c>
      <c r="DN446" s="120">
        <v>39.386504424778764</v>
      </c>
      <c r="DO446" s="121"/>
      <c r="DP446" s="119">
        <v>36.230891950688907</v>
      </c>
      <c r="DQ446" s="119">
        <v>38.43886874546773</v>
      </c>
      <c r="DR446" s="120">
        <v>63.730239303843362</v>
      </c>
      <c r="DS446" s="121"/>
      <c r="DT446" s="119">
        <v>82.161792232556309</v>
      </c>
      <c r="DU446" s="119">
        <v>117.69652196754483</v>
      </c>
      <c r="DV446" s="120">
        <v>160.49525722847019</v>
      </c>
      <c r="DW446" s="121"/>
      <c r="DX446" s="119">
        <v>179.21799448022082</v>
      </c>
      <c r="DY446" s="119">
        <v>171.27671573137076</v>
      </c>
      <c r="DZ446" s="120">
        <v>182.35528978840847</v>
      </c>
      <c r="EA446" s="121"/>
      <c r="EB446" s="119">
        <v>181.03824260731975</v>
      </c>
      <c r="EC446" s="119">
        <v>191.62353875976956</v>
      </c>
      <c r="ED446" s="120">
        <v>162.24192233661441</v>
      </c>
      <c r="EE446" s="121"/>
      <c r="EF446" s="119">
        <v>163.93514985159896</v>
      </c>
      <c r="EG446" s="119">
        <v>161.445247818616</v>
      </c>
      <c r="EH446" s="120">
        <v>170.50849121867401</v>
      </c>
      <c r="EI446" s="121"/>
      <c r="EJ446" s="119">
        <v>151.96136667795352</v>
      </c>
      <c r="EK446" s="119">
        <v>149.0997565262258</v>
      </c>
      <c r="EL446" s="120">
        <v>152.25739531433916</v>
      </c>
      <c r="EM446" s="121"/>
      <c r="EN446" s="119">
        <v>172.41308113106996</v>
      </c>
      <c r="EO446" s="119">
        <v>148.71743628326905</v>
      </c>
      <c r="EP446" s="120">
        <v>130.67305401423243</v>
      </c>
      <c r="EQ446" s="121"/>
      <c r="ER446" s="119">
        <v>135.03298724360369</v>
      </c>
      <c r="ES446" s="119">
        <v>135.32932883960282</v>
      </c>
      <c r="ET446" s="120">
        <v>119.03054105965066</v>
      </c>
      <c r="EU446" s="121"/>
      <c r="EV446" s="119">
        <v>99.158353741496583</v>
      </c>
      <c r="EW446" s="119">
        <v>59.437306122448973</v>
      </c>
      <c r="EX446" s="120">
        <v>43.375768707482997</v>
      </c>
      <c r="EY446" s="121"/>
      <c r="EZ446" s="119">
        <v>31.009667294413063</v>
      </c>
      <c r="FA446" s="119">
        <v>16.280075329566859</v>
      </c>
      <c r="FB446" s="120">
        <v>9.8843314500941641</v>
      </c>
    </row>
    <row r="447" spans="1:158" s="118" customFormat="1" ht="15" customHeight="1" x14ac:dyDescent="0.25">
      <c r="A447" s="85">
        <v>24035420</v>
      </c>
      <c r="B447" s="86">
        <v>-72.95</v>
      </c>
      <c r="C447" s="86">
        <v>5.9666666666666668</v>
      </c>
      <c r="D447" s="87">
        <v>2643</v>
      </c>
      <c r="E447" s="197" t="s">
        <v>342</v>
      </c>
      <c r="F447" s="89" t="s">
        <v>240</v>
      </c>
      <c r="G447" s="89" t="s">
        <v>1515</v>
      </c>
      <c r="H447" s="89" t="s">
        <v>752</v>
      </c>
      <c r="I447" s="89" t="s">
        <v>1590</v>
      </c>
      <c r="J447" s="171" t="s">
        <v>964</v>
      </c>
      <c r="K447" s="339" t="s">
        <v>1301</v>
      </c>
      <c r="L447" s="126" t="s">
        <v>1301</v>
      </c>
      <c r="M447" s="126" t="s">
        <v>1301</v>
      </c>
      <c r="N447" s="126" t="s">
        <v>1301</v>
      </c>
      <c r="O447" s="126" t="s">
        <v>1301</v>
      </c>
      <c r="P447" s="126" t="s">
        <v>1301</v>
      </c>
      <c r="Q447" s="126" t="s">
        <v>1301</v>
      </c>
      <c r="R447" s="126" t="s">
        <v>1301</v>
      </c>
      <c r="S447" s="126" t="s">
        <v>1301</v>
      </c>
      <c r="T447" s="126" t="s">
        <v>1301</v>
      </c>
      <c r="U447" s="126" t="s">
        <v>1301</v>
      </c>
      <c r="V447" s="661" t="s">
        <v>1301</v>
      </c>
      <c r="W447" s="661" t="s">
        <v>1301</v>
      </c>
      <c r="X447" s="126" t="s">
        <v>1301</v>
      </c>
      <c r="Y447" s="126" t="s">
        <v>1301</v>
      </c>
      <c r="Z447" s="126" t="s">
        <v>1301</v>
      </c>
      <c r="AA447" s="126" t="s">
        <v>1301</v>
      </c>
      <c r="AB447" s="126" t="s">
        <v>1301</v>
      </c>
      <c r="AC447" s="126" t="s">
        <v>1301</v>
      </c>
      <c r="AD447" s="339" t="s">
        <v>1301</v>
      </c>
      <c r="AE447" s="126" t="s">
        <v>1301</v>
      </c>
      <c r="AF447" s="126" t="s">
        <v>1301</v>
      </c>
      <c r="AG447" s="126" t="s">
        <v>1301</v>
      </c>
      <c r="AH447" s="126" t="s">
        <v>1301</v>
      </c>
      <c r="AI447" s="126" t="s">
        <v>1301</v>
      </c>
      <c r="AJ447" s="126" t="s">
        <v>1301</v>
      </c>
      <c r="AK447" s="126" t="s">
        <v>1301</v>
      </c>
      <c r="AL447" s="126">
        <v>4.2</v>
      </c>
      <c r="AM447" s="126">
        <v>5.6</v>
      </c>
      <c r="AN447" s="126" t="s">
        <v>1301</v>
      </c>
      <c r="AO447" s="120"/>
      <c r="AP447" s="92">
        <f t="shared" si="238"/>
        <v>9.8000000000000007</v>
      </c>
      <c r="AQ447" s="93" t="s">
        <v>1301</v>
      </c>
      <c r="AR447" s="226"/>
      <c r="AS447" s="227"/>
      <c r="AT447" s="96">
        <f t="shared" si="226"/>
        <v>2</v>
      </c>
      <c r="AU447" s="97">
        <f t="shared" si="227"/>
        <v>2</v>
      </c>
      <c r="AV447" s="98"/>
      <c r="AW447" s="58">
        <f t="shared" si="242"/>
        <v>5.6</v>
      </c>
      <c r="AX447" s="99"/>
      <c r="AY447" s="100">
        <f>MAX(K447:AO447)</f>
        <v>5.6</v>
      </c>
      <c r="AZ447" s="101">
        <v>49.3</v>
      </c>
      <c r="BA447" s="102">
        <f t="shared" si="239"/>
        <v>-43.699999999999996</v>
      </c>
      <c r="BB447" s="102" t="str">
        <f t="shared" si="240"/>
        <v/>
      </c>
      <c r="BC447" s="102" t="str">
        <f t="shared" si="241"/>
        <v/>
      </c>
      <c r="BD447" s="102" t="s">
        <v>1301</v>
      </c>
      <c r="BE447" s="103"/>
      <c r="BF447" s="124" t="s">
        <v>342</v>
      </c>
      <c r="BG447" s="105" t="s">
        <v>1301</v>
      </c>
      <c r="BH447" s="105" t="s">
        <v>1301</v>
      </c>
      <c r="BI447" s="105" t="s">
        <v>1301</v>
      </c>
      <c r="BJ447" s="105" t="s">
        <v>1301</v>
      </c>
      <c r="BK447" s="105" t="s">
        <v>1301</v>
      </c>
      <c r="BL447" s="105" t="s">
        <v>1301</v>
      </c>
      <c r="BM447" s="105" t="s">
        <v>1301</v>
      </c>
      <c r="BN447" s="105" t="s">
        <v>1301</v>
      </c>
      <c r="BO447" s="105" t="s">
        <v>1301</v>
      </c>
      <c r="BP447" s="105" t="s">
        <v>1301</v>
      </c>
      <c r="BQ447" s="105" t="s">
        <v>1301</v>
      </c>
      <c r="BR447" s="106" t="s">
        <v>1301</v>
      </c>
      <c r="BS447" s="107"/>
      <c r="BT447" s="191" t="s">
        <v>1301</v>
      </c>
      <c r="BU447" s="192" t="s">
        <v>1301</v>
      </c>
      <c r="BV447" s="192" t="s">
        <v>1301</v>
      </c>
      <c r="BW447" s="192" t="s">
        <v>1301</v>
      </c>
      <c r="BX447" s="192" t="s">
        <v>1301</v>
      </c>
      <c r="BY447" s="193" t="s">
        <v>1301</v>
      </c>
      <c r="BZ447" s="192" t="s">
        <v>1301</v>
      </c>
      <c r="CA447" s="410" t="s">
        <v>1301</v>
      </c>
      <c r="CB447" s="193" t="s">
        <v>1301</v>
      </c>
      <c r="CC447" s="193" t="s">
        <v>1301</v>
      </c>
      <c r="CD447" s="193" t="s">
        <v>1301</v>
      </c>
      <c r="CE447" s="193" t="s">
        <v>1301</v>
      </c>
      <c r="CF447" s="110"/>
      <c r="CG447" s="111">
        <v>20.8</v>
      </c>
      <c r="CH447" s="111">
        <v>20.2</v>
      </c>
      <c r="CI447" s="111">
        <v>113.1</v>
      </c>
      <c r="CJ447" s="111">
        <v>49.3</v>
      </c>
      <c r="CK447" s="111">
        <v>41</v>
      </c>
      <c r="CL447" s="111">
        <v>24.8</v>
      </c>
      <c r="CM447" s="111">
        <v>58.2</v>
      </c>
      <c r="CN447" s="111">
        <v>54.5</v>
      </c>
      <c r="CO447" s="111">
        <v>38.4</v>
      </c>
      <c r="CP447" s="111">
        <v>45</v>
      </c>
      <c r="CQ447" s="111">
        <v>41</v>
      </c>
      <c r="CR447" s="111">
        <v>22.5</v>
      </c>
      <c r="CS447" s="112"/>
      <c r="CT447" s="200" t="s">
        <v>342</v>
      </c>
      <c r="CU447" s="114">
        <f t="shared" si="250"/>
        <v>0</v>
      </c>
      <c r="CV447" s="114"/>
      <c r="CW447" s="114"/>
      <c r="CX447" s="114">
        <f t="shared" si="231"/>
        <v>0</v>
      </c>
      <c r="CY447" s="114"/>
      <c r="CZ447" s="114"/>
      <c r="DA447" s="114">
        <f t="shared" si="232"/>
        <v>9.8000000000000007</v>
      </c>
      <c r="DB447" s="115">
        <f t="shared" si="233"/>
        <v>9.8000000000000007</v>
      </c>
      <c r="DC447" s="116">
        <f t="shared" si="234"/>
        <v>0</v>
      </c>
      <c r="DD447" s="116">
        <f t="shared" si="235"/>
        <v>0</v>
      </c>
      <c r="DE447" s="116">
        <f t="shared" si="236"/>
        <v>2</v>
      </c>
      <c r="DF447" s="117">
        <f t="shared" si="237"/>
        <v>2</v>
      </c>
      <c r="DH447" s="119"/>
      <c r="DI447" s="119"/>
      <c r="DJ447" s="120"/>
      <c r="DK447" s="121"/>
      <c r="DL447" s="119"/>
      <c r="DM447" s="119"/>
      <c r="DN447" s="120"/>
      <c r="DO447" s="121"/>
      <c r="DP447" s="119"/>
      <c r="DQ447" s="119"/>
      <c r="DR447" s="120"/>
      <c r="DS447" s="121"/>
      <c r="DT447" s="119"/>
      <c r="DU447" s="119"/>
      <c r="DV447" s="120"/>
      <c r="DW447" s="121"/>
      <c r="DX447" s="119"/>
      <c r="DY447" s="119"/>
      <c r="DZ447" s="120"/>
      <c r="EA447" s="121"/>
      <c r="EB447" s="119"/>
      <c r="EC447" s="119"/>
      <c r="ED447" s="120"/>
      <c r="EE447" s="121"/>
      <c r="EF447" s="119"/>
      <c r="EG447" s="119"/>
      <c r="EH447" s="120"/>
      <c r="EI447" s="121"/>
      <c r="EJ447" s="119"/>
      <c r="EK447" s="119"/>
      <c r="EL447" s="120"/>
      <c r="EM447" s="121"/>
      <c r="EN447" s="119"/>
      <c r="EO447" s="119"/>
      <c r="EP447" s="120"/>
      <c r="EQ447" s="121"/>
      <c r="ER447" s="119"/>
      <c r="ES447" s="119"/>
      <c r="ET447" s="120"/>
      <c r="EU447" s="121"/>
      <c r="EV447" s="119"/>
      <c r="EW447" s="119"/>
      <c r="EX447" s="120"/>
      <c r="EY447" s="121"/>
      <c r="EZ447" s="119"/>
      <c r="FA447" s="119"/>
      <c r="FB447" s="120"/>
    </row>
    <row r="448" spans="1:158" s="118" customFormat="1" ht="15" customHeight="1" x14ac:dyDescent="0.25">
      <c r="A448" s="85">
        <v>35085020</v>
      </c>
      <c r="B448" s="86">
        <v>-73.216667000000001</v>
      </c>
      <c r="C448" s="86">
        <v>5.35</v>
      </c>
      <c r="D448" s="87">
        <v>2120</v>
      </c>
      <c r="E448" s="197" t="s">
        <v>343</v>
      </c>
      <c r="F448" s="89" t="s">
        <v>240</v>
      </c>
      <c r="G448" s="89" t="s">
        <v>1524</v>
      </c>
      <c r="H448" s="89" t="s">
        <v>737</v>
      </c>
      <c r="I448" s="89" t="s">
        <v>1603</v>
      </c>
      <c r="J448" s="171" t="s">
        <v>965</v>
      </c>
      <c r="K448" s="339">
        <v>5.9</v>
      </c>
      <c r="L448" s="126">
        <v>0.9</v>
      </c>
      <c r="M448" s="126">
        <v>0</v>
      </c>
      <c r="N448" s="126">
        <v>0.6</v>
      </c>
      <c r="O448" s="126">
        <v>1.4</v>
      </c>
      <c r="P448" s="126">
        <v>13.6</v>
      </c>
      <c r="Q448" s="126">
        <v>4.2</v>
      </c>
      <c r="R448" s="126">
        <v>2.4</v>
      </c>
      <c r="S448" s="126">
        <v>4.0999999999999996</v>
      </c>
      <c r="T448" s="126">
        <v>2.8</v>
      </c>
      <c r="U448" s="126">
        <v>9.3000000000000007</v>
      </c>
      <c r="V448" s="661">
        <v>0</v>
      </c>
      <c r="W448" s="661">
        <v>1.9</v>
      </c>
      <c r="X448" s="126">
        <v>3.9</v>
      </c>
      <c r="Y448" s="126">
        <v>6.4</v>
      </c>
      <c r="Z448" s="126">
        <v>15.4</v>
      </c>
      <c r="AA448" s="126">
        <v>21.3</v>
      </c>
      <c r="AB448" s="126">
        <v>0</v>
      </c>
      <c r="AC448" s="126">
        <v>1.1000000000000001</v>
      </c>
      <c r="AD448" s="339">
        <v>0</v>
      </c>
      <c r="AE448" s="126">
        <v>0</v>
      </c>
      <c r="AF448" s="126">
        <v>9.5</v>
      </c>
      <c r="AG448" s="126">
        <v>2.9</v>
      </c>
      <c r="AH448" s="126">
        <v>3.2</v>
      </c>
      <c r="AI448" s="126">
        <v>0</v>
      </c>
      <c r="AJ448" s="126">
        <v>1.1000000000000001</v>
      </c>
      <c r="AK448" s="126">
        <v>3.9</v>
      </c>
      <c r="AL448" s="126">
        <v>9.1999999999999993</v>
      </c>
      <c r="AM448" s="126">
        <v>2.7</v>
      </c>
      <c r="AN448" s="126">
        <v>6.4</v>
      </c>
      <c r="AO448" s="120"/>
      <c r="AP448" s="92">
        <f t="shared" si="238"/>
        <v>134.1</v>
      </c>
      <c r="AQ448" s="93">
        <v>199.32692307692307</v>
      </c>
      <c r="AR448" s="94">
        <f t="shared" ref="AR448:AR453" si="253">+AP448*100/AQ448</f>
        <v>67.276410998552819</v>
      </c>
      <c r="AS448" s="95">
        <f t="shared" ref="AS448:AS453" si="254">IF(AND((AP448*$AT$1*100/(AQ448*AT448))&gt;100+3.33*AP448-AQ448*AT448/$AT$1,AQ448&lt;30),IF(100+3.33*AP448-AQ448*AT448/$AT$1&gt;200,200,100+3.33*AP448-AQ448*AT448/$AT$1),IF((AP448*$AT$1*100/(AQ448*AT448))&lt;100+AP448-3.33*AQ448*AT448/$AT$1,100+AP448-3.33*AQ448*AT448/$AT$1,IF((AP448*$AT$1*100/(AQ448*AT448))&gt;200,200,(AP448*$AT$1*100/(AQ448*AT448)))))</f>
        <v>67.276410998552819</v>
      </c>
      <c r="AT448" s="96">
        <f t="shared" si="226"/>
        <v>30</v>
      </c>
      <c r="AU448" s="97">
        <f t="shared" si="227"/>
        <v>24</v>
      </c>
      <c r="AV448" s="98"/>
      <c r="AW448" s="58">
        <f t="shared" si="242"/>
        <v>6.4</v>
      </c>
      <c r="AX448" s="99"/>
      <c r="AY448" s="100">
        <f t="shared" ref="AY448:AY453" si="255">MAX(K448:AO448)</f>
        <v>21.3</v>
      </c>
      <c r="AZ448" s="101">
        <v>76.400000000000006</v>
      </c>
      <c r="BA448" s="102">
        <f t="shared" si="239"/>
        <v>-55.100000000000009</v>
      </c>
      <c r="BB448" s="102" t="str">
        <f t="shared" si="240"/>
        <v/>
      </c>
      <c r="BC448" s="102" t="str">
        <f t="shared" si="241"/>
        <v/>
      </c>
      <c r="BD448" s="102">
        <v>19.720702866957325</v>
      </c>
      <c r="BE448" s="103">
        <f>AU448-BD448</f>
        <v>4.2792971330426752</v>
      </c>
      <c r="BF448" s="124" t="s">
        <v>343</v>
      </c>
      <c r="BG448" s="105">
        <v>44.803703703703711</v>
      </c>
      <c r="BH448" s="105">
        <v>58.6</v>
      </c>
      <c r="BI448" s="105">
        <v>116.08076923076926</v>
      </c>
      <c r="BJ448" s="105">
        <v>199.32692307692307</v>
      </c>
      <c r="BK448" s="105">
        <v>259.78571428571422</v>
      </c>
      <c r="BL448" s="105">
        <v>262.75555555555559</v>
      </c>
      <c r="BM448" s="105">
        <v>268.01255452434219</v>
      </c>
      <c r="BN448" s="105">
        <v>207.83599999999998</v>
      </c>
      <c r="BO448" s="105">
        <v>164.15384615384613</v>
      </c>
      <c r="BP448" s="105">
        <v>177.2</v>
      </c>
      <c r="BQ448" s="105">
        <v>210.1541666666667</v>
      </c>
      <c r="BR448" s="106">
        <v>96.108000000000004</v>
      </c>
      <c r="BS448" s="107"/>
      <c r="BT448" s="191">
        <v>7.3437665782493342</v>
      </c>
      <c r="BU448" s="192">
        <v>9.0850732074438962</v>
      </c>
      <c r="BV448" s="192">
        <v>13.890394088669945</v>
      </c>
      <c r="BW448" s="192">
        <v>19.720702866957325</v>
      </c>
      <c r="BX448" s="192">
        <v>24.392857142857139</v>
      </c>
      <c r="BY448" s="193">
        <v>25.066861794566908</v>
      </c>
      <c r="BZ448" s="192">
        <v>26.23761395164486</v>
      </c>
      <c r="CA448" s="410">
        <v>23.591584564860426</v>
      </c>
      <c r="CB448" s="193">
        <v>18.908866995073897</v>
      </c>
      <c r="CC448" s="193">
        <v>18.332461355529134</v>
      </c>
      <c r="CD448" s="193">
        <v>18.02115875822772</v>
      </c>
      <c r="CE448" s="193">
        <v>11.153284072249589</v>
      </c>
      <c r="CF448" s="110"/>
      <c r="CG448" s="111">
        <v>50.3</v>
      </c>
      <c r="CH448" s="111">
        <v>48.8</v>
      </c>
      <c r="CI448" s="111">
        <v>69.7</v>
      </c>
      <c r="CJ448" s="111">
        <v>76.400000000000006</v>
      </c>
      <c r="CK448" s="111">
        <v>116.8</v>
      </c>
      <c r="CL448" s="111">
        <v>92.5</v>
      </c>
      <c r="CM448" s="111">
        <v>73.599999999999994</v>
      </c>
      <c r="CN448" s="111">
        <v>105.5</v>
      </c>
      <c r="CO448" s="111">
        <v>76</v>
      </c>
      <c r="CP448" s="111">
        <v>77.400000000000006</v>
      </c>
      <c r="CQ448" s="111">
        <v>99.2</v>
      </c>
      <c r="CR448" s="111">
        <v>75.900000000000006</v>
      </c>
      <c r="CS448" s="112"/>
      <c r="CT448" s="200" t="s">
        <v>343</v>
      </c>
      <c r="CU448" s="114">
        <f t="shared" si="250"/>
        <v>35.899999999999991</v>
      </c>
      <c r="CV448" s="114"/>
      <c r="CW448" s="114"/>
      <c r="CX448" s="114">
        <f t="shared" si="231"/>
        <v>59.300000000000004</v>
      </c>
      <c r="CY448" s="114"/>
      <c r="CZ448" s="114"/>
      <c r="DA448" s="114">
        <f t="shared" si="232"/>
        <v>38.9</v>
      </c>
      <c r="DB448" s="115">
        <f t="shared" si="233"/>
        <v>134.1</v>
      </c>
      <c r="DC448" s="116">
        <f t="shared" si="234"/>
        <v>10</v>
      </c>
      <c r="DD448" s="116">
        <f t="shared" si="235"/>
        <v>10</v>
      </c>
      <c r="DE448" s="116">
        <f t="shared" si="236"/>
        <v>10</v>
      </c>
      <c r="DF448" s="117">
        <f t="shared" si="237"/>
        <v>30</v>
      </c>
      <c r="DH448" s="119">
        <v>16.641451367781151</v>
      </c>
      <c r="DI448" s="119">
        <v>12.481088525835865</v>
      </c>
      <c r="DJ448" s="120">
        <v>9.0310315349544066</v>
      </c>
      <c r="DK448" s="121"/>
      <c r="DL448" s="119">
        <v>21.461435185185184</v>
      </c>
      <c r="DM448" s="119">
        <v>19.528888888888886</v>
      </c>
      <c r="DN448" s="120">
        <v>24.105972222222217</v>
      </c>
      <c r="DO448" s="121"/>
      <c r="DP448" s="119">
        <v>26.106816187969638</v>
      </c>
      <c r="DQ448" s="119">
        <v>34.131868634855252</v>
      </c>
      <c r="DR448" s="120">
        <v>38.398352214212153</v>
      </c>
      <c r="DS448" s="121"/>
      <c r="DT448" s="119">
        <v>61.095304695304698</v>
      </c>
      <c r="DU448" s="119">
        <v>54.695796511181136</v>
      </c>
      <c r="DV448" s="120">
        <v>70.094613079228452</v>
      </c>
      <c r="DW448" s="121"/>
      <c r="DX448" s="119">
        <v>76.447993827160474</v>
      </c>
      <c r="DY448" s="119">
        <v>86.56758409785931</v>
      </c>
      <c r="DZ448" s="120">
        <v>99.091829482387581</v>
      </c>
      <c r="EA448" s="121"/>
      <c r="EB448" s="119">
        <v>92.999093055704662</v>
      </c>
      <c r="EC448" s="119">
        <v>80.895089621122708</v>
      </c>
      <c r="ED448" s="120">
        <v>94.612960180315568</v>
      </c>
      <c r="EE448" s="121"/>
      <c r="EF448" s="119">
        <v>83.52007587650445</v>
      </c>
      <c r="EG448" s="119">
        <v>89.983540031397169</v>
      </c>
      <c r="EH448" s="120">
        <v>102.20352694924124</v>
      </c>
      <c r="EI448" s="121"/>
      <c r="EJ448" s="119">
        <v>79.930093229405472</v>
      </c>
      <c r="EK448" s="119">
        <v>70.715095012481541</v>
      </c>
      <c r="EL448" s="120">
        <v>67.810367313668564</v>
      </c>
      <c r="EM448" s="121"/>
      <c r="EN448" s="119">
        <v>57.024311969400145</v>
      </c>
      <c r="EO448" s="119">
        <v>48.626896165687107</v>
      </c>
      <c r="EP448" s="120">
        <v>49.40805112417204</v>
      </c>
      <c r="EQ448" s="121"/>
      <c r="ER448" s="119">
        <v>54.73836546888694</v>
      </c>
      <c r="ES448" s="119">
        <v>65.725277534326622</v>
      </c>
      <c r="ET448" s="120">
        <v>71.414928425357871</v>
      </c>
      <c r="EU448" s="121"/>
      <c r="EV448" s="119">
        <v>67.561264315852938</v>
      </c>
      <c r="EW448" s="119">
        <v>61.69516651597349</v>
      </c>
      <c r="EX448" s="120">
        <v>62.504283453887886</v>
      </c>
      <c r="EY448" s="121"/>
      <c r="EZ448" s="119">
        <v>41.666509744845122</v>
      </c>
      <c r="FA448" s="119">
        <v>19.191224931739008</v>
      </c>
      <c r="FB448" s="120">
        <v>22.98841916956972</v>
      </c>
    </row>
    <row r="449" spans="1:158" s="118" customFormat="1" ht="15" customHeight="1" x14ac:dyDescent="0.25">
      <c r="A449" s="85">
        <v>35195050</v>
      </c>
      <c r="B449" s="86">
        <v>-72.716667000000001</v>
      </c>
      <c r="C449" s="86">
        <v>5.4166670000000003</v>
      </c>
      <c r="D449" s="87">
        <v>1550</v>
      </c>
      <c r="E449" s="197" t="s">
        <v>344</v>
      </c>
      <c r="F449" s="89" t="s">
        <v>240</v>
      </c>
      <c r="G449" s="89" t="s">
        <v>1524</v>
      </c>
      <c r="H449" s="89" t="s">
        <v>737</v>
      </c>
      <c r="I449" s="89" t="s">
        <v>1610</v>
      </c>
      <c r="J449" s="171" t="s">
        <v>106</v>
      </c>
      <c r="K449" s="339" t="s">
        <v>1301</v>
      </c>
      <c r="L449" s="126" t="s">
        <v>1301</v>
      </c>
      <c r="M449" s="126" t="s">
        <v>1301</v>
      </c>
      <c r="N449" s="126" t="s">
        <v>1301</v>
      </c>
      <c r="O449" s="126">
        <v>0</v>
      </c>
      <c r="P449" s="126">
        <v>8.1</v>
      </c>
      <c r="Q449" s="126">
        <v>31.7</v>
      </c>
      <c r="R449" s="126">
        <v>13.9</v>
      </c>
      <c r="S449" s="126">
        <v>29.5</v>
      </c>
      <c r="T449" s="126">
        <v>16.2</v>
      </c>
      <c r="U449" s="126">
        <v>1.8</v>
      </c>
      <c r="V449" s="661">
        <v>1</v>
      </c>
      <c r="W449" s="661">
        <v>8.6999999999999993</v>
      </c>
      <c r="X449" s="126">
        <v>4.2</v>
      </c>
      <c r="Y449" s="126">
        <v>15</v>
      </c>
      <c r="Z449" s="126">
        <v>22.8</v>
      </c>
      <c r="AA449" s="126">
        <v>15.8</v>
      </c>
      <c r="AB449" s="126">
        <v>5.5</v>
      </c>
      <c r="AC449" s="126">
        <v>5.6</v>
      </c>
      <c r="AD449" s="339">
        <v>13.2</v>
      </c>
      <c r="AE449" s="126">
        <v>12.1</v>
      </c>
      <c r="AF449" s="126">
        <v>27.5</v>
      </c>
      <c r="AG449" s="126">
        <v>6.7</v>
      </c>
      <c r="AH449" s="126">
        <v>13.2</v>
      </c>
      <c r="AI449" s="126">
        <v>3.5</v>
      </c>
      <c r="AJ449" s="126">
        <v>13</v>
      </c>
      <c r="AK449" s="126">
        <v>25.2</v>
      </c>
      <c r="AL449" s="126">
        <v>11.7</v>
      </c>
      <c r="AM449" s="126">
        <v>10.7</v>
      </c>
      <c r="AN449" s="126">
        <v>15.4</v>
      </c>
      <c r="AO449" s="120"/>
      <c r="AP449" s="92">
        <f t="shared" si="238"/>
        <v>331.99999999999994</v>
      </c>
      <c r="AQ449" s="93">
        <v>276.22083333333325</v>
      </c>
      <c r="AR449" s="94">
        <f t="shared" si="253"/>
        <v>120.19368560783191</v>
      </c>
      <c r="AS449" s="95">
        <f t="shared" si="254"/>
        <v>138.68502185519066</v>
      </c>
      <c r="AT449" s="96">
        <f t="shared" si="226"/>
        <v>26</v>
      </c>
      <c r="AU449" s="97">
        <f t="shared" si="227"/>
        <v>25</v>
      </c>
      <c r="AV449" s="98"/>
      <c r="AW449" s="58">
        <f t="shared" si="242"/>
        <v>15.4</v>
      </c>
      <c r="AX449" s="99"/>
      <c r="AY449" s="100">
        <f t="shared" si="255"/>
        <v>31.7</v>
      </c>
      <c r="AZ449" s="101">
        <v>114.4</v>
      </c>
      <c r="BA449" s="102">
        <f t="shared" si="239"/>
        <v>-82.7</v>
      </c>
      <c r="BB449" s="102" t="str">
        <f t="shared" si="240"/>
        <v/>
      </c>
      <c r="BC449" s="102" t="str">
        <f t="shared" si="241"/>
        <v/>
      </c>
      <c r="BD449" s="102">
        <v>21.449359605911333</v>
      </c>
      <c r="BE449" s="103">
        <f>AU449-BD449</f>
        <v>3.5506403940886671</v>
      </c>
      <c r="BF449" s="124" t="s">
        <v>344</v>
      </c>
      <c r="BG449" s="105">
        <v>47.767857142857132</v>
      </c>
      <c r="BH449" s="105">
        <v>57.960714285714296</v>
      </c>
      <c r="BI449" s="105">
        <v>137.51923076923075</v>
      </c>
      <c r="BJ449" s="105">
        <v>276.22083333333325</v>
      </c>
      <c r="BK449" s="105">
        <v>398.84482758620692</v>
      </c>
      <c r="BL449" s="105">
        <v>411.8482758620691</v>
      </c>
      <c r="BM449" s="105">
        <v>424.96473004817966</v>
      </c>
      <c r="BN449" s="105">
        <v>407.084</v>
      </c>
      <c r="BO449" s="105">
        <v>330.40740740740739</v>
      </c>
      <c r="BP449" s="105">
        <v>341.62962962962968</v>
      </c>
      <c r="BQ449" s="105">
        <v>270.12666666666667</v>
      </c>
      <c r="BR449" s="106">
        <v>86.88666666666667</v>
      </c>
      <c r="BS449" s="107"/>
      <c r="BT449" s="191">
        <v>8.1428571428571406</v>
      </c>
      <c r="BU449" s="192">
        <v>8.8542179802955658</v>
      </c>
      <c r="BV449" s="192">
        <v>14.215140705509315</v>
      </c>
      <c r="BW449" s="192">
        <v>21.449359605911333</v>
      </c>
      <c r="BX449" s="192">
        <v>25.310344827586206</v>
      </c>
      <c r="BY449" s="193">
        <v>26.393103448275856</v>
      </c>
      <c r="BZ449" s="192">
        <v>26.966091954022986</v>
      </c>
      <c r="CA449" s="410">
        <v>27.011603721948557</v>
      </c>
      <c r="CB449" s="193">
        <v>24.593869731800769</v>
      </c>
      <c r="CC449" s="193">
        <v>25.141634738186458</v>
      </c>
      <c r="CD449" s="193">
        <v>21.099999999999998</v>
      </c>
      <c r="CE449" s="193">
        <v>12.133333333333333</v>
      </c>
      <c r="CF449" s="110"/>
      <c r="CG449" s="111">
        <v>95</v>
      </c>
      <c r="CH449" s="111">
        <v>51.5</v>
      </c>
      <c r="CI449" s="111">
        <v>75</v>
      </c>
      <c r="CJ449" s="111">
        <v>114.4</v>
      </c>
      <c r="CK449" s="111">
        <v>108.7</v>
      </c>
      <c r="CL449" s="111">
        <v>115.7</v>
      </c>
      <c r="CM449" s="111">
        <v>101</v>
      </c>
      <c r="CN449" s="111">
        <v>98.3</v>
      </c>
      <c r="CO449" s="111">
        <v>115.8</v>
      </c>
      <c r="CP449" s="111">
        <v>101</v>
      </c>
      <c r="CQ449" s="111">
        <v>86.8</v>
      </c>
      <c r="CR449" s="111">
        <v>61</v>
      </c>
      <c r="CS449" s="112"/>
      <c r="CT449" s="200" t="s">
        <v>344</v>
      </c>
      <c r="CU449" s="114">
        <f t="shared" si="250"/>
        <v>99.399999999999991</v>
      </c>
      <c r="CV449" s="114"/>
      <c r="CW449" s="114"/>
      <c r="CX449" s="114">
        <f t="shared" si="231"/>
        <v>93.6</v>
      </c>
      <c r="CY449" s="114"/>
      <c r="CZ449" s="114"/>
      <c r="DA449" s="114">
        <f t="shared" si="232"/>
        <v>139</v>
      </c>
      <c r="DB449" s="115">
        <f t="shared" si="233"/>
        <v>332</v>
      </c>
      <c r="DC449" s="116">
        <f t="shared" si="234"/>
        <v>6</v>
      </c>
      <c r="DD449" s="116">
        <f t="shared" si="235"/>
        <v>10</v>
      </c>
      <c r="DE449" s="116">
        <f t="shared" si="236"/>
        <v>10</v>
      </c>
      <c r="DF449" s="117">
        <f t="shared" si="237"/>
        <v>26</v>
      </c>
      <c r="DH449" s="119">
        <v>15.146543930303276</v>
      </c>
      <c r="DI449" s="119">
        <v>21.583825100682169</v>
      </c>
      <c r="DJ449" s="120">
        <v>13.347891838579761</v>
      </c>
      <c r="DK449" s="121"/>
      <c r="DL449" s="119">
        <v>17.11908931698774</v>
      </c>
      <c r="DM449" s="119">
        <v>20.240805604203153</v>
      </c>
      <c r="DN449" s="120">
        <v>20.140105078809107</v>
      </c>
      <c r="DO449" s="121"/>
      <c r="DP449" s="119">
        <v>24.389006533002927</v>
      </c>
      <c r="DQ449" s="119">
        <v>46.67895922505069</v>
      </c>
      <c r="DR449" s="120">
        <v>63.971164676728996</v>
      </c>
      <c r="DS449" s="121"/>
      <c r="DT449" s="119">
        <v>82.168529862174594</v>
      </c>
      <c r="DU449" s="119">
        <v>79.169678407350702</v>
      </c>
      <c r="DV449" s="120">
        <v>99.761791730474741</v>
      </c>
      <c r="DW449" s="121"/>
      <c r="DX449" s="119">
        <v>130.58446575226486</v>
      </c>
      <c r="DY449" s="119">
        <v>120.23626280585896</v>
      </c>
      <c r="DZ449" s="120">
        <v>137.18760477520956</v>
      </c>
      <c r="EA449" s="121"/>
      <c r="EB449" s="119">
        <v>132.18107773584907</v>
      </c>
      <c r="EC449" s="119">
        <v>128.56792754716986</v>
      </c>
      <c r="ED449" s="120">
        <v>138.20299471698115</v>
      </c>
      <c r="EE449" s="121"/>
      <c r="EF449" s="119">
        <v>124.99868953155396</v>
      </c>
      <c r="EG449" s="119">
        <v>124.20441668306117</v>
      </c>
      <c r="EH449" s="120">
        <v>145.74906769842832</v>
      </c>
      <c r="EI449" s="121"/>
      <c r="EJ449" s="119">
        <v>126.36776940133041</v>
      </c>
      <c r="EK449" s="119">
        <v>115.27059977827054</v>
      </c>
      <c r="EL449" s="120">
        <v>119.06963082039913</v>
      </c>
      <c r="EM449" s="121"/>
      <c r="EN449" s="119">
        <v>123.36466165413533</v>
      </c>
      <c r="EO449" s="119">
        <v>108.95566917293233</v>
      </c>
      <c r="EP449" s="120">
        <v>108.95566917293233</v>
      </c>
      <c r="EQ449" s="121"/>
      <c r="ER449" s="119">
        <v>109.98225683349932</v>
      </c>
      <c r="ES449" s="119">
        <v>106.14096477497637</v>
      </c>
      <c r="ET449" s="120">
        <v>123.6289523045677</v>
      </c>
      <c r="EU449" s="121"/>
      <c r="EV449" s="119">
        <v>109.61594186515948</v>
      </c>
      <c r="EW449" s="119">
        <v>81.635294307630218</v>
      </c>
      <c r="EX449" s="120">
        <v>57.164763827210344</v>
      </c>
      <c r="EY449" s="121"/>
      <c r="EZ449" s="119">
        <v>33.234850889192892</v>
      </c>
      <c r="FA449" s="119">
        <v>21.617805745554037</v>
      </c>
      <c r="FB449" s="120">
        <v>18.991343365253083</v>
      </c>
    </row>
    <row r="450" spans="1:158" s="118" customFormat="1" ht="15" customHeight="1" x14ac:dyDescent="0.25">
      <c r="A450" s="85">
        <v>35190030</v>
      </c>
      <c r="B450" s="86">
        <v>-72.900000000000006</v>
      </c>
      <c r="C450" s="86">
        <v>5.2</v>
      </c>
      <c r="D450" s="87">
        <v>1080</v>
      </c>
      <c r="E450" s="197" t="s">
        <v>345</v>
      </c>
      <c r="F450" s="89" t="s">
        <v>298</v>
      </c>
      <c r="G450" s="89" t="s">
        <v>1524</v>
      </c>
      <c r="H450" s="89" t="s">
        <v>737</v>
      </c>
      <c r="I450" s="89" t="s">
        <v>1610</v>
      </c>
      <c r="J450" s="171" t="s">
        <v>966</v>
      </c>
      <c r="K450" s="339">
        <v>1.6</v>
      </c>
      <c r="L450" s="126">
        <v>1.9</v>
      </c>
      <c r="M450" s="126">
        <v>0</v>
      </c>
      <c r="N450" s="126">
        <v>0</v>
      </c>
      <c r="O450" s="126">
        <v>0</v>
      </c>
      <c r="P450" s="126">
        <v>1.8</v>
      </c>
      <c r="Q450" s="126">
        <v>1.4</v>
      </c>
      <c r="R450" s="126">
        <v>2.4</v>
      </c>
      <c r="S450" s="126">
        <v>2.2000000000000002</v>
      </c>
      <c r="T450" s="126">
        <v>3.6</v>
      </c>
      <c r="U450" s="126">
        <v>0</v>
      </c>
      <c r="V450" s="661">
        <v>2.8</v>
      </c>
      <c r="W450" s="661">
        <v>0.7</v>
      </c>
      <c r="X450" s="126">
        <v>1.3</v>
      </c>
      <c r="Y450" s="126">
        <v>8.9</v>
      </c>
      <c r="Z450" s="126">
        <v>3.3</v>
      </c>
      <c r="AA450" s="126">
        <v>22.5</v>
      </c>
      <c r="AB450" s="126">
        <v>1.7</v>
      </c>
      <c r="AC450" s="126">
        <v>0.8</v>
      </c>
      <c r="AD450" s="339">
        <v>2.7</v>
      </c>
      <c r="AE450" s="126">
        <v>3.6</v>
      </c>
      <c r="AF450" s="126">
        <v>2.8</v>
      </c>
      <c r="AG450" s="126">
        <v>2.7</v>
      </c>
      <c r="AH450" s="126">
        <v>3.6</v>
      </c>
      <c r="AI450" s="126">
        <v>4.3</v>
      </c>
      <c r="AJ450" s="126">
        <v>3.7</v>
      </c>
      <c r="AK450" s="126">
        <v>2.7</v>
      </c>
      <c r="AL450" s="126">
        <v>4.5999999999999996</v>
      </c>
      <c r="AM450" s="126">
        <v>10.5</v>
      </c>
      <c r="AN450" s="126">
        <v>3.3</v>
      </c>
      <c r="AO450" s="120"/>
      <c r="AP450" s="92">
        <f t="shared" si="238"/>
        <v>101.4</v>
      </c>
      <c r="AQ450" s="93">
        <v>420.83103448275864</v>
      </c>
      <c r="AR450" s="94">
        <f t="shared" si="253"/>
        <v>24.09518112765382</v>
      </c>
      <c r="AS450" s="95">
        <f t="shared" si="254"/>
        <v>24.09518112765382</v>
      </c>
      <c r="AT450" s="96">
        <f t="shared" si="226"/>
        <v>30</v>
      </c>
      <c r="AU450" s="97">
        <f t="shared" si="227"/>
        <v>26</v>
      </c>
      <c r="AV450" s="98"/>
      <c r="AW450" s="58">
        <f t="shared" si="242"/>
        <v>3.3</v>
      </c>
      <c r="AX450" s="99"/>
      <c r="AY450" s="100">
        <f t="shared" si="255"/>
        <v>22.5</v>
      </c>
      <c r="AZ450" s="101">
        <v>191</v>
      </c>
      <c r="BA450" s="102">
        <f t="shared" si="239"/>
        <v>-168.5</v>
      </c>
      <c r="BB450" s="102" t="str">
        <f t="shared" si="240"/>
        <v/>
      </c>
      <c r="BC450" s="102" t="str">
        <f t="shared" si="241"/>
        <v/>
      </c>
      <c r="BD450" s="102">
        <v>21.11333333333333</v>
      </c>
      <c r="BE450" s="103">
        <f>AU450-BD450</f>
        <v>4.8866666666666703</v>
      </c>
      <c r="BF450" s="124" t="s">
        <v>345</v>
      </c>
      <c r="BG450" s="105">
        <v>57.65862068965518</v>
      </c>
      <c r="BH450" s="105">
        <v>69.472413793103456</v>
      </c>
      <c r="BI450" s="105">
        <v>204.55714285714285</v>
      </c>
      <c r="BJ450" s="105">
        <v>420.83103448275864</v>
      </c>
      <c r="BK450" s="105">
        <v>542.45769230769235</v>
      </c>
      <c r="BL450" s="105">
        <v>660.3037037037036</v>
      </c>
      <c r="BM450" s="105">
        <v>654.47692307692296</v>
      </c>
      <c r="BN450" s="105">
        <v>482.12800000000004</v>
      </c>
      <c r="BO450" s="105">
        <v>380.22592592592594</v>
      </c>
      <c r="BP450" s="105">
        <v>402.73076923076917</v>
      </c>
      <c r="BQ450" s="105">
        <v>297.06153846153842</v>
      </c>
      <c r="BR450" s="106">
        <v>139.89655172413791</v>
      </c>
      <c r="BS450" s="107"/>
      <c r="BT450" s="191">
        <v>6.1379310344827571</v>
      </c>
      <c r="BU450" s="192">
        <v>6.2441897768047196</v>
      </c>
      <c r="BV450" s="192">
        <v>12.784848484848482</v>
      </c>
      <c r="BW450" s="192">
        <v>21.11333333333333</v>
      </c>
      <c r="BX450" s="192">
        <v>24.812564407451447</v>
      </c>
      <c r="BY450" s="193">
        <v>24.913300492610841</v>
      </c>
      <c r="BZ450" s="192">
        <v>26.615555555555549</v>
      </c>
      <c r="CA450" s="410">
        <v>24.183333333333326</v>
      </c>
      <c r="CB450" s="193">
        <v>19.4682256572863</v>
      </c>
      <c r="CC450" s="193">
        <v>19.614942528735629</v>
      </c>
      <c r="CD450" s="193">
        <v>17.441141498216407</v>
      </c>
      <c r="CE450" s="193">
        <v>10.116666666666665</v>
      </c>
      <c r="CF450" s="110"/>
      <c r="CG450" s="111">
        <v>76</v>
      </c>
      <c r="CH450" s="111">
        <v>82</v>
      </c>
      <c r="CI450" s="111">
        <v>107</v>
      </c>
      <c r="CJ450" s="111">
        <v>191</v>
      </c>
      <c r="CK450" s="111">
        <v>206</v>
      </c>
      <c r="CL450" s="111">
        <v>274</v>
      </c>
      <c r="CM450" s="111">
        <v>201</v>
      </c>
      <c r="CN450" s="111">
        <v>191</v>
      </c>
      <c r="CO450" s="111">
        <v>216</v>
      </c>
      <c r="CP450" s="111">
        <v>176</v>
      </c>
      <c r="CQ450" s="111">
        <v>237</v>
      </c>
      <c r="CR450" s="111">
        <v>161.4</v>
      </c>
      <c r="CS450" s="112"/>
      <c r="CT450" s="200" t="s">
        <v>345</v>
      </c>
      <c r="CU450" s="114">
        <f t="shared" si="250"/>
        <v>14.9</v>
      </c>
      <c r="CV450" s="114"/>
      <c r="CW450" s="114"/>
      <c r="CX450" s="114">
        <f t="shared" si="231"/>
        <v>44.7</v>
      </c>
      <c r="CY450" s="114"/>
      <c r="CZ450" s="114"/>
      <c r="DA450" s="114">
        <f t="shared" si="232"/>
        <v>41.8</v>
      </c>
      <c r="DB450" s="115">
        <f t="shared" si="233"/>
        <v>101.4</v>
      </c>
      <c r="DC450" s="116">
        <f t="shared" si="234"/>
        <v>10</v>
      </c>
      <c r="DD450" s="116">
        <f t="shared" si="235"/>
        <v>10</v>
      </c>
      <c r="DE450" s="116">
        <f t="shared" si="236"/>
        <v>10</v>
      </c>
      <c r="DF450" s="117">
        <f t="shared" si="237"/>
        <v>30</v>
      </c>
      <c r="DH450" s="119">
        <v>17.718007067894625</v>
      </c>
      <c r="DI450" s="119">
        <v>23.423805954165775</v>
      </c>
      <c r="DJ450" s="120">
        <v>25.626044120796749</v>
      </c>
      <c r="DK450" s="121"/>
      <c r="DL450" s="119">
        <v>25.378469301934395</v>
      </c>
      <c r="DM450" s="119">
        <v>28.626913372581999</v>
      </c>
      <c r="DN450" s="120">
        <v>29.235996635828425</v>
      </c>
      <c r="DO450" s="121"/>
      <c r="DP450" s="119">
        <v>37.052003335871511</v>
      </c>
      <c r="DQ450" s="119">
        <v>54.560092824250354</v>
      </c>
      <c r="DR450" s="120">
        <v>101.99480039160234</v>
      </c>
      <c r="DS450" s="121"/>
      <c r="DT450" s="119">
        <v>128.00551984938488</v>
      </c>
      <c r="DU450" s="119">
        <v>144.94444363294056</v>
      </c>
      <c r="DV450" s="120">
        <v>173.44646508910313</v>
      </c>
      <c r="DW450" s="121"/>
      <c r="DX450" s="119">
        <v>192.70448889632857</v>
      </c>
      <c r="DY450" s="119">
        <v>183.46182903693784</v>
      </c>
      <c r="DZ450" s="120">
        <v>238.02333723914742</v>
      </c>
      <c r="EA450" s="121"/>
      <c r="EB450" s="119">
        <v>203.68272778481904</v>
      </c>
      <c r="EC450" s="119">
        <v>236.88967398957891</v>
      </c>
      <c r="ED450" s="120">
        <v>276.15259822560205</v>
      </c>
      <c r="EE450" s="121"/>
      <c r="EF450" s="119">
        <v>232.85436124477394</v>
      </c>
      <c r="EG450" s="119">
        <v>247.64189477005596</v>
      </c>
      <c r="EH450" s="120">
        <v>233.64302969945567</v>
      </c>
      <c r="EI450" s="121"/>
      <c r="EJ450" s="119">
        <v>199.55762011239906</v>
      </c>
      <c r="EK450" s="119">
        <v>163.56526377950141</v>
      </c>
      <c r="EL450" s="120">
        <v>156.46677128051329</v>
      </c>
      <c r="EM450" s="121"/>
      <c r="EN450" s="119">
        <v>155.81209890348836</v>
      </c>
      <c r="EO450" s="119">
        <v>173.51347342590006</v>
      </c>
      <c r="EP450" s="120">
        <v>130.61014195632592</v>
      </c>
      <c r="EQ450" s="121"/>
      <c r="ER450" s="119">
        <v>170.83168844407379</v>
      </c>
      <c r="ES450" s="119">
        <v>140.61521638402377</v>
      </c>
      <c r="ET450" s="120">
        <v>162.14198406079143</v>
      </c>
      <c r="EU450" s="121"/>
      <c r="EV450" s="119">
        <v>139.89320319683148</v>
      </c>
      <c r="EW450" s="119">
        <v>95.541587099512</v>
      </c>
      <c r="EX450" s="120">
        <v>71.509654148101006</v>
      </c>
      <c r="EY450" s="121"/>
      <c r="EZ450" s="119">
        <v>57.169772395326198</v>
      </c>
      <c r="FA450" s="119">
        <v>51.423070837390455</v>
      </c>
      <c r="FB450" s="120">
        <v>16.645618305744886</v>
      </c>
    </row>
    <row r="451" spans="1:158" s="118" customFormat="1" ht="15" customHeight="1" x14ac:dyDescent="0.25">
      <c r="A451" s="85">
        <v>24015360</v>
      </c>
      <c r="B451" s="86">
        <v>-73.783333333333331</v>
      </c>
      <c r="C451" s="86">
        <v>5.6833333333333336</v>
      </c>
      <c r="D451" s="87">
        <v>2550</v>
      </c>
      <c r="E451" s="197" t="s">
        <v>346</v>
      </c>
      <c r="F451" s="89" t="s">
        <v>240</v>
      </c>
      <c r="G451" s="89" t="s">
        <v>1515</v>
      </c>
      <c r="H451" s="89" t="s">
        <v>752</v>
      </c>
      <c r="I451" s="89" t="s">
        <v>1588</v>
      </c>
      <c r="J451" s="171" t="s">
        <v>967</v>
      </c>
      <c r="K451" s="339" t="s">
        <v>1301</v>
      </c>
      <c r="L451" s="126" t="s">
        <v>1301</v>
      </c>
      <c r="M451" s="126" t="s">
        <v>1301</v>
      </c>
      <c r="N451" s="126" t="s">
        <v>1301</v>
      </c>
      <c r="O451" s="126" t="s">
        <v>1301</v>
      </c>
      <c r="P451" s="126" t="s">
        <v>1301</v>
      </c>
      <c r="Q451" s="126" t="s">
        <v>1301</v>
      </c>
      <c r="R451" s="126" t="s">
        <v>1301</v>
      </c>
      <c r="S451" s="126" t="s">
        <v>1301</v>
      </c>
      <c r="T451" s="126" t="s">
        <v>1301</v>
      </c>
      <c r="U451" s="126" t="s">
        <v>1301</v>
      </c>
      <c r="V451" s="661" t="s">
        <v>1301</v>
      </c>
      <c r="W451" s="661" t="s">
        <v>1301</v>
      </c>
      <c r="X451" s="126" t="s">
        <v>1301</v>
      </c>
      <c r="Y451" s="126" t="s">
        <v>1301</v>
      </c>
      <c r="Z451" s="126" t="s">
        <v>1301</v>
      </c>
      <c r="AA451" s="126" t="s">
        <v>1301</v>
      </c>
      <c r="AB451" s="126" t="s">
        <v>1301</v>
      </c>
      <c r="AC451" s="126" t="s">
        <v>1301</v>
      </c>
      <c r="AD451" s="339" t="s">
        <v>1301</v>
      </c>
      <c r="AE451" s="126" t="s">
        <v>1301</v>
      </c>
      <c r="AF451" s="126" t="s">
        <v>1301</v>
      </c>
      <c r="AG451" s="126" t="s">
        <v>1301</v>
      </c>
      <c r="AH451" s="126" t="s">
        <v>1301</v>
      </c>
      <c r="AI451" s="126" t="s">
        <v>1301</v>
      </c>
      <c r="AJ451" s="126" t="s">
        <v>1301</v>
      </c>
      <c r="AK451" s="126" t="s">
        <v>1301</v>
      </c>
      <c r="AL451" s="126" t="s">
        <v>1301</v>
      </c>
      <c r="AM451" s="126" t="s">
        <v>1301</v>
      </c>
      <c r="AN451" s="126" t="s">
        <v>1301</v>
      </c>
      <c r="AO451" s="120"/>
      <c r="AP451" s="92" t="str">
        <f t="shared" si="238"/>
        <v/>
      </c>
      <c r="AQ451" s="93">
        <v>181.83793103448272</v>
      </c>
      <c r="AR451" s="94" t="e">
        <f t="shared" si="253"/>
        <v>#VALUE!</v>
      </c>
      <c r="AS451" s="95" t="e">
        <f t="shared" si="254"/>
        <v>#VALUE!</v>
      </c>
      <c r="AT451" s="96">
        <f t="shared" si="226"/>
        <v>0</v>
      </c>
      <c r="AU451" s="97">
        <f t="shared" si="227"/>
        <v>0</v>
      </c>
      <c r="AV451" s="98"/>
      <c r="AW451" s="58" t="e">
        <f t="shared" si="242"/>
        <v>#N/A</v>
      </c>
      <c r="AX451" s="99"/>
      <c r="AY451" s="100">
        <f t="shared" si="255"/>
        <v>0</v>
      </c>
      <c r="AZ451" s="101">
        <v>90.1</v>
      </c>
      <c r="BA451" s="102" t="str">
        <f t="shared" si="239"/>
        <v/>
      </c>
      <c r="BB451" s="102" t="str">
        <f t="shared" si="240"/>
        <v/>
      </c>
      <c r="BC451" s="102" t="e">
        <f t="shared" si="241"/>
        <v>#N/A</v>
      </c>
      <c r="BD451" s="102">
        <v>16.6551724137931</v>
      </c>
      <c r="BE451" s="103">
        <f>AU451-BD451</f>
        <v>-16.6551724137931</v>
      </c>
      <c r="BF451" s="124" t="s">
        <v>346</v>
      </c>
      <c r="BG451" s="105">
        <v>41.12413793103449</v>
      </c>
      <c r="BH451" s="105">
        <v>78.064000000000007</v>
      </c>
      <c r="BI451" s="105">
        <v>132.35862068965517</v>
      </c>
      <c r="BJ451" s="105">
        <v>181.83793103448272</v>
      </c>
      <c r="BK451" s="105">
        <v>118.69655172413792</v>
      </c>
      <c r="BL451" s="105">
        <v>54.803703703703697</v>
      </c>
      <c r="BM451" s="105">
        <v>50.973333333333336</v>
      </c>
      <c r="BN451" s="105">
        <v>57.920689655172424</v>
      </c>
      <c r="BO451" s="105">
        <v>97.652000000000001</v>
      </c>
      <c r="BP451" s="105">
        <v>171.66923076923078</v>
      </c>
      <c r="BQ451" s="105">
        <v>156.82758620689651</v>
      </c>
      <c r="BR451" s="106">
        <v>65.514814814814812</v>
      </c>
      <c r="BS451" s="107"/>
      <c r="BT451" s="191">
        <v>5.9655172413793087</v>
      </c>
      <c r="BU451" s="192">
        <v>9.6939418665153028</v>
      </c>
      <c r="BV451" s="192">
        <v>14.068965517241377</v>
      </c>
      <c r="BW451" s="192">
        <v>16.6551724137931</v>
      </c>
      <c r="BX451" s="192">
        <v>12.485555555555555</v>
      </c>
      <c r="BY451" s="193">
        <v>7.6297664659733639</v>
      </c>
      <c r="BZ451" s="192">
        <v>6.9999999999999973</v>
      </c>
      <c r="CA451" s="410">
        <v>7.2066666666666634</v>
      </c>
      <c r="CB451" s="193">
        <v>9.3831417624521087</v>
      </c>
      <c r="CC451" s="193">
        <v>16.2</v>
      </c>
      <c r="CD451" s="193">
        <v>15.689655172413795</v>
      </c>
      <c r="CE451" s="193">
        <v>8.4196551724137922</v>
      </c>
      <c r="CF451" s="110"/>
      <c r="CG451" s="111">
        <v>71</v>
      </c>
      <c r="CH451" s="111">
        <v>47.2</v>
      </c>
      <c r="CI451" s="111">
        <v>71.8</v>
      </c>
      <c r="CJ451" s="111">
        <v>90.1</v>
      </c>
      <c r="CK451" s="111">
        <v>52.5</v>
      </c>
      <c r="CL451" s="111">
        <v>55.2</v>
      </c>
      <c r="CM451" s="111">
        <v>37</v>
      </c>
      <c r="CN451" s="111">
        <v>76.8</v>
      </c>
      <c r="CO451" s="111">
        <v>52.5</v>
      </c>
      <c r="CP451" s="111">
        <v>120</v>
      </c>
      <c r="CQ451" s="111">
        <v>80</v>
      </c>
      <c r="CR451" s="111">
        <v>45.9</v>
      </c>
      <c r="CS451" s="112"/>
      <c r="CT451" s="200" t="s">
        <v>346</v>
      </c>
      <c r="CU451" s="114">
        <f t="shared" si="250"/>
        <v>0</v>
      </c>
      <c r="CV451" s="114"/>
      <c r="CW451" s="114"/>
      <c r="CX451" s="114">
        <f t="shared" si="231"/>
        <v>0</v>
      </c>
      <c r="CY451" s="114"/>
      <c r="CZ451" s="114"/>
      <c r="DA451" s="114">
        <f t="shared" si="232"/>
        <v>0</v>
      </c>
      <c r="DB451" s="115">
        <f t="shared" si="233"/>
        <v>0</v>
      </c>
      <c r="DC451" s="116">
        <f t="shared" si="234"/>
        <v>0</v>
      </c>
      <c r="DD451" s="116">
        <f t="shared" si="235"/>
        <v>0</v>
      </c>
      <c r="DE451" s="116">
        <f t="shared" si="236"/>
        <v>0</v>
      </c>
      <c r="DF451" s="117">
        <f t="shared" si="237"/>
        <v>0</v>
      </c>
      <c r="DH451" s="119"/>
      <c r="DI451" s="119"/>
      <c r="DJ451" s="120"/>
      <c r="DK451" s="121"/>
      <c r="DL451" s="119"/>
      <c r="DM451" s="119"/>
      <c r="DN451" s="120"/>
      <c r="DO451" s="121"/>
      <c r="DP451" s="119"/>
      <c r="DQ451" s="119"/>
      <c r="DR451" s="120"/>
      <c r="DS451" s="121"/>
      <c r="DT451" s="119"/>
      <c r="DU451" s="119"/>
      <c r="DV451" s="120"/>
      <c r="DW451" s="121"/>
      <c r="DX451" s="119"/>
      <c r="DY451" s="119"/>
      <c r="DZ451" s="120"/>
      <c r="EA451" s="121"/>
      <c r="EB451" s="119"/>
      <c r="EC451" s="119"/>
      <c r="ED451" s="120"/>
      <c r="EE451" s="121"/>
      <c r="EF451" s="119"/>
      <c r="EG451" s="119"/>
      <c r="EH451" s="120"/>
      <c r="EI451" s="121"/>
      <c r="EJ451" s="119"/>
      <c r="EK451" s="119"/>
      <c r="EL451" s="120"/>
      <c r="EM451" s="121"/>
      <c r="EN451" s="119"/>
      <c r="EO451" s="119"/>
      <c r="EP451" s="120"/>
      <c r="EQ451" s="121"/>
      <c r="ER451" s="119"/>
      <c r="ES451" s="119"/>
      <c r="ET451" s="120"/>
      <c r="EU451" s="121"/>
      <c r="EV451" s="119"/>
      <c r="EW451" s="119"/>
      <c r="EX451" s="120"/>
      <c r="EY451" s="121"/>
      <c r="EZ451" s="119"/>
      <c r="FA451" s="119"/>
      <c r="FB451" s="120"/>
    </row>
    <row r="452" spans="1:158" s="118" customFormat="1" ht="15" customHeight="1" x14ac:dyDescent="0.25">
      <c r="A452" s="85">
        <v>24035020</v>
      </c>
      <c r="B452" s="86">
        <v>-72.810611111111001</v>
      </c>
      <c r="C452" s="86">
        <v>5.9072777777779999</v>
      </c>
      <c r="D452" s="87">
        <v>2575</v>
      </c>
      <c r="E452" s="197" t="s">
        <v>1272</v>
      </c>
      <c r="F452" s="89" t="s">
        <v>240</v>
      </c>
      <c r="G452" s="89" t="s">
        <v>1515</v>
      </c>
      <c r="H452" s="89" t="s">
        <v>752</v>
      </c>
      <c r="I452" s="89" t="s">
        <v>1590</v>
      </c>
      <c r="J452" s="171" t="s">
        <v>1273</v>
      </c>
      <c r="K452" s="339">
        <v>5</v>
      </c>
      <c r="L452" s="126">
        <v>9</v>
      </c>
      <c r="M452" s="126" t="s">
        <v>1301</v>
      </c>
      <c r="N452" s="126">
        <v>0</v>
      </c>
      <c r="O452" s="126">
        <v>0</v>
      </c>
      <c r="P452" s="126" t="s">
        <v>1301</v>
      </c>
      <c r="Q452" s="126">
        <v>4</v>
      </c>
      <c r="R452" s="126">
        <v>0</v>
      </c>
      <c r="S452" s="126">
        <v>0</v>
      </c>
      <c r="T452" s="126">
        <v>0</v>
      </c>
      <c r="U452" s="126">
        <v>0</v>
      </c>
      <c r="V452" s="661">
        <v>0</v>
      </c>
      <c r="W452" s="661">
        <v>11.5</v>
      </c>
      <c r="X452" s="126">
        <v>8.6</v>
      </c>
      <c r="Y452" s="126">
        <v>10.199999999999999</v>
      </c>
      <c r="Z452" s="126">
        <v>5.5</v>
      </c>
      <c r="AA452" s="126">
        <v>11</v>
      </c>
      <c r="AB452" s="126">
        <v>5.3</v>
      </c>
      <c r="AC452" s="126">
        <v>1.4</v>
      </c>
      <c r="AD452" s="339">
        <v>0</v>
      </c>
      <c r="AE452" s="126">
        <v>1</v>
      </c>
      <c r="AF452" s="126">
        <v>17.899999999999999</v>
      </c>
      <c r="AG452" s="126">
        <v>3.2</v>
      </c>
      <c r="AH452" s="126">
        <v>0</v>
      </c>
      <c r="AI452" s="126">
        <v>0</v>
      </c>
      <c r="AJ452" s="126">
        <v>4.5999999999999996</v>
      </c>
      <c r="AK452" s="126">
        <v>11.3</v>
      </c>
      <c r="AL452" s="126">
        <v>2.2000000000000002</v>
      </c>
      <c r="AM452" s="126">
        <v>0.9</v>
      </c>
      <c r="AN452" s="126">
        <v>0</v>
      </c>
      <c r="AO452" s="120"/>
      <c r="AP452" s="92">
        <f t="shared" si="238"/>
        <v>112.60000000000001</v>
      </c>
      <c r="AQ452" s="93" t="s">
        <v>1301</v>
      </c>
      <c r="AR452" s="226"/>
      <c r="AS452" s="227"/>
      <c r="AT452" s="96">
        <f>COUNT(K452:AO452)</f>
        <v>28</v>
      </c>
      <c r="AU452" s="97">
        <f>COUNTIF(K452:AO452,"&gt;0")</f>
        <v>17</v>
      </c>
      <c r="AV452" s="98"/>
      <c r="AW452" s="58">
        <f t="shared" si="242"/>
        <v>0</v>
      </c>
      <c r="AX452" s="99"/>
      <c r="AY452" s="100">
        <f t="shared" si="255"/>
        <v>17.899999999999999</v>
      </c>
      <c r="AZ452" s="101">
        <v>47</v>
      </c>
      <c r="BA452" s="102">
        <f t="shared" si="239"/>
        <v>-29.1</v>
      </c>
      <c r="BB452" s="102" t="str">
        <f t="shared" si="240"/>
        <v/>
      </c>
      <c r="BC452" s="102" t="str">
        <f t="shared" si="241"/>
        <v/>
      </c>
      <c r="BD452" s="102" t="s">
        <v>1301</v>
      </c>
      <c r="BE452" s="103"/>
      <c r="BF452" s="124" t="s">
        <v>1272</v>
      </c>
      <c r="BG452" s="105" t="s">
        <v>1301</v>
      </c>
      <c r="BH452" s="105" t="s">
        <v>1301</v>
      </c>
      <c r="BI452" s="105" t="s">
        <v>1301</v>
      </c>
      <c r="BJ452" s="105" t="s">
        <v>1301</v>
      </c>
      <c r="BK452" s="105" t="s">
        <v>1301</v>
      </c>
      <c r="BL452" s="105" t="s">
        <v>1301</v>
      </c>
      <c r="BM452" s="105" t="s">
        <v>1301</v>
      </c>
      <c r="BN452" s="105" t="s">
        <v>1301</v>
      </c>
      <c r="BO452" s="105" t="s">
        <v>1301</v>
      </c>
      <c r="BP452" s="105" t="s">
        <v>1301</v>
      </c>
      <c r="BQ452" s="105" t="s">
        <v>1301</v>
      </c>
      <c r="BR452" s="106" t="s">
        <v>1301</v>
      </c>
      <c r="BS452" s="107"/>
      <c r="BT452" s="191" t="s">
        <v>1301</v>
      </c>
      <c r="BU452" s="192" t="s">
        <v>1301</v>
      </c>
      <c r="BV452" s="192" t="s">
        <v>1301</v>
      </c>
      <c r="BW452" s="192" t="s">
        <v>1301</v>
      </c>
      <c r="BX452" s="192" t="s">
        <v>1301</v>
      </c>
      <c r="BY452" s="193" t="s">
        <v>1301</v>
      </c>
      <c r="BZ452" s="192" t="s">
        <v>1301</v>
      </c>
      <c r="CA452" s="410" t="s">
        <v>1301</v>
      </c>
      <c r="CB452" s="193" t="s">
        <v>1301</v>
      </c>
      <c r="CC452" s="193" t="s">
        <v>1301</v>
      </c>
      <c r="CD452" s="193" t="s">
        <v>1301</v>
      </c>
      <c r="CE452" s="193" t="s">
        <v>1301</v>
      </c>
      <c r="CF452" s="110"/>
      <c r="CG452" s="111">
        <v>21.6</v>
      </c>
      <c r="CH452" s="111">
        <v>45</v>
      </c>
      <c r="CI452" s="111">
        <v>65</v>
      </c>
      <c r="CJ452" s="111">
        <v>47</v>
      </c>
      <c r="CK452" s="111">
        <v>45.8</v>
      </c>
      <c r="CL452" s="111">
        <v>35.799999999999997</v>
      </c>
      <c r="CM452" s="111">
        <v>25.5</v>
      </c>
      <c r="CN452" s="111">
        <v>23.6</v>
      </c>
      <c r="CO452" s="111">
        <v>35.200000000000003</v>
      </c>
      <c r="CP452" s="111">
        <v>40.200000000000003</v>
      </c>
      <c r="CQ452" s="111">
        <v>46.7</v>
      </c>
      <c r="CR452" s="111">
        <v>62.4</v>
      </c>
      <c r="CS452" s="112"/>
      <c r="CT452" s="200" t="s">
        <v>1272</v>
      </c>
      <c r="CU452" s="114">
        <f t="shared" si="250"/>
        <v>18</v>
      </c>
      <c r="CV452" s="114"/>
      <c r="CW452" s="114"/>
      <c r="CX452" s="114">
        <f t="shared" ref="CX452:CX453" si="256">SUM(U452:AD452)</f>
        <v>53.499999999999993</v>
      </c>
      <c r="CY452" s="114"/>
      <c r="CZ452" s="114"/>
      <c r="DA452" s="114">
        <f t="shared" ref="DA452:DA453" si="257">SUM(AE452:AO452)</f>
        <v>41.1</v>
      </c>
      <c r="DB452" s="115">
        <f>+SUM(CU452:DA452)</f>
        <v>112.6</v>
      </c>
      <c r="DC452" s="116">
        <f t="shared" ref="DC452:DC453" si="258">COUNT(K452:T452)</f>
        <v>8</v>
      </c>
      <c r="DD452" s="116">
        <f t="shared" ref="DD452:DD453" si="259">COUNT(U452:AD452)</f>
        <v>10</v>
      </c>
      <c r="DE452" s="116">
        <f t="shared" ref="DE452:DE453" si="260">COUNT(AE452:AO452)</f>
        <v>10</v>
      </c>
      <c r="DF452" s="117">
        <f t="shared" ref="DF452:DF453" si="261">COUNT(K452:AO452)</f>
        <v>28</v>
      </c>
      <c r="DH452" s="119"/>
      <c r="DI452" s="119"/>
      <c r="DJ452" s="120"/>
      <c r="DK452" s="121"/>
      <c r="DL452" s="119"/>
      <c r="DM452" s="119"/>
      <c r="DN452" s="120"/>
      <c r="DO452" s="121"/>
      <c r="DP452" s="119"/>
      <c r="DQ452" s="119"/>
      <c r="DR452" s="120"/>
      <c r="DS452" s="121"/>
      <c r="DT452" s="119"/>
      <c r="DU452" s="119"/>
      <c r="DV452" s="120"/>
      <c r="DW452" s="121"/>
      <c r="DX452" s="119"/>
      <c r="DY452" s="119"/>
      <c r="DZ452" s="120"/>
      <c r="EA452" s="121"/>
      <c r="EB452" s="119"/>
      <c r="EC452" s="119"/>
      <c r="ED452" s="120"/>
      <c r="EE452" s="121"/>
      <c r="EF452" s="119"/>
      <c r="EG452" s="119"/>
      <c r="EH452" s="120"/>
      <c r="EI452" s="121"/>
      <c r="EJ452" s="119"/>
      <c r="EK452" s="119"/>
      <c r="EL452" s="120"/>
      <c r="EM452" s="121"/>
      <c r="EN452" s="119"/>
      <c r="EO452" s="119"/>
      <c r="EP452" s="120"/>
      <c r="EQ452" s="121"/>
      <c r="ER452" s="119"/>
      <c r="ES452" s="119"/>
      <c r="ET452" s="120"/>
      <c r="EU452" s="121"/>
      <c r="EV452" s="119"/>
      <c r="EW452" s="119"/>
      <c r="EX452" s="120"/>
      <c r="EY452" s="121"/>
      <c r="EZ452" s="119"/>
      <c r="FA452" s="119"/>
      <c r="FB452" s="120"/>
    </row>
    <row r="453" spans="1:158" s="118" customFormat="1" ht="15" customHeight="1" x14ac:dyDescent="0.25">
      <c r="A453" s="85">
        <v>35075030</v>
      </c>
      <c r="B453" s="86">
        <v>-73.349416666666997</v>
      </c>
      <c r="C453" s="86">
        <v>5.4222222222219996</v>
      </c>
      <c r="D453" s="87">
        <v>2200</v>
      </c>
      <c r="E453" s="197" t="s">
        <v>1274</v>
      </c>
      <c r="F453" s="89" t="s">
        <v>240</v>
      </c>
      <c r="G453" s="89" t="s">
        <v>1524</v>
      </c>
      <c r="H453" s="89" t="s">
        <v>737</v>
      </c>
      <c r="I453" s="89" t="s">
        <v>1602</v>
      </c>
      <c r="J453" s="171" t="s">
        <v>1275</v>
      </c>
      <c r="K453" s="339">
        <v>0.3</v>
      </c>
      <c r="L453" s="126">
        <v>2.1</v>
      </c>
      <c r="M453" s="126">
        <v>3</v>
      </c>
      <c r="N453" s="126">
        <v>0</v>
      </c>
      <c r="O453" s="126">
        <v>0</v>
      </c>
      <c r="P453" s="126">
        <v>3.1</v>
      </c>
      <c r="Q453" s="126">
        <v>0</v>
      </c>
      <c r="R453" s="126">
        <v>0</v>
      </c>
      <c r="S453" s="126">
        <v>0.5</v>
      </c>
      <c r="T453" s="126">
        <v>0.6</v>
      </c>
      <c r="U453" s="126">
        <v>1.1000000000000001</v>
      </c>
      <c r="V453" s="661">
        <v>0</v>
      </c>
      <c r="W453" s="661">
        <v>0</v>
      </c>
      <c r="X453" s="126">
        <v>7.6</v>
      </c>
      <c r="Y453" s="126">
        <v>1.4</v>
      </c>
      <c r="Z453" s="126">
        <v>0.5</v>
      </c>
      <c r="AA453" s="126">
        <v>4.3</v>
      </c>
      <c r="AB453" s="126">
        <v>0</v>
      </c>
      <c r="AC453" s="126">
        <v>0</v>
      </c>
      <c r="AD453" s="339">
        <v>0.1</v>
      </c>
      <c r="AE453" s="126">
        <v>1.7</v>
      </c>
      <c r="AF453" s="126">
        <v>1.6</v>
      </c>
      <c r="AG453" s="126">
        <v>5.5</v>
      </c>
      <c r="AH453" s="126">
        <v>14</v>
      </c>
      <c r="AI453" s="126">
        <v>0.5</v>
      </c>
      <c r="AJ453" s="126">
        <v>31.5</v>
      </c>
      <c r="AK453" s="126">
        <v>4.0999999999999996</v>
      </c>
      <c r="AL453" s="126">
        <v>6.5</v>
      </c>
      <c r="AM453" s="126">
        <v>2.2000000000000002</v>
      </c>
      <c r="AN453" s="126">
        <v>0</v>
      </c>
      <c r="AO453" s="120"/>
      <c r="AP453" s="92">
        <f t="shared" ref="AP453:AP516" si="262">IF(AT453&gt;1,SUM(K453:AO453),"")</f>
        <v>92.2</v>
      </c>
      <c r="AQ453" s="93">
        <v>103.31851851851852</v>
      </c>
      <c r="AR453" s="94">
        <f t="shared" si="253"/>
        <v>89.238600516203036</v>
      </c>
      <c r="AS453" s="95">
        <f t="shared" si="254"/>
        <v>89.238600516203036</v>
      </c>
      <c r="AT453" s="96">
        <f>COUNT(K453:AO453)</f>
        <v>30</v>
      </c>
      <c r="AU453" s="97">
        <f>COUNTIF(K453:AO453,"&gt;0")</f>
        <v>21</v>
      </c>
      <c r="AV453" s="98"/>
      <c r="AW453" s="58">
        <f t="shared" si="242"/>
        <v>0</v>
      </c>
      <c r="AX453" s="99"/>
      <c r="AY453" s="100">
        <f t="shared" si="255"/>
        <v>31.5</v>
      </c>
      <c r="AZ453" s="101">
        <v>49.1</v>
      </c>
      <c r="BA453" s="102">
        <f t="shared" ref="BA453:BA516" si="263">IF(AND(AZ453&gt;0,AY453&gt;0),AY453-AZ453,"")</f>
        <v>-17.600000000000001</v>
      </c>
      <c r="BB453" s="102" t="str">
        <f t="shared" ref="BB453:BB516" si="264">IF(AND(ISNUMBER(BA453),BA453&gt;0),"Si","")</f>
        <v/>
      </c>
      <c r="BC453" s="102" t="str">
        <f t="shared" ref="BC453:BC516" si="265">IF(AND(BB453="Si",AY453=AW453),"Si","")</f>
        <v/>
      </c>
      <c r="BD453" s="102">
        <v>14.638261329105564</v>
      </c>
      <c r="BE453" s="103">
        <f>AU453-BD453</f>
        <v>6.3617386708944359</v>
      </c>
      <c r="BF453" s="124" t="s">
        <v>1274</v>
      </c>
      <c r="BG453" s="105">
        <v>29.203448275862076</v>
      </c>
      <c r="BH453" s="105">
        <v>31.703703703703699</v>
      </c>
      <c r="BI453" s="105">
        <v>66.459999999999994</v>
      </c>
      <c r="BJ453" s="105">
        <v>103.31851851851852</v>
      </c>
      <c r="BK453" s="105">
        <v>128.34285714285713</v>
      </c>
      <c r="BL453" s="105">
        <v>110.46428571428571</v>
      </c>
      <c r="BM453" s="105">
        <v>112</v>
      </c>
      <c r="BN453" s="105">
        <v>88.103571428571414</v>
      </c>
      <c r="BO453" s="105">
        <v>73.89666666666669</v>
      </c>
      <c r="BP453" s="105">
        <v>101.54074074074076</v>
      </c>
      <c r="BQ453" s="105">
        <v>97.399999999999991</v>
      </c>
      <c r="BR453" s="106">
        <v>40.210714285714282</v>
      </c>
      <c r="BS453" s="107"/>
      <c r="BT453" s="191">
        <v>3.7055555555555544</v>
      </c>
      <c r="BU453" s="192">
        <v>5.0188720124064954</v>
      </c>
      <c r="BV453" s="192">
        <v>10.766666666666667</v>
      </c>
      <c r="BW453" s="192">
        <v>14.638261329105564</v>
      </c>
      <c r="BX453" s="192">
        <v>18.568965517241381</v>
      </c>
      <c r="BY453" s="193">
        <v>18.965517241379303</v>
      </c>
      <c r="BZ453" s="192">
        <v>20.401234567901227</v>
      </c>
      <c r="CA453" s="410">
        <v>18.364367816091949</v>
      </c>
      <c r="CB453" s="193">
        <v>13.56666666666667</v>
      </c>
      <c r="CC453" s="193">
        <v>14.236781609195404</v>
      </c>
      <c r="CD453" s="193">
        <v>14.020214030915575</v>
      </c>
      <c r="CE453" s="193">
        <v>6.7666666666666639</v>
      </c>
      <c r="CF453" s="110"/>
      <c r="CG453" s="111">
        <v>32.299999999999997</v>
      </c>
      <c r="CH453" s="111">
        <v>58.6</v>
      </c>
      <c r="CI453" s="111">
        <v>65.2</v>
      </c>
      <c r="CJ453" s="111">
        <v>49.1</v>
      </c>
      <c r="CK453" s="111">
        <v>54</v>
      </c>
      <c r="CL453" s="111">
        <v>32.1</v>
      </c>
      <c r="CM453" s="111">
        <v>37.700000000000003</v>
      </c>
      <c r="CN453" s="111">
        <v>100</v>
      </c>
      <c r="CO453" s="111">
        <v>30.9</v>
      </c>
      <c r="CP453" s="111">
        <v>50</v>
      </c>
      <c r="CQ453" s="111">
        <v>60.1</v>
      </c>
      <c r="CR453" s="111">
        <v>37.700000000000003</v>
      </c>
      <c r="CS453" s="112"/>
      <c r="CT453" s="200" t="s">
        <v>1274</v>
      </c>
      <c r="CU453" s="114">
        <f t="shared" si="250"/>
        <v>9.6</v>
      </c>
      <c r="CV453" s="114"/>
      <c r="CW453" s="114"/>
      <c r="CX453" s="114">
        <f t="shared" si="256"/>
        <v>14.999999999999998</v>
      </c>
      <c r="CY453" s="114"/>
      <c r="CZ453" s="114"/>
      <c r="DA453" s="114">
        <f t="shared" si="257"/>
        <v>67.600000000000009</v>
      </c>
      <c r="DB453" s="115">
        <f>+SUM(CU453:DA453)</f>
        <v>92.2</v>
      </c>
      <c r="DC453" s="116">
        <f t="shared" si="258"/>
        <v>10</v>
      </c>
      <c r="DD453" s="116">
        <f t="shared" si="259"/>
        <v>10</v>
      </c>
      <c r="DE453" s="116">
        <f t="shared" si="260"/>
        <v>10</v>
      </c>
      <c r="DF453" s="117">
        <f t="shared" si="261"/>
        <v>30</v>
      </c>
      <c r="DH453" s="119"/>
      <c r="DI453" s="119"/>
      <c r="DJ453" s="120"/>
      <c r="DK453" s="121"/>
      <c r="DL453" s="119"/>
      <c r="DM453" s="119"/>
      <c r="DN453" s="120"/>
      <c r="DO453" s="121"/>
      <c r="DP453" s="119"/>
      <c r="DQ453" s="119"/>
      <c r="DR453" s="120"/>
      <c r="DS453" s="121"/>
      <c r="DT453" s="119"/>
      <c r="DU453" s="119"/>
      <c r="DV453" s="120"/>
      <c r="DW453" s="121"/>
      <c r="DX453" s="119"/>
      <c r="DY453" s="119"/>
      <c r="DZ453" s="120"/>
      <c r="EA453" s="121"/>
      <c r="EB453" s="119"/>
      <c r="EC453" s="119"/>
      <c r="ED453" s="120"/>
      <c r="EE453" s="121"/>
      <c r="EF453" s="119"/>
      <c r="EG453" s="119"/>
      <c r="EH453" s="120"/>
      <c r="EI453" s="121"/>
      <c r="EJ453" s="119"/>
      <c r="EK453" s="119"/>
      <c r="EL453" s="120"/>
      <c r="EM453" s="121"/>
      <c r="EN453" s="119"/>
      <c r="EO453" s="119"/>
      <c r="EP453" s="120"/>
      <c r="EQ453" s="121"/>
      <c r="ER453" s="119"/>
      <c r="ES453" s="119"/>
      <c r="ET453" s="120"/>
      <c r="EU453" s="121"/>
      <c r="EV453" s="119"/>
      <c r="EW453" s="119"/>
      <c r="EX453" s="120"/>
      <c r="EY453" s="121"/>
      <c r="EZ453" s="119"/>
      <c r="FA453" s="119"/>
      <c r="FB453" s="120"/>
    </row>
    <row r="454" spans="1:158" s="118" customFormat="1" ht="15" customHeight="1" x14ac:dyDescent="0.25">
      <c r="A454" s="145"/>
      <c r="B454" s="204"/>
      <c r="C454" s="204"/>
      <c r="D454" s="205"/>
      <c r="E454" s="411" t="s">
        <v>1815</v>
      </c>
      <c r="F454" s="206"/>
      <c r="G454" s="207"/>
      <c r="H454" s="207"/>
      <c r="I454" s="207"/>
      <c r="J454" s="217"/>
      <c r="K454" s="149"/>
      <c r="L454" s="151"/>
      <c r="M454" s="151"/>
      <c r="N454" s="151"/>
      <c r="O454" s="151"/>
      <c r="P454" s="151"/>
      <c r="Q454" s="151"/>
      <c r="R454" s="151"/>
      <c r="S454" s="151"/>
      <c r="T454" s="151"/>
      <c r="U454" s="151"/>
      <c r="V454" s="662"/>
      <c r="W454" s="662"/>
      <c r="X454" s="151"/>
      <c r="Y454" s="151"/>
      <c r="Z454" s="151"/>
      <c r="AA454" s="151"/>
      <c r="AB454" s="151"/>
      <c r="AC454" s="151"/>
      <c r="AD454" s="149"/>
      <c r="AE454" s="151"/>
      <c r="AF454" s="151"/>
      <c r="AG454" s="151"/>
      <c r="AH454" s="151"/>
      <c r="AI454" s="151"/>
      <c r="AJ454" s="151"/>
      <c r="AK454" s="151"/>
      <c r="AL454" s="151"/>
      <c r="AM454" s="151"/>
      <c r="AN454" s="151"/>
      <c r="AO454" s="151"/>
      <c r="AP454" s="676"/>
      <c r="AQ454" s="152"/>
      <c r="AR454" s="276"/>
      <c r="AS454" s="276"/>
      <c r="AT454" s="152"/>
      <c r="AU454" s="152"/>
      <c r="AV454" s="98"/>
      <c r="AW454" s="218"/>
      <c r="AX454" s="99"/>
      <c r="AY454" s="152"/>
      <c r="AZ454" s="152"/>
      <c r="BA454" s="412" t="str">
        <f t="shared" si="263"/>
        <v/>
      </c>
      <c r="BB454" s="412" t="str">
        <f t="shared" si="264"/>
        <v/>
      </c>
      <c r="BC454" s="412" t="str">
        <f t="shared" si="265"/>
        <v/>
      </c>
      <c r="BD454" s="412"/>
      <c r="BE454" s="413"/>
      <c r="BF454" s="414" t="s">
        <v>1815</v>
      </c>
      <c r="BG454" s="415"/>
      <c r="BH454" s="415"/>
      <c r="BI454" s="415"/>
      <c r="BJ454" s="415"/>
      <c r="BK454" s="415"/>
      <c r="BL454" s="415"/>
      <c r="BM454" s="415"/>
      <c r="BN454" s="415"/>
      <c r="BO454" s="415"/>
      <c r="BP454" s="415"/>
      <c r="BQ454" s="415"/>
      <c r="BR454" s="416"/>
      <c r="BS454" s="107"/>
      <c r="BT454" s="158"/>
      <c r="BU454" s="158"/>
      <c r="BV454" s="158"/>
      <c r="BW454" s="158"/>
      <c r="BX454" s="158"/>
      <c r="BY454" s="158"/>
      <c r="BZ454" s="158"/>
      <c r="CA454" s="158"/>
      <c r="CB454" s="158"/>
      <c r="CC454" s="158"/>
      <c r="CD454" s="158"/>
      <c r="CE454" s="158"/>
      <c r="CF454" s="158"/>
      <c r="CG454" s="111"/>
      <c r="CH454" s="111"/>
      <c r="CI454" s="111"/>
      <c r="CJ454" s="111"/>
      <c r="CK454" s="111"/>
      <c r="CL454" s="111"/>
      <c r="CM454" s="111"/>
      <c r="CN454" s="111"/>
      <c r="CO454" s="111"/>
      <c r="CP454" s="111"/>
      <c r="CQ454" s="111"/>
      <c r="CR454" s="111"/>
      <c r="CS454" s="158"/>
      <c r="CT454" s="417" t="s">
        <v>1815</v>
      </c>
      <c r="CU454" s="160"/>
      <c r="CV454" s="160"/>
      <c r="CW454" s="160"/>
      <c r="CX454" s="160"/>
      <c r="CY454" s="160"/>
      <c r="CZ454" s="160"/>
      <c r="DA454" s="160"/>
      <c r="DB454" s="160"/>
      <c r="DC454" s="160"/>
      <c r="DD454" s="160"/>
      <c r="DE454" s="160"/>
      <c r="DF454" s="162"/>
      <c r="DH454" s="163"/>
      <c r="DI454" s="163"/>
      <c r="DJ454" s="163"/>
      <c r="DK454" s="121"/>
      <c r="DL454" s="163"/>
      <c r="DM454" s="163"/>
      <c r="DN454" s="163"/>
      <c r="DO454" s="121"/>
      <c r="DP454" s="163"/>
      <c r="DQ454" s="163"/>
      <c r="DR454" s="163"/>
      <c r="DS454" s="121"/>
      <c r="DT454" s="163"/>
      <c r="DU454" s="163"/>
      <c r="DV454" s="163"/>
      <c r="DW454" s="121"/>
      <c r="DX454" s="163"/>
      <c r="DY454" s="163"/>
      <c r="DZ454" s="163"/>
      <c r="EA454" s="121"/>
      <c r="EB454" s="163"/>
      <c r="EC454" s="163"/>
      <c r="ED454" s="163"/>
      <c r="EE454" s="121"/>
      <c r="EF454" s="163"/>
      <c r="EG454" s="163"/>
      <c r="EH454" s="163"/>
      <c r="EI454" s="121"/>
      <c r="EJ454" s="163"/>
      <c r="EK454" s="163"/>
      <c r="EL454" s="163"/>
      <c r="EM454" s="121"/>
      <c r="EN454" s="163"/>
      <c r="EO454" s="163"/>
      <c r="EP454" s="163"/>
      <c r="EQ454" s="121"/>
      <c r="ER454" s="163"/>
      <c r="ES454" s="163"/>
      <c r="ET454" s="163"/>
      <c r="EU454" s="121"/>
      <c r="EV454" s="163"/>
      <c r="EW454" s="163"/>
      <c r="EX454" s="163"/>
      <c r="EY454" s="121"/>
      <c r="EZ454" s="163"/>
      <c r="FA454" s="163"/>
      <c r="FB454" s="163"/>
    </row>
    <row r="455" spans="1:158" s="118" customFormat="1" ht="15" customHeight="1" x14ac:dyDescent="0.25">
      <c r="A455" s="208">
        <v>21010140</v>
      </c>
      <c r="B455" s="86">
        <v>-76.360833333333005</v>
      </c>
      <c r="C455" s="86">
        <v>1.8643888888889999</v>
      </c>
      <c r="D455" s="87">
        <v>1940</v>
      </c>
      <c r="E455" s="364" t="s">
        <v>1241</v>
      </c>
      <c r="F455" s="210" t="s">
        <v>67</v>
      </c>
      <c r="G455" s="210" t="s">
        <v>1515</v>
      </c>
      <c r="H455" s="210" t="s">
        <v>1520</v>
      </c>
      <c r="I455" s="210" t="s">
        <v>1520</v>
      </c>
      <c r="J455" s="365" t="s">
        <v>1242</v>
      </c>
      <c r="K455" s="339">
        <v>0</v>
      </c>
      <c r="L455" s="418">
        <v>3</v>
      </c>
      <c r="M455" s="418">
        <v>1</v>
      </c>
      <c r="N455" s="418">
        <v>2</v>
      </c>
      <c r="O455" s="418">
        <v>0</v>
      </c>
      <c r="P455" s="418">
        <v>0</v>
      </c>
      <c r="Q455" s="418">
        <v>1</v>
      </c>
      <c r="R455" s="418">
        <v>0</v>
      </c>
      <c r="S455" s="418">
        <v>2</v>
      </c>
      <c r="T455" s="418">
        <v>4</v>
      </c>
      <c r="U455" s="418">
        <v>1</v>
      </c>
      <c r="V455" s="671">
        <v>0</v>
      </c>
      <c r="W455" s="671">
        <v>0</v>
      </c>
      <c r="X455" s="418">
        <v>0</v>
      </c>
      <c r="Y455" s="418">
        <v>20</v>
      </c>
      <c r="Z455" s="418">
        <v>10</v>
      </c>
      <c r="AA455" s="418">
        <v>2</v>
      </c>
      <c r="AB455" s="418">
        <v>0</v>
      </c>
      <c r="AC455" s="418">
        <v>3</v>
      </c>
      <c r="AD455" s="339">
        <v>0</v>
      </c>
      <c r="AE455" s="418">
        <v>1</v>
      </c>
      <c r="AF455" s="418">
        <v>0</v>
      </c>
      <c r="AG455" s="418">
        <v>0</v>
      </c>
      <c r="AH455" s="418">
        <v>5</v>
      </c>
      <c r="AI455" s="418">
        <v>8</v>
      </c>
      <c r="AJ455" s="418">
        <v>2</v>
      </c>
      <c r="AK455" s="418">
        <v>0</v>
      </c>
      <c r="AL455" s="418">
        <v>5</v>
      </c>
      <c r="AM455" s="418">
        <v>3</v>
      </c>
      <c r="AN455" s="418" t="s">
        <v>1301</v>
      </c>
      <c r="AO455" s="120"/>
      <c r="AP455" s="92">
        <f t="shared" si="262"/>
        <v>73</v>
      </c>
      <c r="AQ455" s="93">
        <v>185.26666666666668</v>
      </c>
      <c r="AR455" s="94">
        <f t="shared" ref="AR455:AR470" si="266">+AP455*100/AQ455</f>
        <v>39.402662828355524</v>
      </c>
      <c r="AS455" s="95">
        <f t="shared" ref="AS455:AS470" si="267">IF(AND((AP455*$AT$1*100/(AQ455*AT455))&gt;100+3.33*AP455-AQ455*AT455/$AT$1,AQ455&lt;30),IF(100+3.33*AP455-AQ455*AT455/$AT$1&gt;200,200,100+3.33*AP455-AQ455*AT455/$AT$1),IF((AP455*$AT$1*100/(AQ455*AT455))&lt;100+AP455-3.33*AQ455*AT455/$AT$1,100+AP455-3.33*AQ455*AT455/$AT$1,IF((AP455*$AT$1*100/(AQ455*AT455))&gt;200,200,(AP455*$AT$1*100/(AQ455*AT455)))))</f>
        <v>40.761375339678125</v>
      </c>
      <c r="AT455" s="96">
        <f t="shared" ref="AT455:AT470" si="268">COUNT(K455:AO455)</f>
        <v>29</v>
      </c>
      <c r="AU455" s="97">
        <f t="shared" ref="AU455:AU465" si="269">COUNTIF(K455:AO455,"&gt;0")</f>
        <v>17</v>
      </c>
      <c r="AV455" s="98"/>
      <c r="AW455" s="58">
        <f t="shared" si="242"/>
        <v>3</v>
      </c>
      <c r="AX455" s="99"/>
      <c r="AY455" s="300">
        <f t="shared" ref="AY455:AY465" si="270">MAX(K455:AO455)</f>
        <v>20</v>
      </c>
      <c r="AZ455" s="101">
        <v>151</v>
      </c>
      <c r="BA455" s="102">
        <f t="shared" si="263"/>
        <v>-131</v>
      </c>
      <c r="BB455" s="102" t="str">
        <f t="shared" si="264"/>
        <v/>
      </c>
      <c r="BC455" s="102" t="str">
        <f t="shared" si="265"/>
        <v/>
      </c>
      <c r="BD455" s="102">
        <v>22.400000000000006</v>
      </c>
      <c r="BE455" s="103">
        <f t="shared" ref="BE455:BE465" si="271">AU455-BD455</f>
        <v>-5.4000000000000057</v>
      </c>
      <c r="BF455" s="212" t="s">
        <v>1241</v>
      </c>
      <c r="BG455" s="105">
        <v>118.24137931034483</v>
      </c>
      <c r="BH455" s="105">
        <v>116.76666666666667</v>
      </c>
      <c r="BI455" s="105">
        <v>160.36666666666667</v>
      </c>
      <c r="BJ455" s="105">
        <v>185.26666666666668</v>
      </c>
      <c r="BK455" s="105">
        <v>207.57333333333332</v>
      </c>
      <c r="BL455" s="105">
        <v>198.13793103448276</v>
      </c>
      <c r="BM455" s="105">
        <v>200.55172413793105</v>
      </c>
      <c r="BN455" s="105">
        <v>155.23333333333332</v>
      </c>
      <c r="BO455" s="105">
        <v>129.82758620689654</v>
      </c>
      <c r="BP455" s="105">
        <v>143</v>
      </c>
      <c r="BQ455" s="105">
        <v>154.69999999999999</v>
      </c>
      <c r="BR455" s="106">
        <v>133.5</v>
      </c>
      <c r="BS455" s="107"/>
      <c r="BT455" s="237">
        <v>15.758620689655169</v>
      </c>
      <c r="BU455" s="237">
        <v>15.916717980295568</v>
      </c>
      <c r="BV455" s="237">
        <v>19.666666666666668</v>
      </c>
      <c r="BW455" s="237">
        <v>22.400000000000006</v>
      </c>
      <c r="BX455" s="237">
        <v>23.833333333333321</v>
      </c>
      <c r="BY455" s="109">
        <v>24.03448275862069</v>
      </c>
      <c r="BZ455" s="109">
        <v>25.432222222222222</v>
      </c>
      <c r="CA455" s="109">
        <v>22.299999999999997</v>
      </c>
      <c r="CB455" s="109">
        <v>19.355172413793095</v>
      </c>
      <c r="CC455" s="109">
        <v>19.36666666666666</v>
      </c>
      <c r="CD455" s="109">
        <v>20.599999999999998</v>
      </c>
      <c r="CE455" s="109">
        <v>17.833333333333336</v>
      </c>
      <c r="CF455" s="110"/>
      <c r="CG455" s="111">
        <v>62</v>
      </c>
      <c r="CH455" s="111">
        <v>60</v>
      </c>
      <c r="CI455" s="111">
        <v>111</v>
      </c>
      <c r="CJ455" s="111">
        <v>151</v>
      </c>
      <c r="CK455" s="111">
        <v>111</v>
      </c>
      <c r="CL455" s="111">
        <v>74</v>
      </c>
      <c r="CM455" s="111">
        <v>95</v>
      </c>
      <c r="CN455" s="111">
        <v>60</v>
      </c>
      <c r="CO455" s="111">
        <v>111</v>
      </c>
      <c r="CP455" s="111">
        <v>80</v>
      </c>
      <c r="CQ455" s="111">
        <v>106</v>
      </c>
      <c r="CR455" s="111">
        <v>101</v>
      </c>
      <c r="CS455" s="112"/>
      <c r="CT455" s="408" t="s">
        <v>1241</v>
      </c>
      <c r="CU455" s="114">
        <f t="shared" ref="CU455:CU465" si="272">SUM(K455:T455)</f>
        <v>13</v>
      </c>
      <c r="CV455" s="114"/>
      <c r="CW455" s="114"/>
      <c r="CX455" s="114">
        <f t="shared" ref="CX455:CX465" si="273">SUM(U455:AD455)</f>
        <v>36</v>
      </c>
      <c r="CY455" s="114"/>
      <c r="CZ455" s="114"/>
      <c r="DA455" s="114">
        <f t="shared" ref="DA455:DA465" si="274">SUM(AE455:AO455)</f>
        <v>24</v>
      </c>
      <c r="DB455" s="115">
        <f t="shared" ref="DB455:DB465" si="275">+SUM(CU455:DA455)</f>
        <v>73</v>
      </c>
      <c r="DC455" s="116">
        <f t="shared" ref="DC455:DC465" si="276">COUNT(K455:T455)</f>
        <v>10</v>
      </c>
      <c r="DD455" s="116">
        <f t="shared" ref="DD455:DD465" si="277">COUNT(U455:AD455)</f>
        <v>10</v>
      </c>
      <c r="DE455" s="116">
        <f t="shared" ref="DE455:DE465" si="278">COUNT(AE455:AO455)</f>
        <v>9</v>
      </c>
      <c r="DF455" s="117">
        <f t="shared" ref="DF455:DF465" si="279">COUNT(K455:AO455)</f>
        <v>29</v>
      </c>
      <c r="DH455" s="119"/>
      <c r="DI455" s="119"/>
      <c r="DJ455" s="120"/>
      <c r="DK455" s="121"/>
      <c r="DL455" s="119"/>
      <c r="DM455" s="119"/>
      <c r="DN455" s="120"/>
      <c r="DO455" s="121"/>
      <c r="DP455" s="119"/>
      <c r="DQ455" s="119"/>
      <c r="DR455" s="120"/>
      <c r="DS455" s="121"/>
      <c r="DT455" s="119"/>
      <c r="DU455" s="119"/>
      <c r="DV455" s="120"/>
      <c r="DW455" s="121"/>
      <c r="DX455" s="119"/>
      <c r="DY455" s="119"/>
      <c r="DZ455" s="120"/>
      <c r="EA455" s="121"/>
      <c r="EB455" s="119"/>
      <c r="EC455" s="119"/>
      <c r="ED455" s="120"/>
      <c r="EE455" s="121"/>
      <c r="EF455" s="119"/>
      <c r="EG455" s="119"/>
      <c r="EH455" s="120"/>
      <c r="EI455" s="121"/>
      <c r="EJ455" s="119"/>
      <c r="EK455" s="119"/>
      <c r="EL455" s="120"/>
      <c r="EM455" s="121"/>
      <c r="EN455" s="119"/>
      <c r="EO455" s="119"/>
      <c r="EP455" s="120"/>
      <c r="EQ455" s="121"/>
      <c r="ER455" s="119"/>
      <c r="ES455" s="119"/>
      <c r="ET455" s="120"/>
      <c r="EU455" s="121"/>
      <c r="EV455" s="119"/>
      <c r="EW455" s="119"/>
      <c r="EX455" s="120"/>
      <c r="EY455" s="121"/>
      <c r="EZ455" s="119"/>
      <c r="FA455" s="119"/>
      <c r="FB455" s="120"/>
    </row>
    <row r="456" spans="1:158" s="118" customFormat="1" ht="15" customHeight="1" x14ac:dyDescent="0.25">
      <c r="A456" s="85">
        <v>21020050</v>
      </c>
      <c r="B456" s="86">
        <v>-76.013750000000002</v>
      </c>
      <c r="C456" s="86">
        <v>1.9842222222220001</v>
      </c>
      <c r="D456" s="87">
        <v>1046</v>
      </c>
      <c r="E456" s="229" t="s">
        <v>1243</v>
      </c>
      <c r="F456" s="89" t="s">
        <v>67</v>
      </c>
      <c r="G456" s="89" t="s">
        <v>1515</v>
      </c>
      <c r="H456" s="89" t="s">
        <v>1520</v>
      </c>
      <c r="I456" s="89" t="s">
        <v>1611</v>
      </c>
      <c r="J456" s="171" t="s">
        <v>1244</v>
      </c>
      <c r="K456" s="339">
        <v>25</v>
      </c>
      <c r="L456" s="418">
        <v>0</v>
      </c>
      <c r="M456" s="418">
        <v>0</v>
      </c>
      <c r="N456" s="418">
        <v>2</v>
      </c>
      <c r="O456" s="418">
        <v>0</v>
      </c>
      <c r="P456" s="418">
        <v>0</v>
      </c>
      <c r="Q456" s="418">
        <v>15</v>
      </c>
      <c r="R456" s="418">
        <v>3</v>
      </c>
      <c r="S456" s="418">
        <v>8</v>
      </c>
      <c r="T456" s="418">
        <v>3</v>
      </c>
      <c r="U456" s="418">
        <v>3</v>
      </c>
      <c r="V456" s="671">
        <v>0</v>
      </c>
      <c r="W456" s="671">
        <v>0</v>
      </c>
      <c r="X456" s="418">
        <v>26</v>
      </c>
      <c r="Y456" s="418">
        <v>50</v>
      </c>
      <c r="Z456" s="418">
        <v>16</v>
      </c>
      <c r="AA456" s="418">
        <v>8</v>
      </c>
      <c r="AB456" s="418">
        <v>0</v>
      </c>
      <c r="AC456" s="418">
        <v>3</v>
      </c>
      <c r="AD456" s="339">
        <v>0</v>
      </c>
      <c r="AE456" s="418">
        <v>0</v>
      </c>
      <c r="AF456" s="418">
        <v>2</v>
      </c>
      <c r="AG456" s="418">
        <v>1</v>
      </c>
      <c r="AH456" s="418">
        <v>0</v>
      </c>
      <c r="AI456" s="418">
        <v>0</v>
      </c>
      <c r="AJ456" s="418">
        <v>0</v>
      </c>
      <c r="AK456" s="418">
        <v>7</v>
      </c>
      <c r="AL456" s="418">
        <v>45</v>
      </c>
      <c r="AM456" s="418" t="s">
        <v>1301</v>
      </c>
      <c r="AN456" s="418">
        <v>4</v>
      </c>
      <c r="AO456" s="120"/>
      <c r="AP456" s="92">
        <f t="shared" si="262"/>
        <v>221</v>
      </c>
      <c r="AQ456" s="93">
        <v>159.57142857142858</v>
      </c>
      <c r="AR456" s="94">
        <f t="shared" si="266"/>
        <v>138.49597135183527</v>
      </c>
      <c r="AS456" s="95">
        <f t="shared" si="267"/>
        <v>143.27169450189854</v>
      </c>
      <c r="AT456" s="96">
        <f t="shared" si="268"/>
        <v>29</v>
      </c>
      <c r="AU456" s="97">
        <f t="shared" si="269"/>
        <v>17</v>
      </c>
      <c r="AV456" s="98"/>
      <c r="AW456" s="58">
        <f t="shared" si="242"/>
        <v>4</v>
      </c>
      <c r="AX456" s="99"/>
      <c r="AY456" s="300">
        <f t="shared" si="270"/>
        <v>50</v>
      </c>
      <c r="AZ456" s="101">
        <v>92</v>
      </c>
      <c r="BA456" s="102">
        <f t="shared" si="263"/>
        <v>-42</v>
      </c>
      <c r="BB456" s="102" t="str">
        <f t="shared" si="264"/>
        <v/>
      </c>
      <c r="BC456" s="102" t="str">
        <f t="shared" si="265"/>
        <v/>
      </c>
      <c r="BD456" s="102">
        <v>15.303448275862067</v>
      </c>
      <c r="BE456" s="103">
        <f t="shared" si="271"/>
        <v>1.6965517241379331</v>
      </c>
      <c r="BF456" s="230" t="s">
        <v>1243</v>
      </c>
      <c r="BG456" s="105">
        <v>89.6</v>
      </c>
      <c r="BH456" s="105">
        <v>123.9</v>
      </c>
      <c r="BI456" s="105">
        <v>149.34482758620689</v>
      </c>
      <c r="BJ456" s="105">
        <v>159.57142857142858</v>
      </c>
      <c r="BK456" s="105">
        <v>170</v>
      </c>
      <c r="BL456" s="105">
        <v>127.64285714285714</v>
      </c>
      <c r="BM456" s="105">
        <v>124.34482758620689</v>
      </c>
      <c r="BN456" s="105">
        <v>87.892857142857139</v>
      </c>
      <c r="BO456" s="105">
        <v>80.81481481481481</v>
      </c>
      <c r="BP456" s="105">
        <v>117.53846153846153</v>
      </c>
      <c r="BQ456" s="105">
        <v>139.23214285714286</v>
      </c>
      <c r="BR456" s="106">
        <v>103.62068965517241</v>
      </c>
      <c r="BS456" s="107"/>
      <c r="BT456" s="237">
        <v>9.1000000000000014</v>
      </c>
      <c r="BU456" s="237">
        <v>10.042898193760264</v>
      </c>
      <c r="BV456" s="143">
        <v>13.448275862068966</v>
      </c>
      <c r="BW456" s="143">
        <v>15.303448275862067</v>
      </c>
      <c r="BX456" s="143">
        <v>16.463571428571427</v>
      </c>
      <c r="BY456" s="143">
        <v>15.431629013079665</v>
      </c>
      <c r="BZ456" s="143">
        <v>16.011111111111109</v>
      </c>
      <c r="CA456" s="143">
        <v>13.092222222222224</v>
      </c>
      <c r="CB456" s="143">
        <v>10.344334975369458</v>
      </c>
      <c r="CC456" s="143">
        <v>12.35333333333333</v>
      </c>
      <c r="CD456" s="143">
        <v>13.982840722495892</v>
      </c>
      <c r="CE456" s="144">
        <v>11.342528735632182</v>
      </c>
      <c r="CF456" s="110"/>
      <c r="CG456" s="111">
        <v>77</v>
      </c>
      <c r="CH456" s="111">
        <v>59</v>
      </c>
      <c r="CI456" s="111">
        <v>107</v>
      </c>
      <c r="CJ456" s="111">
        <v>92</v>
      </c>
      <c r="CK456" s="111">
        <v>111</v>
      </c>
      <c r="CL456" s="111">
        <v>170</v>
      </c>
      <c r="CM456" s="111">
        <v>59</v>
      </c>
      <c r="CN456" s="111">
        <v>80</v>
      </c>
      <c r="CO456" s="111">
        <v>52</v>
      </c>
      <c r="CP456" s="111">
        <v>60</v>
      </c>
      <c r="CQ456" s="111">
        <v>99</v>
      </c>
      <c r="CR456" s="111">
        <v>50</v>
      </c>
      <c r="CS456" s="112"/>
      <c r="CT456" s="231" t="s">
        <v>1243</v>
      </c>
      <c r="CU456" s="114">
        <f t="shared" si="272"/>
        <v>56</v>
      </c>
      <c r="CV456" s="114"/>
      <c r="CW456" s="114"/>
      <c r="CX456" s="114">
        <f t="shared" si="273"/>
        <v>106</v>
      </c>
      <c r="CY456" s="114"/>
      <c r="CZ456" s="114"/>
      <c r="DA456" s="114">
        <f t="shared" si="274"/>
        <v>59</v>
      </c>
      <c r="DB456" s="115">
        <f t="shared" si="275"/>
        <v>221</v>
      </c>
      <c r="DC456" s="116">
        <f t="shared" si="276"/>
        <v>10</v>
      </c>
      <c r="DD456" s="116">
        <f t="shared" si="277"/>
        <v>10</v>
      </c>
      <c r="DE456" s="116">
        <f t="shared" si="278"/>
        <v>9</v>
      </c>
      <c r="DF456" s="117">
        <f t="shared" si="279"/>
        <v>29</v>
      </c>
      <c r="DH456" s="119"/>
      <c r="DI456" s="119"/>
      <c r="DJ456" s="120"/>
      <c r="DK456" s="121"/>
      <c r="DL456" s="119"/>
      <c r="DM456" s="119"/>
      <c r="DN456" s="120"/>
      <c r="DO456" s="121"/>
      <c r="DP456" s="119"/>
      <c r="DQ456" s="119"/>
      <c r="DR456" s="120"/>
      <c r="DS456" s="121"/>
      <c r="DT456" s="119"/>
      <c r="DU456" s="119"/>
      <c r="DV456" s="120"/>
      <c r="DW456" s="121"/>
      <c r="DX456" s="119"/>
      <c r="DY456" s="119"/>
      <c r="DZ456" s="120"/>
      <c r="EA456" s="121"/>
      <c r="EB456" s="119"/>
      <c r="EC456" s="119"/>
      <c r="ED456" s="120"/>
      <c r="EE456" s="121"/>
      <c r="EF456" s="119"/>
      <c r="EG456" s="119"/>
      <c r="EH456" s="120"/>
      <c r="EI456" s="121"/>
      <c r="EJ456" s="119"/>
      <c r="EK456" s="119"/>
      <c r="EL456" s="120"/>
      <c r="EM456" s="121"/>
      <c r="EN456" s="119"/>
      <c r="EO456" s="119"/>
      <c r="EP456" s="120"/>
      <c r="EQ456" s="121"/>
      <c r="ER456" s="119"/>
      <c r="ES456" s="119"/>
      <c r="ET456" s="120"/>
      <c r="EU456" s="121"/>
      <c r="EV456" s="119"/>
      <c r="EW456" s="119"/>
      <c r="EX456" s="120"/>
      <c r="EY456" s="121"/>
      <c r="EZ456" s="119"/>
      <c r="FA456" s="119"/>
      <c r="FB456" s="120"/>
    </row>
    <row r="457" spans="1:158" s="118" customFormat="1" ht="15" customHeight="1" x14ac:dyDescent="0.25">
      <c r="A457" s="208">
        <v>21060070</v>
      </c>
      <c r="B457" s="86">
        <v>-75.538083330000006</v>
      </c>
      <c r="C457" s="86">
        <v>2.38891667</v>
      </c>
      <c r="D457" s="87">
        <v>850</v>
      </c>
      <c r="E457" s="419" t="s">
        <v>350</v>
      </c>
      <c r="F457" s="89" t="s">
        <v>67</v>
      </c>
      <c r="G457" s="89" t="s">
        <v>1515</v>
      </c>
      <c r="H457" s="89" t="s">
        <v>1520</v>
      </c>
      <c r="I457" s="89" t="s">
        <v>1612</v>
      </c>
      <c r="J457" s="365" t="s">
        <v>969</v>
      </c>
      <c r="K457" s="339">
        <v>17</v>
      </c>
      <c r="L457" s="418">
        <v>0</v>
      </c>
      <c r="M457" s="418">
        <v>0</v>
      </c>
      <c r="N457" s="418">
        <v>11</v>
      </c>
      <c r="O457" s="418">
        <v>0</v>
      </c>
      <c r="P457" s="418">
        <v>0</v>
      </c>
      <c r="Q457" s="418">
        <v>5</v>
      </c>
      <c r="R457" s="418">
        <v>2</v>
      </c>
      <c r="S457" s="418">
        <v>0</v>
      </c>
      <c r="T457" s="418">
        <v>0</v>
      </c>
      <c r="U457" s="418">
        <v>0</v>
      </c>
      <c r="V457" s="671">
        <v>0</v>
      </c>
      <c r="W457" s="671">
        <v>0</v>
      </c>
      <c r="X457" s="418">
        <v>0</v>
      </c>
      <c r="Y457" s="418">
        <v>3</v>
      </c>
      <c r="Z457" s="418">
        <v>109</v>
      </c>
      <c r="AA457" s="418">
        <v>7</v>
      </c>
      <c r="AB457" s="418">
        <v>0</v>
      </c>
      <c r="AC457" s="418">
        <v>0</v>
      </c>
      <c r="AD457" s="339">
        <v>0</v>
      </c>
      <c r="AE457" s="418">
        <v>0</v>
      </c>
      <c r="AF457" s="418">
        <v>2</v>
      </c>
      <c r="AG457" s="418">
        <v>0</v>
      </c>
      <c r="AH457" s="418">
        <v>0</v>
      </c>
      <c r="AI457" s="418">
        <v>0</v>
      </c>
      <c r="AJ457" s="418">
        <v>12</v>
      </c>
      <c r="AK457" s="418">
        <v>0</v>
      </c>
      <c r="AL457" s="418">
        <v>3</v>
      </c>
      <c r="AM457" s="418">
        <v>0</v>
      </c>
      <c r="AN457" s="418">
        <v>0</v>
      </c>
      <c r="AO457" s="120"/>
      <c r="AP457" s="92">
        <f t="shared" si="262"/>
        <v>171</v>
      </c>
      <c r="AQ457" s="93">
        <v>117.63333333333334</v>
      </c>
      <c r="AR457" s="94">
        <f t="shared" si="266"/>
        <v>145.36695947860582</v>
      </c>
      <c r="AS457" s="95">
        <f t="shared" si="267"/>
        <v>145.36695947860585</v>
      </c>
      <c r="AT457" s="96">
        <f t="shared" si="268"/>
        <v>30</v>
      </c>
      <c r="AU457" s="97">
        <f t="shared" si="269"/>
        <v>10</v>
      </c>
      <c r="AV457" s="98"/>
      <c r="AW457" s="58">
        <f t="shared" si="242"/>
        <v>0</v>
      </c>
      <c r="AX457" s="99"/>
      <c r="AY457" s="300">
        <f t="shared" si="270"/>
        <v>109</v>
      </c>
      <c r="AZ457" s="101">
        <v>136</v>
      </c>
      <c r="BA457" s="102">
        <f t="shared" si="263"/>
        <v>-27</v>
      </c>
      <c r="BB457" s="102" t="str">
        <f t="shared" si="264"/>
        <v/>
      </c>
      <c r="BC457" s="102" t="str">
        <f t="shared" si="265"/>
        <v/>
      </c>
      <c r="BD457" s="102">
        <v>11.866666666666667</v>
      </c>
      <c r="BE457" s="103">
        <f t="shared" si="271"/>
        <v>-1.8666666666666671</v>
      </c>
      <c r="BF457" s="420" t="s">
        <v>350</v>
      </c>
      <c r="BG457" s="105">
        <v>75.933333333333337</v>
      </c>
      <c r="BH457" s="105">
        <v>90.4</v>
      </c>
      <c r="BI457" s="105">
        <v>126.53333333333333</v>
      </c>
      <c r="BJ457" s="105">
        <v>117.63333333333334</v>
      </c>
      <c r="BK457" s="105">
        <v>95.6</v>
      </c>
      <c r="BL457" s="105">
        <v>62.862068965517238</v>
      </c>
      <c r="BM457" s="105">
        <v>52.7</v>
      </c>
      <c r="BN457" s="105">
        <v>33.9</v>
      </c>
      <c r="BO457" s="105">
        <v>40.43333333333333</v>
      </c>
      <c r="BP457" s="105">
        <v>118.5</v>
      </c>
      <c r="BQ457" s="105">
        <v>129</v>
      </c>
      <c r="BR457" s="106">
        <v>97.36666666666666</v>
      </c>
      <c r="BS457" s="107"/>
      <c r="BT457" s="237">
        <v>7.0999999999999979</v>
      </c>
      <c r="BU457" s="237">
        <v>8.3938218390804611</v>
      </c>
      <c r="BV457" s="143">
        <v>10.966666666666667</v>
      </c>
      <c r="BW457" s="143">
        <v>11.866666666666667</v>
      </c>
      <c r="BX457" s="143">
        <v>11.966666666666665</v>
      </c>
      <c r="BY457" s="143">
        <v>9.7758620689655196</v>
      </c>
      <c r="BZ457" s="143">
        <v>8.9999999999999964</v>
      </c>
      <c r="CA457" s="143">
        <v>6.5666666666666638</v>
      </c>
      <c r="CB457" s="143">
        <v>6.5</v>
      </c>
      <c r="CC457" s="143">
        <v>10.200000000000003</v>
      </c>
      <c r="CD457" s="143">
        <v>11.533333333333333</v>
      </c>
      <c r="CE457" s="144">
        <v>9.0666666666666647</v>
      </c>
      <c r="CF457" s="110"/>
      <c r="CG457" s="111">
        <v>66</v>
      </c>
      <c r="CH457" s="111">
        <v>106</v>
      </c>
      <c r="CI457" s="111">
        <v>134</v>
      </c>
      <c r="CJ457" s="111">
        <v>136</v>
      </c>
      <c r="CK457" s="111">
        <v>80</v>
      </c>
      <c r="CL457" s="111">
        <v>59</v>
      </c>
      <c r="CM457" s="111">
        <v>55</v>
      </c>
      <c r="CN457" s="111">
        <v>45</v>
      </c>
      <c r="CO457" s="111">
        <v>45</v>
      </c>
      <c r="CP457" s="111">
        <v>90</v>
      </c>
      <c r="CQ457" s="111">
        <v>90</v>
      </c>
      <c r="CR457" s="111">
        <v>87</v>
      </c>
      <c r="CS457" s="112"/>
      <c r="CT457" s="421" t="s">
        <v>350</v>
      </c>
      <c r="CU457" s="114">
        <f t="shared" si="272"/>
        <v>35</v>
      </c>
      <c r="CV457" s="114"/>
      <c r="CW457" s="114"/>
      <c r="CX457" s="114">
        <f t="shared" si="273"/>
        <v>119</v>
      </c>
      <c r="CY457" s="114"/>
      <c r="CZ457" s="114"/>
      <c r="DA457" s="114">
        <f t="shared" si="274"/>
        <v>17</v>
      </c>
      <c r="DB457" s="115">
        <f t="shared" si="275"/>
        <v>171</v>
      </c>
      <c r="DC457" s="116">
        <f t="shared" si="276"/>
        <v>10</v>
      </c>
      <c r="DD457" s="116">
        <f t="shared" si="277"/>
        <v>10</v>
      </c>
      <c r="DE457" s="116">
        <f t="shared" si="278"/>
        <v>10</v>
      </c>
      <c r="DF457" s="117">
        <f t="shared" si="279"/>
        <v>30</v>
      </c>
      <c r="DH457" s="119">
        <v>27.3</v>
      </c>
      <c r="DI457" s="119">
        <v>26.7</v>
      </c>
      <c r="DJ457" s="120">
        <v>29.7</v>
      </c>
      <c r="DK457" s="121"/>
      <c r="DL457" s="119">
        <v>29.962528963919233</v>
      </c>
      <c r="DM457" s="119">
        <v>43.324197285666997</v>
      </c>
      <c r="DN457" s="120">
        <v>28.646607083747107</v>
      </c>
      <c r="DO457" s="121"/>
      <c r="DP457" s="119">
        <v>43.415385418570047</v>
      </c>
      <c r="DQ457" s="119">
        <v>41.907906758203033</v>
      </c>
      <c r="DR457" s="120">
        <v>47.435328512882087</v>
      </c>
      <c r="DS457" s="121"/>
      <c r="DT457" s="119">
        <v>37.1</v>
      </c>
      <c r="DU457" s="119">
        <v>40.1</v>
      </c>
      <c r="DV457" s="120">
        <v>39.5</v>
      </c>
      <c r="DW457" s="121"/>
      <c r="DX457" s="119">
        <v>42.3</v>
      </c>
      <c r="DY457" s="119">
        <v>26</v>
      </c>
      <c r="DZ457" s="120">
        <v>33</v>
      </c>
      <c r="EA457" s="121"/>
      <c r="EB457" s="119">
        <v>25.659399684044232</v>
      </c>
      <c r="EC457" s="119">
        <v>18.969984202211688</v>
      </c>
      <c r="ED457" s="120">
        <v>18.570616113744077</v>
      </c>
      <c r="EE457" s="121"/>
      <c r="EF457" s="119">
        <v>24.785368731563423</v>
      </c>
      <c r="EG457" s="119">
        <v>15.690737463126844</v>
      </c>
      <c r="EH457" s="120">
        <v>15.990560471976401</v>
      </c>
      <c r="EI457" s="121"/>
      <c r="EJ457" s="119">
        <v>13.911941580756016</v>
      </c>
      <c r="EK457" s="119">
        <v>12.010309278350517</v>
      </c>
      <c r="EL457" s="120">
        <v>12.911082474226806</v>
      </c>
      <c r="EM457" s="121"/>
      <c r="EN457" s="119">
        <v>11.712415654520917</v>
      </c>
      <c r="EO457" s="119">
        <v>12.903508771929822</v>
      </c>
      <c r="EP457" s="120">
        <v>24.417408906882589</v>
      </c>
      <c r="EQ457" s="121"/>
      <c r="ER457" s="119">
        <v>26.812890812890814</v>
      </c>
      <c r="ES457" s="119">
        <v>49.023569023569024</v>
      </c>
      <c r="ET457" s="120">
        <v>62.830206830206834</v>
      </c>
      <c r="EU457" s="121"/>
      <c r="EV457" s="119">
        <v>41.089501915708816</v>
      </c>
      <c r="EW457" s="119">
        <v>48.587586206896553</v>
      </c>
      <c r="EX457" s="120">
        <v>40.7895785440613</v>
      </c>
      <c r="EY457" s="121"/>
      <c r="EZ457" s="119">
        <v>38.299999999999997</v>
      </c>
      <c r="FA457" s="119">
        <v>35.299999999999997</v>
      </c>
      <c r="FB457" s="120">
        <v>25.4</v>
      </c>
    </row>
    <row r="458" spans="1:158" s="118" customFormat="1" ht="15" customHeight="1" x14ac:dyDescent="0.25">
      <c r="A458" s="208">
        <v>21110040</v>
      </c>
      <c r="B458" s="86">
        <v>-75.168416669999999</v>
      </c>
      <c r="C458" s="86">
        <v>3.07488889</v>
      </c>
      <c r="D458" s="87">
        <v>548</v>
      </c>
      <c r="E458" s="419" t="s">
        <v>351</v>
      </c>
      <c r="F458" s="210" t="s">
        <v>67</v>
      </c>
      <c r="G458" s="210" t="s">
        <v>1515</v>
      </c>
      <c r="H458" s="210" t="s">
        <v>1520</v>
      </c>
      <c r="I458" s="210" t="s">
        <v>1555</v>
      </c>
      <c r="J458" s="365" t="s">
        <v>970</v>
      </c>
      <c r="K458" s="339">
        <v>26</v>
      </c>
      <c r="L458" s="418">
        <v>0</v>
      </c>
      <c r="M458" s="418">
        <v>10</v>
      </c>
      <c r="N458" s="418">
        <v>0</v>
      </c>
      <c r="O458" s="418">
        <v>3</v>
      </c>
      <c r="P458" s="418">
        <v>0</v>
      </c>
      <c r="Q458" s="418">
        <v>2</v>
      </c>
      <c r="R458" s="418">
        <v>0</v>
      </c>
      <c r="S458" s="418">
        <v>0</v>
      </c>
      <c r="T458" s="418">
        <v>0</v>
      </c>
      <c r="U458" s="418">
        <v>1</v>
      </c>
      <c r="V458" s="671">
        <v>0</v>
      </c>
      <c r="W458" s="671">
        <v>0</v>
      </c>
      <c r="X458" s="418">
        <v>15</v>
      </c>
      <c r="Y458" s="418">
        <v>0</v>
      </c>
      <c r="Z458" s="418">
        <v>22</v>
      </c>
      <c r="AA458" s="418">
        <v>2</v>
      </c>
      <c r="AB458" s="418">
        <v>1</v>
      </c>
      <c r="AC458" s="418">
        <v>0</v>
      </c>
      <c r="AD458" s="339">
        <v>0</v>
      </c>
      <c r="AE458" s="418">
        <v>0</v>
      </c>
      <c r="AF458" s="418">
        <v>5</v>
      </c>
      <c r="AG458" s="418">
        <v>2</v>
      </c>
      <c r="AH458" s="418">
        <v>36</v>
      </c>
      <c r="AI458" s="418">
        <v>2</v>
      </c>
      <c r="AJ458" s="418">
        <v>16</v>
      </c>
      <c r="AK458" s="418">
        <v>8</v>
      </c>
      <c r="AL458" s="418">
        <v>4</v>
      </c>
      <c r="AM458" s="418">
        <v>10</v>
      </c>
      <c r="AN458" s="418">
        <v>0</v>
      </c>
      <c r="AO458" s="120"/>
      <c r="AP458" s="92">
        <f t="shared" si="262"/>
        <v>165</v>
      </c>
      <c r="AQ458" s="93">
        <v>126.47333333333333</v>
      </c>
      <c r="AR458" s="94">
        <f t="shared" si="266"/>
        <v>130.46228453956039</v>
      </c>
      <c r="AS458" s="95">
        <f t="shared" si="267"/>
        <v>130.46228453956039</v>
      </c>
      <c r="AT458" s="96">
        <f t="shared" si="268"/>
        <v>30</v>
      </c>
      <c r="AU458" s="97">
        <f t="shared" si="269"/>
        <v>17</v>
      </c>
      <c r="AV458" s="98"/>
      <c r="AW458" s="58">
        <f t="shared" si="242"/>
        <v>0</v>
      </c>
      <c r="AX458" s="99"/>
      <c r="AY458" s="300">
        <f t="shared" si="270"/>
        <v>36</v>
      </c>
      <c r="AZ458" s="101">
        <v>115</v>
      </c>
      <c r="BA458" s="102">
        <f t="shared" si="263"/>
        <v>-79</v>
      </c>
      <c r="BB458" s="102" t="str">
        <f t="shared" si="264"/>
        <v/>
      </c>
      <c r="BC458" s="102" t="str">
        <f t="shared" si="265"/>
        <v/>
      </c>
      <c r="BD458" s="102">
        <v>11.3</v>
      </c>
      <c r="BE458" s="103">
        <f t="shared" si="271"/>
        <v>5.6999999999999993</v>
      </c>
      <c r="BF458" s="420" t="s">
        <v>351</v>
      </c>
      <c r="BG458" s="105">
        <v>72.58214285714287</v>
      </c>
      <c r="BH458" s="105">
        <v>83.673333333333332</v>
      </c>
      <c r="BI458" s="105">
        <v>138.87931034482759</v>
      </c>
      <c r="BJ458" s="105">
        <v>126.47333333333333</v>
      </c>
      <c r="BK458" s="105">
        <v>100.11379310344829</v>
      </c>
      <c r="BL458" s="105">
        <v>39.796296296296298</v>
      </c>
      <c r="BM458" s="105">
        <v>36.753571428571426</v>
      </c>
      <c r="BN458" s="105">
        <v>15.933333333333334</v>
      </c>
      <c r="BO458" s="105">
        <v>39.333333333333336</v>
      </c>
      <c r="BP458" s="105">
        <v>122.62666666666665</v>
      </c>
      <c r="BQ458" s="105">
        <v>205.77333333333334</v>
      </c>
      <c r="BR458" s="106">
        <v>117.36206896551722</v>
      </c>
      <c r="BS458" s="107"/>
      <c r="BT458" s="237">
        <v>6.6680952380952361</v>
      </c>
      <c r="BU458" s="237">
        <v>6.8641933497536955</v>
      </c>
      <c r="BV458" s="237">
        <v>11.034482758620685</v>
      </c>
      <c r="BW458" s="237">
        <v>11.3</v>
      </c>
      <c r="BX458" s="237">
        <v>10.017777777777777</v>
      </c>
      <c r="BY458" s="109">
        <v>6.8014268727705129</v>
      </c>
      <c r="BZ458" s="109">
        <v>5.8678160919540208</v>
      </c>
      <c r="CA458" s="109">
        <v>3.7999999999999989</v>
      </c>
      <c r="CB458" s="109">
        <v>5.0000000000000009</v>
      </c>
      <c r="CC458" s="109">
        <v>9.8666666666666689</v>
      </c>
      <c r="CD458" s="109">
        <v>13.966666666666663</v>
      </c>
      <c r="CE458" s="109">
        <v>9.4111111111111079</v>
      </c>
      <c r="CF458" s="110"/>
      <c r="CG458" s="111">
        <v>112</v>
      </c>
      <c r="CH458" s="111">
        <v>152</v>
      </c>
      <c r="CI458" s="111">
        <v>170</v>
      </c>
      <c r="CJ458" s="111">
        <v>115</v>
      </c>
      <c r="CK458" s="111">
        <v>100</v>
      </c>
      <c r="CL458" s="111">
        <v>80</v>
      </c>
      <c r="CM458" s="111">
        <v>63.2</v>
      </c>
      <c r="CN458" s="111">
        <v>71</v>
      </c>
      <c r="CO458" s="111">
        <v>130</v>
      </c>
      <c r="CP458" s="111">
        <v>121</v>
      </c>
      <c r="CQ458" s="111">
        <v>156</v>
      </c>
      <c r="CR458" s="111">
        <v>110</v>
      </c>
      <c r="CS458" s="112"/>
      <c r="CT458" s="421" t="s">
        <v>351</v>
      </c>
      <c r="CU458" s="114">
        <f t="shared" si="272"/>
        <v>41</v>
      </c>
      <c r="CV458" s="114"/>
      <c r="CW458" s="114"/>
      <c r="CX458" s="114">
        <f t="shared" si="273"/>
        <v>41</v>
      </c>
      <c r="CY458" s="114"/>
      <c r="CZ458" s="114"/>
      <c r="DA458" s="114">
        <f t="shared" si="274"/>
        <v>83</v>
      </c>
      <c r="DB458" s="115">
        <f t="shared" si="275"/>
        <v>165</v>
      </c>
      <c r="DC458" s="116">
        <f t="shared" si="276"/>
        <v>10</v>
      </c>
      <c r="DD458" s="116">
        <f t="shared" si="277"/>
        <v>10</v>
      </c>
      <c r="DE458" s="116">
        <f t="shared" si="278"/>
        <v>10</v>
      </c>
      <c r="DF458" s="117">
        <f t="shared" si="279"/>
        <v>30</v>
      </c>
      <c r="DH458" s="119">
        <v>31.018910675381264</v>
      </c>
      <c r="DI458" s="119">
        <v>24.815128540305011</v>
      </c>
      <c r="DJ458" s="120">
        <v>20.712627450980388</v>
      </c>
      <c r="DK458" s="121"/>
      <c r="DL458" s="119">
        <v>24.22023565184341</v>
      </c>
      <c r="DM458" s="119">
        <v>31.626423413150899</v>
      </c>
      <c r="DN458" s="120">
        <v>31.926674268339038</v>
      </c>
      <c r="DO458" s="121"/>
      <c r="DP458" s="119">
        <v>43.754639455782304</v>
      </c>
      <c r="DQ458" s="119">
        <v>42.276442176870738</v>
      </c>
      <c r="DR458" s="120">
        <v>58.83225170068026</v>
      </c>
      <c r="DS458" s="121"/>
      <c r="DT458" s="119">
        <v>37.003975288745629</v>
      </c>
      <c r="DU458" s="119">
        <v>42.204533977974748</v>
      </c>
      <c r="DV458" s="120">
        <v>44.904824066612946</v>
      </c>
      <c r="DW458" s="121"/>
      <c r="DX458" s="119">
        <v>33.031874401956259</v>
      </c>
      <c r="DY458" s="119">
        <v>25.812332990750253</v>
      </c>
      <c r="DZ458" s="120">
        <v>37.383378814190017</v>
      </c>
      <c r="EA458" s="121"/>
      <c r="EB458" s="119">
        <v>16.274054307116106</v>
      </c>
      <c r="EC458" s="119">
        <v>13.079147940074908</v>
      </c>
      <c r="ED458" s="120">
        <v>6.1901310861423227</v>
      </c>
      <c r="EE458" s="121"/>
      <c r="EF458" s="119">
        <v>12.072645314353498</v>
      </c>
      <c r="EG458" s="119">
        <v>8.2133570581257391</v>
      </c>
      <c r="EH458" s="120">
        <v>7.5206642941874238</v>
      </c>
      <c r="EI458" s="121"/>
      <c r="EJ458" s="119">
        <v>3.8162015503875968</v>
      </c>
      <c r="EK458" s="119">
        <v>4.3183333333333334</v>
      </c>
      <c r="EL458" s="120">
        <v>9.1387984496124037</v>
      </c>
      <c r="EM458" s="121"/>
      <c r="EN458" s="119">
        <v>9.7848765432098777</v>
      </c>
      <c r="EO458" s="119">
        <v>6.5898148148148143</v>
      </c>
      <c r="EP458" s="120">
        <v>26.758641975308642</v>
      </c>
      <c r="EQ458" s="121"/>
      <c r="ER458" s="119">
        <v>35.9</v>
      </c>
      <c r="ES458" s="119">
        <v>50.6</v>
      </c>
      <c r="ET458" s="120">
        <v>72.099999999999994</v>
      </c>
      <c r="EU458" s="121"/>
      <c r="EV458" s="119">
        <v>53.873382716049392</v>
      </c>
      <c r="EW458" s="119">
        <v>78.161382716049388</v>
      </c>
      <c r="EX458" s="120">
        <v>56.871901234567908</v>
      </c>
      <c r="EY458" s="121"/>
      <c r="EZ458" s="119">
        <v>63.496965352449216</v>
      </c>
      <c r="FA458" s="119">
        <v>50.897567502986846</v>
      </c>
      <c r="FB458" s="120">
        <v>25.09880047789725</v>
      </c>
    </row>
    <row r="459" spans="1:158" s="118" customFormat="1" ht="15" customHeight="1" x14ac:dyDescent="0.25">
      <c r="A459" s="85">
        <v>21050140</v>
      </c>
      <c r="B459" s="86">
        <v>-75.615666666666996</v>
      </c>
      <c r="C459" s="86">
        <v>2.5107777777779998</v>
      </c>
      <c r="D459" s="87">
        <v>900</v>
      </c>
      <c r="E459" s="122" t="s">
        <v>1245</v>
      </c>
      <c r="F459" s="89" t="s">
        <v>67</v>
      </c>
      <c r="G459" s="89" t="s">
        <v>1515</v>
      </c>
      <c r="H459" s="89" t="s">
        <v>1520</v>
      </c>
      <c r="I459" s="89" t="s">
        <v>1613</v>
      </c>
      <c r="J459" s="171" t="s">
        <v>1246</v>
      </c>
      <c r="K459" s="339">
        <v>2</v>
      </c>
      <c r="L459" s="418">
        <v>10</v>
      </c>
      <c r="M459" s="418">
        <v>38</v>
      </c>
      <c r="N459" s="418">
        <v>0</v>
      </c>
      <c r="O459" s="418">
        <v>0</v>
      </c>
      <c r="P459" s="418">
        <v>0</v>
      </c>
      <c r="Q459" s="418">
        <v>0</v>
      </c>
      <c r="R459" s="418">
        <v>10</v>
      </c>
      <c r="S459" s="418">
        <v>0</v>
      </c>
      <c r="T459" s="418">
        <v>0</v>
      </c>
      <c r="U459" s="418">
        <v>0</v>
      </c>
      <c r="V459" s="671">
        <v>0</v>
      </c>
      <c r="W459" s="671">
        <v>0</v>
      </c>
      <c r="X459" s="418">
        <v>0</v>
      </c>
      <c r="Y459" s="418">
        <v>1</v>
      </c>
      <c r="Z459" s="418">
        <v>89</v>
      </c>
      <c r="AA459" s="418">
        <v>8</v>
      </c>
      <c r="AB459" s="418">
        <v>1</v>
      </c>
      <c r="AC459" s="418">
        <v>1</v>
      </c>
      <c r="AD459" s="339">
        <v>0</v>
      </c>
      <c r="AE459" s="418">
        <v>0</v>
      </c>
      <c r="AF459" s="418">
        <v>0</v>
      </c>
      <c r="AG459" s="418">
        <v>8</v>
      </c>
      <c r="AH459" s="418">
        <v>1</v>
      </c>
      <c r="AI459" s="418">
        <v>1</v>
      </c>
      <c r="AJ459" s="418">
        <v>20</v>
      </c>
      <c r="AK459" s="418">
        <v>1</v>
      </c>
      <c r="AL459" s="418">
        <v>2</v>
      </c>
      <c r="AM459" s="418">
        <v>0</v>
      </c>
      <c r="AN459" s="418">
        <v>0</v>
      </c>
      <c r="AO459" s="120"/>
      <c r="AP459" s="92">
        <f t="shared" si="262"/>
        <v>193</v>
      </c>
      <c r="AQ459" s="93">
        <v>155.5</v>
      </c>
      <c r="AR459" s="94">
        <f t="shared" si="266"/>
        <v>124.11575562700965</v>
      </c>
      <c r="AS459" s="95">
        <f t="shared" si="267"/>
        <v>124.11575562700965</v>
      </c>
      <c r="AT459" s="96">
        <f t="shared" si="268"/>
        <v>30</v>
      </c>
      <c r="AU459" s="97">
        <f t="shared" si="269"/>
        <v>15</v>
      </c>
      <c r="AV459" s="98"/>
      <c r="AW459" s="58">
        <f t="shared" si="242"/>
        <v>0</v>
      </c>
      <c r="AX459" s="99"/>
      <c r="AY459" s="300">
        <f t="shared" si="270"/>
        <v>89</v>
      </c>
      <c r="AZ459" s="101">
        <v>107</v>
      </c>
      <c r="BA459" s="102">
        <f t="shared" si="263"/>
        <v>-18</v>
      </c>
      <c r="BB459" s="102" t="str">
        <f t="shared" si="264"/>
        <v/>
      </c>
      <c r="BC459" s="102" t="str">
        <f t="shared" si="265"/>
        <v/>
      </c>
      <c r="BD459" s="102">
        <v>8.7333333333333343</v>
      </c>
      <c r="BE459" s="103">
        <f t="shared" si="271"/>
        <v>6.2666666666666657</v>
      </c>
      <c r="BF459" s="124" t="s">
        <v>1245</v>
      </c>
      <c r="BG459" s="105">
        <v>166.48275862068965</v>
      </c>
      <c r="BH459" s="105">
        <v>169.1</v>
      </c>
      <c r="BI459" s="105">
        <v>205.86666666666665</v>
      </c>
      <c r="BJ459" s="105">
        <v>155.5</v>
      </c>
      <c r="BK459" s="105">
        <v>110.48148148148148</v>
      </c>
      <c r="BL459" s="105">
        <v>56.8</v>
      </c>
      <c r="BM459" s="105">
        <v>35.013333333333335</v>
      </c>
      <c r="BN459" s="105">
        <v>27.214285714285715</v>
      </c>
      <c r="BO459" s="105">
        <v>52.103448275862071</v>
      </c>
      <c r="BP459" s="105">
        <v>180.34482758620689</v>
      </c>
      <c r="BQ459" s="105">
        <v>300.10000000000002</v>
      </c>
      <c r="BR459" s="106">
        <v>239.43333333333334</v>
      </c>
      <c r="BS459" s="107"/>
      <c r="BT459" s="237">
        <v>8.1711111111111077</v>
      </c>
      <c r="BU459" s="237">
        <v>8.4262931034482769</v>
      </c>
      <c r="BV459" s="237">
        <v>10.313412698412698</v>
      </c>
      <c r="BW459" s="237">
        <v>8.7333333333333343</v>
      </c>
      <c r="BX459" s="237">
        <v>8.355911330049258</v>
      </c>
      <c r="BY459" s="109">
        <v>5.5666666666666664</v>
      </c>
      <c r="BZ459" s="109">
        <v>4.2333333333333316</v>
      </c>
      <c r="CA459" s="109">
        <v>3.009999999999998</v>
      </c>
      <c r="CB459" s="109">
        <v>4.0379310344827593</v>
      </c>
      <c r="CC459" s="109">
        <v>10.008888888888889</v>
      </c>
      <c r="CD459" s="109">
        <v>14.799999999999999</v>
      </c>
      <c r="CE459" s="109">
        <v>11.199999999999998</v>
      </c>
      <c r="CF459" s="110"/>
      <c r="CG459" s="111">
        <v>46</v>
      </c>
      <c r="CH459" s="111">
        <v>82</v>
      </c>
      <c r="CI459" s="111">
        <v>51</v>
      </c>
      <c r="CJ459" s="111">
        <v>107</v>
      </c>
      <c r="CK459" s="111">
        <v>67</v>
      </c>
      <c r="CL459" s="111">
        <v>71</v>
      </c>
      <c r="CM459" s="111">
        <v>14</v>
      </c>
      <c r="CN459" s="111">
        <v>7</v>
      </c>
      <c r="CO459" s="111">
        <v>34</v>
      </c>
      <c r="CP459" s="111">
        <v>63</v>
      </c>
      <c r="CQ459" s="111">
        <v>110</v>
      </c>
      <c r="CR459" s="111">
        <v>98</v>
      </c>
      <c r="CS459" s="112"/>
      <c r="CT459" s="125" t="s">
        <v>1245</v>
      </c>
      <c r="CU459" s="114">
        <f t="shared" si="272"/>
        <v>60</v>
      </c>
      <c r="CV459" s="114"/>
      <c r="CW459" s="114"/>
      <c r="CX459" s="114">
        <f t="shared" si="273"/>
        <v>100</v>
      </c>
      <c r="CY459" s="114"/>
      <c r="CZ459" s="114"/>
      <c r="DA459" s="114">
        <f t="shared" si="274"/>
        <v>33</v>
      </c>
      <c r="DB459" s="115">
        <f t="shared" si="275"/>
        <v>193</v>
      </c>
      <c r="DC459" s="116">
        <f t="shared" si="276"/>
        <v>10</v>
      </c>
      <c r="DD459" s="116">
        <f t="shared" si="277"/>
        <v>10</v>
      </c>
      <c r="DE459" s="116">
        <f t="shared" si="278"/>
        <v>10</v>
      </c>
      <c r="DF459" s="117">
        <f t="shared" si="279"/>
        <v>30</v>
      </c>
      <c r="DH459" s="119"/>
      <c r="DI459" s="119"/>
      <c r="DJ459" s="120"/>
      <c r="DK459" s="121"/>
      <c r="DL459" s="119"/>
      <c r="DM459" s="119"/>
      <c r="DN459" s="120"/>
      <c r="DO459" s="121"/>
      <c r="DP459" s="119"/>
      <c r="DQ459" s="119"/>
      <c r="DR459" s="120"/>
      <c r="DS459" s="121"/>
      <c r="DT459" s="119"/>
      <c r="DU459" s="119"/>
      <c r="DV459" s="120"/>
      <c r="DW459" s="121"/>
      <c r="DX459" s="119"/>
      <c r="DY459" s="119"/>
      <c r="DZ459" s="120"/>
      <c r="EA459" s="121"/>
      <c r="EB459" s="119"/>
      <c r="EC459" s="119"/>
      <c r="ED459" s="120"/>
      <c r="EE459" s="121"/>
      <c r="EF459" s="119"/>
      <c r="EG459" s="119"/>
      <c r="EH459" s="120"/>
      <c r="EI459" s="121"/>
      <c r="EJ459" s="119"/>
      <c r="EK459" s="119"/>
      <c r="EL459" s="120"/>
      <c r="EM459" s="121"/>
      <c r="EN459" s="119"/>
      <c r="EO459" s="119"/>
      <c r="EP459" s="120"/>
      <c r="EQ459" s="121"/>
      <c r="ER459" s="119"/>
      <c r="ES459" s="119"/>
      <c r="ET459" s="120"/>
      <c r="EU459" s="121"/>
      <c r="EV459" s="119"/>
      <c r="EW459" s="119"/>
      <c r="EX459" s="120"/>
      <c r="EY459" s="121"/>
      <c r="EZ459" s="119"/>
      <c r="FA459" s="119"/>
      <c r="FB459" s="120"/>
    </row>
    <row r="460" spans="1:158" s="118" customFormat="1" ht="15" customHeight="1" x14ac:dyDescent="0.25">
      <c r="A460" s="208">
        <v>44045020</v>
      </c>
      <c r="B460" s="86">
        <v>-75.70447222</v>
      </c>
      <c r="C460" s="86">
        <v>1.1952499999999999</v>
      </c>
      <c r="D460" s="87">
        <v>270</v>
      </c>
      <c r="E460" s="209" t="s">
        <v>352</v>
      </c>
      <c r="F460" s="210" t="s">
        <v>348</v>
      </c>
      <c r="G460" s="210" t="s">
        <v>1526</v>
      </c>
      <c r="H460" s="210" t="s">
        <v>1529</v>
      </c>
      <c r="I460" s="210" t="s">
        <v>1614</v>
      </c>
      <c r="J460" s="365" t="s">
        <v>971</v>
      </c>
      <c r="K460" s="339">
        <v>0</v>
      </c>
      <c r="L460" s="418">
        <v>0</v>
      </c>
      <c r="M460" s="418">
        <v>0</v>
      </c>
      <c r="N460" s="418">
        <v>0</v>
      </c>
      <c r="O460" s="418">
        <v>1</v>
      </c>
      <c r="P460" s="418">
        <v>0</v>
      </c>
      <c r="Q460" s="418">
        <v>39</v>
      </c>
      <c r="R460" s="418">
        <v>0</v>
      </c>
      <c r="S460" s="418">
        <v>10</v>
      </c>
      <c r="T460" s="418">
        <v>3.5</v>
      </c>
      <c r="U460" s="418">
        <v>0</v>
      </c>
      <c r="V460" s="671">
        <v>0</v>
      </c>
      <c r="W460" s="671">
        <v>0</v>
      </c>
      <c r="X460" s="418">
        <v>13.5</v>
      </c>
      <c r="Y460" s="418">
        <v>2</v>
      </c>
      <c r="Z460" s="418">
        <v>0.5</v>
      </c>
      <c r="AA460" s="418">
        <v>8</v>
      </c>
      <c r="AB460" s="418">
        <v>0.5</v>
      </c>
      <c r="AC460" s="418">
        <v>8</v>
      </c>
      <c r="AD460" s="339">
        <v>0</v>
      </c>
      <c r="AE460" s="418">
        <v>21</v>
      </c>
      <c r="AF460" s="418">
        <v>120</v>
      </c>
      <c r="AG460" s="418">
        <v>10.4</v>
      </c>
      <c r="AH460" s="418">
        <v>0</v>
      </c>
      <c r="AI460" s="418">
        <v>0</v>
      </c>
      <c r="AJ460" s="418">
        <v>14.5</v>
      </c>
      <c r="AK460" s="418">
        <v>46</v>
      </c>
      <c r="AL460" s="418">
        <v>5</v>
      </c>
      <c r="AM460" s="418">
        <v>6</v>
      </c>
      <c r="AN460" s="418">
        <v>2</v>
      </c>
      <c r="AO460" s="120"/>
      <c r="AP460" s="92">
        <f t="shared" si="262"/>
        <v>310.89999999999998</v>
      </c>
      <c r="AQ460" s="93">
        <v>431.53749999999997</v>
      </c>
      <c r="AR460" s="94">
        <f t="shared" si="266"/>
        <v>72.044723807316856</v>
      </c>
      <c r="AS460" s="95">
        <f t="shared" si="267"/>
        <v>72.044723807316871</v>
      </c>
      <c r="AT460" s="96">
        <f t="shared" si="268"/>
        <v>30</v>
      </c>
      <c r="AU460" s="97">
        <f t="shared" si="269"/>
        <v>18</v>
      </c>
      <c r="AV460" s="98"/>
      <c r="AW460" s="58">
        <f t="shared" si="242"/>
        <v>2</v>
      </c>
      <c r="AX460" s="99"/>
      <c r="AY460" s="300">
        <f t="shared" si="270"/>
        <v>120</v>
      </c>
      <c r="AZ460" s="101">
        <v>188.5</v>
      </c>
      <c r="BA460" s="102">
        <f t="shared" si="263"/>
        <v>-68.5</v>
      </c>
      <c r="BB460" s="102" t="str">
        <f t="shared" si="264"/>
        <v/>
      </c>
      <c r="BC460" s="102" t="str">
        <f t="shared" si="265"/>
        <v/>
      </c>
      <c r="BD460" s="102">
        <v>19.774258897601076</v>
      </c>
      <c r="BE460" s="103">
        <f t="shared" si="271"/>
        <v>-1.7742588976010758</v>
      </c>
      <c r="BF460" s="212" t="s">
        <v>352</v>
      </c>
      <c r="BG460" s="105">
        <v>149.52000000000001</v>
      </c>
      <c r="BH460" s="105">
        <v>214.74166666666667</v>
      </c>
      <c r="BI460" s="105">
        <v>350.83561739524202</v>
      </c>
      <c r="BJ460" s="105">
        <v>431.53749999999997</v>
      </c>
      <c r="BK460" s="105">
        <v>382.81666666666666</v>
      </c>
      <c r="BL460" s="105">
        <v>350.25833333333338</v>
      </c>
      <c r="BM460" s="105">
        <v>329.98095406087242</v>
      </c>
      <c r="BN460" s="105">
        <v>233.76153846153844</v>
      </c>
      <c r="BO460" s="105">
        <v>209.81200000000001</v>
      </c>
      <c r="BP460" s="105">
        <v>230.23059966961546</v>
      </c>
      <c r="BQ460" s="105">
        <v>210.20400000000001</v>
      </c>
      <c r="BR460" s="106">
        <v>143.08749999999995</v>
      </c>
      <c r="BS460" s="107"/>
      <c r="BT460" s="237">
        <v>9.546208112874778</v>
      </c>
      <c r="BU460" s="237">
        <v>11.03156535890218</v>
      </c>
      <c r="BV460" s="237">
        <v>17.628695789806898</v>
      </c>
      <c r="BW460" s="237">
        <v>19.774258897601076</v>
      </c>
      <c r="BX460" s="237">
        <v>21.566666666666663</v>
      </c>
      <c r="BY460" s="109">
        <v>20.64347290640394</v>
      </c>
      <c r="BZ460" s="109">
        <v>20.023123652753281</v>
      </c>
      <c r="CA460" s="109">
        <v>16.192651888341544</v>
      </c>
      <c r="CB460" s="109">
        <v>14.178799489144316</v>
      </c>
      <c r="CC460" s="109">
        <v>14.301121044416062</v>
      </c>
      <c r="CD460" s="109">
        <v>11.733516483516482</v>
      </c>
      <c r="CE460" s="109">
        <v>10.285416286565708</v>
      </c>
      <c r="CF460" s="110"/>
      <c r="CG460" s="111">
        <v>100</v>
      </c>
      <c r="CH460" s="111">
        <v>143.19999999999999</v>
      </c>
      <c r="CI460" s="111">
        <v>137.69999999999999</v>
      </c>
      <c r="CJ460" s="111">
        <v>188.5</v>
      </c>
      <c r="CK460" s="111">
        <v>118</v>
      </c>
      <c r="CL460" s="111">
        <v>181.5</v>
      </c>
      <c r="CM460" s="111">
        <v>134.19999999999999</v>
      </c>
      <c r="CN460" s="111">
        <v>108.7</v>
      </c>
      <c r="CO460" s="111">
        <v>135</v>
      </c>
      <c r="CP460" s="111">
        <v>138</v>
      </c>
      <c r="CQ460" s="111">
        <v>158.30000000000001</v>
      </c>
      <c r="CR460" s="111">
        <v>115</v>
      </c>
      <c r="CS460" s="112"/>
      <c r="CT460" s="213" t="s">
        <v>352</v>
      </c>
      <c r="CU460" s="114">
        <f t="shared" si="272"/>
        <v>53.5</v>
      </c>
      <c r="CV460" s="114"/>
      <c r="CW460" s="114"/>
      <c r="CX460" s="114">
        <f t="shared" si="273"/>
        <v>32.5</v>
      </c>
      <c r="CY460" s="114"/>
      <c r="CZ460" s="114"/>
      <c r="DA460" s="114">
        <f t="shared" si="274"/>
        <v>224.9</v>
      </c>
      <c r="DB460" s="115">
        <f t="shared" si="275"/>
        <v>310.89999999999998</v>
      </c>
      <c r="DC460" s="116">
        <f t="shared" si="276"/>
        <v>10</v>
      </c>
      <c r="DD460" s="116">
        <f t="shared" si="277"/>
        <v>10</v>
      </c>
      <c r="DE460" s="116">
        <f t="shared" si="278"/>
        <v>10</v>
      </c>
      <c r="DF460" s="117">
        <f t="shared" si="279"/>
        <v>30</v>
      </c>
      <c r="DH460" s="119">
        <v>30.594605995332977</v>
      </c>
      <c r="DI460" s="119">
        <v>43.721004607192008</v>
      </c>
      <c r="DJ460" s="120">
        <v>50.68809310117873</v>
      </c>
      <c r="DK460" s="121"/>
      <c r="DL460" s="119">
        <v>69.325715720743332</v>
      </c>
      <c r="DM460" s="119">
        <v>69.645680562531382</v>
      </c>
      <c r="DN460" s="120">
        <v>73.378603716725252</v>
      </c>
      <c r="DO460" s="121"/>
      <c r="DP460" s="119">
        <v>95.632790281043555</v>
      </c>
      <c r="DQ460" s="119">
        <v>86.808305340947243</v>
      </c>
      <c r="DR460" s="120">
        <v>99.531981301086091</v>
      </c>
      <c r="DS460" s="121"/>
      <c r="DT460" s="119">
        <v>127.78243480166554</v>
      </c>
      <c r="DU460" s="119">
        <v>126.7770655270655</v>
      </c>
      <c r="DV460" s="120">
        <v>133.6135765943458</v>
      </c>
      <c r="DW460" s="121"/>
      <c r="DX460" s="119">
        <v>133.53085318382222</v>
      </c>
      <c r="DY460" s="119">
        <v>116.94004687709732</v>
      </c>
      <c r="DZ460" s="120">
        <v>110.20317401315447</v>
      </c>
      <c r="EA460" s="121"/>
      <c r="EB460" s="119">
        <v>136.12838542473332</v>
      </c>
      <c r="EC460" s="119">
        <v>109.11800844613778</v>
      </c>
      <c r="ED460" s="120">
        <v>105.79064316616586</v>
      </c>
      <c r="EE460" s="121"/>
      <c r="EF460" s="119">
        <v>100.54976303317534</v>
      </c>
      <c r="EG460" s="119">
        <v>120.26540284360188</v>
      </c>
      <c r="EH460" s="120">
        <v>111.98483412322274</v>
      </c>
      <c r="EI460" s="121"/>
      <c r="EJ460" s="119">
        <v>80.182111785691959</v>
      </c>
      <c r="EK460" s="119">
        <v>80.857532703260972</v>
      </c>
      <c r="EL460" s="120">
        <v>76.129586280277934</v>
      </c>
      <c r="EM460" s="121"/>
      <c r="EN460" s="119">
        <v>70.700452000269834</v>
      </c>
      <c r="EO460" s="119">
        <v>74.175895567698845</v>
      </c>
      <c r="EP460" s="120">
        <v>73.182911691290556</v>
      </c>
      <c r="EQ460" s="121"/>
      <c r="ER460" s="119">
        <v>80.092284351972268</v>
      </c>
      <c r="ES460" s="119">
        <v>65.993642537205616</v>
      </c>
      <c r="ET460" s="120">
        <v>84.591850888599922</v>
      </c>
      <c r="EU460" s="121"/>
      <c r="EV460" s="119">
        <v>68.175801910507786</v>
      </c>
      <c r="EW460" s="119">
        <v>84.662126696832573</v>
      </c>
      <c r="EX460" s="120">
        <v>61.48429361488185</v>
      </c>
      <c r="EY460" s="121"/>
      <c r="EZ460" s="119">
        <v>50.295340501792111</v>
      </c>
      <c r="FA460" s="119">
        <v>38.306334917062593</v>
      </c>
      <c r="FB460" s="120">
        <v>41.327954210774912</v>
      </c>
    </row>
    <row r="461" spans="1:158" s="118" customFormat="1" ht="15" customHeight="1" x14ac:dyDescent="0.25">
      <c r="A461" s="208">
        <v>21135030</v>
      </c>
      <c r="B461" s="86">
        <v>-75.108999999999995</v>
      </c>
      <c r="C461" s="86">
        <v>3.5738333299999998</v>
      </c>
      <c r="D461" s="87">
        <v>415</v>
      </c>
      <c r="E461" s="209" t="s">
        <v>353</v>
      </c>
      <c r="F461" s="210" t="s">
        <v>62</v>
      </c>
      <c r="G461" s="210" t="s">
        <v>1515</v>
      </c>
      <c r="H461" s="210" t="s">
        <v>1520</v>
      </c>
      <c r="I461" s="210" t="s">
        <v>1615</v>
      </c>
      <c r="J461" s="365" t="s">
        <v>972</v>
      </c>
      <c r="K461" s="339">
        <v>6.7</v>
      </c>
      <c r="L461" s="418">
        <v>0</v>
      </c>
      <c r="M461" s="418">
        <v>0</v>
      </c>
      <c r="N461" s="418">
        <v>0</v>
      </c>
      <c r="O461" s="418">
        <v>0</v>
      </c>
      <c r="P461" s="418">
        <v>0</v>
      </c>
      <c r="Q461" s="418">
        <v>0</v>
      </c>
      <c r="R461" s="418">
        <v>0</v>
      </c>
      <c r="S461" s="418">
        <v>0</v>
      </c>
      <c r="T461" s="418">
        <v>0</v>
      </c>
      <c r="U461" s="418">
        <v>0</v>
      </c>
      <c r="V461" s="671">
        <v>0</v>
      </c>
      <c r="W461" s="671">
        <v>0</v>
      </c>
      <c r="X461" s="418">
        <v>67</v>
      </c>
      <c r="Y461" s="418">
        <v>40</v>
      </c>
      <c r="Z461" s="418">
        <v>21.3</v>
      </c>
      <c r="AA461" s="418">
        <v>0</v>
      </c>
      <c r="AB461" s="418">
        <v>0</v>
      </c>
      <c r="AC461" s="418">
        <v>0</v>
      </c>
      <c r="AD461" s="339">
        <v>0</v>
      </c>
      <c r="AE461" s="418">
        <v>0</v>
      </c>
      <c r="AF461" s="418">
        <v>0</v>
      </c>
      <c r="AG461" s="418">
        <v>4.9000000000000004</v>
      </c>
      <c r="AH461" s="418">
        <v>11.2</v>
      </c>
      <c r="AI461" s="418">
        <v>0</v>
      </c>
      <c r="AJ461" s="418" t="s">
        <v>1301</v>
      </c>
      <c r="AK461" s="418">
        <v>0</v>
      </c>
      <c r="AL461" s="418" t="s">
        <v>1301</v>
      </c>
      <c r="AM461" s="418">
        <v>0</v>
      </c>
      <c r="AN461" s="418" t="s">
        <v>1301</v>
      </c>
      <c r="AO461" s="120"/>
      <c r="AP461" s="92">
        <f t="shared" si="262"/>
        <v>151.1</v>
      </c>
      <c r="AQ461" s="93">
        <v>196.09259259259255</v>
      </c>
      <c r="AR461" s="94">
        <f t="shared" si="266"/>
        <v>77.055434885258308</v>
      </c>
      <c r="AS461" s="95">
        <f t="shared" si="267"/>
        <v>85.617149872509216</v>
      </c>
      <c r="AT461" s="96">
        <f t="shared" si="268"/>
        <v>27</v>
      </c>
      <c r="AU461" s="97">
        <f t="shared" si="269"/>
        <v>6</v>
      </c>
      <c r="AV461" s="98"/>
      <c r="AW461" s="58">
        <f t="shared" si="242"/>
        <v>0</v>
      </c>
      <c r="AX461" s="99"/>
      <c r="AY461" s="300">
        <f t="shared" si="270"/>
        <v>67</v>
      </c>
      <c r="AZ461" s="101">
        <v>118</v>
      </c>
      <c r="BA461" s="102">
        <f t="shared" si="263"/>
        <v>-51</v>
      </c>
      <c r="BB461" s="102" t="str">
        <f t="shared" si="264"/>
        <v/>
      </c>
      <c r="BC461" s="102" t="str">
        <f t="shared" si="265"/>
        <v/>
      </c>
      <c r="BD461" s="102">
        <v>10.060418508694369</v>
      </c>
      <c r="BE461" s="103">
        <f t="shared" si="271"/>
        <v>-4.0604185086943687</v>
      </c>
      <c r="BF461" s="212" t="s">
        <v>353</v>
      </c>
      <c r="BG461" s="105">
        <v>97.600000000000009</v>
      </c>
      <c r="BH461" s="105">
        <v>109.6153846153846</v>
      </c>
      <c r="BI461" s="105">
        <v>173.48620689655169</v>
      </c>
      <c r="BJ461" s="105">
        <v>196.09259259259255</v>
      </c>
      <c r="BK461" s="105">
        <v>136.4655172413793</v>
      </c>
      <c r="BL461" s="105">
        <v>38.231034482758616</v>
      </c>
      <c r="BM461" s="105">
        <v>30.140740740740743</v>
      </c>
      <c r="BN461" s="105">
        <v>32.177777777777784</v>
      </c>
      <c r="BO461" s="105">
        <v>69.842857142857142</v>
      </c>
      <c r="BP461" s="105">
        <v>168.64285714285714</v>
      </c>
      <c r="BQ461" s="105">
        <v>261.30714285714282</v>
      </c>
      <c r="BR461" s="106">
        <v>165.86249999999998</v>
      </c>
      <c r="BS461" s="107"/>
      <c r="BT461" s="237">
        <v>6.4043924466338238</v>
      </c>
      <c r="BU461" s="237">
        <v>7.3061062583208836</v>
      </c>
      <c r="BV461" s="237">
        <v>11.068965517241379</v>
      </c>
      <c r="BW461" s="237">
        <v>10.060418508694369</v>
      </c>
      <c r="BX461" s="237">
        <v>9.1355555555555519</v>
      </c>
      <c r="BY461" s="109">
        <v>4.3068965517241384</v>
      </c>
      <c r="BZ461" s="109">
        <v>3.9436781609195388</v>
      </c>
      <c r="CA461" s="109">
        <v>2.6919540229885048</v>
      </c>
      <c r="CB461" s="109">
        <v>4.8299643281807372</v>
      </c>
      <c r="CC461" s="109">
        <v>10.101190476190478</v>
      </c>
      <c r="CD461" s="109">
        <v>13.354395604395606</v>
      </c>
      <c r="CE461" s="109">
        <v>10.575012739935451</v>
      </c>
      <c r="CF461" s="110"/>
      <c r="CG461" s="111">
        <v>102</v>
      </c>
      <c r="CH461" s="111">
        <v>129</v>
      </c>
      <c r="CI461" s="111">
        <v>114</v>
      </c>
      <c r="CJ461" s="111">
        <v>118</v>
      </c>
      <c r="CK461" s="111">
        <v>120</v>
      </c>
      <c r="CL461" s="111">
        <v>105.2</v>
      </c>
      <c r="CM461" s="111">
        <v>116</v>
      </c>
      <c r="CN461" s="111">
        <v>81.3</v>
      </c>
      <c r="CO461" s="111">
        <v>99</v>
      </c>
      <c r="CP461" s="111">
        <v>133</v>
      </c>
      <c r="CQ461" s="111">
        <v>146.6</v>
      </c>
      <c r="CR461" s="111">
        <v>111.8</v>
      </c>
      <c r="CS461" s="112"/>
      <c r="CT461" s="213" t="s">
        <v>353</v>
      </c>
      <c r="CU461" s="114">
        <f t="shared" si="272"/>
        <v>6.7</v>
      </c>
      <c r="CV461" s="114"/>
      <c r="CW461" s="114"/>
      <c r="CX461" s="114">
        <f t="shared" si="273"/>
        <v>128.30000000000001</v>
      </c>
      <c r="CY461" s="114"/>
      <c r="CZ461" s="114"/>
      <c r="DA461" s="114">
        <f t="shared" si="274"/>
        <v>16.100000000000001</v>
      </c>
      <c r="DB461" s="115">
        <f t="shared" si="275"/>
        <v>151.1</v>
      </c>
      <c r="DC461" s="116">
        <f t="shared" si="276"/>
        <v>10</v>
      </c>
      <c r="DD461" s="116">
        <f t="shared" si="277"/>
        <v>10</v>
      </c>
      <c r="DE461" s="116">
        <f t="shared" si="278"/>
        <v>7</v>
      </c>
      <c r="DF461" s="117">
        <f t="shared" si="279"/>
        <v>27</v>
      </c>
      <c r="DH461" s="119">
        <v>33.978353272343419</v>
      </c>
      <c r="DI461" s="119">
        <v>30.66339197748065</v>
      </c>
      <c r="DJ461" s="120">
        <v>40.504683321604517</v>
      </c>
      <c r="DK461" s="121"/>
      <c r="DL461" s="119">
        <v>36.591344123856445</v>
      </c>
      <c r="DM461" s="119">
        <v>39.247167487684727</v>
      </c>
      <c r="DN461" s="120">
        <v>43.968631245601685</v>
      </c>
      <c r="DO461" s="121"/>
      <c r="DP461" s="119">
        <v>43.394562691699974</v>
      </c>
      <c r="DQ461" s="119">
        <v>40.13036992285528</v>
      </c>
      <c r="DR461" s="120">
        <v>64.035781671159029</v>
      </c>
      <c r="DS461" s="121"/>
      <c r="DT461" s="119">
        <v>67.595950131025148</v>
      </c>
      <c r="DU461" s="119">
        <v>64.119002620503437</v>
      </c>
      <c r="DV461" s="120">
        <v>52.256475819899933</v>
      </c>
      <c r="DW461" s="121"/>
      <c r="DX461" s="119">
        <v>43.646525327262403</v>
      </c>
      <c r="DY461" s="119">
        <v>31.261698918611284</v>
      </c>
      <c r="DZ461" s="120">
        <v>50.438204325554935</v>
      </c>
      <c r="EA461" s="121"/>
      <c r="EB461" s="119">
        <v>18.723138297872339</v>
      </c>
      <c r="EC461" s="119">
        <v>9.6771276595744666</v>
      </c>
      <c r="ED461" s="120">
        <v>11.14973404255319</v>
      </c>
      <c r="EE461" s="121"/>
      <c r="EF461" s="119">
        <v>24.082620724346075</v>
      </c>
      <c r="EG461" s="119">
        <v>8.9719567404426552</v>
      </c>
      <c r="EH461" s="120">
        <v>7.1775653923541238</v>
      </c>
      <c r="EI461" s="121"/>
      <c r="EJ461" s="119">
        <v>7.2303853086976124</v>
      </c>
      <c r="EK461" s="119">
        <v>12.155430374042361</v>
      </c>
      <c r="EL461" s="120">
        <v>13.832041460117168</v>
      </c>
      <c r="EM461" s="121"/>
      <c r="EN461" s="119">
        <v>25.091443452380958</v>
      </c>
      <c r="EO461" s="119">
        <v>15.642782738095242</v>
      </c>
      <c r="EP461" s="120">
        <v>39.894345238095248</v>
      </c>
      <c r="EQ461" s="121"/>
      <c r="ER461" s="119">
        <v>50.633373221870151</v>
      </c>
      <c r="ES461" s="119">
        <v>71.261784534483922</v>
      </c>
      <c r="ET461" s="120">
        <v>87.251270815074506</v>
      </c>
      <c r="EU461" s="121"/>
      <c r="EV461" s="119">
        <v>88.070541973490421</v>
      </c>
      <c r="EW461" s="119">
        <v>87.46035346097203</v>
      </c>
      <c r="EX461" s="120">
        <v>71.086961708394696</v>
      </c>
      <c r="EY461" s="121"/>
      <c r="EZ461" s="119">
        <v>56.949108793240036</v>
      </c>
      <c r="FA461" s="119">
        <v>59.195814628993929</v>
      </c>
      <c r="FB461" s="120">
        <v>42.394362292051753</v>
      </c>
    </row>
    <row r="462" spans="1:158" s="118" customFormat="1" ht="15" customHeight="1" x14ac:dyDescent="0.25">
      <c r="A462" s="208">
        <v>21145040</v>
      </c>
      <c r="B462" s="86">
        <v>-75.110111110000005</v>
      </c>
      <c r="C462" s="86">
        <v>3.3733611099999998</v>
      </c>
      <c r="D462" s="87">
        <v>440</v>
      </c>
      <c r="E462" s="209" t="s">
        <v>354</v>
      </c>
      <c r="F462" s="210" t="s">
        <v>67</v>
      </c>
      <c r="G462" s="210" t="s">
        <v>1515</v>
      </c>
      <c r="H462" s="210" t="s">
        <v>1520</v>
      </c>
      <c r="I462" s="210" t="s">
        <v>1616</v>
      </c>
      <c r="J462" s="365" t="s">
        <v>973</v>
      </c>
      <c r="K462" s="339">
        <v>55</v>
      </c>
      <c r="L462" s="418">
        <v>0</v>
      </c>
      <c r="M462" s="418">
        <v>0</v>
      </c>
      <c r="N462" s="418">
        <v>0</v>
      </c>
      <c r="O462" s="418">
        <v>0</v>
      </c>
      <c r="P462" s="418">
        <v>0</v>
      </c>
      <c r="Q462" s="418">
        <v>0.3</v>
      </c>
      <c r="R462" s="418">
        <v>0</v>
      </c>
      <c r="S462" s="418">
        <v>0</v>
      </c>
      <c r="T462" s="418">
        <v>0</v>
      </c>
      <c r="U462" s="418">
        <v>0</v>
      </c>
      <c r="V462" s="671">
        <v>0</v>
      </c>
      <c r="W462" s="671">
        <v>0</v>
      </c>
      <c r="X462" s="418">
        <v>12</v>
      </c>
      <c r="Y462" s="418">
        <v>40.200000000000003</v>
      </c>
      <c r="Z462" s="418">
        <v>40.700000000000003</v>
      </c>
      <c r="AA462" s="418">
        <v>0.6</v>
      </c>
      <c r="AB462" s="418">
        <v>0</v>
      </c>
      <c r="AC462" s="418">
        <v>0</v>
      </c>
      <c r="AD462" s="339">
        <v>0</v>
      </c>
      <c r="AE462" s="418">
        <v>0</v>
      </c>
      <c r="AF462" s="418" t="s">
        <v>1301</v>
      </c>
      <c r="AG462" s="418" t="s">
        <v>1301</v>
      </c>
      <c r="AH462" s="418" t="s">
        <v>1301</v>
      </c>
      <c r="AI462" s="418">
        <v>0</v>
      </c>
      <c r="AJ462" s="418">
        <v>27</v>
      </c>
      <c r="AK462" s="418">
        <v>10.6</v>
      </c>
      <c r="AL462" s="418">
        <v>8</v>
      </c>
      <c r="AM462" s="418">
        <v>0</v>
      </c>
      <c r="AN462" s="418">
        <v>0</v>
      </c>
      <c r="AO462" s="120"/>
      <c r="AP462" s="92">
        <f t="shared" si="262"/>
        <v>194.39999999999998</v>
      </c>
      <c r="AQ462" s="93">
        <v>118.91538461538464</v>
      </c>
      <c r="AR462" s="94">
        <f t="shared" si="266"/>
        <v>163.47758587230734</v>
      </c>
      <c r="AS462" s="95">
        <f t="shared" si="267"/>
        <v>181.64176208034149</v>
      </c>
      <c r="AT462" s="96">
        <f t="shared" si="268"/>
        <v>27</v>
      </c>
      <c r="AU462" s="97">
        <f t="shared" si="269"/>
        <v>9</v>
      </c>
      <c r="AV462" s="98"/>
      <c r="AW462" s="58">
        <f t="shared" si="242"/>
        <v>0</v>
      </c>
      <c r="AX462" s="99"/>
      <c r="AY462" s="300">
        <f t="shared" si="270"/>
        <v>55</v>
      </c>
      <c r="AZ462" s="101">
        <v>103.9</v>
      </c>
      <c r="BA462" s="102">
        <f t="shared" si="263"/>
        <v>-48.900000000000006</v>
      </c>
      <c r="BB462" s="102" t="str">
        <f t="shared" si="264"/>
        <v/>
      </c>
      <c r="BC462" s="102" t="str">
        <f t="shared" si="265"/>
        <v/>
      </c>
      <c r="BD462" s="102">
        <v>10.043678160919542</v>
      </c>
      <c r="BE462" s="103">
        <f t="shared" si="271"/>
        <v>-1.0436781609195425</v>
      </c>
      <c r="BF462" s="212" t="s">
        <v>354</v>
      </c>
      <c r="BG462" s="105">
        <v>63.000000000000007</v>
      </c>
      <c r="BH462" s="105">
        <v>75.54814814814813</v>
      </c>
      <c r="BI462" s="105">
        <v>147.15384615384613</v>
      </c>
      <c r="BJ462" s="105">
        <v>118.91538461538464</v>
      </c>
      <c r="BK462" s="105">
        <v>81.529629629629639</v>
      </c>
      <c r="BL462" s="105">
        <v>37.083333333333336</v>
      </c>
      <c r="BM462" s="105">
        <v>28.383333333333329</v>
      </c>
      <c r="BN462" s="105">
        <v>21.635999999999996</v>
      </c>
      <c r="BO462" s="105">
        <v>46.720833333333339</v>
      </c>
      <c r="BP462" s="105">
        <v>122.18076923076924</v>
      </c>
      <c r="BQ462" s="105">
        <v>199.44615384615383</v>
      </c>
      <c r="BR462" s="106">
        <v>135.624</v>
      </c>
      <c r="BS462" s="107"/>
      <c r="BT462" s="237">
        <v>5.4137931034482749</v>
      </c>
      <c r="BU462" s="237">
        <v>6.4574012491670052</v>
      </c>
      <c r="BV462" s="237">
        <v>10.354228243021344</v>
      </c>
      <c r="BW462" s="237">
        <v>10.043678160919542</v>
      </c>
      <c r="BX462" s="237">
        <v>8.5577777777777744</v>
      </c>
      <c r="BY462" s="109">
        <v>5.8919275994186826</v>
      </c>
      <c r="BZ462" s="109">
        <v>5.4684318555008193</v>
      </c>
      <c r="CA462" s="109">
        <v>3.3714285714285706</v>
      </c>
      <c r="CB462" s="109">
        <v>5.1480937644730762</v>
      </c>
      <c r="CC462" s="109">
        <v>9.3490025102391314</v>
      </c>
      <c r="CD462" s="109">
        <v>12.293697978596912</v>
      </c>
      <c r="CE462" s="109">
        <v>9.0160098522167473</v>
      </c>
      <c r="CF462" s="110"/>
      <c r="CG462" s="111">
        <v>110</v>
      </c>
      <c r="CH462" s="111">
        <v>90.5</v>
      </c>
      <c r="CI462" s="111">
        <v>115.9</v>
      </c>
      <c r="CJ462" s="111">
        <v>103.9</v>
      </c>
      <c r="CK462" s="111">
        <v>82</v>
      </c>
      <c r="CL462" s="111">
        <v>97.8</v>
      </c>
      <c r="CM462" s="111">
        <v>43.2</v>
      </c>
      <c r="CN462" s="111">
        <v>90</v>
      </c>
      <c r="CO462" s="111">
        <v>83.2</v>
      </c>
      <c r="CP462" s="111">
        <v>121.5</v>
      </c>
      <c r="CQ462" s="111">
        <v>112</v>
      </c>
      <c r="CR462" s="111">
        <v>96.3</v>
      </c>
      <c r="CS462" s="112"/>
      <c r="CT462" s="213" t="s">
        <v>354</v>
      </c>
      <c r="CU462" s="114">
        <f t="shared" si="272"/>
        <v>55.3</v>
      </c>
      <c r="CV462" s="114"/>
      <c r="CW462" s="114"/>
      <c r="CX462" s="114">
        <f t="shared" si="273"/>
        <v>93.5</v>
      </c>
      <c r="CY462" s="114"/>
      <c r="CZ462" s="114"/>
      <c r="DA462" s="114">
        <f t="shared" si="274"/>
        <v>45.6</v>
      </c>
      <c r="DB462" s="115">
        <f t="shared" si="275"/>
        <v>194.4</v>
      </c>
      <c r="DC462" s="116">
        <f t="shared" si="276"/>
        <v>10</v>
      </c>
      <c r="DD462" s="116">
        <f t="shared" si="277"/>
        <v>10</v>
      </c>
      <c r="DE462" s="116">
        <f t="shared" si="278"/>
        <v>7</v>
      </c>
      <c r="DF462" s="117">
        <f t="shared" si="279"/>
        <v>27</v>
      </c>
      <c r="DH462" s="119">
        <v>22.206368330464716</v>
      </c>
      <c r="DI462" s="119">
        <v>20.005737234652894</v>
      </c>
      <c r="DJ462" s="120">
        <v>15.904561101549055</v>
      </c>
      <c r="DK462" s="121"/>
      <c r="DL462" s="119">
        <v>23.745425036458581</v>
      </c>
      <c r="DM462" s="119">
        <v>21.219315990026814</v>
      </c>
      <c r="DN462" s="120">
        <v>29.100776214893919</v>
      </c>
      <c r="DO462" s="121"/>
      <c r="DP462" s="119">
        <v>25.800627279358128</v>
      </c>
      <c r="DQ462" s="119">
        <v>40.600987114028683</v>
      </c>
      <c r="DR462" s="120">
        <v>70.701718939946502</v>
      </c>
      <c r="DS462" s="121"/>
      <c r="DT462" s="119">
        <v>41.615274062418045</v>
      </c>
      <c r="DU462" s="119">
        <v>44.316265407815365</v>
      </c>
      <c r="DV462" s="120">
        <v>41.215127196433258</v>
      </c>
      <c r="DW462" s="121"/>
      <c r="DX462" s="119">
        <v>27.089925650557621</v>
      </c>
      <c r="DY462" s="119">
        <v>23.091412639405206</v>
      </c>
      <c r="DZ462" s="120">
        <v>30.488661710037174</v>
      </c>
      <c r="EA462" s="121"/>
      <c r="EB462" s="119">
        <v>11.085965517241378</v>
      </c>
      <c r="EC462" s="119">
        <v>9.8874827586206901</v>
      </c>
      <c r="ED462" s="120">
        <v>7.9898850574712643</v>
      </c>
      <c r="EE462" s="121"/>
      <c r="EF462" s="119">
        <v>12.120403321470938</v>
      </c>
      <c r="EG462" s="119">
        <v>6.8549822064056949</v>
      </c>
      <c r="EH462" s="120">
        <v>8.9412811387900373</v>
      </c>
      <c r="EI462" s="121"/>
      <c r="EJ462" s="119">
        <v>6.8411304656949889</v>
      </c>
      <c r="EK462" s="119">
        <v>4.2633131887664417</v>
      </c>
      <c r="EL462" s="120">
        <v>8.1300391041592608</v>
      </c>
      <c r="EM462" s="121"/>
      <c r="EN462" s="119">
        <v>19.786220697541456</v>
      </c>
      <c r="EO462" s="119">
        <v>12.627387078330477</v>
      </c>
      <c r="EP462" s="120">
        <v>25.553058890794745</v>
      </c>
      <c r="EQ462" s="121"/>
      <c r="ER462" s="119">
        <v>30.292755528989836</v>
      </c>
      <c r="ES462" s="119">
        <v>62.685008965929462</v>
      </c>
      <c r="ET462" s="120">
        <v>74.282235505080692</v>
      </c>
      <c r="EU462" s="121"/>
      <c r="EV462" s="119">
        <v>54.209026345933559</v>
      </c>
      <c r="EW462" s="119">
        <v>74.615899198167241</v>
      </c>
      <c r="EX462" s="120">
        <v>53.895074455899199</v>
      </c>
      <c r="EY462" s="121"/>
      <c r="EZ462" s="119">
        <v>57.721390658174109</v>
      </c>
      <c r="FA462" s="119">
        <v>49.560780254777079</v>
      </c>
      <c r="FB462" s="120">
        <v>17.7144957537155</v>
      </c>
    </row>
    <row r="463" spans="1:158" s="118" customFormat="1" ht="15" customHeight="1" x14ac:dyDescent="0.25">
      <c r="A463" s="85">
        <v>21110330</v>
      </c>
      <c r="B463" s="86">
        <v>-75.218416669999996</v>
      </c>
      <c r="C463" s="86">
        <v>3.1873888899999998</v>
      </c>
      <c r="D463" s="87">
        <v>429</v>
      </c>
      <c r="E463" s="361" t="s">
        <v>355</v>
      </c>
      <c r="F463" s="89" t="s">
        <v>67</v>
      </c>
      <c r="G463" s="89" t="s">
        <v>1515</v>
      </c>
      <c r="H463" s="89" t="s">
        <v>1520</v>
      </c>
      <c r="I463" s="89" t="s">
        <v>1555</v>
      </c>
      <c r="J463" s="171" t="s">
        <v>973</v>
      </c>
      <c r="K463" s="339">
        <v>9</v>
      </c>
      <c r="L463" s="418">
        <v>0</v>
      </c>
      <c r="M463" s="418">
        <v>0</v>
      </c>
      <c r="N463" s="418">
        <v>0</v>
      </c>
      <c r="O463" s="418">
        <v>0</v>
      </c>
      <c r="P463" s="418">
        <v>0</v>
      </c>
      <c r="Q463" s="418">
        <v>0</v>
      </c>
      <c r="R463" s="418">
        <v>0</v>
      </c>
      <c r="S463" s="418">
        <v>0</v>
      </c>
      <c r="T463" s="418">
        <v>0</v>
      </c>
      <c r="U463" s="418">
        <v>0</v>
      </c>
      <c r="V463" s="671">
        <v>0</v>
      </c>
      <c r="W463" s="671">
        <v>0</v>
      </c>
      <c r="X463" s="418">
        <v>49</v>
      </c>
      <c r="Y463" s="418">
        <v>18</v>
      </c>
      <c r="Z463" s="418">
        <v>27</v>
      </c>
      <c r="AA463" s="418">
        <v>0</v>
      </c>
      <c r="AB463" s="418">
        <v>0</v>
      </c>
      <c r="AC463" s="418">
        <v>0</v>
      </c>
      <c r="AD463" s="339">
        <v>0</v>
      </c>
      <c r="AE463" s="418">
        <v>0</v>
      </c>
      <c r="AF463" s="418">
        <v>6</v>
      </c>
      <c r="AG463" s="418">
        <v>56</v>
      </c>
      <c r="AH463" s="418">
        <v>0</v>
      </c>
      <c r="AI463" s="418">
        <v>18</v>
      </c>
      <c r="AJ463" s="418">
        <v>58</v>
      </c>
      <c r="AK463" s="418">
        <v>16</v>
      </c>
      <c r="AL463" s="418">
        <v>14</v>
      </c>
      <c r="AM463" s="418">
        <v>0</v>
      </c>
      <c r="AN463" s="418">
        <v>0</v>
      </c>
      <c r="AO463" s="120"/>
      <c r="AP463" s="92">
        <f t="shared" si="262"/>
        <v>271</v>
      </c>
      <c r="AQ463" s="93">
        <v>137.79310344827587</v>
      </c>
      <c r="AR463" s="94">
        <f t="shared" si="266"/>
        <v>196.67167167167165</v>
      </c>
      <c r="AS463" s="95">
        <f t="shared" si="267"/>
        <v>196.67167167167165</v>
      </c>
      <c r="AT463" s="96">
        <f t="shared" si="268"/>
        <v>30</v>
      </c>
      <c r="AU463" s="97">
        <f t="shared" si="269"/>
        <v>10</v>
      </c>
      <c r="AV463" s="98"/>
      <c r="AW463" s="58">
        <f t="shared" si="242"/>
        <v>0</v>
      </c>
      <c r="AX463" s="99"/>
      <c r="AY463" s="300">
        <f t="shared" si="270"/>
        <v>58</v>
      </c>
      <c r="AZ463" s="101">
        <v>114</v>
      </c>
      <c r="BA463" s="102">
        <f t="shared" si="263"/>
        <v>-56</v>
      </c>
      <c r="BB463" s="102" t="str">
        <f t="shared" si="264"/>
        <v/>
      </c>
      <c r="BC463" s="102" t="str">
        <f t="shared" si="265"/>
        <v/>
      </c>
      <c r="BD463" s="102">
        <v>10.675862068965518</v>
      </c>
      <c r="BE463" s="103">
        <f t="shared" si="271"/>
        <v>-0.67586206896551815</v>
      </c>
      <c r="BF463" s="362" t="s">
        <v>355</v>
      </c>
      <c r="BG463" s="105">
        <v>73.613793103448288</v>
      </c>
      <c r="BH463" s="105">
        <v>88.758620689655174</v>
      </c>
      <c r="BI463" s="105">
        <v>131.4</v>
      </c>
      <c r="BJ463" s="105">
        <v>137.79310344827587</v>
      </c>
      <c r="BK463" s="105">
        <v>89.67</v>
      </c>
      <c r="BL463" s="105">
        <v>34.178571428571431</v>
      </c>
      <c r="BM463" s="105">
        <v>27.633333333333333</v>
      </c>
      <c r="BN463" s="105">
        <v>19.793103448275861</v>
      </c>
      <c r="BO463" s="105">
        <v>50.896551724137929</v>
      </c>
      <c r="BP463" s="105">
        <v>135</v>
      </c>
      <c r="BQ463" s="105">
        <v>200.3</v>
      </c>
      <c r="BR463" s="106">
        <v>135.63333333333333</v>
      </c>
      <c r="BS463" s="107"/>
      <c r="BT463" s="237">
        <v>5.9655172413793087</v>
      </c>
      <c r="BU463" s="237">
        <v>8.0282401902497025</v>
      </c>
      <c r="BV463" s="237">
        <v>10.066666666666668</v>
      </c>
      <c r="BW463" s="237">
        <v>10.675862068965518</v>
      </c>
      <c r="BX463" s="237">
        <v>9.5999999999999979</v>
      </c>
      <c r="BY463" s="109">
        <v>6.3137931034482762</v>
      </c>
      <c r="BZ463" s="109">
        <v>5.3999999999999986</v>
      </c>
      <c r="CA463" s="109">
        <v>3.6688888888888878</v>
      </c>
      <c r="CB463" s="109">
        <v>4.7689655172413783</v>
      </c>
      <c r="CC463" s="109">
        <v>10.266666666666667</v>
      </c>
      <c r="CD463" s="109">
        <v>12.733333333333334</v>
      </c>
      <c r="CE463" s="109">
        <v>9.733333333333329</v>
      </c>
      <c r="CF463" s="110"/>
      <c r="CG463" s="111">
        <v>113</v>
      </c>
      <c r="CH463" s="111">
        <v>122</v>
      </c>
      <c r="CI463" s="111">
        <v>121</v>
      </c>
      <c r="CJ463" s="111">
        <v>114</v>
      </c>
      <c r="CK463" s="111">
        <v>108</v>
      </c>
      <c r="CL463" s="111">
        <v>64</v>
      </c>
      <c r="CM463" s="111">
        <v>85</v>
      </c>
      <c r="CN463" s="111">
        <v>106</v>
      </c>
      <c r="CO463" s="111">
        <v>135</v>
      </c>
      <c r="CP463" s="111">
        <v>135</v>
      </c>
      <c r="CQ463" s="111">
        <v>135</v>
      </c>
      <c r="CR463" s="111">
        <v>110</v>
      </c>
      <c r="CS463" s="112"/>
      <c r="CT463" s="422" t="s">
        <v>355</v>
      </c>
      <c r="CU463" s="114">
        <f t="shared" si="272"/>
        <v>9</v>
      </c>
      <c r="CV463" s="114"/>
      <c r="CW463" s="114"/>
      <c r="CX463" s="114">
        <f t="shared" si="273"/>
        <v>94</v>
      </c>
      <c r="CY463" s="114"/>
      <c r="CZ463" s="114"/>
      <c r="DA463" s="114">
        <f t="shared" si="274"/>
        <v>168</v>
      </c>
      <c r="DB463" s="115">
        <f t="shared" si="275"/>
        <v>271</v>
      </c>
      <c r="DC463" s="116">
        <f t="shared" si="276"/>
        <v>10</v>
      </c>
      <c r="DD463" s="116">
        <f t="shared" si="277"/>
        <v>10</v>
      </c>
      <c r="DE463" s="116">
        <f t="shared" si="278"/>
        <v>10</v>
      </c>
      <c r="DF463" s="117">
        <f t="shared" si="279"/>
        <v>30</v>
      </c>
      <c r="DH463" s="119">
        <v>33.575709807433945</v>
      </c>
      <c r="DI463" s="119">
        <v>27.928419167039856</v>
      </c>
      <c r="DJ463" s="120">
        <v>17.55793999104344</v>
      </c>
      <c r="DK463" s="121"/>
      <c r="DL463" s="119">
        <v>28.650572297884672</v>
      </c>
      <c r="DM463" s="119">
        <v>33.307555780933058</v>
      </c>
      <c r="DN463" s="120">
        <v>34.421182266009851</v>
      </c>
      <c r="DO463" s="121"/>
      <c r="DP463" s="119">
        <v>38.109577677224728</v>
      </c>
      <c r="DQ463" s="119">
        <v>41.310382101558559</v>
      </c>
      <c r="DR463" s="120">
        <v>53.213373554550017</v>
      </c>
      <c r="DS463" s="121"/>
      <c r="DT463" s="119">
        <v>44.921259469696977</v>
      </c>
      <c r="DU463" s="119">
        <v>50.824053030303034</v>
      </c>
      <c r="DV463" s="120">
        <v>45.121354166666677</v>
      </c>
      <c r="DW463" s="121"/>
      <c r="DX463" s="119">
        <v>30.889813186813186</v>
      </c>
      <c r="DY463" s="119">
        <v>24.891791208791208</v>
      </c>
      <c r="DZ463" s="120">
        <v>35.188395604395609</v>
      </c>
      <c r="EA463" s="121"/>
      <c r="EB463" s="119">
        <v>13.714636752136752</v>
      </c>
      <c r="EC463" s="119">
        <v>11.512286324786325</v>
      </c>
      <c r="ED463" s="120">
        <v>6.0064102564102564</v>
      </c>
      <c r="EE463" s="121"/>
      <c r="EF463" s="119">
        <v>14.885305719921107</v>
      </c>
      <c r="EG463" s="119">
        <v>7.5925049309664701</v>
      </c>
      <c r="EH463" s="120">
        <v>11.288856015779094</v>
      </c>
      <c r="EI463" s="121"/>
      <c r="EJ463" s="119">
        <v>4.8</v>
      </c>
      <c r="EK463" s="119">
        <v>9</v>
      </c>
      <c r="EL463" s="120">
        <v>11.1</v>
      </c>
      <c r="EM463" s="121"/>
      <c r="EN463" s="119">
        <v>9.6999999999999993</v>
      </c>
      <c r="EO463" s="119">
        <v>16.2</v>
      </c>
      <c r="EP463" s="120">
        <v>31.7</v>
      </c>
      <c r="EQ463" s="121"/>
      <c r="ER463" s="119">
        <v>35.700000000000003</v>
      </c>
      <c r="ES463" s="119">
        <v>61.5</v>
      </c>
      <c r="ET463" s="120">
        <v>76.8</v>
      </c>
      <c r="EU463" s="121"/>
      <c r="EV463" s="119">
        <v>70.911670781892994</v>
      </c>
      <c r="EW463" s="119">
        <v>72.711967078189289</v>
      </c>
      <c r="EX463" s="120">
        <v>58.90969547325102</v>
      </c>
      <c r="EY463" s="121"/>
      <c r="EZ463" s="119">
        <v>59.214531173294063</v>
      </c>
      <c r="FA463" s="119">
        <v>56.613892979872361</v>
      </c>
      <c r="FB463" s="120">
        <v>20.004909180166912</v>
      </c>
    </row>
    <row r="464" spans="1:158" s="118" customFormat="1" ht="15" customHeight="1" x14ac:dyDescent="0.25">
      <c r="A464" s="85">
        <v>21110070</v>
      </c>
      <c r="B464" s="86">
        <v>-75.057333330000006</v>
      </c>
      <c r="C464" s="86">
        <v>3.15033333</v>
      </c>
      <c r="D464" s="87">
        <v>615</v>
      </c>
      <c r="E464" s="361" t="s">
        <v>356</v>
      </c>
      <c r="F464" s="89" t="s">
        <v>67</v>
      </c>
      <c r="G464" s="89" t="s">
        <v>1515</v>
      </c>
      <c r="H464" s="89" t="s">
        <v>1520</v>
      </c>
      <c r="I464" s="89" t="s">
        <v>1555</v>
      </c>
      <c r="J464" s="171" t="s">
        <v>974</v>
      </c>
      <c r="K464" s="339">
        <v>30</v>
      </c>
      <c r="L464" s="418">
        <v>0</v>
      </c>
      <c r="M464" s="418">
        <v>25</v>
      </c>
      <c r="N464" s="418">
        <v>0</v>
      </c>
      <c r="O464" s="418">
        <v>1</v>
      </c>
      <c r="P464" s="418">
        <v>0</v>
      </c>
      <c r="Q464" s="418">
        <v>2</v>
      </c>
      <c r="R464" s="418">
        <v>0</v>
      </c>
      <c r="S464" s="418">
        <v>0</v>
      </c>
      <c r="T464" s="418">
        <v>0</v>
      </c>
      <c r="U464" s="418">
        <v>0</v>
      </c>
      <c r="V464" s="671">
        <v>0</v>
      </c>
      <c r="W464" s="671">
        <v>0</v>
      </c>
      <c r="X464" s="418">
        <v>18</v>
      </c>
      <c r="Y464" s="418">
        <v>3</v>
      </c>
      <c r="Z464" s="418">
        <v>65</v>
      </c>
      <c r="AA464" s="418">
        <v>30</v>
      </c>
      <c r="AB464" s="418">
        <v>0</v>
      </c>
      <c r="AC464" s="418">
        <v>0</v>
      </c>
      <c r="AD464" s="339">
        <v>0</v>
      </c>
      <c r="AE464" s="418">
        <v>0</v>
      </c>
      <c r="AF464" s="418">
        <v>10</v>
      </c>
      <c r="AG464" s="418">
        <v>42</v>
      </c>
      <c r="AH464" s="418">
        <v>10</v>
      </c>
      <c r="AI464" s="418">
        <v>1</v>
      </c>
      <c r="AJ464" s="418">
        <v>10</v>
      </c>
      <c r="AK464" s="418">
        <v>2</v>
      </c>
      <c r="AL464" s="418">
        <v>10</v>
      </c>
      <c r="AM464" s="418">
        <v>0</v>
      </c>
      <c r="AN464" s="418">
        <v>0</v>
      </c>
      <c r="AO464" s="120"/>
      <c r="AP464" s="92">
        <f t="shared" si="262"/>
        <v>259</v>
      </c>
      <c r="AQ464" s="93">
        <v>136.66666666666666</v>
      </c>
      <c r="AR464" s="94">
        <f t="shared" si="266"/>
        <v>189.51219512195124</v>
      </c>
      <c r="AS464" s="95">
        <f t="shared" si="267"/>
        <v>189.51219512195121</v>
      </c>
      <c r="AT464" s="96">
        <f t="shared" si="268"/>
        <v>30</v>
      </c>
      <c r="AU464" s="97">
        <f t="shared" si="269"/>
        <v>15</v>
      </c>
      <c r="AV464" s="98"/>
      <c r="AW464" s="58">
        <f t="shared" si="242"/>
        <v>0</v>
      </c>
      <c r="AX464" s="99"/>
      <c r="AY464" s="300">
        <f t="shared" si="270"/>
        <v>65</v>
      </c>
      <c r="AZ464" s="101">
        <v>106</v>
      </c>
      <c r="BA464" s="102">
        <f t="shared" si="263"/>
        <v>-41</v>
      </c>
      <c r="BB464" s="102" t="str">
        <f t="shared" si="264"/>
        <v/>
      </c>
      <c r="BC464" s="102" t="str">
        <f t="shared" si="265"/>
        <v/>
      </c>
      <c r="BD464" s="102">
        <v>11.033333333333335</v>
      </c>
      <c r="BE464" s="103">
        <f t="shared" si="271"/>
        <v>3.966666666666665</v>
      </c>
      <c r="BF464" s="362" t="s">
        <v>356</v>
      </c>
      <c r="BG464" s="105">
        <v>57.862068965517238</v>
      </c>
      <c r="BH464" s="105">
        <v>82.56</v>
      </c>
      <c r="BI464" s="105">
        <v>126.39285714285714</v>
      </c>
      <c r="BJ464" s="105">
        <v>136.66666666666666</v>
      </c>
      <c r="BK464" s="105">
        <v>101.76666666666667</v>
      </c>
      <c r="BL464" s="105">
        <v>51.3</v>
      </c>
      <c r="BM464" s="105">
        <v>39.428571428571431</v>
      </c>
      <c r="BN464" s="105">
        <v>23.551724137931036</v>
      </c>
      <c r="BO464" s="105">
        <v>47.966666666666669</v>
      </c>
      <c r="BP464" s="105">
        <v>139.19999999999999</v>
      </c>
      <c r="BQ464" s="105">
        <v>193</v>
      </c>
      <c r="BR464" s="106">
        <v>113.44827586206897</v>
      </c>
      <c r="BS464" s="107"/>
      <c r="BT464" s="237">
        <v>5.6044444444444421</v>
      </c>
      <c r="BU464" s="237">
        <v>7.1274425287356316</v>
      </c>
      <c r="BV464" s="237">
        <v>11.200555555555553</v>
      </c>
      <c r="BW464" s="237">
        <v>11.033333333333335</v>
      </c>
      <c r="BX464" s="237">
        <v>12.33333333333333</v>
      </c>
      <c r="BY464" s="109">
        <v>9.3000000000000007</v>
      </c>
      <c r="BZ464" s="109">
        <v>8.052063492063489</v>
      </c>
      <c r="CA464" s="109">
        <v>6.4711111111111093</v>
      </c>
      <c r="CB464" s="109">
        <v>6.5000000000000009</v>
      </c>
      <c r="CC464" s="109">
        <v>10.866666666666667</v>
      </c>
      <c r="CD464" s="109">
        <v>13.133333333333336</v>
      </c>
      <c r="CE464" s="109">
        <v>8.7388888888888872</v>
      </c>
      <c r="CF464" s="110"/>
      <c r="CG464" s="111">
        <v>90</v>
      </c>
      <c r="CH464" s="111">
        <v>100</v>
      </c>
      <c r="CI464" s="111">
        <v>103</v>
      </c>
      <c r="CJ464" s="111">
        <v>106</v>
      </c>
      <c r="CK464" s="111">
        <v>84</v>
      </c>
      <c r="CL464" s="111">
        <v>55</v>
      </c>
      <c r="CM464" s="111">
        <v>54</v>
      </c>
      <c r="CN464" s="111">
        <v>42</v>
      </c>
      <c r="CO464" s="111">
        <v>125</v>
      </c>
      <c r="CP464" s="111">
        <v>102</v>
      </c>
      <c r="CQ464" s="111">
        <v>99</v>
      </c>
      <c r="CR464" s="111">
        <v>105</v>
      </c>
      <c r="CS464" s="112"/>
      <c r="CT464" s="422" t="s">
        <v>356</v>
      </c>
      <c r="CU464" s="114">
        <f t="shared" si="272"/>
        <v>58</v>
      </c>
      <c r="CV464" s="114"/>
      <c r="CW464" s="114"/>
      <c r="CX464" s="114">
        <f t="shared" si="273"/>
        <v>116</v>
      </c>
      <c r="CY464" s="114"/>
      <c r="CZ464" s="114"/>
      <c r="DA464" s="114">
        <f t="shared" si="274"/>
        <v>85</v>
      </c>
      <c r="DB464" s="115">
        <f t="shared" si="275"/>
        <v>259</v>
      </c>
      <c r="DC464" s="116">
        <f t="shared" si="276"/>
        <v>10</v>
      </c>
      <c r="DD464" s="116">
        <f t="shared" si="277"/>
        <v>10</v>
      </c>
      <c r="DE464" s="116">
        <f t="shared" si="278"/>
        <v>10</v>
      </c>
      <c r="DF464" s="117">
        <f t="shared" si="279"/>
        <v>30</v>
      </c>
      <c r="DH464" s="119">
        <v>28.6</v>
      </c>
      <c r="DI464" s="119">
        <v>15.6</v>
      </c>
      <c r="DJ464" s="120">
        <v>16.8</v>
      </c>
      <c r="DK464" s="121"/>
      <c r="DL464" s="119">
        <v>16.611814946619219</v>
      </c>
      <c r="DM464" s="119">
        <v>35.425195729537371</v>
      </c>
      <c r="DN464" s="120">
        <v>32.322989323843409</v>
      </c>
      <c r="DO464" s="121"/>
      <c r="DP464" s="119">
        <v>34.919340537545025</v>
      </c>
      <c r="DQ464" s="119">
        <v>40.922665558326401</v>
      </c>
      <c r="DR464" s="120">
        <v>44.524660570795234</v>
      </c>
      <c r="DS464" s="121"/>
      <c r="DT464" s="119">
        <v>48.789090096132348</v>
      </c>
      <c r="DU464" s="119">
        <v>51.788419405320809</v>
      </c>
      <c r="DV464" s="120">
        <v>48.489157165213506</v>
      </c>
      <c r="DW464" s="121"/>
      <c r="DX464" s="119">
        <v>28.273619414979109</v>
      </c>
      <c r="DY464" s="119">
        <v>34.767560270009639</v>
      </c>
      <c r="DZ464" s="120">
        <v>40.562153648344591</v>
      </c>
      <c r="EA464" s="121"/>
      <c r="EB464" s="119">
        <v>21</v>
      </c>
      <c r="EC464" s="119">
        <v>13.7</v>
      </c>
      <c r="ED464" s="120">
        <v>12.7</v>
      </c>
      <c r="EE464" s="121"/>
      <c r="EF464" s="119">
        <v>15.012953367875648</v>
      </c>
      <c r="EG464" s="119">
        <v>13.711830742659757</v>
      </c>
      <c r="EH464" s="120">
        <v>9.9085492227979284</v>
      </c>
      <c r="EI464" s="121"/>
      <c r="EJ464" s="119">
        <v>7.6</v>
      </c>
      <c r="EK464" s="119">
        <v>7.9</v>
      </c>
      <c r="EL464" s="120">
        <v>11.7</v>
      </c>
      <c r="EM464" s="121"/>
      <c r="EN464" s="119">
        <v>13.39018315018315</v>
      </c>
      <c r="EO464" s="119">
        <v>10.192527472527471</v>
      </c>
      <c r="EP464" s="120">
        <v>21.883956043956044</v>
      </c>
      <c r="EQ464" s="121"/>
      <c r="ER464" s="119">
        <v>31.10628663836669</v>
      </c>
      <c r="ES464" s="119">
        <v>62.312593491004648</v>
      </c>
      <c r="ET464" s="120">
        <v>71.514453203961992</v>
      </c>
      <c r="EU464" s="121"/>
      <c r="EV464" s="119">
        <v>54.409780654440858</v>
      </c>
      <c r="EW464" s="119">
        <v>70.312639338367504</v>
      </c>
      <c r="EX464" s="120">
        <v>60.710913340524996</v>
      </c>
      <c r="EY464" s="121"/>
      <c r="EZ464" s="119">
        <v>59.116638513513522</v>
      </c>
      <c r="FA464" s="119">
        <v>37.010416666666671</v>
      </c>
      <c r="FB464" s="120">
        <v>22.306278153153155</v>
      </c>
    </row>
    <row r="465" spans="1:158" s="118" customFormat="1" ht="15" customHeight="1" x14ac:dyDescent="0.25">
      <c r="A465" s="208">
        <v>21110180</v>
      </c>
      <c r="B465" s="86">
        <v>-75.159722220000006</v>
      </c>
      <c r="C465" s="86">
        <v>3.03602778</v>
      </c>
      <c r="D465" s="87">
        <v>591</v>
      </c>
      <c r="E465" s="209" t="s">
        <v>357</v>
      </c>
      <c r="F465" s="210" t="s">
        <v>67</v>
      </c>
      <c r="G465" s="210" t="s">
        <v>1515</v>
      </c>
      <c r="H465" s="210" t="s">
        <v>1520</v>
      </c>
      <c r="I465" s="210" t="s">
        <v>1555</v>
      </c>
      <c r="J465" s="365" t="s">
        <v>970</v>
      </c>
      <c r="K465" s="339">
        <v>16</v>
      </c>
      <c r="L465" s="418">
        <v>0</v>
      </c>
      <c r="M465" s="418">
        <v>0</v>
      </c>
      <c r="N465" s="418">
        <v>0</v>
      </c>
      <c r="O465" s="418">
        <v>0</v>
      </c>
      <c r="P465" s="418">
        <v>0</v>
      </c>
      <c r="Q465" s="418">
        <v>8</v>
      </c>
      <c r="R465" s="418">
        <v>0</v>
      </c>
      <c r="S465" s="418">
        <v>0</v>
      </c>
      <c r="T465" s="418">
        <v>0</v>
      </c>
      <c r="U465" s="418">
        <v>0</v>
      </c>
      <c r="V465" s="671">
        <v>0</v>
      </c>
      <c r="W465" s="671">
        <v>0</v>
      </c>
      <c r="X465" s="418">
        <v>15</v>
      </c>
      <c r="Y465" s="418">
        <v>17</v>
      </c>
      <c r="Z465" s="418">
        <v>29</v>
      </c>
      <c r="AA465" s="418">
        <v>5</v>
      </c>
      <c r="AB465" s="418">
        <v>0</v>
      </c>
      <c r="AC465" s="418">
        <v>0</v>
      </c>
      <c r="AD465" s="339">
        <v>0</v>
      </c>
      <c r="AE465" s="418">
        <v>10</v>
      </c>
      <c r="AF465" s="418">
        <v>13</v>
      </c>
      <c r="AG465" s="418">
        <v>15</v>
      </c>
      <c r="AH465" s="418">
        <v>5</v>
      </c>
      <c r="AI465" s="418">
        <v>0</v>
      </c>
      <c r="AJ465" s="418">
        <v>40</v>
      </c>
      <c r="AK465" s="418">
        <v>7</v>
      </c>
      <c r="AL465" s="418">
        <v>10</v>
      </c>
      <c r="AM465" s="418">
        <v>0</v>
      </c>
      <c r="AN465" s="418">
        <v>0</v>
      </c>
      <c r="AO465" s="120"/>
      <c r="AP465" s="92">
        <f t="shared" si="262"/>
        <v>190</v>
      </c>
      <c r="AQ465" s="93">
        <v>152.43333333333334</v>
      </c>
      <c r="AR465" s="94">
        <f t="shared" si="266"/>
        <v>124.64465340039361</v>
      </c>
      <c r="AS465" s="95">
        <f t="shared" si="267"/>
        <v>124.64465340039361</v>
      </c>
      <c r="AT465" s="96">
        <f t="shared" si="268"/>
        <v>30</v>
      </c>
      <c r="AU465" s="97">
        <f t="shared" si="269"/>
        <v>13</v>
      </c>
      <c r="AV465" s="98"/>
      <c r="AW465" s="58">
        <f t="shared" ref="AW465:AW528" si="280">+LOOKUP(1000,K465:AO465)</f>
        <v>0</v>
      </c>
      <c r="AX465" s="99"/>
      <c r="AY465" s="300">
        <f t="shared" si="270"/>
        <v>40</v>
      </c>
      <c r="AZ465" s="101">
        <v>131</v>
      </c>
      <c r="BA465" s="102">
        <f t="shared" si="263"/>
        <v>-91</v>
      </c>
      <c r="BB465" s="102" t="str">
        <f t="shared" si="264"/>
        <v/>
      </c>
      <c r="BC465" s="102" t="str">
        <f t="shared" si="265"/>
        <v/>
      </c>
      <c r="BD465" s="102">
        <v>9.1666666666666661</v>
      </c>
      <c r="BE465" s="103">
        <f t="shared" si="271"/>
        <v>3.8333333333333339</v>
      </c>
      <c r="BF465" s="212" t="s">
        <v>357</v>
      </c>
      <c r="BG465" s="105">
        <v>73.896551724137936</v>
      </c>
      <c r="BH465" s="105">
        <v>95.714285714285708</v>
      </c>
      <c r="BI465" s="105">
        <v>143.62068965517241</v>
      </c>
      <c r="BJ465" s="105">
        <v>152.43333333333334</v>
      </c>
      <c r="BK465" s="105">
        <v>88.5</v>
      </c>
      <c r="BL465" s="105">
        <v>35.033333333333331</v>
      </c>
      <c r="BM465" s="105">
        <v>33.482758620689658</v>
      </c>
      <c r="BN465" s="105">
        <v>14.75</v>
      </c>
      <c r="BO465" s="105">
        <v>40.586206896551722</v>
      </c>
      <c r="BP465" s="105">
        <v>156.43333333333334</v>
      </c>
      <c r="BQ465" s="105">
        <v>209.77586206896552</v>
      </c>
      <c r="BR465" s="106">
        <v>154.79310344827587</v>
      </c>
      <c r="BS465" s="107"/>
      <c r="BT465" s="142">
        <v>5.6388888888888875</v>
      </c>
      <c r="BU465" s="143">
        <v>6.6405668445539119</v>
      </c>
      <c r="BV465" s="143">
        <v>9.6422222222222196</v>
      </c>
      <c r="BW465" s="143">
        <v>9.1666666666666661</v>
      </c>
      <c r="BX465" s="143">
        <v>8.01126984126984</v>
      </c>
      <c r="BY465" s="143">
        <v>4.4333333333333345</v>
      </c>
      <c r="BZ465" s="143">
        <v>4.5517241379310338</v>
      </c>
      <c r="CA465" s="143">
        <v>2.9910600255427831</v>
      </c>
      <c r="CB465" s="143">
        <v>4.4827586206896557</v>
      </c>
      <c r="CC465" s="143">
        <v>9.0666666666666629</v>
      </c>
      <c r="CD465" s="143">
        <v>11.773809523809524</v>
      </c>
      <c r="CE465" s="144">
        <v>8.018390804597697</v>
      </c>
      <c r="CF465" s="110"/>
      <c r="CG465" s="111">
        <v>120</v>
      </c>
      <c r="CH465" s="111">
        <v>99</v>
      </c>
      <c r="CI465" s="111">
        <v>101</v>
      </c>
      <c r="CJ465" s="111">
        <v>131</v>
      </c>
      <c r="CK465" s="111">
        <v>140</v>
      </c>
      <c r="CL465" s="111">
        <v>70</v>
      </c>
      <c r="CM465" s="111">
        <v>74</v>
      </c>
      <c r="CN465" s="111">
        <v>45</v>
      </c>
      <c r="CO465" s="111">
        <v>80</v>
      </c>
      <c r="CP465" s="111">
        <v>102</v>
      </c>
      <c r="CQ465" s="111">
        <v>115</v>
      </c>
      <c r="CR465" s="111">
        <v>173</v>
      </c>
      <c r="CS465" s="112"/>
      <c r="CT465" s="213" t="s">
        <v>357</v>
      </c>
      <c r="CU465" s="114">
        <f t="shared" si="272"/>
        <v>24</v>
      </c>
      <c r="CV465" s="114"/>
      <c r="CW465" s="114"/>
      <c r="CX465" s="114">
        <f t="shared" si="273"/>
        <v>66</v>
      </c>
      <c r="CY465" s="114"/>
      <c r="CZ465" s="114"/>
      <c r="DA465" s="114">
        <f t="shared" si="274"/>
        <v>100</v>
      </c>
      <c r="DB465" s="115">
        <f t="shared" si="275"/>
        <v>190</v>
      </c>
      <c r="DC465" s="116">
        <f t="shared" si="276"/>
        <v>10</v>
      </c>
      <c r="DD465" s="116">
        <f t="shared" si="277"/>
        <v>10</v>
      </c>
      <c r="DE465" s="116">
        <f t="shared" si="278"/>
        <v>10</v>
      </c>
      <c r="DF465" s="117">
        <f t="shared" si="279"/>
        <v>30</v>
      </c>
      <c r="DH465" s="119">
        <v>32.184556354916069</v>
      </c>
      <c r="DI465" s="119">
        <v>18.691031175059951</v>
      </c>
      <c r="DJ465" s="120">
        <v>18.591079136690649</v>
      </c>
      <c r="DK465" s="121"/>
      <c r="DL465" s="119">
        <v>22.03597175771089</v>
      </c>
      <c r="DM465" s="119">
        <v>30.34954292084727</v>
      </c>
      <c r="DN465" s="120">
        <v>37.461151988108512</v>
      </c>
      <c r="DO465" s="121"/>
      <c r="DP465" s="119">
        <v>43.9</v>
      </c>
      <c r="DQ465" s="119">
        <v>46.7</v>
      </c>
      <c r="DR465" s="120">
        <v>56.6</v>
      </c>
      <c r="DS465" s="121"/>
      <c r="DT465" s="119">
        <v>42</v>
      </c>
      <c r="DU465" s="119">
        <v>39.1</v>
      </c>
      <c r="DV465" s="120">
        <v>47.3</v>
      </c>
      <c r="DW465" s="121"/>
      <c r="DX465" s="119">
        <v>39.1</v>
      </c>
      <c r="DY465" s="119">
        <v>23.3</v>
      </c>
      <c r="DZ465" s="120">
        <v>32.5</v>
      </c>
      <c r="EA465" s="121"/>
      <c r="EB465" s="119">
        <v>14.915188583078491</v>
      </c>
      <c r="EC465" s="119">
        <v>8.9090723751274208</v>
      </c>
      <c r="ED465" s="120">
        <v>8.9090723751274208</v>
      </c>
      <c r="EE465" s="121"/>
      <c r="EF465" s="119">
        <v>14.320264525271611</v>
      </c>
      <c r="EG465" s="119">
        <v>8.0113367973547476</v>
      </c>
      <c r="EH465" s="120">
        <v>6.9097779877184697</v>
      </c>
      <c r="EI465" s="121"/>
      <c r="EJ465" s="119">
        <v>4.882520808561237</v>
      </c>
      <c r="EK465" s="119">
        <v>3.4875148632580264</v>
      </c>
      <c r="EL465" s="120">
        <v>6.0782401902497032</v>
      </c>
      <c r="EM465" s="121"/>
      <c r="EN465" s="119">
        <v>10.878938763376933</v>
      </c>
      <c r="EO465" s="119">
        <v>6.7868608799048751</v>
      </c>
      <c r="EP465" s="120">
        <v>28.644545184304398</v>
      </c>
      <c r="EQ465" s="121"/>
      <c r="ER465" s="119">
        <v>43.7</v>
      </c>
      <c r="ES465" s="119">
        <v>64.099999999999994</v>
      </c>
      <c r="ET465" s="120">
        <v>75.7</v>
      </c>
      <c r="EU465" s="121"/>
      <c r="EV465" s="119">
        <v>62.784331337325348</v>
      </c>
      <c r="EW465" s="119">
        <v>77.180738522954087</v>
      </c>
      <c r="EX465" s="120">
        <v>60.384930139720552</v>
      </c>
      <c r="EY465" s="121"/>
      <c r="EZ465" s="119">
        <v>58.2</v>
      </c>
      <c r="FA465" s="119">
        <v>58.9</v>
      </c>
      <c r="FB465" s="120">
        <v>25</v>
      </c>
    </row>
    <row r="466" spans="1:158" s="118" customFormat="1" ht="15" customHeight="1" x14ac:dyDescent="0.25">
      <c r="A466" s="208">
        <v>44035020</v>
      </c>
      <c r="B466" s="86">
        <v>-75.559555560000007</v>
      </c>
      <c r="C466" s="86">
        <v>1.58905556</v>
      </c>
      <c r="D466" s="87">
        <v>244</v>
      </c>
      <c r="E466" s="209" t="s">
        <v>358</v>
      </c>
      <c r="F466" s="210" t="s">
        <v>348</v>
      </c>
      <c r="G466" s="210"/>
      <c r="H466" s="210"/>
      <c r="I466" s="210"/>
      <c r="J466" s="365" t="s">
        <v>1471</v>
      </c>
      <c r="K466" s="339" t="s">
        <v>1301</v>
      </c>
      <c r="L466" s="126" t="s">
        <v>1301</v>
      </c>
      <c r="M466" s="126" t="s">
        <v>1301</v>
      </c>
      <c r="N466" s="126" t="s">
        <v>1301</v>
      </c>
      <c r="O466" s="126" t="s">
        <v>1301</v>
      </c>
      <c r="P466" s="126" t="s">
        <v>1301</v>
      </c>
      <c r="Q466" s="126" t="s">
        <v>1301</v>
      </c>
      <c r="R466" s="126" t="s">
        <v>1301</v>
      </c>
      <c r="S466" s="126" t="s">
        <v>1301</v>
      </c>
      <c r="T466" s="126" t="s">
        <v>1301</v>
      </c>
      <c r="U466" s="126" t="s">
        <v>1301</v>
      </c>
      <c r="V466" s="661" t="s">
        <v>1301</v>
      </c>
      <c r="W466" s="661" t="s">
        <v>1301</v>
      </c>
      <c r="X466" s="126" t="s">
        <v>1301</v>
      </c>
      <c r="Y466" s="126" t="s">
        <v>1301</v>
      </c>
      <c r="Z466" s="126" t="s">
        <v>1301</v>
      </c>
      <c r="AA466" s="126" t="s">
        <v>1301</v>
      </c>
      <c r="AB466" s="126" t="s">
        <v>1301</v>
      </c>
      <c r="AC466" s="126" t="s">
        <v>1301</v>
      </c>
      <c r="AD466" s="339" t="s">
        <v>1301</v>
      </c>
      <c r="AE466" s="126" t="s">
        <v>1301</v>
      </c>
      <c r="AF466" s="126" t="s">
        <v>1301</v>
      </c>
      <c r="AG466" s="126" t="s">
        <v>1301</v>
      </c>
      <c r="AH466" s="126" t="s">
        <v>1301</v>
      </c>
      <c r="AI466" s="126" t="s">
        <v>1301</v>
      </c>
      <c r="AJ466" s="126" t="s">
        <v>1301</v>
      </c>
      <c r="AK466" s="126" t="s">
        <v>1301</v>
      </c>
      <c r="AL466" s="126" t="s">
        <v>1301</v>
      </c>
      <c r="AM466" s="126" t="s">
        <v>1301</v>
      </c>
      <c r="AN466" s="126" t="s">
        <v>1301</v>
      </c>
      <c r="AO466" s="120"/>
      <c r="AP466" s="92" t="str">
        <f t="shared" si="262"/>
        <v/>
      </c>
      <c r="AQ466" s="93">
        <v>455.03600000000006</v>
      </c>
      <c r="AR466" s="226"/>
      <c r="AS466" s="227"/>
      <c r="AT466" s="96"/>
      <c r="AU466" s="97"/>
      <c r="AV466" s="98"/>
      <c r="AW466" s="58"/>
      <c r="AX466" s="99"/>
      <c r="AY466" s="300"/>
      <c r="AZ466" s="101"/>
      <c r="BA466" s="102" t="str">
        <f t="shared" si="263"/>
        <v/>
      </c>
      <c r="BB466" s="102" t="str">
        <f t="shared" si="264"/>
        <v/>
      </c>
      <c r="BC466" s="102" t="str">
        <f t="shared" si="265"/>
        <v/>
      </c>
      <c r="BD466" s="102">
        <v>22.680371352785144</v>
      </c>
      <c r="BE466" s="103"/>
      <c r="BF466" s="212" t="s">
        <v>358</v>
      </c>
      <c r="BG466" s="105">
        <v>105.53199999999998</v>
      </c>
      <c r="BH466" s="105">
        <v>183.5192307692308</v>
      </c>
      <c r="BI466" s="105">
        <v>330.60400000000004</v>
      </c>
      <c r="BJ466" s="105">
        <v>455.03600000000006</v>
      </c>
      <c r="BK466" s="105">
        <v>543.30769230769226</v>
      </c>
      <c r="BL466" s="105">
        <v>490.98461538461549</v>
      </c>
      <c r="BM466" s="105">
        <v>422.90769230769223</v>
      </c>
      <c r="BN466" s="105">
        <v>305.55769230769238</v>
      </c>
      <c r="BO466" s="105">
        <v>321.46123549143465</v>
      </c>
      <c r="BP466" s="105">
        <v>232.60416666666666</v>
      </c>
      <c r="BQ466" s="105">
        <v>226.49166666666667</v>
      </c>
      <c r="BR466" s="106">
        <v>143.43333333333334</v>
      </c>
      <c r="BS466" s="107"/>
      <c r="BT466" s="237">
        <v>8.4294871794871771</v>
      </c>
      <c r="BU466" s="237">
        <v>11.988051818870783</v>
      </c>
      <c r="BV466" s="237">
        <v>19.987179487179489</v>
      </c>
      <c r="BW466" s="237">
        <v>22.680371352785144</v>
      </c>
      <c r="BX466" s="237">
        <v>24.115384615384617</v>
      </c>
      <c r="BY466" s="109">
        <v>23.999999999999996</v>
      </c>
      <c r="BZ466" s="109">
        <v>22.884615384615383</v>
      </c>
      <c r="CA466" s="109">
        <v>19.384615384615387</v>
      </c>
      <c r="CB466" s="109">
        <v>17.31465517241379</v>
      </c>
      <c r="CC466" s="109">
        <v>16.897333333333332</v>
      </c>
      <c r="CD466" s="109">
        <v>15.899310344827587</v>
      </c>
      <c r="CE466" s="109">
        <v>13.171999999999999</v>
      </c>
      <c r="CF466" s="110"/>
      <c r="CG466" s="111"/>
      <c r="CH466" s="111"/>
      <c r="CI466" s="111"/>
      <c r="CJ466" s="111"/>
      <c r="CK466" s="111"/>
      <c r="CL466" s="111"/>
      <c r="CM466" s="111"/>
      <c r="CN466" s="111"/>
      <c r="CO466" s="111"/>
      <c r="CP466" s="111"/>
      <c r="CQ466" s="111"/>
      <c r="CR466" s="111"/>
      <c r="CS466" s="112"/>
      <c r="CT466" s="213" t="s">
        <v>358</v>
      </c>
      <c r="CU466" s="282"/>
      <c r="CV466" s="282"/>
      <c r="CW466" s="282"/>
      <c r="CX466" s="282"/>
      <c r="CY466" s="282"/>
      <c r="CZ466" s="282"/>
      <c r="DA466" s="282"/>
      <c r="DB466" s="115"/>
      <c r="DC466" s="301"/>
      <c r="DD466" s="301"/>
      <c r="DE466" s="301"/>
      <c r="DF466" s="302"/>
      <c r="DH466" s="119">
        <v>38.796258437801349</v>
      </c>
      <c r="DI466" s="119">
        <v>31.296981677917071</v>
      </c>
      <c r="DJ466" s="120">
        <v>33.596759884281582</v>
      </c>
      <c r="DK466" s="121"/>
      <c r="DL466" s="119">
        <v>65.430831571529239</v>
      </c>
      <c r="DM466" s="119">
        <v>60.26523960535588</v>
      </c>
      <c r="DN466" s="120">
        <v>65.937262156448199</v>
      </c>
      <c r="DO466" s="121"/>
      <c r="DP466" s="119">
        <v>87.785088315217394</v>
      </c>
      <c r="DQ466" s="119">
        <v>95.383797554347851</v>
      </c>
      <c r="DR466" s="120">
        <v>111.18111413043481</v>
      </c>
      <c r="DS466" s="121"/>
      <c r="DT466" s="119">
        <v>144.09131011608622</v>
      </c>
      <c r="DU466" s="119">
        <v>143.49134629880899</v>
      </c>
      <c r="DV466" s="120">
        <v>154.59067691843811</v>
      </c>
      <c r="DW466" s="121"/>
      <c r="DX466" s="119">
        <v>156.18278955214211</v>
      </c>
      <c r="DY466" s="119">
        <v>158.28255816968053</v>
      </c>
      <c r="DZ466" s="120">
        <v>199.77798561151087</v>
      </c>
      <c r="EA466" s="121"/>
      <c r="EB466" s="119">
        <v>183.88016983420948</v>
      </c>
      <c r="EC466" s="119">
        <v>160.88264995282384</v>
      </c>
      <c r="ED466" s="120">
        <v>149.78384687963339</v>
      </c>
      <c r="EE466" s="121"/>
      <c r="EF466" s="119">
        <v>136.57116115411682</v>
      </c>
      <c r="EG466" s="119">
        <v>150.66818437719917</v>
      </c>
      <c r="EH466" s="120">
        <v>138.97065446868402</v>
      </c>
      <c r="EI466" s="121"/>
      <c r="EJ466" s="119">
        <v>114.30708397892778</v>
      </c>
      <c r="EK466" s="119">
        <v>102.00632166098544</v>
      </c>
      <c r="EL466" s="120">
        <v>106.40659436008676</v>
      </c>
      <c r="EM466" s="121"/>
      <c r="EN466" s="119">
        <v>93.489039855072463</v>
      </c>
      <c r="EO466" s="119">
        <v>107.08744565217388</v>
      </c>
      <c r="EP466" s="120">
        <v>112.18684782608696</v>
      </c>
      <c r="EQ466" s="121"/>
      <c r="ER466" s="119">
        <v>95.711570547696738</v>
      </c>
      <c r="ES466" s="119">
        <v>91.411050658928772</v>
      </c>
      <c r="ET466" s="120">
        <v>88.610712126707739</v>
      </c>
      <c r="EU466" s="121"/>
      <c r="EV466" s="119">
        <v>81.498884783798573</v>
      </c>
      <c r="EW466" s="119">
        <v>77.89893404488231</v>
      </c>
      <c r="EX466" s="120">
        <v>84.198847837985767</v>
      </c>
      <c r="EY466" s="121"/>
      <c r="EZ466" s="119">
        <v>53.875082725060821</v>
      </c>
      <c r="FA466" s="119">
        <v>40.081462287104614</v>
      </c>
      <c r="FB466" s="120">
        <v>42.980121654501211</v>
      </c>
    </row>
    <row r="467" spans="1:158" s="118" customFormat="1" ht="15" customHeight="1" x14ac:dyDescent="0.25">
      <c r="A467" s="208">
        <v>44040020</v>
      </c>
      <c r="B467" s="86">
        <v>-75.870722220000005</v>
      </c>
      <c r="C467" s="86">
        <v>1.4195277799999999</v>
      </c>
      <c r="D467" s="87">
        <v>300</v>
      </c>
      <c r="E467" s="209" t="s">
        <v>359</v>
      </c>
      <c r="F467" s="210" t="s">
        <v>348</v>
      </c>
      <c r="G467" s="210" t="s">
        <v>1526</v>
      </c>
      <c r="H467" s="210" t="s">
        <v>1529</v>
      </c>
      <c r="I467" s="210" t="s">
        <v>1614</v>
      </c>
      <c r="J467" s="365" t="s">
        <v>975</v>
      </c>
      <c r="K467" s="339">
        <v>45</v>
      </c>
      <c r="L467" s="418">
        <v>3</v>
      </c>
      <c r="M467" s="418">
        <v>0</v>
      </c>
      <c r="N467" s="418">
        <v>4</v>
      </c>
      <c r="O467" s="418">
        <v>20</v>
      </c>
      <c r="P467" s="418">
        <v>0</v>
      </c>
      <c r="Q467" s="418">
        <v>52</v>
      </c>
      <c r="R467" s="418">
        <v>0</v>
      </c>
      <c r="S467" s="418">
        <v>31</v>
      </c>
      <c r="T467" s="418">
        <v>0</v>
      </c>
      <c r="U467" s="418">
        <v>0</v>
      </c>
      <c r="V467" s="671">
        <v>0</v>
      </c>
      <c r="W467" s="671">
        <v>0</v>
      </c>
      <c r="X467" s="418">
        <v>51</v>
      </c>
      <c r="Y467" s="418">
        <v>3</v>
      </c>
      <c r="Z467" s="418">
        <v>40</v>
      </c>
      <c r="AA467" s="418">
        <v>3</v>
      </c>
      <c r="AB467" s="418">
        <v>0</v>
      </c>
      <c r="AC467" s="418">
        <v>0</v>
      </c>
      <c r="AD467" s="339">
        <v>0</v>
      </c>
      <c r="AE467" s="418">
        <v>0</v>
      </c>
      <c r="AF467" s="418">
        <v>33</v>
      </c>
      <c r="AG467" s="418">
        <v>24</v>
      </c>
      <c r="AH467" s="418">
        <v>0</v>
      </c>
      <c r="AI467" s="418">
        <v>0</v>
      </c>
      <c r="AJ467" s="418">
        <v>70</v>
      </c>
      <c r="AK467" s="418">
        <v>14</v>
      </c>
      <c r="AL467" s="418">
        <v>13</v>
      </c>
      <c r="AM467" s="418">
        <v>0</v>
      </c>
      <c r="AN467" s="418">
        <v>28</v>
      </c>
      <c r="AO467" s="120"/>
      <c r="AP467" s="92">
        <f t="shared" si="262"/>
        <v>434</v>
      </c>
      <c r="AQ467" s="93">
        <v>484.45172413793091</v>
      </c>
      <c r="AR467" s="94">
        <f t="shared" si="266"/>
        <v>89.585809767173714</v>
      </c>
      <c r="AS467" s="95">
        <f t="shared" si="267"/>
        <v>89.585809767173714</v>
      </c>
      <c r="AT467" s="96">
        <f t="shared" si="268"/>
        <v>30</v>
      </c>
      <c r="AU467" s="97">
        <f t="shared" ref="AU467:AU473" si="281">COUNTIF(K467:AO467,"&gt;0")</f>
        <v>16</v>
      </c>
      <c r="AV467" s="98"/>
      <c r="AW467" s="58">
        <f t="shared" si="280"/>
        <v>28</v>
      </c>
      <c r="AX467" s="99"/>
      <c r="AY467" s="100">
        <f t="shared" ref="AY467:AY473" si="282">MAX(K467:AO467)</f>
        <v>70</v>
      </c>
      <c r="AZ467" s="101">
        <v>133</v>
      </c>
      <c r="BA467" s="102">
        <f t="shared" si="263"/>
        <v>-63</v>
      </c>
      <c r="BB467" s="102" t="str">
        <f t="shared" si="264"/>
        <v/>
      </c>
      <c r="BC467" s="102" t="str">
        <f t="shared" si="265"/>
        <v/>
      </c>
      <c r="BD467" s="102">
        <v>20.881609195402302</v>
      </c>
      <c r="BE467" s="103">
        <f t="shared" ref="BE467:BE473" si="283">AU467-BD467</f>
        <v>-4.8816091954023015</v>
      </c>
      <c r="BF467" s="212" t="s">
        <v>359</v>
      </c>
      <c r="BG467" s="105">
        <v>158.59655172413792</v>
      </c>
      <c r="BH467" s="105">
        <v>234.58666666666664</v>
      </c>
      <c r="BI467" s="105">
        <v>383.68571428571431</v>
      </c>
      <c r="BJ467" s="105">
        <v>484.45172413793091</v>
      </c>
      <c r="BK467" s="105">
        <v>494.04482758620685</v>
      </c>
      <c r="BL467" s="105">
        <v>449.64333333333332</v>
      </c>
      <c r="BM467" s="105">
        <v>369.21724137931039</v>
      </c>
      <c r="BN467" s="105">
        <v>292.7700000000001</v>
      </c>
      <c r="BO467" s="105">
        <v>273.35000000000008</v>
      </c>
      <c r="BP467" s="105">
        <v>288.82142857142856</v>
      </c>
      <c r="BQ467" s="105">
        <v>295.91071428571428</v>
      </c>
      <c r="BR467" s="106">
        <v>231.77666666666667</v>
      </c>
      <c r="BS467" s="107"/>
      <c r="BT467" s="142">
        <v>9.8033333333333328</v>
      </c>
      <c r="BU467" s="143">
        <v>11.592241379310343</v>
      </c>
      <c r="BV467" s="143">
        <v>18.633984674329497</v>
      </c>
      <c r="BW467" s="143">
        <v>20.881609195402302</v>
      </c>
      <c r="BX467" s="143">
        <v>21.456666666666671</v>
      </c>
      <c r="BY467" s="143">
        <v>20.533333333333339</v>
      </c>
      <c r="BZ467" s="143">
        <v>19.678571428571427</v>
      </c>
      <c r="CA467" s="143">
        <v>15.466666666666669</v>
      </c>
      <c r="CB467" s="143">
        <v>13.666666666666671</v>
      </c>
      <c r="CC467" s="143">
        <v>15.398888888888889</v>
      </c>
      <c r="CD467" s="143">
        <v>15.119704433497541</v>
      </c>
      <c r="CE467" s="144">
        <v>12.799999999999999</v>
      </c>
      <c r="CF467" s="110"/>
      <c r="CG467" s="111">
        <v>92</v>
      </c>
      <c r="CH467" s="111">
        <v>120</v>
      </c>
      <c r="CI467" s="111">
        <v>94</v>
      </c>
      <c r="CJ467" s="111">
        <v>133</v>
      </c>
      <c r="CK467" s="111">
        <v>125</v>
      </c>
      <c r="CL467" s="111">
        <v>132</v>
      </c>
      <c r="CM467" s="111">
        <v>110</v>
      </c>
      <c r="CN467" s="111">
        <v>130</v>
      </c>
      <c r="CO467" s="111">
        <v>130</v>
      </c>
      <c r="CP467" s="111">
        <v>135</v>
      </c>
      <c r="CQ467" s="111">
        <v>111</v>
      </c>
      <c r="CR467" s="111">
        <v>105</v>
      </c>
      <c r="CS467" s="112"/>
      <c r="CT467" s="213" t="s">
        <v>359</v>
      </c>
      <c r="CU467" s="114">
        <f t="shared" ref="CU467:CU511" si="284">SUM(K467:T467)</f>
        <v>155</v>
      </c>
      <c r="CV467" s="114"/>
      <c r="CW467" s="114"/>
      <c r="CX467" s="114">
        <f t="shared" ref="CX467:CX511" si="285">SUM(U467:AD467)</f>
        <v>97</v>
      </c>
      <c r="CY467" s="114"/>
      <c r="CZ467" s="114"/>
      <c r="DA467" s="114">
        <f t="shared" ref="DA467:DA511" si="286">SUM(AE467:AO467)</f>
        <v>182</v>
      </c>
      <c r="DB467" s="115">
        <f t="shared" ref="DB467:DB476" si="287">+SUM(CU467:DA467)</f>
        <v>434</v>
      </c>
      <c r="DC467" s="116">
        <f t="shared" ref="DC467:DC511" si="288">COUNT(K467:T467)</f>
        <v>10</v>
      </c>
      <c r="DD467" s="116">
        <f t="shared" ref="DD467:DD511" si="289">COUNT(U467:AD467)</f>
        <v>10</v>
      </c>
      <c r="DE467" s="116">
        <f t="shared" ref="DE467:DE511" si="290">COUNT(AE467:AO467)</f>
        <v>10</v>
      </c>
      <c r="DF467" s="117">
        <f t="shared" ref="DF467:DF511" si="291">COUNT(K467:AO467)</f>
        <v>30</v>
      </c>
      <c r="DH467" s="119">
        <v>33.919146179401992</v>
      </c>
      <c r="DI467" s="119">
        <v>57.332362126245847</v>
      </c>
      <c r="DJ467" s="120">
        <v>59.333491694352162</v>
      </c>
      <c r="DK467" s="121"/>
      <c r="DL467" s="119">
        <v>86.325702887537972</v>
      </c>
      <c r="DM467" s="119">
        <v>88.661574848024301</v>
      </c>
      <c r="DN467" s="120">
        <v>92.317722264437691</v>
      </c>
      <c r="DO467" s="121"/>
      <c r="DP467" s="119">
        <v>121.07991451900995</v>
      </c>
      <c r="DQ467" s="119">
        <v>125.27921791273285</v>
      </c>
      <c r="DR467" s="120">
        <v>145.47586756825723</v>
      </c>
      <c r="DS467" s="121"/>
      <c r="DT467" s="119">
        <v>150.41913373651965</v>
      </c>
      <c r="DU467" s="119">
        <v>172.92199616385804</v>
      </c>
      <c r="DV467" s="120">
        <v>163.32077486152701</v>
      </c>
      <c r="DW467" s="121"/>
      <c r="DX467" s="119">
        <v>179.41658163265299</v>
      </c>
      <c r="DY467" s="119">
        <v>165.9153338509316</v>
      </c>
      <c r="DZ467" s="120">
        <v>169.91570356403423</v>
      </c>
      <c r="EA467" s="121"/>
      <c r="EB467" s="119">
        <v>179.93755812408662</v>
      </c>
      <c r="EC467" s="119">
        <v>149.53121144830988</v>
      </c>
      <c r="ED467" s="120">
        <v>172.43599233236537</v>
      </c>
      <c r="EE467" s="121"/>
      <c r="EF467" s="119">
        <v>124.11791217118321</v>
      </c>
      <c r="EG467" s="119">
        <v>133.81931223613469</v>
      </c>
      <c r="EH467" s="120">
        <v>138.01991844982498</v>
      </c>
      <c r="EI467" s="121"/>
      <c r="EJ467" s="119">
        <v>114.90717799746992</v>
      </c>
      <c r="EK467" s="119">
        <v>98.506153461712685</v>
      </c>
      <c r="EL467" s="120">
        <v>91.505716159865074</v>
      </c>
      <c r="EM467" s="121"/>
      <c r="EN467" s="119">
        <v>102.80157859983723</v>
      </c>
      <c r="EO467" s="119">
        <v>96.901487999262912</v>
      </c>
      <c r="EP467" s="120">
        <v>110.40169530566176</v>
      </c>
      <c r="EQ467" s="121"/>
      <c r="ER467" s="119">
        <v>84.001280819724613</v>
      </c>
      <c r="ES467" s="119">
        <v>102.90156900416267</v>
      </c>
      <c r="ET467" s="120">
        <v>125.40191208087461</v>
      </c>
      <c r="EU467" s="121"/>
      <c r="EV467" s="119">
        <v>105.99040376606915</v>
      </c>
      <c r="EW467" s="119">
        <v>114.28965236284625</v>
      </c>
      <c r="EX467" s="120">
        <v>95.291372442513108</v>
      </c>
      <c r="EY467" s="121"/>
      <c r="EZ467" s="119">
        <v>92.620448887818213</v>
      </c>
      <c r="FA467" s="119">
        <v>74.516451858989811</v>
      </c>
      <c r="FB467" s="120">
        <v>70.115480205572965</v>
      </c>
    </row>
    <row r="468" spans="1:158" s="118" customFormat="1" ht="15" customHeight="1" x14ac:dyDescent="0.25">
      <c r="A468" s="208">
        <v>21140080</v>
      </c>
      <c r="B468" s="86">
        <v>-74.743777780000002</v>
      </c>
      <c r="C468" s="86">
        <v>3.4805277800000001</v>
      </c>
      <c r="D468" s="87">
        <v>1049</v>
      </c>
      <c r="E468" s="209" t="s">
        <v>118</v>
      </c>
      <c r="F468" s="210" t="s">
        <v>67</v>
      </c>
      <c r="G468" s="210" t="s">
        <v>1515</v>
      </c>
      <c r="H468" s="210" t="s">
        <v>1520</v>
      </c>
      <c r="I468" s="210" t="s">
        <v>1616</v>
      </c>
      <c r="J468" s="365" t="s">
        <v>976</v>
      </c>
      <c r="K468" s="339">
        <v>18</v>
      </c>
      <c r="L468" s="418">
        <v>0</v>
      </c>
      <c r="M468" s="418">
        <v>0</v>
      </c>
      <c r="N468" s="418">
        <v>0</v>
      </c>
      <c r="O468" s="418">
        <v>0</v>
      </c>
      <c r="P468" s="418">
        <v>0</v>
      </c>
      <c r="Q468" s="418">
        <v>3</v>
      </c>
      <c r="R468" s="418">
        <v>0</v>
      </c>
      <c r="S468" s="418">
        <v>0</v>
      </c>
      <c r="T468" s="418">
        <v>2</v>
      </c>
      <c r="U468" s="418">
        <v>0</v>
      </c>
      <c r="V468" s="671">
        <v>2</v>
      </c>
      <c r="W468" s="671">
        <v>0</v>
      </c>
      <c r="X468" s="418">
        <v>4</v>
      </c>
      <c r="Y468" s="418">
        <v>26</v>
      </c>
      <c r="Z468" s="418">
        <v>14</v>
      </c>
      <c r="AA468" s="418">
        <v>9</v>
      </c>
      <c r="AB468" s="418">
        <v>0</v>
      </c>
      <c r="AC468" s="418">
        <v>0</v>
      </c>
      <c r="AD468" s="339">
        <v>0</v>
      </c>
      <c r="AE468" s="418">
        <v>0</v>
      </c>
      <c r="AF468" s="418">
        <v>22</v>
      </c>
      <c r="AG468" s="418">
        <v>10</v>
      </c>
      <c r="AH468" s="418">
        <v>1</v>
      </c>
      <c r="AI468" s="418">
        <v>5</v>
      </c>
      <c r="AJ468" s="418">
        <v>0</v>
      </c>
      <c r="AK468" s="418">
        <v>0</v>
      </c>
      <c r="AL468" s="418">
        <v>12</v>
      </c>
      <c r="AM468" s="418">
        <v>0</v>
      </c>
      <c r="AN468" s="418">
        <v>0</v>
      </c>
      <c r="AO468" s="120"/>
      <c r="AP468" s="92">
        <f t="shared" si="262"/>
        <v>128</v>
      </c>
      <c r="AQ468" s="93">
        <v>99.214285714285708</v>
      </c>
      <c r="AR468" s="94">
        <f t="shared" si="266"/>
        <v>129.01367890568756</v>
      </c>
      <c r="AS468" s="95">
        <f t="shared" si="267"/>
        <v>129.01367890568756</v>
      </c>
      <c r="AT468" s="96">
        <f t="shared" si="268"/>
        <v>30</v>
      </c>
      <c r="AU468" s="97">
        <f t="shared" si="281"/>
        <v>13</v>
      </c>
      <c r="AV468" s="98"/>
      <c r="AW468" s="58">
        <f t="shared" si="280"/>
        <v>0</v>
      </c>
      <c r="AX468" s="99"/>
      <c r="AY468" s="300">
        <f t="shared" si="282"/>
        <v>26</v>
      </c>
      <c r="AZ468" s="101">
        <v>95</v>
      </c>
      <c r="BA468" s="102">
        <f t="shared" si="263"/>
        <v>-69</v>
      </c>
      <c r="BB468" s="102" t="str">
        <f t="shared" si="264"/>
        <v/>
      </c>
      <c r="BC468" s="102" t="str">
        <f t="shared" si="265"/>
        <v/>
      </c>
      <c r="BD468" s="102">
        <v>11.50065681444992</v>
      </c>
      <c r="BE468" s="103">
        <f t="shared" si="283"/>
        <v>1.4993431855500798</v>
      </c>
      <c r="BF468" s="212" t="s">
        <v>118</v>
      </c>
      <c r="BG468" s="105">
        <v>42.241379310344826</v>
      </c>
      <c r="BH468" s="105">
        <v>48.2</v>
      </c>
      <c r="BI468" s="105">
        <v>92.392857142857139</v>
      </c>
      <c r="BJ468" s="105">
        <v>99.214285714285708</v>
      </c>
      <c r="BK468" s="105">
        <v>111.5</v>
      </c>
      <c r="BL468" s="105">
        <v>64.321428571428569</v>
      </c>
      <c r="BM468" s="105">
        <v>58.466666666666669</v>
      </c>
      <c r="BN468" s="105">
        <v>34</v>
      </c>
      <c r="BO468" s="105">
        <v>33.633333333333333</v>
      </c>
      <c r="BP468" s="105">
        <v>112.93333333333334</v>
      </c>
      <c r="BQ468" s="105">
        <v>153.10333333333335</v>
      </c>
      <c r="BR468" s="106">
        <v>63.766666666666666</v>
      </c>
      <c r="BS468" s="107"/>
      <c r="BT468" s="237">
        <v>5.2758620689655151</v>
      </c>
      <c r="BU468" s="237">
        <v>5.3867508210180626</v>
      </c>
      <c r="BV468" s="237">
        <v>10.582698412698415</v>
      </c>
      <c r="BW468" s="237">
        <v>11.50065681444992</v>
      </c>
      <c r="BX468" s="237">
        <v>12.299999999999999</v>
      </c>
      <c r="BY468" s="109">
        <v>10.714285714285715</v>
      </c>
      <c r="BZ468" s="109">
        <v>8.0999999999999961</v>
      </c>
      <c r="CA468" s="109">
        <v>5.1366666666666649</v>
      </c>
      <c r="CB468" s="109">
        <v>5.3333333333333339</v>
      </c>
      <c r="CC468" s="109">
        <v>10.600000000000001</v>
      </c>
      <c r="CD468" s="109">
        <v>13.166666666666664</v>
      </c>
      <c r="CE468" s="109">
        <v>7.3666666666666654</v>
      </c>
      <c r="CF468" s="110"/>
      <c r="CG468" s="111">
        <v>70</v>
      </c>
      <c r="CH468" s="111">
        <v>56</v>
      </c>
      <c r="CI468" s="111">
        <v>80</v>
      </c>
      <c r="CJ468" s="111">
        <v>95</v>
      </c>
      <c r="CK468" s="111">
        <v>95</v>
      </c>
      <c r="CL468" s="111">
        <v>77</v>
      </c>
      <c r="CM468" s="111">
        <v>74</v>
      </c>
      <c r="CN468" s="111">
        <v>50</v>
      </c>
      <c r="CO468" s="111">
        <v>79</v>
      </c>
      <c r="CP468" s="111">
        <v>90</v>
      </c>
      <c r="CQ468" s="111">
        <v>135</v>
      </c>
      <c r="CR468" s="111">
        <v>70</v>
      </c>
      <c r="CS468" s="112"/>
      <c r="CT468" s="213" t="s">
        <v>118</v>
      </c>
      <c r="CU468" s="114">
        <f t="shared" si="284"/>
        <v>23</v>
      </c>
      <c r="CV468" s="114"/>
      <c r="CW468" s="114"/>
      <c r="CX468" s="114">
        <f t="shared" si="285"/>
        <v>55</v>
      </c>
      <c r="CY468" s="114"/>
      <c r="CZ468" s="114"/>
      <c r="DA468" s="114">
        <f t="shared" si="286"/>
        <v>50</v>
      </c>
      <c r="DB468" s="115">
        <f t="shared" si="287"/>
        <v>128</v>
      </c>
      <c r="DC468" s="116">
        <f t="shared" si="288"/>
        <v>10</v>
      </c>
      <c r="DD468" s="116">
        <f t="shared" si="289"/>
        <v>10</v>
      </c>
      <c r="DE468" s="116">
        <f t="shared" si="290"/>
        <v>10</v>
      </c>
      <c r="DF468" s="117">
        <f t="shared" si="291"/>
        <v>30</v>
      </c>
      <c r="DH468" s="119">
        <v>29.189714934560445</v>
      </c>
      <c r="DI468" s="119">
        <v>14.941176119046196</v>
      </c>
      <c r="DJ468" s="120">
        <v>12.962212394669216</v>
      </c>
      <c r="DK468" s="121"/>
      <c r="DL468" s="119">
        <v>16.201389337641359</v>
      </c>
      <c r="DM468" s="119">
        <v>23.435971997845989</v>
      </c>
      <c r="DN468" s="120">
        <v>23.435971997845989</v>
      </c>
      <c r="DO468" s="121"/>
      <c r="DP468" s="119">
        <v>25.516770275098246</v>
      </c>
      <c r="DQ468" s="119">
        <v>31.497263308324399</v>
      </c>
      <c r="DR468" s="120">
        <v>35.982633083244011</v>
      </c>
      <c r="DS468" s="121"/>
      <c r="DT468" s="119">
        <v>31.991644908616191</v>
      </c>
      <c r="DU468" s="119">
        <v>37.590182767624022</v>
      </c>
      <c r="DV468" s="120">
        <v>45.288172323759795</v>
      </c>
      <c r="DW468" s="121"/>
      <c r="DX468" s="119">
        <v>35.89903846153846</v>
      </c>
      <c r="DY468" s="119">
        <v>32.408854166666664</v>
      </c>
      <c r="DZ468" s="120">
        <v>56.142107371794872</v>
      </c>
      <c r="EA468" s="121"/>
      <c r="EB468" s="119">
        <v>26.599730458221021</v>
      </c>
      <c r="EC468" s="119">
        <v>26.304177897574121</v>
      </c>
      <c r="ED468" s="120">
        <v>20.196091644204849</v>
      </c>
      <c r="EE468" s="121"/>
      <c r="EF468" s="119">
        <v>21.839398819108965</v>
      </c>
      <c r="EG468" s="119">
        <v>21.93866881374128</v>
      </c>
      <c r="EH468" s="120">
        <v>17.868599033816427</v>
      </c>
      <c r="EI468" s="121"/>
      <c r="EJ468" s="119">
        <v>10.832138942753563</v>
      </c>
      <c r="EK468" s="119">
        <v>16.248208414130342</v>
      </c>
      <c r="EL468" s="120">
        <v>13.195514712081614</v>
      </c>
      <c r="EM468" s="121"/>
      <c r="EN468" s="119">
        <v>14.722272727272726</v>
      </c>
      <c r="EO468" s="119">
        <v>14.221515151515151</v>
      </c>
      <c r="EP468" s="120">
        <v>15.12287878787879</v>
      </c>
      <c r="EQ468" s="121"/>
      <c r="ER468" s="119">
        <v>24.5</v>
      </c>
      <c r="ES468" s="119">
        <v>51.5</v>
      </c>
      <c r="ET468" s="120">
        <v>63.6</v>
      </c>
      <c r="EU468" s="121"/>
      <c r="EV468" s="119">
        <v>48.111765621525464</v>
      </c>
      <c r="EW468" s="119">
        <v>53.713135423615746</v>
      </c>
      <c r="EX468" s="120">
        <v>48.111765621525464</v>
      </c>
      <c r="EY468" s="121"/>
      <c r="EZ468" s="119">
        <v>34.546167161226514</v>
      </c>
      <c r="FA468" s="119">
        <v>19.203313550939665</v>
      </c>
      <c r="FB468" s="120">
        <v>12.967185954500497</v>
      </c>
    </row>
    <row r="469" spans="1:158" s="118" customFormat="1" ht="15" customHeight="1" x14ac:dyDescent="0.25">
      <c r="A469" s="85">
        <v>21060090</v>
      </c>
      <c r="B469" s="86">
        <v>-75.435527780000001</v>
      </c>
      <c r="C469" s="86">
        <v>2.5748055600000002</v>
      </c>
      <c r="D469" s="87">
        <v>636</v>
      </c>
      <c r="E469" s="122" t="s">
        <v>360</v>
      </c>
      <c r="F469" s="89" t="s">
        <v>67</v>
      </c>
      <c r="G469" s="89" t="s">
        <v>1515</v>
      </c>
      <c r="H469" s="89" t="s">
        <v>1520</v>
      </c>
      <c r="I469" s="89" t="s">
        <v>1612</v>
      </c>
      <c r="J469" s="171" t="s">
        <v>977</v>
      </c>
      <c r="K469" s="339">
        <v>25</v>
      </c>
      <c r="L469" s="418">
        <v>0</v>
      </c>
      <c r="M469" s="418">
        <v>0</v>
      </c>
      <c r="N469" s="418">
        <v>5</v>
      </c>
      <c r="O469" s="418">
        <v>0</v>
      </c>
      <c r="P469" s="418">
        <v>0</v>
      </c>
      <c r="Q469" s="418">
        <v>2</v>
      </c>
      <c r="R469" s="418">
        <v>0</v>
      </c>
      <c r="S469" s="418">
        <v>0</v>
      </c>
      <c r="T469" s="418">
        <v>0</v>
      </c>
      <c r="U469" s="418">
        <v>0</v>
      </c>
      <c r="V469" s="671">
        <v>0</v>
      </c>
      <c r="W469" s="671">
        <v>0</v>
      </c>
      <c r="X469" s="418">
        <v>0</v>
      </c>
      <c r="Y469" s="418">
        <v>0</v>
      </c>
      <c r="Z469" s="418">
        <v>60</v>
      </c>
      <c r="AA469" s="418">
        <v>90</v>
      </c>
      <c r="AB469" s="418">
        <v>0</v>
      </c>
      <c r="AC469" s="418">
        <v>0</v>
      </c>
      <c r="AD469" s="339">
        <v>0</v>
      </c>
      <c r="AE469" s="418">
        <v>1</v>
      </c>
      <c r="AF469" s="418">
        <v>2</v>
      </c>
      <c r="AG469" s="418">
        <v>0</v>
      </c>
      <c r="AH469" s="418">
        <v>25</v>
      </c>
      <c r="AI469" s="418">
        <v>5</v>
      </c>
      <c r="AJ469" s="418">
        <v>15</v>
      </c>
      <c r="AK469" s="418">
        <v>21</v>
      </c>
      <c r="AL469" s="418">
        <v>5</v>
      </c>
      <c r="AM469" s="418">
        <v>0</v>
      </c>
      <c r="AN469" s="418">
        <v>0</v>
      </c>
      <c r="AO469" s="120"/>
      <c r="AP469" s="92">
        <f t="shared" si="262"/>
        <v>256</v>
      </c>
      <c r="AQ469" s="93">
        <v>138.85185185185185</v>
      </c>
      <c r="AR469" s="94">
        <f t="shared" si="266"/>
        <v>184.3691651106962</v>
      </c>
      <c r="AS469" s="95">
        <f t="shared" si="267"/>
        <v>184.36916511069617</v>
      </c>
      <c r="AT469" s="96">
        <f t="shared" si="268"/>
        <v>30</v>
      </c>
      <c r="AU469" s="97">
        <f t="shared" si="281"/>
        <v>12</v>
      </c>
      <c r="AV469" s="98"/>
      <c r="AW469" s="58">
        <f t="shared" si="280"/>
        <v>0</v>
      </c>
      <c r="AX469" s="99"/>
      <c r="AY469" s="300">
        <f t="shared" si="282"/>
        <v>90</v>
      </c>
      <c r="AZ469" s="101">
        <v>136</v>
      </c>
      <c r="BA469" s="102">
        <f t="shared" si="263"/>
        <v>-46</v>
      </c>
      <c r="BB469" s="102" t="str">
        <f t="shared" si="264"/>
        <v/>
      </c>
      <c r="BC469" s="102" t="str">
        <f t="shared" si="265"/>
        <v/>
      </c>
      <c r="BD469" s="102">
        <v>9.8218390804597693</v>
      </c>
      <c r="BE469" s="103">
        <f t="shared" si="283"/>
        <v>2.1781609195402307</v>
      </c>
      <c r="BF469" s="124" t="s">
        <v>360</v>
      </c>
      <c r="BG469" s="105">
        <v>108.46206896551725</v>
      </c>
      <c r="BH469" s="105">
        <v>119.98666666666666</v>
      </c>
      <c r="BI469" s="105">
        <v>163.85357142857143</v>
      </c>
      <c r="BJ469" s="105">
        <v>138.85185185185185</v>
      </c>
      <c r="BK469" s="105">
        <v>121.39655172413794</v>
      </c>
      <c r="BL469" s="105">
        <v>41.75</v>
      </c>
      <c r="BM469" s="105">
        <v>32.5</v>
      </c>
      <c r="BN469" s="105">
        <v>22.068965517241381</v>
      </c>
      <c r="BO469" s="105">
        <v>47.8</v>
      </c>
      <c r="BP469" s="105">
        <v>138.21428571428572</v>
      </c>
      <c r="BQ469" s="105">
        <v>225.82758620689654</v>
      </c>
      <c r="BR469" s="106">
        <v>159.33214285714286</v>
      </c>
      <c r="BS469" s="107"/>
      <c r="BT469" s="237">
        <v>7.3448275862068932</v>
      </c>
      <c r="BU469" s="237">
        <v>7.3524220032840724</v>
      </c>
      <c r="BV469" s="237">
        <v>10.770996168582375</v>
      </c>
      <c r="BW469" s="237">
        <v>9.8218390804597693</v>
      </c>
      <c r="BX469" s="237">
        <v>8.8850574712643677</v>
      </c>
      <c r="BY469" s="109">
        <v>5.7333333333333361</v>
      </c>
      <c r="BZ469" s="109">
        <v>5.0333333333333323</v>
      </c>
      <c r="CA469" s="109">
        <v>3.8448275862068955</v>
      </c>
      <c r="CB469" s="109">
        <v>5.3000000000000007</v>
      </c>
      <c r="CC469" s="109">
        <v>9.6666666666666679</v>
      </c>
      <c r="CD469" s="109">
        <v>12.795238095238098</v>
      </c>
      <c r="CE469" s="109">
        <v>9.25</v>
      </c>
      <c r="CF469" s="110"/>
      <c r="CG469" s="111">
        <v>92</v>
      </c>
      <c r="CH469" s="111">
        <v>100</v>
      </c>
      <c r="CI469" s="111">
        <v>108</v>
      </c>
      <c r="CJ469" s="111">
        <v>136</v>
      </c>
      <c r="CK469" s="111">
        <v>120</v>
      </c>
      <c r="CL469" s="111">
        <v>80</v>
      </c>
      <c r="CM469" s="111">
        <v>59</v>
      </c>
      <c r="CN469" s="111">
        <v>50</v>
      </c>
      <c r="CO469" s="111">
        <v>135</v>
      </c>
      <c r="CP469" s="111">
        <v>113</v>
      </c>
      <c r="CQ469" s="111">
        <v>135</v>
      </c>
      <c r="CR469" s="111">
        <v>120</v>
      </c>
      <c r="CS469" s="112"/>
      <c r="CT469" s="125" t="s">
        <v>360</v>
      </c>
      <c r="CU469" s="114">
        <f t="shared" si="284"/>
        <v>32</v>
      </c>
      <c r="CV469" s="114"/>
      <c r="CW469" s="114"/>
      <c r="CX469" s="114">
        <f t="shared" si="285"/>
        <v>150</v>
      </c>
      <c r="CY469" s="114"/>
      <c r="CZ469" s="114"/>
      <c r="DA469" s="114">
        <f t="shared" si="286"/>
        <v>74</v>
      </c>
      <c r="DB469" s="115">
        <f t="shared" si="287"/>
        <v>256</v>
      </c>
      <c r="DC469" s="116">
        <f t="shared" si="288"/>
        <v>10</v>
      </c>
      <c r="DD469" s="116">
        <f t="shared" si="289"/>
        <v>10</v>
      </c>
      <c r="DE469" s="116">
        <f t="shared" si="290"/>
        <v>10</v>
      </c>
      <c r="DF469" s="117">
        <f t="shared" si="291"/>
        <v>30</v>
      </c>
      <c r="DH469" s="119">
        <v>41.105200885795632</v>
      </c>
      <c r="DI469" s="119">
        <v>35.60450490351154</v>
      </c>
      <c r="DJ469" s="120">
        <v>32.304087314141086</v>
      </c>
      <c r="DK469" s="121"/>
      <c r="DL469" s="119">
        <v>30.030821917808218</v>
      </c>
      <c r="DM469" s="119">
        <v>47.048287671232877</v>
      </c>
      <c r="DN469" s="120">
        <v>39.840890410958906</v>
      </c>
      <c r="DO469" s="121"/>
      <c r="DP469" s="119">
        <v>42.681993975903623</v>
      </c>
      <c r="DQ469" s="119">
        <v>62.473644578313255</v>
      </c>
      <c r="DR469" s="120">
        <v>60.774361445783128</v>
      </c>
      <c r="DS469" s="121"/>
      <c r="DT469" s="119">
        <v>43.389023773394044</v>
      </c>
      <c r="DU469" s="119">
        <v>42.789175518462322</v>
      </c>
      <c r="DV469" s="120">
        <v>45.588467374810328</v>
      </c>
      <c r="DW469" s="121"/>
      <c r="DX469" s="119">
        <v>39.582842287694966</v>
      </c>
      <c r="DY469" s="119">
        <v>33.185615251299829</v>
      </c>
      <c r="DZ469" s="120">
        <v>42.581542461005199</v>
      </c>
      <c r="EA469" s="121"/>
      <c r="EB469" s="119">
        <v>17.70824022346369</v>
      </c>
      <c r="EC469" s="119">
        <v>8.7040502793296106</v>
      </c>
      <c r="ED469" s="120">
        <v>9.4043761638733727</v>
      </c>
      <c r="EE469" s="121"/>
      <c r="EF469" s="119">
        <v>14.914825870646766</v>
      </c>
      <c r="EG469" s="119">
        <v>7.2071641791044776</v>
      </c>
      <c r="EH469" s="120">
        <v>11.411343283582088</v>
      </c>
      <c r="EI469" s="121"/>
      <c r="EJ469" s="119">
        <v>6.6</v>
      </c>
      <c r="EK469" s="119">
        <v>6.1</v>
      </c>
      <c r="EL469" s="120">
        <v>9</v>
      </c>
      <c r="EM469" s="121"/>
      <c r="EN469" s="119">
        <v>11.106445993031357</v>
      </c>
      <c r="EO469" s="119">
        <v>10.606155632984899</v>
      </c>
      <c r="EP469" s="120">
        <v>35.720731707317064</v>
      </c>
      <c r="EQ469" s="121"/>
      <c r="ER469" s="119">
        <v>30.925460539073107</v>
      </c>
      <c r="ES469" s="119">
        <v>52.3737638161722</v>
      </c>
      <c r="ET469" s="120">
        <v>88.187442311421378</v>
      </c>
      <c r="EU469" s="121"/>
      <c r="EV469" s="119">
        <v>54.509216979536603</v>
      </c>
      <c r="EW469" s="119">
        <v>86.814679519702338</v>
      </c>
      <c r="EX469" s="120">
        <v>55.809436834094356</v>
      </c>
      <c r="EY469" s="121"/>
      <c r="EZ469" s="119">
        <v>76.836800000000011</v>
      </c>
      <c r="FA469" s="119">
        <v>55.626641666666671</v>
      </c>
      <c r="FB469" s="120">
        <v>27.613225000000007</v>
      </c>
    </row>
    <row r="470" spans="1:158" s="118" customFormat="1" ht="15" customHeight="1" x14ac:dyDescent="0.25">
      <c r="A470" s="85">
        <v>21050170</v>
      </c>
      <c r="B470" s="86">
        <v>-75.758944444443998</v>
      </c>
      <c r="C470" s="86">
        <v>2.6523888888889999</v>
      </c>
      <c r="D470" s="87">
        <v>1950</v>
      </c>
      <c r="E470" s="122" t="s">
        <v>123</v>
      </c>
      <c r="F470" s="89" t="s">
        <v>67</v>
      </c>
      <c r="G470" s="89" t="s">
        <v>1515</v>
      </c>
      <c r="H470" s="89" t="s">
        <v>1520</v>
      </c>
      <c r="I470" s="89" t="s">
        <v>1617</v>
      </c>
      <c r="J470" s="171" t="s">
        <v>1247</v>
      </c>
      <c r="K470" s="339">
        <v>0</v>
      </c>
      <c r="L470" s="418">
        <v>5</v>
      </c>
      <c r="M470" s="418">
        <v>0</v>
      </c>
      <c r="N470" s="418">
        <v>0</v>
      </c>
      <c r="O470" s="418">
        <v>0</v>
      </c>
      <c r="P470" s="418">
        <v>0</v>
      </c>
      <c r="Q470" s="418">
        <v>4</v>
      </c>
      <c r="R470" s="418">
        <v>5</v>
      </c>
      <c r="S470" s="418">
        <v>0</v>
      </c>
      <c r="T470" s="418">
        <v>0</v>
      </c>
      <c r="U470" s="418">
        <v>0</v>
      </c>
      <c r="V470" s="671">
        <v>0</v>
      </c>
      <c r="W470" s="671">
        <v>0</v>
      </c>
      <c r="X470" s="418">
        <v>65</v>
      </c>
      <c r="Y470" s="418">
        <v>5</v>
      </c>
      <c r="Z470" s="418">
        <v>10</v>
      </c>
      <c r="AA470" s="418">
        <v>7</v>
      </c>
      <c r="AB470" s="418">
        <v>0</v>
      </c>
      <c r="AC470" s="418">
        <v>8</v>
      </c>
      <c r="AD470" s="339">
        <v>3</v>
      </c>
      <c r="AE470" s="418">
        <v>0</v>
      </c>
      <c r="AF470" s="418">
        <v>0</v>
      </c>
      <c r="AG470" s="418">
        <v>5</v>
      </c>
      <c r="AH470" s="418">
        <v>0</v>
      </c>
      <c r="AI470" s="418">
        <v>4</v>
      </c>
      <c r="AJ470" s="418">
        <v>25</v>
      </c>
      <c r="AK470" s="418">
        <v>0</v>
      </c>
      <c r="AL470" s="418">
        <v>11</v>
      </c>
      <c r="AM470" s="418">
        <v>0</v>
      </c>
      <c r="AN470" s="418">
        <v>0</v>
      </c>
      <c r="AO470" s="120"/>
      <c r="AP470" s="92">
        <f t="shared" si="262"/>
        <v>157</v>
      </c>
      <c r="AQ470" s="93">
        <v>218.16206896551722</v>
      </c>
      <c r="AR470" s="94">
        <f t="shared" si="266"/>
        <v>71.964847392795619</v>
      </c>
      <c r="AS470" s="95">
        <f t="shared" si="267"/>
        <v>71.964847392795619</v>
      </c>
      <c r="AT470" s="96">
        <f t="shared" si="268"/>
        <v>30</v>
      </c>
      <c r="AU470" s="97">
        <f t="shared" si="281"/>
        <v>13</v>
      </c>
      <c r="AV470" s="98"/>
      <c r="AW470" s="58">
        <f t="shared" si="280"/>
        <v>0</v>
      </c>
      <c r="AX470" s="99"/>
      <c r="AY470" s="300">
        <f t="shared" si="282"/>
        <v>65</v>
      </c>
      <c r="AZ470" s="101">
        <v>100</v>
      </c>
      <c r="BA470" s="102">
        <f t="shared" si="263"/>
        <v>-35</v>
      </c>
      <c r="BB470" s="102" t="str">
        <f t="shared" si="264"/>
        <v/>
      </c>
      <c r="BC470" s="102" t="str">
        <f t="shared" si="265"/>
        <v/>
      </c>
      <c r="BD470" s="102">
        <v>18.3448275862069</v>
      </c>
      <c r="BE470" s="103">
        <f t="shared" si="283"/>
        <v>-5.3448275862069003</v>
      </c>
      <c r="BF470" s="124" t="s">
        <v>123</v>
      </c>
      <c r="BG470" s="105">
        <v>127.63333333333334</v>
      </c>
      <c r="BH470" s="105">
        <v>130</v>
      </c>
      <c r="BI470" s="105">
        <v>202.43333333333334</v>
      </c>
      <c r="BJ470" s="105">
        <v>218.16206896551722</v>
      </c>
      <c r="BK470" s="105">
        <v>186.62068965517241</v>
      </c>
      <c r="BL470" s="105">
        <v>137.68965517241378</v>
      </c>
      <c r="BM470" s="105">
        <v>121.66666666666667</v>
      </c>
      <c r="BN470" s="105">
        <v>89.214285714285708</v>
      </c>
      <c r="BO470" s="105">
        <v>110.71428571428571</v>
      </c>
      <c r="BP470" s="105">
        <v>182.27586206896552</v>
      </c>
      <c r="BQ470" s="105">
        <v>221.71428571428572</v>
      </c>
      <c r="BR470" s="106">
        <v>173.85714285714286</v>
      </c>
      <c r="BS470" s="107"/>
      <c r="BT470" s="142">
        <v>13.133333333333333</v>
      </c>
      <c r="BU470" s="143">
        <v>13.306775679620506</v>
      </c>
      <c r="BV470" s="143">
        <v>18.166666666666664</v>
      </c>
      <c r="BW470" s="143">
        <v>18.3448275862069</v>
      </c>
      <c r="BX470" s="143">
        <v>18.944444444444446</v>
      </c>
      <c r="BY470" s="143">
        <v>16.385057471264371</v>
      </c>
      <c r="BZ470" s="143">
        <v>16.895440613026825</v>
      </c>
      <c r="CA470" s="143">
        <v>14.390804597701152</v>
      </c>
      <c r="CB470" s="143">
        <v>12.684350132625996</v>
      </c>
      <c r="CC470" s="143">
        <v>17.415555555555553</v>
      </c>
      <c r="CD470" s="143">
        <v>20.53448275862069</v>
      </c>
      <c r="CE470" s="144">
        <v>17.714285714285712</v>
      </c>
      <c r="CF470" s="110"/>
      <c r="CG470" s="111">
        <v>63</v>
      </c>
      <c r="CH470" s="111">
        <v>67</v>
      </c>
      <c r="CI470" s="111">
        <v>80</v>
      </c>
      <c r="CJ470" s="111">
        <v>100</v>
      </c>
      <c r="CK470" s="111">
        <v>80</v>
      </c>
      <c r="CL470" s="111">
        <v>91</v>
      </c>
      <c r="CM470" s="111">
        <v>97</v>
      </c>
      <c r="CN470" s="111">
        <v>75</v>
      </c>
      <c r="CO470" s="111">
        <v>115</v>
      </c>
      <c r="CP470" s="111">
        <v>91</v>
      </c>
      <c r="CQ470" s="111">
        <v>123</v>
      </c>
      <c r="CR470" s="111">
        <v>71</v>
      </c>
      <c r="CS470" s="112"/>
      <c r="CT470" s="125" t="s">
        <v>123</v>
      </c>
      <c r="CU470" s="114">
        <f t="shared" si="284"/>
        <v>14</v>
      </c>
      <c r="CV470" s="114"/>
      <c r="CW470" s="114"/>
      <c r="CX470" s="114">
        <f t="shared" si="285"/>
        <v>98</v>
      </c>
      <c r="CY470" s="114"/>
      <c r="CZ470" s="114"/>
      <c r="DA470" s="114">
        <f t="shared" si="286"/>
        <v>45</v>
      </c>
      <c r="DB470" s="115">
        <f t="shared" si="287"/>
        <v>157</v>
      </c>
      <c r="DC470" s="116">
        <f t="shared" si="288"/>
        <v>10</v>
      </c>
      <c r="DD470" s="116">
        <f t="shared" si="289"/>
        <v>10</v>
      </c>
      <c r="DE470" s="116">
        <f t="shared" si="290"/>
        <v>10</v>
      </c>
      <c r="DF470" s="117">
        <f t="shared" si="291"/>
        <v>30</v>
      </c>
      <c r="DH470" s="119"/>
      <c r="DI470" s="119"/>
      <c r="DJ470" s="120"/>
      <c r="DK470" s="121"/>
      <c r="DL470" s="119"/>
      <c r="DM470" s="119"/>
      <c r="DN470" s="120"/>
      <c r="DO470" s="121"/>
      <c r="DP470" s="119"/>
      <c r="DQ470" s="119"/>
      <c r="DR470" s="120"/>
      <c r="DS470" s="121"/>
      <c r="DT470" s="119"/>
      <c r="DU470" s="119"/>
      <c r="DV470" s="120"/>
      <c r="DW470" s="121"/>
      <c r="DX470" s="119"/>
      <c r="DY470" s="119"/>
      <c r="DZ470" s="120"/>
      <c r="EA470" s="121"/>
      <c r="EB470" s="119"/>
      <c r="EC470" s="119"/>
      <c r="ED470" s="120"/>
      <c r="EE470" s="121"/>
      <c r="EF470" s="119"/>
      <c r="EG470" s="119"/>
      <c r="EH470" s="120"/>
      <c r="EI470" s="121"/>
      <c r="EJ470" s="119"/>
      <c r="EK470" s="119"/>
      <c r="EL470" s="120"/>
      <c r="EM470" s="121"/>
      <c r="EN470" s="119"/>
      <c r="EO470" s="119"/>
      <c r="EP470" s="120"/>
      <c r="EQ470" s="121"/>
      <c r="ER470" s="119"/>
      <c r="ES470" s="119"/>
      <c r="ET470" s="120"/>
      <c r="EU470" s="121"/>
      <c r="EV470" s="119"/>
      <c r="EW470" s="119"/>
      <c r="EX470" s="120"/>
      <c r="EY470" s="121"/>
      <c r="EZ470" s="119"/>
      <c r="FA470" s="119"/>
      <c r="FB470" s="120"/>
    </row>
    <row r="471" spans="1:158" s="118" customFormat="1" ht="15" customHeight="1" x14ac:dyDescent="0.25">
      <c r="A471" s="85">
        <v>21080080</v>
      </c>
      <c r="B471" s="86">
        <v>-75.632000000000005</v>
      </c>
      <c r="C471" s="86">
        <v>2.7930555555560002</v>
      </c>
      <c r="D471" s="87">
        <v>1800</v>
      </c>
      <c r="E471" s="122" t="s">
        <v>207</v>
      </c>
      <c r="F471" s="89" t="s">
        <v>67</v>
      </c>
      <c r="G471" s="89" t="s">
        <v>1515</v>
      </c>
      <c r="H471" s="89" t="s">
        <v>1520</v>
      </c>
      <c r="I471" s="89" t="s">
        <v>1613</v>
      </c>
      <c r="J471" s="171" t="s">
        <v>1248</v>
      </c>
      <c r="K471" s="246">
        <v>0</v>
      </c>
      <c r="L471" s="246">
        <v>0</v>
      </c>
      <c r="M471" s="418">
        <v>0</v>
      </c>
      <c r="N471" s="418">
        <v>0</v>
      </c>
      <c r="O471" s="418">
        <v>5.5</v>
      </c>
      <c r="P471" s="418">
        <v>0</v>
      </c>
      <c r="Q471" s="418">
        <v>5.8</v>
      </c>
      <c r="R471" s="418">
        <v>0</v>
      </c>
      <c r="S471" s="418">
        <v>0</v>
      </c>
      <c r="T471" s="418">
        <v>0</v>
      </c>
      <c r="U471" s="418">
        <v>0</v>
      </c>
      <c r="V471" s="671">
        <v>0</v>
      </c>
      <c r="W471" s="671">
        <v>0</v>
      </c>
      <c r="X471" s="418">
        <v>0</v>
      </c>
      <c r="Y471" s="418">
        <v>3.9</v>
      </c>
      <c r="Z471" s="418">
        <v>9.3000000000000007</v>
      </c>
      <c r="AA471" s="418">
        <v>18.899999999999999</v>
      </c>
      <c r="AB471" s="418">
        <v>0</v>
      </c>
      <c r="AC471" s="418">
        <v>11.9</v>
      </c>
      <c r="AD471" s="246">
        <v>0</v>
      </c>
      <c r="AE471" s="246">
        <v>8.1</v>
      </c>
      <c r="AF471" s="418">
        <v>0</v>
      </c>
      <c r="AG471" s="418">
        <v>9.1999999999999993</v>
      </c>
      <c r="AH471" s="418">
        <v>0</v>
      </c>
      <c r="AI471" s="418">
        <v>2.2999999999999998</v>
      </c>
      <c r="AJ471" s="418">
        <v>21.3</v>
      </c>
      <c r="AK471" s="418">
        <v>0</v>
      </c>
      <c r="AL471" s="418">
        <v>5.5</v>
      </c>
      <c r="AM471" s="418">
        <v>0</v>
      </c>
      <c r="AN471" s="418">
        <v>0</v>
      </c>
      <c r="AO471" s="120"/>
      <c r="AP471" s="92">
        <f t="shared" si="262"/>
        <v>101.69999999999999</v>
      </c>
      <c r="AQ471" s="93">
        <v>183.46071428571432</v>
      </c>
      <c r="AR471" s="94">
        <f>+AP471*100/AQ471</f>
        <v>55.43421129474973</v>
      </c>
      <c r="AS471" s="95">
        <f>IF(AND((AP471*$AT$1*100/(AQ471*AT471))&gt;100+3.33*AP471-AQ471*AT471/$AT$1,AQ471&lt;30),IF(100+3.33*AP471-AQ471*AT471/$AT$1&gt;200,200,100+3.33*AP471-AQ471*AT471/$AT$1),IF((AP471*$AT$1*100/(AQ471*AT471))&lt;100+AP471-3.33*AQ471*AT471/$AT$1,100+AP471-3.33*AQ471*AT471/$AT$1,IF((AP471*$AT$1*100/(AQ471*AT471))&gt;200,200,(AP471*$AT$1*100/(AQ471*AT471)))))</f>
        <v>55.43421129474973</v>
      </c>
      <c r="AT471" s="96">
        <f>COUNT(K471:AO471)</f>
        <v>30</v>
      </c>
      <c r="AU471" s="97">
        <f t="shared" si="281"/>
        <v>11</v>
      </c>
      <c r="AV471" s="98"/>
      <c r="AW471" s="58">
        <f t="shared" si="280"/>
        <v>0</v>
      </c>
      <c r="AX471" s="99"/>
      <c r="AY471" s="300">
        <f t="shared" si="282"/>
        <v>21.3</v>
      </c>
      <c r="AZ471" s="101">
        <v>109.7</v>
      </c>
      <c r="BA471" s="102">
        <f t="shared" si="263"/>
        <v>-88.4</v>
      </c>
      <c r="BB471" s="102" t="str">
        <f t="shared" si="264"/>
        <v/>
      </c>
      <c r="BC471" s="102" t="str">
        <f t="shared" si="265"/>
        <v/>
      </c>
      <c r="BD471" s="102">
        <v>14.306896551724138</v>
      </c>
      <c r="BE471" s="103">
        <f t="shared" si="283"/>
        <v>-3.3068965517241384</v>
      </c>
      <c r="BF471" s="124" t="s">
        <v>207</v>
      </c>
      <c r="BG471" s="105">
        <v>117.96333333333337</v>
      </c>
      <c r="BH471" s="105">
        <v>137.47931034482755</v>
      </c>
      <c r="BI471" s="105">
        <v>214.69999999999996</v>
      </c>
      <c r="BJ471" s="105">
        <v>183.46071428571432</v>
      </c>
      <c r="BK471" s="105">
        <v>150.35666666666668</v>
      </c>
      <c r="BL471" s="105">
        <v>76.16785714285713</v>
      </c>
      <c r="BM471" s="105">
        <v>63.865517241379301</v>
      </c>
      <c r="BN471" s="105">
        <v>49.982758620689658</v>
      </c>
      <c r="BO471" s="105">
        <v>94.731034482758616</v>
      </c>
      <c r="BP471" s="105">
        <v>165.96333333333334</v>
      </c>
      <c r="BQ471" s="105">
        <v>176.12666666666664</v>
      </c>
      <c r="BR471" s="106">
        <v>144.71666666666667</v>
      </c>
      <c r="BS471" s="107"/>
      <c r="BT471" s="142">
        <v>11.533333333333335</v>
      </c>
      <c r="BU471" s="143">
        <v>12.87507107887855</v>
      </c>
      <c r="BV471" s="143">
        <v>16</v>
      </c>
      <c r="BW471" s="143">
        <v>14.306896551724138</v>
      </c>
      <c r="BX471" s="143">
        <v>13.399999999999999</v>
      </c>
      <c r="BY471" s="143">
        <v>8.0150246305418715</v>
      </c>
      <c r="BZ471" s="143">
        <v>7.1045977011494221</v>
      </c>
      <c r="CA471" s="143">
        <v>6.234444444444442</v>
      </c>
      <c r="CB471" s="143">
        <v>7.7370370370370392</v>
      </c>
      <c r="CC471" s="143">
        <v>13.466666666666665</v>
      </c>
      <c r="CD471" s="143">
        <v>17.366666666666667</v>
      </c>
      <c r="CE471" s="144">
        <v>14.3</v>
      </c>
      <c r="CF471" s="110"/>
      <c r="CG471" s="111">
        <v>77.5</v>
      </c>
      <c r="CH471" s="111">
        <v>74</v>
      </c>
      <c r="CI471" s="111">
        <v>140</v>
      </c>
      <c r="CJ471" s="111">
        <v>109.7</v>
      </c>
      <c r="CK471" s="111">
        <v>111</v>
      </c>
      <c r="CL471" s="111">
        <v>78</v>
      </c>
      <c r="CM471" s="111">
        <v>124</v>
      </c>
      <c r="CN471" s="111">
        <v>86</v>
      </c>
      <c r="CO471" s="111">
        <v>90.6</v>
      </c>
      <c r="CP471" s="111">
        <v>125</v>
      </c>
      <c r="CQ471" s="111">
        <v>102.3</v>
      </c>
      <c r="CR471" s="111">
        <v>69.8</v>
      </c>
      <c r="CS471" s="112"/>
      <c r="CT471" s="125" t="s">
        <v>207</v>
      </c>
      <c r="CU471" s="114">
        <f t="shared" si="284"/>
        <v>11.3</v>
      </c>
      <c r="CV471" s="114"/>
      <c r="CW471" s="114"/>
      <c r="CX471" s="114">
        <f t="shared" si="285"/>
        <v>44</v>
      </c>
      <c r="CY471" s="114"/>
      <c r="CZ471" s="114"/>
      <c r="DA471" s="114">
        <f t="shared" si="286"/>
        <v>46.4</v>
      </c>
      <c r="DB471" s="115">
        <f t="shared" si="287"/>
        <v>101.69999999999999</v>
      </c>
      <c r="DC471" s="116">
        <f t="shared" si="288"/>
        <v>10</v>
      </c>
      <c r="DD471" s="116">
        <f t="shared" si="289"/>
        <v>10</v>
      </c>
      <c r="DE471" s="116">
        <f t="shared" si="290"/>
        <v>10</v>
      </c>
      <c r="DF471" s="117">
        <f t="shared" si="291"/>
        <v>30</v>
      </c>
      <c r="DH471" s="119">
        <v>20.179947283049472</v>
      </c>
      <c r="DI471" s="119">
        <v>18.408049472830491</v>
      </c>
      <c r="DJ471" s="120">
        <v>15.356447688564476</v>
      </c>
      <c r="DK471" s="121"/>
      <c r="DL471" s="119">
        <v>18.517591403984216</v>
      </c>
      <c r="DM471" s="119">
        <v>27.426054295630674</v>
      </c>
      <c r="DN471" s="120">
        <v>32.030428374459184</v>
      </c>
      <c r="DO471" s="121"/>
      <c r="DP471" s="119">
        <v>33.015631938893328</v>
      </c>
      <c r="DQ471" s="119">
        <v>42.320037303490537</v>
      </c>
      <c r="DR471" s="120">
        <v>49.823590016875386</v>
      </c>
      <c r="DS471" s="121"/>
      <c r="DT471" s="119">
        <v>35.694723774053386</v>
      </c>
      <c r="DU471" s="119">
        <v>44.093482309124767</v>
      </c>
      <c r="DV471" s="120">
        <v>45.493275398303325</v>
      </c>
      <c r="DW471" s="121"/>
      <c r="DX471" s="119">
        <v>31.103595791420972</v>
      </c>
      <c r="DY471" s="119">
        <v>28.803329864724244</v>
      </c>
      <c r="DZ471" s="120">
        <v>36.204185454965895</v>
      </c>
      <c r="EA471" s="121"/>
      <c r="EB471" s="119">
        <v>23.317547568710356</v>
      </c>
      <c r="EC471" s="119">
        <v>14.149964763918252</v>
      </c>
      <c r="ED471" s="120">
        <v>9.6658210007047209</v>
      </c>
      <c r="EE471" s="121"/>
      <c r="EF471" s="119">
        <v>12.858582731338149</v>
      </c>
      <c r="EG471" s="119">
        <v>11.263719756908612</v>
      </c>
      <c r="EH471" s="120">
        <v>8.0739938080495346</v>
      </c>
      <c r="EI471" s="121"/>
      <c r="EJ471" s="119">
        <v>5.2700336700336683</v>
      </c>
      <c r="EK471" s="119">
        <v>8.7158249158249124</v>
      </c>
      <c r="EL471" s="120">
        <v>8.310437710437709</v>
      </c>
      <c r="EM471" s="121"/>
      <c r="EN471" s="119">
        <v>13.04766505636071</v>
      </c>
      <c r="EO471" s="119">
        <v>9.0409017713365571</v>
      </c>
      <c r="EP471" s="120">
        <v>27.533655394524967</v>
      </c>
      <c r="EQ471" s="121"/>
      <c r="ER471" s="119">
        <v>30.688681782726814</v>
      </c>
      <c r="ES471" s="119">
        <v>44.473433927754925</v>
      </c>
      <c r="ET471" s="120">
        <v>63.389736141370143</v>
      </c>
      <c r="EU471" s="121"/>
      <c r="EV471" s="119">
        <v>46.941938792159057</v>
      </c>
      <c r="EW471" s="119">
        <v>60.724891033261066</v>
      </c>
      <c r="EX471" s="120">
        <v>51.036873878283565</v>
      </c>
      <c r="EY471" s="121"/>
      <c r="EZ471" s="119">
        <v>54.590121254171194</v>
      </c>
      <c r="FA471" s="119">
        <v>39.12928271715068</v>
      </c>
      <c r="FB471" s="120">
        <v>13.26578121386328</v>
      </c>
    </row>
    <row r="472" spans="1:158" s="118" customFormat="1" ht="15" customHeight="1" x14ac:dyDescent="0.25">
      <c r="A472" s="85">
        <v>21080070</v>
      </c>
      <c r="B472" s="86">
        <v>-75.580916666666994</v>
      </c>
      <c r="C472" s="86">
        <v>2.6369166666670001</v>
      </c>
      <c r="D472" s="87">
        <v>650</v>
      </c>
      <c r="E472" s="122" t="s">
        <v>1249</v>
      </c>
      <c r="F472" s="89" t="s">
        <v>67</v>
      </c>
      <c r="G472" s="89" t="s">
        <v>1515</v>
      </c>
      <c r="H472" s="89" t="s">
        <v>1520</v>
      </c>
      <c r="I472" s="89" t="s">
        <v>1613</v>
      </c>
      <c r="J472" s="171" t="s">
        <v>1250</v>
      </c>
      <c r="K472" s="339">
        <v>19</v>
      </c>
      <c r="L472" s="418">
        <v>0</v>
      </c>
      <c r="M472" s="418">
        <v>0</v>
      </c>
      <c r="N472" s="418">
        <v>0</v>
      </c>
      <c r="O472" s="418">
        <v>5</v>
      </c>
      <c r="P472" s="418">
        <v>0</v>
      </c>
      <c r="Q472" s="418">
        <v>0</v>
      </c>
      <c r="R472" s="418">
        <v>0</v>
      </c>
      <c r="S472" s="418">
        <v>0</v>
      </c>
      <c r="T472" s="418">
        <v>0</v>
      </c>
      <c r="U472" s="418">
        <v>0</v>
      </c>
      <c r="V472" s="671">
        <v>0</v>
      </c>
      <c r="W472" s="671">
        <v>0</v>
      </c>
      <c r="X472" s="418">
        <v>12</v>
      </c>
      <c r="Y472" s="418">
        <v>2</v>
      </c>
      <c r="Z472" s="418">
        <v>21</v>
      </c>
      <c r="AA472" s="418">
        <v>11</v>
      </c>
      <c r="AB472" s="418">
        <v>4</v>
      </c>
      <c r="AC472" s="418">
        <v>2</v>
      </c>
      <c r="AD472" s="339">
        <v>0</v>
      </c>
      <c r="AE472" s="418">
        <v>2</v>
      </c>
      <c r="AF472" s="418">
        <v>2</v>
      </c>
      <c r="AG472" s="418">
        <v>0</v>
      </c>
      <c r="AH472" s="418">
        <v>6</v>
      </c>
      <c r="AI472" s="418">
        <v>6</v>
      </c>
      <c r="AJ472" s="418">
        <v>82</v>
      </c>
      <c r="AK472" s="418">
        <v>3</v>
      </c>
      <c r="AL472" s="418">
        <v>0</v>
      </c>
      <c r="AM472" s="418">
        <v>0</v>
      </c>
      <c r="AN472" s="418">
        <v>0</v>
      </c>
      <c r="AO472" s="120"/>
      <c r="AP472" s="92">
        <f t="shared" si="262"/>
        <v>177</v>
      </c>
      <c r="AQ472" s="93">
        <v>208.4</v>
      </c>
      <c r="AR472" s="94">
        <f>+AP472*100/AQ472</f>
        <v>84.932821497120912</v>
      </c>
      <c r="AS472" s="95">
        <f>IF(AND((AP472*$AT$1*100/(AQ472*AT472))&gt;100+3.33*AP472-AQ472*AT472/$AT$1,AQ472&lt;30),IF(100+3.33*AP472-AQ472*AT472/$AT$1&gt;200,200,100+3.33*AP472-AQ472*AT472/$AT$1),IF((AP472*$AT$1*100/(AQ472*AT472))&lt;100+AP472-3.33*AQ472*AT472/$AT$1,100+AP472-3.33*AQ472*AT472/$AT$1,IF((AP472*$AT$1*100/(AQ472*AT472))&gt;200,200,(AP472*$AT$1*100/(AQ472*AT472)))))</f>
        <v>84.932821497120926</v>
      </c>
      <c r="AT472" s="96">
        <f>COUNT(K472:AO472)</f>
        <v>30</v>
      </c>
      <c r="AU472" s="97">
        <f t="shared" si="281"/>
        <v>14</v>
      </c>
      <c r="AV472" s="98"/>
      <c r="AW472" s="58">
        <f t="shared" si="280"/>
        <v>0</v>
      </c>
      <c r="AX472" s="99"/>
      <c r="AY472" s="300">
        <f t="shared" si="282"/>
        <v>82</v>
      </c>
      <c r="AZ472" s="101">
        <v>143</v>
      </c>
      <c r="BA472" s="102">
        <f t="shared" si="263"/>
        <v>-61</v>
      </c>
      <c r="BB472" s="102" t="str">
        <f t="shared" si="264"/>
        <v/>
      </c>
      <c r="BC472" s="102" t="str">
        <f t="shared" si="265"/>
        <v/>
      </c>
      <c r="BD472" s="102">
        <v>10.724137931034482</v>
      </c>
      <c r="BE472" s="103">
        <f t="shared" si="283"/>
        <v>3.2758620689655178</v>
      </c>
      <c r="BF472" s="124" t="s">
        <v>1249</v>
      </c>
      <c r="BG472" s="105">
        <v>209.12068965517241</v>
      </c>
      <c r="BH472" s="105">
        <v>164.38275862068966</v>
      </c>
      <c r="BI472" s="105">
        <v>243.81333333333333</v>
      </c>
      <c r="BJ472" s="105">
        <v>208.4</v>
      </c>
      <c r="BK472" s="105">
        <v>153.81379310344829</v>
      </c>
      <c r="BL472" s="105">
        <v>47.61666666666666</v>
      </c>
      <c r="BM472" s="105">
        <v>33.303448275862074</v>
      </c>
      <c r="BN472" s="105">
        <v>20.568965517241381</v>
      </c>
      <c r="BO472" s="105">
        <v>62.917857142857159</v>
      </c>
      <c r="BP472" s="105">
        <v>188.23</v>
      </c>
      <c r="BQ472" s="105">
        <v>355.86551724137934</v>
      </c>
      <c r="BR472" s="106">
        <v>291.11071428571432</v>
      </c>
      <c r="BS472" s="107"/>
      <c r="BT472" s="237">
        <v>10.310344827586206</v>
      </c>
      <c r="BU472" s="237">
        <v>9.2015245456089669</v>
      </c>
      <c r="BV472" s="237">
        <v>11.700000000000005</v>
      </c>
      <c r="BW472" s="237">
        <v>10.724137931034482</v>
      </c>
      <c r="BX472" s="237">
        <v>8.344827586206895</v>
      </c>
      <c r="BY472" s="109">
        <v>4.7333333333333343</v>
      </c>
      <c r="BZ472" s="109">
        <v>3.7677777777777761</v>
      </c>
      <c r="CA472" s="109">
        <v>2.6366666666666654</v>
      </c>
      <c r="CB472" s="109">
        <v>4.6218787158145069</v>
      </c>
      <c r="CC472" s="109">
        <v>10.3</v>
      </c>
      <c r="CD472" s="109">
        <v>15.72413793103448</v>
      </c>
      <c r="CE472" s="109">
        <v>13.463218390804601</v>
      </c>
      <c r="CF472" s="110"/>
      <c r="CG472" s="111">
        <v>106</v>
      </c>
      <c r="CH472" s="111">
        <v>102</v>
      </c>
      <c r="CI472" s="111">
        <v>135</v>
      </c>
      <c r="CJ472" s="111">
        <v>143</v>
      </c>
      <c r="CK472" s="111">
        <v>105</v>
      </c>
      <c r="CL472" s="111">
        <v>94</v>
      </c>
      <c r="CM472" s="111">
        <v>87</v>
      </c>
      <c r="CN472" s="111">
        <v>94</v>
      </c>
      <c r="CO472" s="111">
        <v>92</v>
      </c>
      <c r="CP472" s="111">
        <v>136</v>
      </c>
      <c r="CQ472" s="111">
        <v>121</v>
      </c>
      <c r="CR472" s="111">
        <v>129</v>
      </c>
      <c r="CS472" s="112"/>
      <c r="CT472" s="125" t="s">
        <v>1249</v>
      </c>
      <c r="CU472" s="114">
        <f t="shared" si="284"/>
        <v>24</v>
      </c>
      <c r="CV472" s="114"/>
      <c r="CW472" s="114"/>
      <c r="CX472" s="114">
        <f t="shared" si="285"/>
        <v>52</v>
      </c>
      <c r="CY472" s="114"/>
      <c r="CZ472" s="114"/>
      <c r="DA472" s="114">
        <f t="shared" si="286"/>
        <v>101</v>
      </c>
      <c r="DB472" s="115">
        <f t="shared" si="287"/>
        <v>177</v>
      </c>
      <c r="DC472" s="116">
        <f t="shared" si="288"/>
        <v>10</v>
      </c>
      <c r="DD472" s="116">
        <f t="shared" si="289"/>
        <v>10</v>
      </c>
      <c r="DE472" s="116">
        <f t="shared" si="290"/>
        <v>10</v>
      </c>
      <c r="DF472" s="117">
        <f t="shared" si="291"/>
        <v>30</v>
      </c>
      <c r="DH472" s="119">
        <v>42.997549857549856</v>
      </c>
      <c r="DI472" s="119">
        <v>39.644529914529919</v>
      </c>
      <c r="DJ472" s="120">
        <v>32.741253561253565</v>
      </c>
      <c r="DK472" s="121"/>
      <c r="DL472" s="119">
        <v>31.609214644227936</v>
      </c>
      <c r="DM472" s="119">
        <v>42.577711839385898</v>
      </c>
      <c r="DN472" s="120">
        <v>38.389740183052858</v>
      </c>
      <c r="DO472" s="121"/>
      <c r="DP472" s="119">
        <v>46.198386095592802</v>
      </c>
      <c r="DQ472" s="119">
        <v>54.064059590316575</v>
      </c>
      <c r="DR472" s="120">
        <v>60.137554314090629</v>
      </c>
      <c r="DS472" s="121"/>
      <c r="DT472" s="119">
        <v>43.296992671215584</v>
      </c>
      <c r="DU472" s="119">
        <v>43.793517816527689</v>
      </c>
      <c r="DV472" s="120">
        <v>43.892822845590111</v>
      </c>
      <c r="DW472" s="121"/>
      <c r="DX472" s="119">
        <v>30.65404738721195</v>
      </c>
      <c r="DY472" s="119">
        <v>26.872054527750734</v>
      </c>
      <c r="DZ472" s="120">
        <v>44.687231418370665</v>
      </c>
      <c r="EA472" s="121"/>
      <c r="EB472" s="119">
        <v>17.338754480286738</v>
      </c>
      <c r="EC472" s="119">
        <v>9.1203853046594965</v>
      </c>
      <c r="ED472" s="120">
        <v>10.824193548387097</v>
      </c>
      <c r="EE472" s="121"/>
      <c r="EF472" s="119">
        <v>16.803093922651932</v>
      </c>
      <c r="EG472" s="119">
        <v>8.4015469613259661</v>
      </c>
      <c r="EH472" s="120">
        <v>11.002025782688765</v>
      </c>
      <c r="EI472" s="121"/>
      <c r="EJ472" s="119">
        <v>5.7885310734463289</v>
      </c>
      <c r="EK472" s="119">
        <v>6.0879378531073458</v>
      </c>
      <c r="EL472" s="120">
        <v>11.676864406779663</v>
      </c>
      <c r="EM472" s="121"/>
      <c r="EN472" s="119">
        <v>11.676465517241382</v>
      </c>
      <c r="EO472" s="119">
        <v>6.0877298850574721</v>
      </c>
      <c r="EP472" s="120">
        <v>28.542471264367826</v>
      </c>
      <c r="EQ472" s="121"/>
      <c r="ER472" s="119">
        <v>25.497408536585365</v>
      </c>
      <c r="ES472" s="119">
        <v>53.594552845528455</v>
      </c>
      <c r="ET472" s="120">
        <v>84.891371951219512</v>
      </c>
      <c r="EU472" s="121"/>
      <c r="EV472" s="119">
        <v>60.038239035821888</v>
      </c>
      <c r="EW472" s="119">
        <v>84.133853364579835</v>
      </c>
      <c r="EX472" s="120">
        <v>62.648597254770671</v>
      </c>
      <c r="EY472" s="121"/>
      <c r="EZ472" s="119">
        <v>74.669150442477871</v>
      </c>
      <c r="FA472" s="119">
        <v>63.173899705014755</v>
      </c>
      <c r="FB472" s="120">
        <v>31.586949852507377</v>
      </c>
    </row>
    <row r="473" spans="1:158" s="118" customFormat="1" ht="15" customHeight="1" x14ac:dyDescent="0.25">
      <c r="A473" s="208">
        <v>44045010</v>
      </c>
      <c r="B473" s="86">
        <v>-75.961500000000001</v>
      </c>
      <c r="C473" s="86">
        <v>1.3251388900000001</v>
      </c>
      <c r="D473" s="87">
        <v>320</v>
      </c>
      <c r="E473" s="209" t="s">
        <v>361</v>
      </c>
      <c r="F473" s="210" t="s">
        <v>348</v>
      </c>
      <c r="G473" s="210" t="s">
        <v>1526</v>
      </c>
      <c r="H473" s="210" t="s">
        <v>1529</v>
      </c>
      <c r="I473" s="210" t="s">
        <v>1614</v>
      </c>
      <c r="J473" s="365" t="s">
        <v>979</v>
      </c>
      <c r="K473" s="339">
        <v>30.1</v>
      </c>
      <c r="L473" s="418">
        <v>2.2000000000000002</v>
      </c>
      <c r="M473" s="418">
        <v>0</v>
      </c>
      <c r="N473" s="418">
        <v>1.2</v>
      </c>
      <c r="O473" s="418">
        <v>6.9</v>
      </c>
      <c r="P473" s="418">
        <v>15.4</v>
      </c>
      <c r="Q473" s="418">
        <v>46.1</v>
      </c>
      <c r="R473" s="418">
        <v>0.8</v>
      </c>
      <c r="S473" s="418">
        <v>52.4</v>
      </c>
      <c r="T473" s="418">
        <v>12.6</v>
      </c>
      <c r="U473" s="418">
        <v>0</v>
      </c>
      <c r="V473" s="671">
        <v>0.1</v>
      </c>
      <c r="W473" s="671">
        <v>0.4</v>
      </c>
      <c r="X473" s="418">
        <v>11.6</v>
      </c>
      <c r="Y473" s="418">
        <v>12.2</v>
      </c>
      <c r="Z473" s="418">
        <v>16.399999999999999</v>
      </c>
      <c r="AA473" s="418">
        <v>11</v>
      </c>
      <c r="AB473" s="418">
        <v>4.9000000000000004</v>
      </c>
      <c r="AC473" s="418">
        <v>14.1</v>
      </c>
      <c r="AD473" s="339">
        <v>0</v>
      </c>
      <c r="AE473" s="418">
        <v>2.8</v>
      </c>
      <c r="AF473" s="418">
        <v>15.2</v>
      </c>
      <c r="AG473" s="418">
        <v>22</v>
      </c>
      <c r="AH473" s="418">
        <v>15.8</v>
      </c>
      <c r="AI473" s="418">
        <v>2.8</v>
      </c>
      <c r="AJ473" s="418">
        <v>40.700000000000003</v>
      </c>
      <c r="AK473" s="418">
        <v>2.1</v>
      </c>
      <c r="AL473" s="418">
        <v>0.1</v>
      </c>
      <c r="AM473" s="418">
        <v>30.2</v>
      </c>
      <c r="AN473" s="418">
        <v>2.7</v>
      </c>
      <c r="AO473" s="120"/>
      <c r="AP473" s="92">
        <f t="shared" si="262"/>
        <v>372.8</v>
      </c>
      <c r="AQ473" s="93">
        <v>485.58965517241381</v>
      </c>
      <c r="AR473" s="94">
        <f>+AP473*100/AQ473</f>
        <v>76.77264044425192</v>
      </c>
      <c r="AS473" s="95">
        <f>IF(AND((AP473*$AT$1*100/(AQ473*AT473))&gt;100+3.33*AP473-AQ473*AT473/$AT$1,AQ473&lt;30),IF(100+3.33*AP473-AQ473*AT473/$AT$1&gt;200,200,100+3.33*AP473-AQ473*AT473/$AT$1),IF((AP473*$AT$1*100/(AQ473*AT473))&lt;100+AP473-3.33*AQ473*AT473/$AT$1,100+AP473-3.33*AQ473*AT473/$AT$1,IF((AP473*$AT$1*100/(AQ473*AT473))&gt;200,200,(AP473*$AT$1*100/(AQ473*AT473)))))</f>
        <v>76.77264044425192</v>
      </c>
      <c r="AT473" s="96">
        <f>COUNT(K473:AO473)</f>
        <v>30</v>
      </c>
      <c r="AU473" s="97">
        <f t="shared" si="281"/>
        <v>27</v>
      </c>
      <c r="AV473" s="98"/>
      <c r="AW473" s="58">
        <f t="shared" si="280"/>
        <v>2.7</v>
      </c>
      <c r="AX473" s="99"/>
      <c r="AY473" s="300">
        <f t="shared" si="282"/>
        <v>52.4</v>
      </c>
      <c r="AZ473" s="101">
        <v>131.9</v>
      </c>
      <c r="BA473" s="102">
        <f t="shared" si="263"/>
        <v>-79.5</v>
      </c>
      <c r="BB473" s="102" t="str">
        <f t="shared" si="264"/>
        <v/>
      </c>
      <c r="BC473" s="102" t="str">
        <f t="shared" si="265"/>
        <v/>
      </c>
      <c r="BD473" s="102">
        <v>22.125287356321842</v>
      </c>
      <c r="BE473" s="103">
        <f t="shared" si="283"/>
        <v>4.8747126436781585</v>
      </c>
      <c r="BF473" s="212" t="s">
        <v>361</v>
      </c>
      <c r="BG473" s="105">
        <v>183.78214285714284</v>
      </c>
      <c r="BH473" s="105">
        <v>257.75</v>
      </c>
      <c r="BI473" s="105">
        <v>397.63448275862072</v>
      </c>
      <c r="BJ473" s="105">
        <v>485.58965517241381</v>
      </c>
      <c r="BK473" s="105">
        <v>537.27500000000009</v>
      </c>
      <c r="BL473" s="105">
        <v>427.66551724137929</v>
      </c>
      <c r="BM473" s="105">
        <v>382.39655172413802</v>
      </c>
      <c r="BN473" s="105">
        <v>282.67142857142863</v>
      </c>
      <c r="BO473" s="105">
        <v>288.56666666666672</v>
      </c>
      <c r="BP473" s="105">
        <v>328.92500000000007</v>
      </c>
      <c r="BQ473" s="105">
        <v>347.69655172413803</v>
      </c>
      <c r="BR473" s="106">
        <v>232.73448275862069</v>
      </c>
      <c r="BS473" s="107"/>
      <c r="BT473" s="237">
        <v>12.082758620689656</v>
      </c>
      <c r="BU473" s="237">
        <v>13.992795566502464</v>
      </c>
      <c r="BV473" s="237">
        <v>20.858888888888888</v>
      </c>
      <c r="BW473" s="237">
        <v>22.125287356321842</v>
      </c>
      <c r="BX473" s="237">
        <v>23.264367816091951</v>
      </c>
      <c r="BY473" s="109">
        <v>23.026436781609203</v>
      </c>
      <c r="BZ473" s="109">
        <v>21.657777777777781</v>
      </c>
      <c r="CA473" s="109">
        <v>17.892857142857146</v>
      </c>
      <c r="CB473" s="109">
        <v>16.466666666666665</v>
      </c>
      <c r="CC473" s="109">
        <v>18.342222222222226</v>
      </c>
      <c r="CD473" s="109">
        <v>18.852873563218388</v>
      </c>
      <c r="CE473" s="109">
        <v>16.517241379310342</v>
      </c>
      <c r="CF473" s="110"/>
      <c r="CG473" s="111">
        <v>148.5</v>
      </c>
      <c r="CH473" s="111">
        <v>151.19999999999999</v>
      </c>
      <c r="CI473" s="111">
        <v>121.2</v>
      </c>
      <c r="CJ473" s="111">
        <v>131.9</v>
      </c>
      <c r="CK473" s="111">
        <v>142.30000000000001</v>
      </c>
      <c r="CL473" s="111">
        <v>205.8</v>
      </c>
      <c r="CM473" s="111">
        <v>130</v>
      </c>
      <c r="CN473" s="111">
        <v>124.8</v>
      </c>
      <c r="CO473" s="111">
        <v>132</v>
      </c>
      <c r="CP473" s="111">
        <v>233.2</v>
      </c>
      <c r="CQ473" s="111">
        <v>162.5</v>
      </c>
      <c r="CR473" s="111">
        <v>133.5</v>
      </c>
      <c r="CS473" s="112"/>
      <c r="CT473" s="213" t="s">
        <v>361</v>
      </c>
      <c r="CU473" s="114">
        <f t="shared" si="284"/>
        <v>167.7</v>
      </c>
      <c r="CV473" s="114"/>
      <c r="CW473" s="114"/>
      <c r="CX473" s="114">
        <f t="shared" si="285"/>
        <v>70.699999999999989</v>
      </c>
      <c r="CY473" s="114"/>
      <c r="CZ473" s="114"/>
      <c r="DA473" s="114">
        <f t="shared" si="286"/>
        <v>134.39999999999998</v>
      </c>
      <c r="DB473" s="115">
        <f t="shared" si="287"/>
        <v>372.79999999999995</v>
      </c>
      <c r="DC473" s="116">
        <f t="shared" si="288"/>
        <v>10</v>
      </c>
      <c r="DD473" s="116">
        <f t="shared" si="289"/>
        <v>10</v>
      </c>
      <c r="DE473" s="116">
        <f t="shared" si="290"/>
        <v>10</v>
      </c>
      <c r="DF473" s="117">
        <f t="shared" si="291"/>
        <v>30</v>
      </c>
      <c r="DH473" s="119">
        <v>64.878314262879854</v>
      </c>
      <c r="DI473" s="119">
        <v>51.76248221282237</v>
      </c>
      <c r="DJ473" s="120">
        <v>60.472996627746042</v>
      </c>
      <c r="DK473" s="121"/>
      <c r="DL473" s="119">
        <v>94.093650793650781</v>
      </c>
      <c r="DM473" s="119">
        <v>80.54986772486771</v>
      </c>
      <c r="DN473" s="120">
        <v>94.80648148148147</v>
      </c>
      <c r="DO473" s="121"/>
      <c r="DP473" s="119">
        <v>106.32665819687557</v>
      </c>
      <c r="DQ473" s="119">
        <v>111.93862130622999</v>
      </c>
      <c r="DR473" s="120">
        <v>136.69138716356105</v>
      </c>
      <c r="DS473" s="121"/>
      <c r="DT473" s="119">
        <v>155.98426296663359</v>
      </c>
      <c r="DU473" s="119">
        <v>180.11276577469437</v>
      </c>
      <c r="DV473" s="120">
        <v>168.99963792533859</v>
      </c>
      <c r="DW473" s="121"/>
      <c r="DX473" s="119">
        <v>160.95919808612445</v>
      </c>
      <c r="DY473" s="119">
        <v>158.16164529505591</v>
      </c>
      <c r="DZ473" s="120">
        <v>202.92248995215317</v>
      </c>
      <c r="EA473" s="121"/>
      <c r="EB473" s="119">
        <v>168.50808658795034</v>
      </c>
      <c r="EC473" s="119">
        <v>139.05423554344537</v>
      </c>
      <c r="ED473" s="120">
        <v>133.64434453527099</v>
      </c>
      <c r="EE473" s="121"/>
      <c r="EF473" s="119">
        <v>122.15571082541456</v>
      </c>
      <c r="EG473" s="119">
        <v>123.85788056642444</v>
      </c>
      <c r="EH473" s="120">
        <v>112.24307527482763</v>
      </c>
      <c r="EI473" s="121"/>
      <c r="EJ473" s="119">
        <v>98.207673502193558</v>
      </c>
      <c r="EK473" s="119">
        <v>111.90874404170526</v>
      </c>
      <c r="EL473" s="120">
        <v>98.80772038713566</v>
      </c>
      <c r="EM473" s="121"/>
      <c r="EN473" s="119">
        <v>89.018718644067803</v>
      </c>
      <c r="EO473" s="119">
        <v>100.9614779661017</v>
      </c>
      <c r="EP473" s="120">
        <v>106.07980338983052</v>
      </c>
      <c r="EQ473" s="121"/>
      <c r="ER473" s="119">
        <v>103.20667220836799</v>
      </c>
      <c r="ES473" s="119">
        <v>133.10860533850561</v>
      </c>
      <c r="ET473" s="120">
        <v>124.60805578645981</v>
      </c>
      <c r="EU473" s="121"/>
      <c r="EV473" s="119">
        <v>121.66763980263157</v>
      </c>
      <c r="EW473" s="119">
        <v>134.6855765716374</v>
      </c>
      <c r="EX473" s="120">
        <v>108.9501169590643</v>
      </c>
      <c r="EY473" s="121"/>
      <c r="EZ473" s="119">
        <v>89.430215669014117</v>
      </c>
      <c r="FA473" s="119">
        <v>73.07954078638501</v>
      </c>
      <c r="FB473" s="120">
        <v>64.006910211267623</v>
      </c>
    </row>
    <row r="474" spans="1:158" s="118" customFormat="1" ht="15" customHeight="1" x14ac:dyDescent="0.25">
      <c r="A474" s="85">
        <v>21105030</v>
      </c>
      <c r="B474" s="86">
        <v>-75.322249999999997</v>
      </c>
      <c r="C474" s="86">
        <v>2.5216944400000001</v>
      </c>
      <c r="D474" s="87">
        <v>1155</v>
      </c>
      <c r="E474" s="122" t="s">
        <v>362</v>
      </c>
      <c r="F474" s="89" t="s">
        <v>67</v>
      </c>
      <c r="G474" s="89"/>
      <c r="H474" s="89"/>
      <c r="I474" s="89"/>
      <c r="J474" s="171" t="s">
        <v>980</v>
      </c>
      <c r="K474" s="339" t="s">
        <v>1301</v>
      </c>
      <c r="L474" s="418" t="s">
        <v>1301</v>
      </c>
      <c r="M474" s="418" t="s">
        <v>1301</v>
      </c>
      <c r="N474" s="418" t="s">
        <v>1301</v>
      </c>
      <c r="O474" s="418" t="s">
        <v>1301</v>
      </c>
      <c r="P474" s="418" t="s">
        <v>1301</v>
      </c>
      <c r="Q474" s="418" t="s">
        <v>1301</v>
      </c>
      <c r="R474" s="418" t="s">
        <v>1301</v>
      </c>
      <c r="S474" s="418" t="s">
        <v>1301</v>
      </c>
      <c r="T474" s="418" t="s">
        <v>1301</v>
      </c>
      <c r="U474" s="418" t="s">
        <v>1301</v>
      </c>
      <c r="V474" s="671" t="s">
        <v>1301</v>
      </c>
      <c r="W474" s="671" t="s">
        <v>1301</v>
      </c>
      <c r="X474" s="418" t="s">
        <v>1301</v>
      </c>
      <c r="Y474" s="418" t="s">
        <v>1301</v>
      </c>
      <c r="Z474" s="418" t="s">
        <v>1301</v>
      </c>
      <c r="AA474" s="418" t="s">
        <v>1301</v>
      </c>
      <c r="AB474" s="418" t="s">
        <v>1301</v>
      </c>
      <c r="AC474" s="418" t="s">
        <v>1301</v>
      </c>
      <c r="AD474" s="339" t="s">
        <v>1301</v>
      </c>
      <c r="AE474" s="418" t="s">
        <v>1301</v>
      </c>
      <c r="AF474" s="418" t="s">
        <v>1301</v>
      </c>
      <c r="AG474" s="418" t="s">
        <v>1301</v>
      </c>
      <c r="AH474" s="418" t="s">
        <v>1301</v>
      </c>
      <c r="AI474" s="418" t="s">
        <v>1301</v>
      </c>
      <c r="AJ474" s="418" t="s">
        <v>1301</v>
      </c>
      <c r="AK474" s="418" t="s">
        <v>1301</v>
      </c>
      <c r="AL474" s="418" t="s">
        <v>1301</v>
      </c>
      <c r="AM474" s="418" t="s">
        <v>1301</v>
      </c>
      <c r="AN474" s="418" t="s">
        <v>1301</v>
      </c>
      <c r="AO474" s="120"/>
      <c r="AP474" s="92" t="str">
        <f t="shared" si="262"/>
        <v/>
      </c>
      <c r="AQ474" s="93" t="s">
        <v>1301</v>
      </c>
      <c r="AR474" s="226"/>
      <c r="AS474" s="227"/>
      <c r="AT474" s="96"/>
      <c r="AU474" s="97"/>
      <c r="AV474" s="98"/>
      <c r="AW474" s="58"/>
      <c r="AX474" s="99"/>
      <c r="AY474" s="300"/>
      <c r="AZ474" s="101"/>
      <c r="BA474" s="102" t="str">
        <f t="shared" si="263"/>
        <v/>
      </c>
      <c r="BB474" s="102" t="str">
        <f t="shared" si="264"/>
        <v/>
      </c>
      <c r="BC474" s="102" t="str">
        <f t="shared" si="265"/>
        <v/>
      </c>
      <c r="BD474" s="102" t="s">
        <v>1301</v>
      </c>
      <c r="BE474" s="103"/>
      <c r="BF474" s="124" t="s">
        <v>362</v>
      </c>
      <c r="BG474" s="105" t="s">
        <v>1301</v>
      </c>
      <c r="BH474" s="105" t="s">
        <v>1301</v>
      </c>
      <c r="BI474" s="105" t="s">
        <v>1301</v>
      </c>
      <c r="BJ474" s="105" t="s">
        <v>1301</v>
      </c>
      <c r="BK474" s="105" t="s">
        <v>1301</v>
      </c>
      <c r="BL474" s="105" t="s">
        <v>1301</v>
      </c>
      <c r="BM474" s="105" t="s">
        <v>1301</v>
      </c>
      <c r="BN474" s="105" t="s">
        <v>1301</v>
      </c>
      <c r="BO474" s="105" t="s">
        <v>1301</v>
      </c>
      <c r="BP474" s="105" t="s">
        <v>1301</v>
      </c>
      <c r="BQ474" s="105" t="s">
        <v>1301</v>
      </c>
      <c r="BR474" s="106" t="s">
        <v>1301</v>
      </c>
      <c r="BS474" s="107"/>
      <c r="BT474" s="237" t="s">
        <v>1301</v>
      </c>
      <c r="BU474" s="237" t="s">
        <v>1301</v>
      </c>
      <c r="BV474" s="237" t="s">
        <v>1301</v>
      </c>
      <c r="BW474" s="237" t="s">
        <v>1301</v>
      </c>
      <c r="BX474" s="237" t="s">
        <v>1301</v>
      </c>
      <c r="BY474" s="109" t="s">
        <v>1301</v>
      </c>
      <c r="BZ474" s="109" t="s">
        <v>1301</v>
      </c>
      <c r="CA474" s="109" t="s">
        <v>1301</v>
      </c>
      <c r="CB474" s="109" t="s">
        <v>1301</v>
      </c>
      <c r="CC474" s="109" t="s">
        <v>1301</v>
      </c>
      <c r="CD474" s="109" t="s">
        <v>1301</v>
      </c>
      <c r="CE474" s="109" t="s">
        <v>1301</v>
      </c>
      <c r="CF474" s="110"/>
      <c r="CG474" s="111"/>
      <c r="CH474" s="111"/>
      <c r="CI474" s="111"/>
      <c r="CJ474" s="111"/>
      <c r="CK474" s="111"/>
      <c r="CL474" s="111"/>
      <c r="CM474" s="111"/>
      <c r="CN474" s="111"/>
      <c r="CO474" s="111"/>
      <c r="CP474" s="111"/>
      <c r="CQ474" s="111"/>
      <c r="CR474" s="111"/>
      <c r="CS474" s="112"/>
      <c r="CT474" s="125" t="s">
        <v>362</v>
      </c>
      <c r="CU474" s="114">
        <f t="shared" si="284"/>
        <v>0</v>
      </c>
      <c r="CV474" s="114"/>
      <c r="CW474" s="114"/>
      <c r="CX474" s="114">
        <f t="shared" si="285"/>
        <v>0</v>
      </c>
      <c r="CY474" s="114"/>
      <c r="CZ474" s="114"/>
      <c r="DA474" s="114">
        <f t="shared" si="286"/>
        <v>0</v>
      </c>
      <c r="DB474" s="115">
        <f t="shared" si="287"/>
        <v>0</v>
      </c>
      <c r="DC474" s="116">
        <f t="shared" si="288"/>
        <v>0</v>
      </c>
      <c r="DD474" s="116">
        <f t="shared" si="289"/>
        <v>0</v>
      </c>
      <c r="DE474" s="116">
        <f t="shared" si="290"/>
        <v>0</v>
      </c>
      <c r="DF474" s="117">
        <f t="shared" si="291"/>
        <v>0</v>
      </c>
      <c r="DH474" s="119">
        <v>31.708567990373041</v>
      </c>
      <c r="DI474" s="119">
        <v>23.608559967910143</v>
      </c>
      <c r="DJ474" s="120">
        <v>26.769538708383468</v>
      </c>
      <c r="DK474" s="121"/>
      <c r="DL474" s="119">
        <v>19.960783532536521</v>
      </c>
      <c r="DM474" s="119">
        <v>28.28613545816733</v>
      </c>
      <c r="DN474" s="120">
        <v>27.283081009296151</v>
      </c>
      <c r="DO474" s="121"/>
      <c r="DP474" s="119">
        <v>34.961306865177825</v>
      </c>
      <c r="DQ474" s="119">
        <v>46.747129859387925</v>
      </c>
      <c r="DR474" s="120">
        <v>38.031563275434237</v>
      </c>
      <c r="DS474" s="121"/>
      <c r="DT474" s="119">
        <v>34.097940821256039</v>
      </c>
      <c r="DU474" s="119">
        <v>35.09788043478261</v>
      </c>
      <c r="DV474" s="120">
        <v>41.197512077294689</v>
      </c>
      <c r="DW474" s="121"/>
      <c r="DX474" s="119">
        <v>37.916125038687717</v>
      </c>
      <c r="DY474" s="119">
        <v>29.643515939337668</v>
      </c>
      <c r="DZ474" s="120">
        <v>38.507025688641292</v>
      </c>
      <c r="EA474" s="121"/>
      <c r="EB474" s="119">
        <v>27.487108603667135</v>
      </c>
      <c r="EC474" s="119">
        <v>21.910014104372355</v>
      </c>
      <c r="ED474" s="120">
        <v>21.212877291960506</v>
      </c>
      <c r="EE474" s="121"/>
      <c r="EF474" s="119">
        <v>21.848142076502736</v>
      </c>
      <c r="EG474" s="119">
        <v>15.164007285974503</v>
      </c>
      <c r="EH474" s="120">
        <v>17.757850637522772</v>
      </c>
      <c r="EI474" s="121"/>
      <c r="EJ474" s="119">
        <v>15.752852983988356</v>
      </c>
      <c r="EK474" s="119">
        <v>13.16061135371179</v>
      </c>
      <c r="EL474" s="120">
        <v>16.749868995633189</v>
      </c>
      <c r="EM474" s="121"/>
      <c r="EN474" s="119">
        <v>16.960270602706032</v>
      </c>
      <c r="EO474" s="119">
        <v>15.164477244772449</v>
      </c>
      <c r="EP474" s="120">
        <v>21.948585485854863</v>
      </c>
      <c r="EQ474" s="121"/>
      <c r="ER474" s="119">
        <v>26.238965266821932</v>
      </c>
      <c r="ES474" s="119">
        <v>51.590145994540862</v>
      </c>
      <c r="ET474" s="120">
        <v>58.001923221395849</v>
      </c>
      <c r="EU474" s="121"/>
      <c r="EV474" s="119">
        <v>42.032251714222525</v>
      </c>
      <c r="EW474" s="119">
        <v>49.021220968812209</v>
      </c>
      <c r="EX474" s="120">
        <v>57.289860650298614</v>
      </c>
      <c r="EY474" s="121"/>
      <c r="EZ474" s="119">
        <v>41.950847196549603</v>
      </c>
      <c r="FA474" s="119">
        <v>31.488046826863833</v>
      </c>
      <c r="FB474" s="120">
        <v>34.37777264325323</v>
      </c>
    </row>
    <row r="475" spans="1:158" s="118" customFormat="1" ht="15" customHeight="1" x14ac:dyDescent="0.25">
      <c r="A475" s="85">
        <v>21115080</v>
      </c>
      <c r="B475" s="86">
        <v>-75.216277779999999</v>
      </c>
      <c r="C475" s="86">
        <v>3.2225277800000001</v>
      </c>
      <c r="D475" s="87">
        <v>430</v>
      </c>
      <c r="E475" s="122" t="s">
        <v>363</v>
      </c>
      <c r="F475" s="89" t="s">
        <v>67</v>
      </c>
      <c r="G475" s="89"/>
      <c r="H475" s="89"/>
      <c r="I475" s="89"/>
      <c r="J475" s="171" t="s">
        <v>973</v>
      </c>
      <c r="K475" s="339" t="s">
        <v>1301</v>
      </c>
      <c r="L475" s="418" t="s">
        <v>1301</v>
      </c>
      <c r="M475" s="418" t="s">
        <v>1301</v>
      </c>
      <c r="N475" s="418" t="s">
        <v>1301</v>
      </c>
      <c r="O475" s="418" t="s">
        <v>1301</v>
      </c>
      <c r="P475" s="418" t="s">
        <v>1301</v>
      </c>
      <c r="Q475" s="418" t="s">
        <v>1301</v>
      </c>
      <c r="R475" s="418" t="s">
        <v>1301</v>
      </c>
      <c r="S475" s="418" t="s">
        <v>1301</v>
      </c>
      <c r="T475" s="418" t="s">
        <v>1301</v>
      </c>
      <c r="U475" s="418" t="s">
        <v>1301</v>
      </c>
      <c r="V475" s="671" t="s">
        <v>1301</v>
      </c>
      <c r="W475" s="671" t="s">
        <v>1301</v>
      </c>
      <c r="X475" s="418" t="s">
        <v>1301</v>
      </c>
      <c r="Y475" s="418" t="s">
        <v>1301</v>
      </c>
      <c r="Z475" s="418" t="s">
        <v>1301</v>
      </c>
      <c r="AA475" s="418" t="s">
        <v>1301</v>
      </c>
      <c r="AB475" s="418" t="s">
        <v>1301</v>
      </c>
      <c r="AC475" s="418" t="s">
        <v>1301</v>
      </c>
      <c r="AD475" s="339" t="s">
        <v>1301</v>
      </c>
      <c r="AE475" s="418" t="s">
        <v>1301</v>
      </c>
      <c r="AF475" s="418" t="s">
        <v>1301</v>
      </c>
      <c r="AG475" s="418" t="s">
        <v>1301</v>
      </c>
      <c r="AH475" s="418" t="s">
        <v>1301</v>
      </c>
      <c r="AI475" s="418" t="s">
        <v>1301</v>
      </c>
      <c r="AJ475" s="418" t="s">
        <v>1301</v>
      </c>
      <c r="AK475" s="418" t="s">
        <v>1301</v>
      </c>
      <c r="AL475" s="418" t="s">
        <v>1301</v>
      </c>
      <c r="AM475" s="418" t="s">
        <v>1301</v>
      </c>
      <c r="AN475" s="418" t="s">
        <v>1301</v>
      </c>
      <c r="AO475" s="120"/>
      <c r="AP475" s="92" t="str">
        <f t="shared" si="262"/>
        <v/>
      </c>
      <c r="AQ475" s="93">
        <v>136.40740740740742</v>
      </c>
      <c r="AR475" s="226"/>
      <c r="AS475" s="227"/>
      <c r="AT475" s="96"/>
      <c r="AU475" s="97"/>
      <c r="AV475" s="98"/>
      <c r="AW475" s="58"/>
      <c r="AX475" s="99"/>
      <c r="AY475" s="300"/>
      <c r="AZ475" s="101">
        <v>131.4</v>
      </c>
      <c r="BA475" s="102" t="str">
        <f t="shared" si="263"/>
        <v/>
      </c>
      <c r="BB475" s="102" t="str">
        <f t="shared" si="264"/>
        <v/>
      </c>
      <c r="BC475" s="102" t="str">
        <f t="shared" si="265"/>
        <v/>
      </c>
      <c r="BD475" s="102">
        <v>10.111111111111112</v>
      </c>
      <c r="BE475" s="103"/>
      <c r="BF475" s="124" t="s">
        <v>363</v>
      </c>
      <c r="BG475" s="105">
        <v>65.330769230769235</v>
      </c>
      <c r="BH475" s="105">
        <v>86.134615384615373</v>
      </c>
      <c r="BI475" s="105">
        <v>142.83333333333334</v>
      </c>
      <c r="BJ475" s="105">
        <v>136.40740740740742</v>
      </c>
      <c r="BK475" s="105">
        <v>88.707407407407416</v>
      </c>
      <c r="BL475" s="105">
        <v>34.281481481481485</v>
      </c>
      <c r="BM475" s="105">
        <v>28.981481481481477</v>
      </c>
      <c r="BN475" s="105">
        <v>19.588888888888885</v>
      </c>
      <c r="BO475" s="105">
        <v>61.607407407407408</v>
      </c>
      <c r="BP475" s="105">
        <v>128.21851851851849</v>
      </c>
      <c r="BQ475" s="105">
        <v>187.67037037037036</v>
      </c>
      <c r="BR475" s="106">
        <v>130.6846153846154</v>
      </c>
      <c r="BS475" s="107"/>
      <c r="BT475" s="237">
        <v>6.0379720853858752</v>
      </c>
      <c r="BU475" s="237">
        <v>7.2079070354932417</v>
      </c>
      <c r="BV475" s="237">
        <v>9.5925925925925899</v>
      </c>
      <c r="BW475" s="237">
        <v>10.111111111111112</v>
      </c>
      <c r="BX475" s="237">
        <v>8.9999999999999964</v>
      </c>
      <c r="BY475" s="109">
        <v>6.2962962962962976</v>
      </c>
      <c r="BZ475" s="109">
        <v>4.9259259259259247</v>
      </c>
      <c r="CA475" s="109">
        <v>3.4814814814814805</v>
      </c>
      <c r="CB475" s="109">
        <v>4.8148148148148167</v>
      </c>
      <c r="CC475" s="109">
        <v>9.2222222222222197</v>
      </c>
      <c r="CD475" s="109">
        <v>12.000000000000002</v>
      </c>
      <c r="CE475" s="109">
        <v>9.1023809523809494</v>
      </c>
      <c r="CF475" s="110"/>
      <c r="CG475" s="111">
        <v>116.5</v>
      </c>
      <c r="CH475" s="111">
        <v>110.8</v>
      </c>
      <c r="CI475" s="111">
        <v>111.8</v>
      </c>
      <c r="CJ475" s="111">
        <v>131.4</v>
      </c>
      <c r="CK475" s="111">
        <v>103.5</v>
      </c>
      <c r="CL475" s="111">
        <v>70.3</v>
      </c>
      <c r="CM475" s="111">
        <v>57.5</v>
      </c>
      <c r="CN475" s="111">
        <v>82.7</v>
      </c>
      <c r="CO475" s="111">
        <v>181.4</v>
      </c>
      <c r="CP475" s="111">
        <v>140.30000000000001</v>
      </c>
      <c r="CQ475" s="111">
        <v>101.4</v>
      </c>
      <c r="CR475" s="111">
        <v>126.4</v>
      </c>
      <c r="CS475" s="112"/>
      <c r="CT475" s="125" t="s">
        <v>363</v>
      </c>
      <c r="CU475" s="114">
        <f t="shared" si="284"/>
        <v>0</v>
      </c>
      <c r="CV475" s="114"/>
      <c r="CW475" s="114"/>
      <c r="CX475" s="114">
        <f t="shared" si="285"/>
        <v>0</v>
      </c>
      <c r="CY475" s="114"/>
      <c r="CZ475" s="114"/>
      <c r="DA475" s="114">
        <f t="shared" si="286"/>
        <v>0</v>
      </c>
      <c r="DB475" s="115">
        <f t="shared" si="287"/>
        <v>0</v>
      </c>
      <c r="DC475" s="116">
        <f t="shared" si="288"/>
        <v>0</v>
      </c>
      <c r="DD475" s="116">
        <f t="shared" si="289"/>
        <v>0</v>
      </c>
      <c r="DE475" s="116">
        <f t="shared" si="290"/>
        <v>0</v>
      </c>
      <c r="DF475" s="117">
        <f t="shared" si="291"/>
        <v>0</v>
      </c>
      <c r="DH475" s="119">
        <v>26.658882265275707</v>
      </c>
      <c r="DI475" s="119">
        <v>22.265658221559868</v>
      </c>
      <c r="DJ475" s="120">
        <v>18.072126179831102</v>
      </c>
      <c r="DK475" s="121"/>
      <c r="DL475" s="119">
        <v>27.398962121212119</v>
      </c>
      <c r="DM475" s="119">
        <v>30.198856060606058</v>
      </c>
      <c r="DN475" s="120">
        <v>30.398848484848486</v>
      </c>
      <c r="DO475" s="121"/>
      <c r="DP475" s="119">
        <v>42.491200828157339</v>
      </c>
      <c r="DQ475" s="119">
        <v>39.79175983436852</v>
      </c>
      <c r="DR475" s="120">
        <v>46.490372670807446</v>
      </c>
      <c r="DS475" s="121"/>
      <c r="DT475" s="119">
        <v>40.205106707317086</v>
      </c>
      <c r="DU475" s="119">
        <v>48.40614837398374</v>
      </c>
      <c r="DV475" s="120">
        <v>42.605411585365857</v>
      </c>
      <c r="DW475" s="121"/>
      <c r="DX475" s="119">
        <v>34.06183280867436</v>
      </c>
      <c r="DY475" s="119">
        <v>28.8676530255334</v>
      </c>
      <c r="DZ475" s="120">
        <v>32.263847499125561</v>
      </c>
      <c r="EA475" s="121"/>
      <c r="EB475" s="119">
        <v>12.77541242937853</v>
      </c>
      <c r="EC475" s="119">
        <v>8.3838644067796597</v>
      </c>
      <c r="ED475" s="120">
        <v>8.2840564971751416</v>
      </c>
      <c r="EE475" s="121"/>
      <c r="EF475" s="119">
        <v>13.286610738255034</v>
      </c>
      <c r="EG475" s="119">
        <v>7.8920469798657713</v>
      </c>
      <c r="EH475" s="120">
        <v>8.5913422818791929</v>
      </c>
      <c r="EI475" s="121"/>
      <c r="EJ475" s="119">
        <v>5.3149419568822553</v>
      </c>
      <c r="EK475" s="119">
        <v>6.3177611940298517</v>
      </c>
      <c r="EL475" s="120">
        <v>8.523963515754561</v>
      </c>
      <c r="EM475" s="121"/>
      <c r="EN475" s="119">
        <v>11.708185907046477</v>
      </c>
      <c r="EO475" s="119">
        <v>18.41287356321839</v>
      </c>
      <c r="EP475" s="120">
        <v>36.625607196401802</v>
      </c>
      <c r="EQ475" s="121"/>
      <c r="ER475" s="119">
        <v>32.812392947103277</v>
      </c>
      <c r="ES475" s="119">
        <v>61.123085642317385</v>
      </c>
      <c r="ET475" s="120">
        <v>64.924521410579345</v>
      </c>
      <c r="EU475" s="121"/>
      <c r="EV475" s="119">
        <v>69.091218228031948</v>
      </c>
      <c r="EW475" s="119">
        <v>59.892387436456069</v>
      </c>
      <c r="EX475" s="120">
        <v>54.593061002178658</v>
      </c>
      <c r="EY475" s="121"/>
      <c r="EZ475" s="119">
        <v>59.655573518090847</v>
      </c>
      <c r="FA475" s="119">
        <v>50.86212214523993</v>
      </c>
      <c r="FB475" s="120">
        <v>19.285637670002568</v>
      </c>
    </row>
    <row r="476" spans="1:158" s="118" customFormat="1" ht="15" customHeight="1" x14ac:dyDescent="0.25">
      <c r="A476" s="85">
        <v>21105050</v>
      </c>
      <c r="B476" s="86">
        <v>-75.418333329999996</v>
      </c>
      <c r="C476" s="86">
        <v>2.60305556</v>
      </c>
      <c r="D476" s="87">
        <v>553</v>
      </c>
      <c r="E476" s="122" t="s">
        <v>1354</v>
      </c>
      <c r="F476" s="89" t="s">
        <v>730</v>
      </c>
      <c r="G476" s="89"/>
      <c r="H476" s="89"/>
      <c r="I476" s="89"/>
      <c r="J476" s="171" t="s">
        <v>1353</v>
      </c>
      <c r="K476" s="339" t="s">
        <v>1301</v>
      </c>
      <c r="L476" s="418" t="s">
        <v>1301</v>
      </c>
      <c r="M476" s="418" t="s">
        <v>1301</v>
      </c>
      <c r="N476" s="418" t="s">
        <v>1301</v>
      </c>
      <c r="O476" s="418" t="s">
        <v>1301</v>
      </c>
      <c r="P476" s="418" t="s">
        <v>1301</v>
      </c>
      <c r="Q476" s="418" t="s">
        <v>1301</v>
      </c>
      <c r="R476" s="418" t="s">
        <v>1301</v>
      </c>
      <c r="S476" s="418" t="s">
        <v>1301</v>
      </c>
      <c r="T476" s="418" t="s">
        <v>1301</v>
      </c>
      <c r="U476" s="418" t="s">
        <v>1301</v>
      </c>
      <c r="V476" s="671" t="s">
        <v>1301</v>
      </c>
      <c r="W476" s="671" t="s">
        <v>1301</v>
      </c>
      <c r="X476" s="418" t="s">
        <v>1301</v>
      </c>
      <c r="Y476" s="418" t="s">
        <v>1301</v>
      </c>
      <c r="Z476" s="418" t="s">
        <v>1301</v>
      </c>
      <c r="AA476" s="418" t="s">
        <v>1301</v>
      </c>
      <c r="AB476" s="418" t="s">
        <v>1301</v>
      </c>
      <c r="AC476" s="418" t="s">
        <v>1301</v>
      </c>
      <c r="AD476" s="339" t="s">
        <v>1301</v>
      </c>
      <c r="AE476" s="418" t="s">
        <v>1301</v>
      </c>
      <c r="AF476" s="418" t="s">
        <v>1301</v>
      </c>
      <c r="AG476" s="418" t="s">
        <v>1301</v>
      </c>
      <c r="AH476" s="418" t="s">
        <v>1301</v>
      </c>
      <c r="AI476" s="418" t="s">
        <v>1301</v>
      </c>
      <c r="AJ476" s="418" t="s">
        <v>1301</v>
      </c>
      <c r="AK476" s="418" t="s">
        <v>1301</v>
      </c>
      <c r="AL476" s="418" t="s">
        <v>1301</v>
      </c>
      <c r="AM476" s="418" t="s">
        <v>1301</v>
      </c>
      <c r="AN476" s="418" t="s">
        <v>1301</v>
      </c>
      <c r="AO476" s="120"/>
      <c r="AP476" s="92" t="str">
        <f t="shared" si="262"/>
        <v/>
      </c>
      <c r="AQ476" s="93">
        <v>158.33750000000001</v>
      </c>
      <c r="AR476" s="226"/>
      <c r="AS476" s="227"/>
      <c r="AT476" s="96"/>
      <c r="AU476" s="97"/>
      <c r="AV476" s="98"/>
      <c r="AW476" s="58"/>
      <c r="AX476" s="99"/>
      <c r="AY476" s="300"/>
      <c r="AZ476" s="101">
        <v>120</v>
      </c>
      <c r="BA476" s="102" t="str">
        <f t="shared" si="263"/>
        <v/>
      </c>
      <c r="BB476" s="102" t="str">
        <f t="shared" si="264"/>
        <v/>
      </c>
      <c r="BC476" s="102" t="str">
        <f t="shared" si="265"/>
        <v/>
      </c>
      <c r="BD476" s="102">
        <v>11.601167670133187</v>
      </c>
      <c r="BE476" s="103">
        <f>AU476-BD476</f>
        <v>-11.601167670133187</v>
      </c>
      <c r="BF476" s="124" t="s">
        <v>1354</v>
      </c>
      <c r="BG476" s="105">
        <v>114.91216529508432</v>
      </c>
      <c r="BH476" s="105">
        <v>112.89999999999998</v>
      </c>
      <c r="BI476" s="105">
        <v>146.30769230769226</v>
      </c>
      <c r="BJ476" s="105">
        <v>158.33750000000001</v>
      </c>
      <c r="BK476" s="105">
        <v>102.97307692307693</v>
      </c>
      <c r="BL476" s="105">
        <v>41.215384615384615</v>
      </c>
      <c r="BM476" s="105">
        <v>31.020833333333325</v>
      </c>
      <c r="BN476" s="105">
        <v>23.659999999999997</v>
      </c>
      <c r="BO476" s="105">
        <v>43.52</v>
      </c>
      <c r="BP476" s="105">
        <v>141.73548127462465</v>
      </c>
      <c r="BQ476" s="105">
        <v>226.2930765469869</v>
      </c>
      <c r="BR476" s="106">
        <v>176.01784562667214</v>
      </c>
      <c r="BS476" s="107"/>
      <c r="BT476" s="237">
        <v>8.8210331224920058</v>
      </c>
      <c r="BU476" s="237">
        <v>8.8087720867893289</v>
      </c>
      <c r="BV476" s="237">
        <v>11.346153846153843</v>
      </c>
      <c r="BW476" s="237">
        <v>11.601167670133187</v>
      </c>
      <c r="BX476" s="237">
        <v>10.795657726692205</v>
      </c>
      <c r="BY476" s="109">
        <v>8.1538461538461551</v>
      </c>
      <c r="BZ476" s="109">
        <v>6.4461538461538437</v>
      </c>
      <c r="CA476" s="109">
        <v>4.7037037037037015</v>
      </c>
      <c r="CB476" s="109">
        <v>5.6989389920424411</v>
      </c>
      <c r="CC476" s="109">
        <v>10.589333333333332</v>
      </c>
      <c r="CD476" s="109">
        <v>14.013241379310346</v>
      </c>
      <c r="CE476" s="109">
        <v>10.02990476190476</v>
      </c>
      <c r="CF476" s="110"/>
      <c r="CG476" s="111">
        <v>119</v>
      </c>
      <c r="CH476" s="111">
        <v>105</v>
      </c>
      <c r="CI476" s="111">
        <v>140</v>
      </c>
      <c r="CJ476" s="111">
        <v>120</v>
      </c>
      <c r="CK476" s="111">
        <v>100.1</v>
      </c>
      <c r="CL476" s="111">
        <v>80.2</v>
      </c>
      <c r="CM476" s="111">
        <v>68</v>
      </c>
      <c r="CN476" s="111">
        <v>69.3</v>
      </c>
      <c r="CO476" s="111">
        <v>92.5</v>
      </c>
      <c r="CP476" s="111">
        <v>101</v>
      </c>
      <c r="CQ476" s="111">
        <v>136.69999999999999</v>
      </c>
      <c r="CR476" s="111">
        <v>129.19999999999999</v>
      </c>
      <c r="CS476" s="112"/>
      <c r="CT476" s="125" t="s">
        <v>1354</v>
      </c>
      <c r="CU476" s="114">
        <f t="shared" si="284"/>
        <v>0</v>
      </c>
      <c r="CV476" s="114"/>
      <c r="CW476" s="114"/>
      <c r="CX476" s="114">
        <f t="shared" si="285"/>
        <v>0</v>
      </c>
      <c r="CY476" s="114"/>
      <c r="CZ476" s="114"/>
      <c r="DA476" s="114">
        <f t="shared" si="286"/>
        <v>0</v>
      </c>
      <c r="DB476" s="115">
        <f t="shared" si="287"/>
        <v>0</v>
      </c>
      <c r="DC476" s="116">
        <f t="shared" si="288"/>
        <v>0</v>
      </c>
      <c r="DD476" s="116">
        <f t="shared" si="289"/>
        <v>0</v>
      </c>
      <c r="DE476" s="116">
        <f t="shared" si="290"/>
        <v>0</v>
      </c>
      <c r="DF476" s="117">
        <f t="shared" si="291"/>
        <v>0</v>
      </c>
      <c r="DH476" s="119"/>
      <c r="DI476" s="119"/>
      <c r="DJ476" s="120"/>
      <c r="DK476" s="121"/>
      <c r="DL476" s="119"/>
      <c r="DM476" s="119"/>
      <c r="DN476" s="120"/>
      <c r="DO476" s="121"/>
      <c r="DP476" s="119"/>
      <c r="DQ476" s="119"/>
      <c r="DR476" s="120"/>
      <c r="DS476" s="121"/>
      <c r="DT476" s="119"/>
      <c r="DU476" s="119"/>
      <c r="DV476" s="120"/>
      <c r="DW476" s="121"/>
      <c r="DX476" s="119"/>
      <c r="DY476" s="119"/>
      <c r="DZ476" s="120"/>
      <c r="EA476" s="121"/>
      <c r="EB476" s="119"/>
      <c r="EC476" s="119"/>
      <c r="ED476" s="120"/>
      <c r="EE476" s="121"/>
      <c r="EF476" s="119"/>
      <c r="EG476" s="119"/>
      <c r="EH476" s="120"/>
      <c r="EI476" s="121"/>
      <c r="EJ476" s="119"/>
      <c r="EK476" s="119"/>
      <c r="EL476" s="120"/>
      <c r="EM476" s="121"/>
      <c r="EN476" s="119"/>
      <c r="EO476" s="119"/>
      <c r="EP476" s="120"/>
      <c r="EQ476" s="121"/>
      <c r="ER476" s="119"/>
      <c r="ES476" s="119"/>
      <c r="ET476" s="120"/>
      <c r="EU476" s="121"/>
      <c r="EV476" s="119"/>
      <c r="EW476" s="119"/>
      <c r="EX476" s="120"/>
      <c r="EY476" s="121"/>
      <c r="EZ476" s="119"/>
      <c r="FA476" s="119"/>
      <c r="FB476" s="120"/>
    </row>
    <row r="477" spans="1:158" s="118" customFormat="1" ht="15" customHeight="1" x14ac:dyDescent="0.25">
      <c r="A477" s="208">
        <v>44030060</v>
      </c>
      <c r="B477" s="86">
        <v>-75.493250000000003</v>
      </c>
      <c r="C477" s="86">
        <v>1.4890833299999999</v>
      </c>
      <c r="D477" s="87">
        <v>500</v>
      </c>
      <c r="E477" s="209" t="s">
        <v>364</v>
      </c>
      <c r="F477" s="210" t="s">
        <v>348</v>
      </c>
      <c r="G477" s="210" t="s">
        <v>1526</v>
      </c>
      <c r="H477" s="210" t="s">
        <v>1529</v>
      </c>
      <c r="I477" s="210" t="s">
        <v>1618</v>
      </c>
      <c r="J477" s="365" t="s">
        <v>725</v>
      </c>
      <c r="K477" s="339">
        <v>0</v>
      </c>
      <c r="L477" s="418">
        <v>0</v>
      </c>
      <c r="M477" s="418">
        <v>5</v>
      </c>
      <c r="N477" s="418">
        <v>65</v>
      </c>
      <c r="O477" s="418">
        <v>10</v>
      </c>
      <c r="P477" s="418">
        <v>0</v>
      </c>
      <c r="Q477" s="418">
        <v>5</v>
      </c>
      <c r="R477" s="418">
        <v>5</v>
      </c>
      <c r="S477" s="418">
        <v>20</v>
      </c>
      <c r="T477" s="418">
        <v>0</v>
      </c>
      <c r="U477" s="418">
        <v>0</v>
      </c>
      <c r="V477" s="671">
        <v>0</v>
      </c>
      <c r="W477" s="671">
        <v>0</v>
      </c>
      <c r="X477" s="418">
        <v>5</v>
      </c>
      <c r="Y477" s="418">
        <v>0</v>
      </c>
      <c r="Z477" s="418">
        <v>10</v>
      </c>
      <c r="AA477" s="418">
        <v>2</v>
      </c>
      <c r="AB477" s="418">
        <v>0</v>
      </c>
      <c r="AC477" s="418">
        <v>0</v>
      </c>
      <c r="AD477" s="339">
        <v>35</v>
      </c>
      <c r="AE477" s="418">
        <v>0</v>
      </c>
      <c r="AF477" s="418">
        <v>35</v>
      </c>
      <c r="AG477" s="418">
        <v>5</v>
      </c>
      <c r="AH477" s="418">
        <v>10</v>
      </c>
      <c r="AI477" s="418">
        <v>0</v>
      </c>
      <c r="AJ477" s="418">
        <v>0</v>
      </c>
      <c r="AK477" s="418">
        <v>10</v>
      </c>
      <c r="AL477" s="418">
        <v>2</v>
      </c>
      <c r="AM477" s="418">
        <v>65</v>
      </c>
      <c r="AN477" s="418">
        <v>25</v>
      </c>
      <c r="AO477" s="120"/>
      <c r="AP477" s="92">
        <f t="shared" si="262"/>
        <v>314</v>
      </c>
      <c r="AQ477" s="93">
        <v>489.38461538461536</v>
      </c>
      <c r="AR477" s="94">
        <f>+AP477*100/AQ477</f>
        <v>64.162213140521857</v>
      </c>
      <c r="AS477" s="95">
        <f>IF(AND((AP477*$AT$1*100/(AQ477*AT477))&gt;100+3.33*AP477-AQ477*AT477/$AT$1,AQ477&lt;30),IF(100+3.33*AP477-AQ477*AT477/$AT$1&gt;200,200,100+3.33*AP477-AQ477*AT477/$AT$1),IF((AP477*$AT$1*100/(AQ477*AT477))&lt;100+AP477-3.33*AQ477*AT477/$AT$1,100+AP477-3.33*AQ477*AT477/$AT$1,IF((AP477*$AT$1*100/(AQ477*AT477))&gt;200,200,(AP477*$AT$1*100/(AQ477*AT477)))))</f>
        <v>64.162213140521857</v>
      </c>
      <c r="AT477" s="96">
        <f>COUNT(K477:AO477)</f>
        <v>30</v>
      </c>
      <c r="AU477" s="97">
        <f>COUNTIF(K477:AO477,"&gt;0")</f>
        <v>17</v>
      </c>
      <c r="AV477" s="98"/>
      <c r="AW477" s="58">
        <f t="shared" si="280"/>
        <v>25</v>
      </c>
      <c r="AX477" s="99"/>
      <c r="AY477" s="300">
        <f>MAX(K477:AO477)</f>
        <v>65</v>
      </c>
      <c r="AZ477" s="101">
        <v>135</v>
      </c>
      <c r="BA477" s="102">
        <f t="shared" si="263"/>
        <v>-70</v>
      </c>
      <c r="BB477" s="102" t="str">
        <f t="shared" si="264"/>
        <v/>
      </c>
      <c r="BC477" s="102" t="str">
        <f t="shared" si="265"/>
        <v/>
      </c>
      <c r="BD477" s="102">
        <v>20.502463054187185</v>
      </c>
      <c r="BE477" s="103">
        <f>AU477-BD477</f>
        <v>-3.5024630541871851</v>
      </c>
      <c r="BF477" s="212" t="s">
        <v>364</v>
      </c>
      <c r="BG477" s="105">
        <v>149.03703703703704</v>
      </c>
      <c r="BH477" s="105">
        <v>217.11538461538461</v>
      </c>
      <c r="BI477" s="105">
        <v>396.22222222222223</v>
      </c>
      <c r="BJ477" s="105">
        <v>489.38461538461536</v>
      </c>
      <c r="BK477" s="105">
        <v>504.7037037037037</v>
      </c>
      <c r="BL477" s="105">
        <v>473.92592592592592</v>
      </c>
      <c r="BM477" s="105">
        <v>393</v>
      </c>
      <c r="BN477" s="105">
        <v>276</v>
      </c>
      <c r="BO477" s="105">
        <v>300.03703703703701</v>
      </c>
      <c r="BP477" s="105">
        <v>286.37037037037038</v>
      </c>
      <c r="BQ477" s="105">
        <v>287.64</v>
      </c>
      <c r="BR477" s="106">
        <v>192.59259259259258</v>
      </c>
      <c r="BS477" s="107"/>
      <c r="BT477" s="142">
        <v>8.7678571428571423</v>
      </c>
      <c r="BU477" s="143">
        <v>11.510501782130477</v>
      </c>
      <c r="BV477" s="143">
        <v>18.917857142857141</v>
      </c>
      <c r="BW477" s="143">
        <v>20.502463054187185</v>
      </c>
      <c r="BX477" s="143">
        <v>22.113300492610836</v>
      </c>
      <c r="BY477" s="143">
        <v>21.592592592592595</v>
      </c>
      <c r="BZ477" s="143">
        <v>20.03846153846154</v>
      </c>
      <c r="CA477" s="143">
        <v>16.516049382716051</v>
      </c>
      <c r="CB477" s="143">
        <v>14.925925925925929</v>
      </c>
      <c r="CC477" s="143">
        <v>14.879761904761903</v>
      </c>
      <c r="CD477" s="143">
        <v>13.902116402116404</v>
      </c>
      <c r="CE477" s="144">
        <v>10.397619047619044</v>
      </c>
      <c r="CF477" s="110"/>
      <c r="CG477" s="111">
        <v>105</v>
      </c>
      <c r="CH477" s="111">
        <v>135</v>
      </c>
      <c r="CI477" s="111">
        <v>135</v>
      </c>
      <c r="CJ477" s="111">
        <v>135</v>
      </c>
      <c r="CK477" s="111">
        <v>141</v>
      </c>
      <c r="CL477" s="111">
        <v>140</v>
      </c>
      <c r="CM477" s="111">
        <v>136</v>
      </c>
      <c r="CN477" s="111">
        <v>120.5</v>
      </c>
      <c r="CO477" s="111">
        <v>130</v>
      </c>
      <c r="CP477" s="111">
        <v>125</v>
      </c>
      <c r="CQ477" s="111">
        <v>135</v>
      </c>
      <c r="CR477" s="111">
        <v>132</v>
      </c>
      <c r="CS477" s="112"/>
      <c r="CT477" s="213" t="s">
        <v>364</v>
      </c>
      <c r="CU477" s="114">
        <f t="shared" si="284"/>
        <v>110</v>
      </c>
      <c r="CV477" s="114"/>
      <c r="CW477" s="114"/>
      <c r="CX477" s="114">
        <f t="shared" si="285"/>
        <v>52</v>
      </c>
      <c r="CY477" s="114"/>
      <c r="CZ477" s="114"/>
      <c r="DA477" s="114">
        <f t="shared" si="286"/>
        <v>152</v>
      </c>
      <c r="DB477" s="115">
        <f>+SUM(CU477:DA477)</f>
        <v>314</v>
      </c>
      <c r="DC477" s="116">
        <f t="shared" si="288"/>
        <v>10</v>
      </c>
      <c r="DD477" s="116">
        <f t="shared" si="289"/>
        <v>10</v>
      </c>
      <c r="DE477" s="116">
        <f t="shared" si="290"/>
        <v>10</v>
      </c>
      <c r="DF477" s="117">
        <f t="shared" si="291"/>
        <v>30</v>
      </c>
      <c r="DH477" s="119">
        <v>37.689400584795322</v>
      </c>
      <c r="DI477" s="119">
        <v>50.385829959514169</v>
      </c>
      <c r="DJ477" s="120">
        <v>48.686307917228973</v>
      </c>
      <c r="DK477" s="121"/>
      <c r="DL477" s="119">
        <v>72.477786355979774</v>
      </c>
      <c r="DM477" s="119">
        <v>68.137194693992143</v>
      </c>
      <c r="DN477" s="120">
        <v>80.654249719258843</v>
      </c>
      <c r="DO477" s="121"/>
      <c r="DP477" s="119">
        <v>128.81787470261699</v>
      </c>
      <c r="DQ477" s="119">
        <v>119.51658406026964</v>
      </c>
      <c r="DR477" s="120">
        <v>139.71938739095955</v>
      </c>
      <c r="DS477" s="121"/>
      <c r="DT477" s="119">
        <v>168.82473012152241</v>
      </c>
      <c r="DU477" s="119">
        <v>148.92181466288324</v>
      </c>
      <c r="DV477" s="120">
        <v>181.12653213867125</v>
      </c>
      <c r="DW477" s="121"/>
      <c r="DX477" s="119">
        <v>173.87440467890619</v>
      </c>
      <c r="DY477" s="119">
        <v>157.27684793554886</v>
      </c>
      <c r="DZ477" s="120">
        <v>165.27567046246804</v>
      </c>
      <c r="EA477" s="121"/>
      <c r="EB477" s="119">
        <v>188.9122622525154</v>
      </c>
      <c r="EC477" s="119">
        <v>144.70939305420316</v>
      </c>
      <c r="ED477" s="120">
        <v>140.40911392405062</v>
      </c>
      <c r="EE477" s="121"/>
      <c r="EF477" s="119">
        <v>154.47953642384107</v>
      </c>
      <c r="EG477" s="119">
        <v>142.98105960264903</v>
      </c>
      <c r="EH477" s="120">
        <v>125.28340397350993</v>
      </c>
      <c r="EI477" s="121"/>
      <c r="EJ477" s="119">
        <v>99.129095713446858</v>
      </c>
      <c r="EK477" s="119">
        <v>101.82988843217851</v>
      </c>
      <c r="EL477" s="120">
        <v>87.325631238990027</v>
      </c>
      <c r="EM477" s="121"/>
      <c r="EN477" s="119">
        <v>107.60124142437111</v>
      </c>
      <c r="EO477" s="119">
        <v>92.315831427638017</v>
      </c>
      <c r="EP477" s="120">
        <v>107.90292714799084</v>
      </c>
      <c r="EQ477" s="121"/>
      <c r="ER477" s="119">
        <v>97.600980318509627</v>
      </c>
      <c r="ES477" s="119">
        <v>92.745703125000006</v>
      </c>
      <c r="ET477" s="120">
        <v>114.04947040264425</v>
      </c>
      <c r="EU477" s="121"/>
      <c r="EV477" s="119">
        <v>96.265763195435099</v>
      </c>
      <c r="EW477" s="119">
        <v>96.873757489300985</v>
      </c>
      <c r="EX477" s="120">
        <v>90.996479315263898</v>
      </c>
      <c r="EY477" s="121"/>
      <c r="EZ477" s="119">
        <v>63.037487527913711</v>
      </c>
      <c r="FA477" s="119">
        <v>53.354929443626176</v>
      </c>
      <c r="FB477" s="120">
        <v>46.899890720767807</v>
      </c>
    </row>
    <row r="478" spans="1:158" s="118" customFormat="1" ht="15" customHeight="1" x14ac:dyDescent="0.25">
      <c r="A478" s="208">
        <v>21045010</v>
      </c>
      <c r="B478" s="423">
        <v>-75.705083329999994</v>
      </c>
      <c r="C478" s="423">
        <v>2.2815833300000001</v>
      </c>
      <c r="D478" s="87">
        <v>780</v>
      </c>
      <c r="E478" s="364" t="s">
        <v>365</v>
      </c>
      <c r="F478" s="210" t="s">
        <v>67</v>
      </c>
      <c r="G478" s="210"/>
      <c r="H478" s="210"/>
      <c r="I478" s="210"/>
      <c r="J478" s="365" t="s">
        <v>981</v>
      </c>
      <c r="K478" s="339" t="s">
        <v>1301</v>
      </c>
      <c r="L478" s="418" t="s">
        <v>1301</v>
      </c>
      <c r="M478" s="418" t="s">
        <v>1301</v>
      </c>
      <c r="N478" s="418" t="s">
        <v>1301</v>
      </c>
      <c r="O478" s="418" t="s">
        <v>1301</v>
      </c>
      <c r="P478" s="418" t="s">
        <v>1301</v>
      </c>
      <c r="Q478" s="418" t="s">
        <v>1301</v>
      </c>
      <c r="R478" s="418" t="s">
        <v>1301</v>
      </c>
      <c r="S478" s="418" t="s">
        <v>1301</v>
      </c>
      <c r="T478" s="418" t="s">
        <v>1301</v>
      </c>
      <c r="U478" s="418" t="s">
        <v>1301</v>
      </c>
      <c r="V478" s="671" t="s">
        <v>1301</v>
      </c>
      <c r="W478" s="671" t="s">
        <v>1301</v>
      </c>
      <c r="X478" s="418" t="s">
        <v>1301</v>
      </c>
      <c r="Y478" s="418" t="s">
        <v>1301</v>
      </c>
      <c r="Z478" s="418" t="s">
        <v>1301</v>
      </c>
      <c r="AA478" s="418" t="s">
        <v>1301</v>
      </c>
      <c r="AB478" s="418" t="s">
        <v>1301</v>
      </c>
      <c r="AC478" s="418" t="s">
        <v>1301</v>
      </c>
      <c r="AD478" s="339" t="s">
        <v>1301</v>
      </c>
      <c r="AE478" s="418" t="s">
        <v>1301</v>
      </c>
      <c r="AF478" s="418" t="s">
        <v>1301</v>
      </c>
      <c r="AG478" s="418" t="s">
        <v>1301</v>
      </c>
      <c r="AH478" s="418" t="s">
        <v>1301</v>
      </c>
      <c r="AI478" s="418" t="s">
        <v>1301</v>
      </c>
      <c r="AJ478" s="418" t="s">
        <v>1301</v>
      </c>
      <c r="AK478" s="418" t="s">
        <v>1301</v>
      </c>
      <c r="AL478" s="418" t="s">
        <v>1301</v>
      </c>
      <c r="AM478" s="418" t="s">
        <v>1301</v>
      </c>
      <c r="AN478" s="418" t="s">
        <v>1301</v>
      </c>
      <c r="AO478" s="120"/>
      <c r="AP478" s="92" t="str">
        <f t="shared" si="262"/>
        <v/>
      </c>
      <c r="AQ478" s="93" t="s">
        <v>1301</v>
      </c>
      <c r="AR478" s="226"/>
      <c r="AS478" s="227"/>
      <c r="AT478" s="96"/>
      <c r="AU478" s="97"/>
      <c r="AV478" s="98"/>
      <c r="AW478" s="58"/>
      <c r="AX478" s="99"/>
      <c r="AY478" s="300"/>
      <c r="AZ478" s="101">
        <v>85.8</v>
      </c>
      <c r="BA478" s="102" t="str">
        <f t="shared" si="263"/>
        <v/>
      </c>
      <c r="BB478" s="102" t="str">
        <f t="shared" si="264"/>
        <v/>
      </c>
      <c r="BC478" s="102" t="str">
        <f t="shared" si="265"/>
        <v/>
      </c>
      <c r="BD478" s="102" t="s">
        <v>1301</v>
      </c>
      <c r="BE478" s="103"/>
      <c r="BF478" s="212" t="s">
        <v>365</v>
      </c>
      <c r="BG478" s="105" t="s">
        <v>1301</v>
      </c>
      <c r="BH478" s="105" t="s">
        <v>1301</v>
      </c>
      <c r="BI478" s="105" t="s">
        <v>1301</v>
      </c>
      <c r="BJ478" s="105" t="s">
        <v>1301</v>
      </c>
      <c r="BK478" s="105" t="s">
        <v>1301</v>
      </c>
      <c r="BL478" s="105" t="s">
        <v>1301</v>
      </c>
      <c r="BM478" s="105" t="s">
        <v>1301</v>
      </c>
      <c r="BN478" s="105" t="s">
        <v>1301</v>
      </c>
      <c r="BO478" s="105" t="s">
        <v>1301</v>
      </c>
      <c r="BP478" s="105" t="s">
        <v>1301</v>
      </c>
      <c r="BQ478" s="105" t="s">
        <v>1301</v>
      </c>
      <c r="BR478" s="106" t="s">
        <v>1301</v>
      </c>
      <c r="BS478" s="107"/>
      <c r="BT478" s="237" t="s">
        <v>1301</v>
      </c>
      <c r="BU478" s="237" t="s">
        <v>1301</v>
      </c>
      <c r="BV478" s="237" t="s">
        <v>1301</v>
      </c>
      <c r="BW478" s="237" t="s">
        <v>1301</v>
      </c>
      <c r="BX478" s="237" t="s">
        <v>1301</v>
      </c>
      <c r="BY478" s="109" t="s">
        <v>1301</v>
      </c>
      <c r="BZ478" s="109" t="s">
        <v>1301</v>
      </c>
      <c r="CA478" s="109" t="s">
        <v>1301</v>
      </c>
      <c r="CB478" s="109" t="s">
        <v>1301</v>
      </c>
      <c r="CC478" s="109" t="s">
        <v>1301</v>
      </c>
      <c r="CD478" s="109" t="s">
        <v>1301</v>
      </c>
      <c r="CE478" s="109" t="s">
        <v>1301</v>
      </c>
      <c r="CF478" s="110"/>
      <c r="CG478" s="111">
        <v>89</v>
      </c>
      <c r="CH478" s="111">
        <v>78.400000000000006</v>
      </c>
      <c r="CI478" s="111">
        <v>106.5</v>
      </c>
      <c r="CJ478" s="111">
        <v>85.8</v>
      </c>
      <c r="CK478" s="111">
        <v>57.7</v>
      </c>
      <c r="CL478" s="111">
        <v>76</v>
      </c>
      <c r="CM478" s="111">
        <v>53</v>
      </c>
      <c r="CN478" s="111">
        <v>26.8</v>
      </c>
      <c r="CO478" s="111">
        <v>47</v>
      </c>
      <c r="CP478" s="111">
        <v>103</v>
      </c>
      <c r="CQ478" s="111">
        <v>94.6</v>
      </c>
      <c r="CR478" s="111">
        <v>84.2</v>
      </c>
      <c r="CS478" s="112"/>
      <c r="CT478" s="408" t="s">
        <v>365</v>
      </c>
      <c r="CU478" s="114">
        <f t="shared" si="284"/>
        <v>0</v>
      </c>
      <c r="CV478" s="114"/>
      <c r="CW478" s="114"/>
      <c r="CX478" s="114">
        <f t="shared" si="285"/>
        <v>0</v>
      </c>
      <c r="CY478" s="114"/>
      <c r="CZ478" s="114"/>
      <c r="DA478" s="114">
        <f t="shared" si="286"/>
        <v>0</v>
      </c>
      <c r="DB478" s="115">
        <f>+SUM(CU478:DA478)</f>
        <v>0</v>
      </c>
      <c r="DC478" s="116">
        <f t="shared" si="288"/>
        <v>0</v>
      </c>
      <c r="DD478" s="116">
        <f t="shared" si="289"/>
        <v>0</v>
      </c>
      <c r="DE478" s="116">
        <f t="shared" si="290"/>
        <v>0</v>
      </c>
      <c r="DF478" s="117">
        <f t="shared" si="291"/>
        <v>0</v>
      </c>
      <c r="DH478" s="119">
        <v>29.280269360269365</v>
      </c>
      <c r="DI478" s="119">
        <v>28.480808080808085</v>
      </c>
      <c r="DJ478" s="120">
        <v>31.278922558922563</v>
      </c>
      <c r="DK478" s="121"/>
      <c r="DL478" s="119">
        <v>31.233363444745553</v>
      </c>
      <c r="DM478" s="119">
        <v>39.495091839807287</v>
      </c>
      <c r="DN478" s="120">
        <v>40.804878048780481</v>
      </c>
      <c r="DO478" s="121"/>
      <c r="DP478" s="119">
        <v>34.707961165048545</v>
      </c>
      <c r="DQ478" s="119">
        <v>43.770595469255653</v>
      </c>
      <c r="DR478" s="120">
        <v>40.685443365695789</v>
      </c>
      <c r="DS478" s="121"/>
      <c r="DT478" s="119">
        <v>25.874647599591409</v>
      </c>
      <c r="DU478" s="119">
        <v>34.731738508682312</v>
      </c>
      <c r="DV478" s="120">
        <v>36.821613891726237</v>
      </c>
      <c r="DW478" s="121"/>
      <c r="DX478" s="119">
        <v>33.662710816777036</v>
      </c>
      <c r="DY478" s="119">
        <v>18.225668874172182</v>
      </c>
      <c r="DZ478" s="120">
        <v>38.34362030905077</v>
      </c>
      <c r="EA478" s="121"/>
      <c r="EB478" s="119">
        <v>19.869440585009137</v>
      </c>
      <c r="EC478" s="119">
        <v>17.073740402193781</v>
      </c>
      <c r="ED478" s="120">
        <v>17.672819012797071</v>
      </c>
      <c r="EE478" s="121"/>
      <c r="EF478" s="119">
        <v>17.403982300884955</v>
      </c>
      <c r="EG478" s="119">
        <v>14.22153982300885</v>
      </c>
      <c r="EH478" s="120">
        <v>13.326477876106196</v>
      </c>
      <c r="EI478" s="121"/>
      <c r="EJ478" s="119">
        <v>9.6648550724637676</v>
      </c>
      <c r="EK478" s="119">
        <v>7.8713768115942022</v>
      </c>
      <c r="EL478" s="120">
        <v>9.9637681159420293</v>
      </c>
      <c r="EM478" s="121"/>
      <c r="EN478" s="119">
        <v>13.575585789871505</v>
      </c>
      <c r="EO478" s="119">
        <v>10.880432728647014</v>
      </c>
      <c r="EP478" s="120">
        <v>19.564814814814817</v>
      </c>
      <c r="EQ478" s="121"/>
      <c r="ER478" s="119">
        <v>25.50033777777778</v>
      </c>
      <c r="ES478" s="119">
        <v>47.343650370370376</v>
      </c>
      <c r="ET478" s="120">
        <v>60.588011851851853</v>
      </c>
      <c r="EU478" s="121"/>
      <c r="EV478" s="119">
        <v>40.263758447160313</v>
      </c>
      <c r="EW478" s="119">
        <v>57.023795830337875</v>
      </c>
      <c r="EX478" s="120">
        <v>40.660445722501798</v>
      </c>
      <c r="EY478" s="121"/>
      <c r="EZ478" s="119">
        <v>43.791254575707157</v>
      </c>
      <c r="FA478" s="119">
        <v>38.092392678868563</v>
      </c>
      <c r="FB478" s="120">
        <v>38.292352745424296</v>
      </c>
    </row>
    <row r="479" spans="1:158" s="118" customFormat="1" ht="15" customHeight="1" x14ac:dyDescent="0.25">
      <c r="A479" s="85">
        <v>21010050</v>
      </c>
      <c r="B479" s="86">
        <v>-76.214916669999994</v>
      </c>
      <c r="C479" s="86">
        <v>1.93158333</v>
      </c>
      <c r="D479" s="87">
        <v>1720</v>
      </c>
      <c r="E479" s="197" t="s">
        <v>366</v>
      </c>
      <c r="F479" s="89" t="s">
        <v>67</v>
      </c>
      <c r="G479" s="89" t="s">
        <v>1515</v>
      </c>
      <c r="H479" s="89" t="s">
        <v>1520</v>
      </c>
      <c r="I479" s="89" t="s">
        <v>1520</v>
      </c>
      <c r="J479" s="171" t="s">
        <v>982</v>
      </c>
      <c r="K479" s="339">
        <v>5</v>
      </c>
      <c r="L479" s="418">
        <v>0</v>
      </c>
      <c r="M479" s="418">
        <v>0</v>
      </c>
      <c r="N479" s="418">
        <v>2</v>
      </c>
      <c r="O479" s="418">
        <v>0</v>
      </c>
      <c r="P479" s="418">
        <v>0</v>
      </c>
      <c r="Q479" s="418">
        <v>1</v>
      </c>
      <c r="R479" s="418">
        <v>0</v>
      </c>
      <c r="S479" s="418">
        <v>9</v>
      </c>
      <c r="T479" s="418">
        <v>3</v>
      </c>
      <c r="U479" s="418">
        <v>4</v>
      </c>
      <c r="V479" s="671">
        <v>0</v>
      </c>
      <c r="W479" s="671">
        <v>0</v>
      </c>
      <c r="X479" s="418">
        <v>0</v>
      </c>
      <c r="Y479" s="418">
        <v>3</v>
      </c>
      <c r="Z479" s="418">
        <v>5</v>
      </c>
      <c r="AA479" s="418">
        <v>2</v>
      </c>
      <c r="AB479" s="418">
        <v>0</v>
      </c>
      <c r="AC479" s="418">
        <v>0</v>
      </c>
      <c r="AD479" s="339">
        <v>0</v>
      </c>
      <c r="AE479" s="418">
        <v>0</v>
      </c>
      <c r="AF479" s="418">
        <v>8</v>
      </c>
      <c r="AG479" s="418">
        <v>0</v>
      </c>
      <c r="AH479" s="418">
        <v>0</v>
      </c>
      <c r="AI479" s="418">
        <v>0</v>
      </c>
      <c r="AJ479" s="418">
        <v>3</v>
      </c>
      <c r="AK479" s="418">
        <v>0</v>
      </c>
      <c r="AL479" s="418">
        <v>4</v>
      </c>
      <c r="AM479" s="418">
        <v>4</v>
      </c>
      <c r="AN479" s="418">
        <v>2</v>
      </c>
      <c r="AO479" s="120"/>
      <c r="AP479" s="92">
        <f t="shared" si="262"/>
        <v>55</v>
      </c>
      <c r="AQ479" s="93">
        <v>154.48999999999998</v>
      </c>
      <c r="AR479" s="94">
        <f t="shared" ref="AR479:AR500" si="292">+AP479*100/AQ479</f>
        <v>35.601009774095417</v>
      </c>
      <c r="AS479" s="95">
        <f t="shared" ref="AS479:AS500" si="293">IF(AND((AP479*$AT$1*100/(AQ479*AT479))&gt;100+3.33*AP479-AQ479*AT479/$AT$1,AQ479&lt;30),IF(100+3.33*AP479-AQ479*AT479/$AT$1&gt;200,200,100+3.33*AP479-AQ479*AT479/$AT$1),IF((AP479*$AT$1*100/(AQ479*AT479))&lt;100+AP479-3.33*AQ479*AT479/$AT$1,100+AP479-3.33*AQ479*AT479/$AT$1,IF((AP479*$AT$1*100/(AQ479*AT479))&gt;200,200,(AP479*$AT$1*100/(AQ479*AT479)))))</f>
        <v>35.601009774095409</v>
      </c>
      <c r="AT479" s="96">
        <f t="shared" ref="AT479:AT511" si="294">COUNT(K479:AO479)</f>
        <v>30</v>
      </c>
      <c r="AU479" s="97">
        <f t="shared" ref="AU479:AU489" si="295">COUNTIF(K479:AO479,"&gt;0")</f>
        <v>14</v>
      </c>
      <c r="AV479" s="98"/>
      <c r="AW479" s="58">
        <f t="shared" si="280"/>
        <v>2</v>
      </c>
      <c r="AX479" s="99"/>
      <c r="AY479" s="300">
        <f t="shared" ref="AY479:AY489" si="296">MAX(K479:AO479)</f>
        <v>9</v>
      </c>
      <c r="AZ479" s="101">
        <v>90</v>
      </c>
      <c r="BA479" s="102">
        <f t="shared" si="263"/>
        <v>-81</v>
      </c>
      <c r="BB479" s="102" t="str">
        <f t="shared" si="264"/>
        <v/>
      </c>
      <c r="BC479" s="102" t="str">
        <f t="shared" si="265"/>
        <v/>
      </c>
      <c r="BD479" s="102">
        <v>16</v>
      </c>
      <c r="BE479" s="103">
        <f t="shared" ref="BE479:BE489" si="297">AU479-BD479</f>
        <v>-2</v>
      </c>
      <c r="BF479" s="124" t="s">
        <v>366</v>
      </c>
      <c r="BG479" s="105">
        <v>86.910000000000011</v>
      </c>
      <c r="BH479" s="105">
        <v>117.61333333333333</v>
      </c>
      <c r="BI479" s="105">
        <v>132.91071428571428</v>
      </c>
      <c r="BJ479" s="105">
        <v>154.48999999999998</v>
      </c>
      <c r="BK479" s="105">
        <v>145.96666666666667</v>
      </c>
      <c r="BL479" s="105">
        <v>140.80357142857142</v>
      </c>
      <c r="BM479" s="105">
        <v>137.33928571428572</v>
      </c>
      <c r="BN479" s="105">
        <v>96.668965517241361</v>
      </c>
      <c r="BO479" s="105">
        <v>79.103448275862064</v>
      </c>
      <c r="BP479" s="105">
        <v>120.03103448275863</v>
      </c>
      <c r="BQ479" s="105">
        <v>143.66</v>
      </c>
      <c r="BR479" s="106">
        <v>113.29666666666665</v>
      </c>
      <c r="BS479" s="107"/>
      <c r="BT479" s="237">
        <v>10.233333333333331</v>
      </c>
      <c r="BU479" s="237">
        <v>12.059595648604274</v>
      </c>
      <c r="BV479" s="237">
        <v>14.36206896551724</v>
      </c>
      <c r="BW479" s="237">
        <v>16</v>
      </c>
      <c r="BX479" s="237">
        <v>17.407407407407405</v>
      </c>
      <c r="BY479" s="109">
        <v>17.785714285714281</v>
      </c>
      <c r="BZ479" s="109">
        <v>18.639080459770117</v>
      </c>
      <c r="CA479" s="109">
        <v>15.551724137931032</v>
      </c>
      <c r="CB479" s="109">
        <v>12.042528735632182</v>
      </c>
      <c r="CC479" s="109">
        <v>13.310344827586208</v>
      </c>
      <c r="CD479" s="109">
        <v>15.033333333333328</v>
      </c>
      <c r="CE479" s="109">
        <v>13.333333333333332</v>
      </c>
      <c r="CF479" s="110"/>
      <c r="CG479" s="111">
        <v>91</v>
      </c>
      <c r="CH479" s="111">
        <v>112.8</v>
      </c>
      <c r="CI479" s="111">
        <v>97.5</v>
      </c>
      <c r="CJ479" s="111">
        <v>90</v>
      </c>
      <c r="CK479" s="111">
        <v>80</v>
      </c>
      <c r="CL479" s="111">
        <v>68.5</v>
      </c>
      <c r="CM479" s="111">
        <v>53</v>
      </c>
      <c r="CN479" s="111">
        <v>70</v>
      </c>
      <c r="CO479" s="111">
        <v>41</v>
      </c>
      <c r="CP479" s="111">
        <v>70.400000000000006</v>
      </c>
      <c r="CQ479" s="111">
        <v>70.599999999999994</v>
      </c>
      <c r="CR479" s="111">
        <v>85</v>
      </c>
      <c r="CS479" s="112"/>
      <c r="CT479" s="200" t="s">
        <v>366</v>
      </c>
      <c r="CU479" s="114">
        <f t="shared" si="284"/>
        <v>20</v>
      </c>
      <c r="CV479" s="114"/>
      <c r="CW479" s="114"/>
      <c r="CX479" s="114">
        <f t="shared" si="285"/>
        <v>14</v>
      </c>
      <c r="CY479" s="114"/>
      <c r="CZ479" s="114"/>
      <c r="DA479" s="114">
        <f t="shared" si="286"/>
        <v>21</v>
      </c>
      <c r="DB479" s="115">
        <f t="shared" ref="DB479:DB511" si="298">+SUM(CU479:DA479)</f>
        <v>55</v>
      </c>
      <c r="DC479" s="116">
        <f t="shared" si="288"/>
        <v>10</v>
      </c>
      <c r="DD479" s="116">
        <f t="shared" si="289"/>
        <v>10</v>
      </c>
      <c r="DE479" s="116">
        <f t="shared" si="290"/>
        <v>10</v>
      </c>
      <c r="DF479" s="117">
        <f t="shared" si="291"/>
        <v>30</v>
      </c>
      <c r="DH479" s="119">
        <v>32.809282802795032</v>
      </c>
      <c r="DI479" s="119">
        <v>24.978668478260868</v>
      </c>
      <c r="DJ479" s="120">
        <v>31.025092197204973</v>
      </c>
      <c r="DK479" s="121"/>
      <c r="DL479" s="119">
        <v>41.328119009278439</v>
      </c>
      <c r="DM479" s="119">
        <v>32.132612529713995</v>
      </c>
      <c r="DN479" s="120">
        <v>43.704485852311954</v>
      </c>
      <c r="DO479" s="121"/>
      <c r="DP479" s="119">
        <v>35.983108299165835</v>
      </c>
      <c r="DQ479" s="119">
        <v>37.543351477449448</v>
      </c>
      <c r="DR479" s="120">
        <v>51.878085677930152</v>
      </c>
      <c r="DS479" s="121"/>
      <c r="DT479" s="119">
        <v>43.095676617067426</v>
      </c>
      <c r="DU479" s="119">
        <v>47.466228726817192</v>
      </c>
      <c r="DV479" s="120">
        <v>54.072877264811019</v>
      </c>
      <c r="DW479" s="121"/>
      <c r="DX479" s="119">
        <v>42.188077224925451</v>
      </c>
      <c r="DY479" s="119">
        <v>39.888727044420023</v>
      </c>
      <c r="DZ479" s="120">
        <v>56.38406529587192</v>
      </c>
      <c r="EA479" s="121"/>
      <c r="EB479" s="119">
        <v>44.500221306731135</v>
      </c>
      <c r="EC479" s="119">
        <v>40.585849988083488</v>
      </c>
      <c r="ED479" s="120">
        <v>46.457406966054954</v>
      </c>
      <c r="EE479" s="121"/>
      <c r="EF479" s="119">
        <v>37.609410755148758</v>
      </c>
      <c r="EG479" s="119">
        <v>43.010762299771187</v>
      </c>
      <c r="EH479" s="120">
        <v>41.0102617276888</v>
      </c>
      <c r="EI479" s="121"/>
      <c r="EJ479" s="119">
        <v>36.902320618831688</v>
      </c>
      <c r="EK479" s="119">
        <v>27.478340890904235</v>
      </c>
      <c r="EL479" s="120">
        <v>32.636729794611888</v>
      </c>
      <c r="EM479" s="121"/>
      <c r="EN479" s="119">
        <v>29.504870665932859</v>
      </c>
      <c r="EO479" s="119">
        <v>23.803929554210235</v>
      </c>
      <c r="EP479" s="120">
        <v>25.704243258117774</v>
      </c>
      <c r="EQ479" s="121"/>
      <c r="ER479" s="119">
        <v>30.690171237644439</v>
      </c>
      <c r="ES479" s="119">
        <v>47.262863705972435</v>
      </c>
      <c r="ET479" s="120">
        <v>55.651510510928574</v>
      </c>
      <c r="EU479" s="121"/>
      <c r="EV479" s="119">
        <v>41.61356035269079</v>
      </c>
      <c r="EW479" s="119">
        <v>55.050228032836728</v>
      </c>
      <c r="EX479" s="120">
        <v>46.727515962298575</v>
      </c>
      <c r="EY479" s="121"/>
      <c r="EZ479" s="119">
        <v>38.798339160839156</v>
      </c>
      <c r="FA479" s="119">
        <v>44.057449072666451</v>
      </c>
      <c r="FB479" s="120">
        <v>30.661603070842194</v>
      </c>
    </row>
    <row r="480" spans="1:158" s="118" customFormat="1" ht="15" customHeight="1" x14ac:dyDescent="0.25">
      <c r="A480" s="85">
        <v>21040050</v>
      </c>
      <c r="B480" s="86">
        <v>-75.822805560000006</v>
      </c>
      <c r="C480" s="86">
        <v>2.10883333</v>
      </c>
      <c r="D480" s="87">
        <v>830</v>
      </c>
      <c r="E480" s="197" t="s">
        <v>367</v>
      </c>
      <c r="F480" s="89" t="s">
        <v>67</v>
      </c>
      <c r="G480" s="89" t="s">
        <v>1515</v>
      </c>
      <c r="H480" s="89" t="s">
        <v>1520</v>
      </c>
      <c r="I480" s="89" t="s">
        <v>1619</v>
      </c>
      <c r="J480" s="171" t="s">
        <v>983</v>
      </c>
      <c r="K480" s="339">
        <v>10</v>
      </c>
      <c r="L480" s="418">
        <v>0</v>
      </c>
      <c r="M480" s="418">
        <v>0</v>
      </c>
      <c r="N480" s="418">
        <v>0</v>
      </c>
      <c r="O480" s="418">
        <v>0</v>
      </c>
      <c r="P480" s="418">
        <v>0</v>
      </c>
      <c r="Q480" s="418">
        <v>5</v>
      </c>
      <c r="R480" s="418">
        <v>0</v>
      </c>
      <c r="S480" s="418">
        <v>0</v>
      </c>
      <c r="T480" s="418">
        <v>0</v>
      </c>
      <c r="U480" s="418">
        <v>0</v>
      </c>
      <c r="V480" s="671">
        <v>0</v>
      </c>
      <c r="W480" s="671">
        <v>0</v>
      </c>
      <c r="X480" s="418">
        <v>10</v>
      </c>
      <c r="Y480" s="418">
        <v>15</v>
      </c>
      <c r="Z480" s="418">
        <v>5</v>
      </c>
      <c r="AA480" s="418">
        <v>0</v>
      </c>
      <c r="AB480" s="418">
        <v>0</v>
      </c>
      <c r="AC480" s="418">
        <v>0</v>
      </c>
      <c r="AD480" s="339">
        <v>0</v>
      </c>
      <c r="AE480" s="418">
        <v>0</v>
      </c>
      <c r="AF480" s="418">
        <v>10</v>
      </c>
      <c r="AG480" s="418">
        <v>5</v>
      </c>
      <c r="AH480" s="418">
        <v>0</v>
      </c>
      <c r="AI480" s="418">
        <v>5</v>
      </c>
      <c r="AJ480" s="418">
        <v>18</v>
      </c>
      <c r="AK480" s="418">
        <v>14</v>
      </c>
      <c r="AL480" s="418">
        <v>0</v>
      </c>
      <c r="AM480" s="418">
        <v>0</v>
      </c>
      <c r="AN480" s="418">
        <v>4</v>
      </c>
      <c r="AO480" s="120"/>
      <c r="AP480" s="92">
        <f t="shared" si="262"/>
        <v>101</v>
      </c>
      <c r="AQ480" s="93">
        <v>103.45185185185184</v>
      </c>
      <c r="AR480" s="94">
        <f>+AP480*100/AQ480</f>
        <v>97.629958470571395</v>
      </c>
      <c r="AS480" s="95">
        <f>IF(AND((AP480*$AT$1*100/(AQ480*AT480))&gt;100+3.33*AP480-AQ480*AT480/$AT$1,AQ480&lt;30),IF(100+3.33*AP480-AQ480*AT480/$AT$1&gt;200,200,100+3.33*AP480-AQ480*AT480/$AT$1),IF((AP480*$AT$1*100/(AQ480*AT480))&lt;100+AP480-3.33*AQ480*AT480/$AT$1,100+AP480-3.33*AQ480*AT480/$AT$1,IF((AP480*$AT$1*100/(AQ480*AT480))&gt;200,200,(AP480*$AT$1*100/(AQ480*AT480)))))</f>
        <v>97.629958470571395</v>
      </c>
      <c r="AT480" s="96">
        <f t="shared" si="294"/>
        <v>30</v>
      </c>
      <c r="AU480" s="97">
        <f>COUNTIF(K480:AO480,"&gt;0")</f>
        <v>11</v>
      </c>
      <c r="AV480" s="98"/>
      <c r="AW480" s="58">
        <f>+LOOKUP(1000,K480:AO480)</f>
        <v>4</v>
      </c>
      <c r="AX480" s="99"/>
      <c r="AY480" s="300">
        <f t="shared" si="296"/>
        <v>18</v>
      </c>
      <c r="AZ480" s="101">
        <v>83</v>
      </c>
      <c r="BA480" s="102">
        <f t="shared" si="263"/>
        <v>-65</v>
      </c>
      <c r="BB480" s="102" t="str">
        <f t="shared" si="264"/>
        <v/>
      </c>
      <c r="BC480" s="102" t="str">
        <f t="shared" si="265"/>
        <v/>
      </c>
      <c r="BD480" s="102">
        <v>10.996059113300493</v>
      </c>
      <c r="BE480" s="103">
        <f t="shared" si="297"/>
        <v>3.9408866995067626E-3</v>
      </c>
      <c r="BF480" s="124" t="s">
        <v>367</v>
      </c>
      <c r="BG480" s="105">
        <v>77.983333333333334</v>
      </c>
      <c r="BH480" s="105">
        <v>93.80714285714285</v>
      </c>
      <c r="BI480" s="105">
        <v>104.12413793103448</v>
      </c>
      <c r="BJ480" s="105">
        <v>103.45185185185184</v>
      </c>
      <c r="BK480" s="105">
        <v>97.514814814814812</v>
      </c>
      <c r="BL480" s="105">
        <v>66.796153846153842</v>
      </c>
      <c r="BM480" s="105">
        <v>52.850000000000009</v>
      </c>
      <c r="BN480" s="105">
        <v>37.407142857142858</v>
      </c>
      <c r="BO480" s="105">
        <v>38.144444444444446</v>
      </c>
      <c r="BP480" s="105">
        <v>95.253571428571448</v>
      </c>
      <c r="BQ480" s="105">
        <v>133.13703703703703</v>
      </c>
      <c r="BR480" s="106">
        <v>89.05714285714285</v>
      </c>
      <c r="BS480" s="107"/>
      <c r="BT480" s="237">
        <v>7.2333333333333307</v>
      </c>
      <c r="BU480" s="237">
        <v>8.0418846107064503</v>
      </c>
      <c r="BV480" s="237">
        <v>10.579999999999997</v>
      </c>
      <c r="BW480" s="237">
        <v>10.996059113300493</v>
      </c>
      <c r="BX480" s="237">
        <v>10.780459770114939</v>
      </c>
      <c r="BY480" s="109">
        <v>8.7352216748768488</v>
      </c>
      <c r="BZ480" s="109">
        <v>7.9899999999999949</v>
      </c>
      <c r="CA480" s="109">
        <v>5.7857142857142838</v>
      </c>
      <c r="CB480" s="109">
        <v>6.0487514863258012</v>
      </c>
      <c r="CC480" s="109">
        <v>8.9781609195402279</v>
      </c>
      <c r="CD480" s="109">
        <v>11.44114149821641</v>
      </c>
      <c r="CE480" s="109">
        <v>8.657142857142853</v>
      </c>
      <c r="CF480" s="110"/>
      <c r="CG480" s="111">
        <v>79</v>
      </c>
      <c r="CH480" s="111">
        <v>90.5</v>
      </c>
      <c r="CI480" s="111">
        <v>93</v>
      </c>
      <c r="CJ480" s="111">
        <v>83</v>
      </c>
      <c r="CK480" s="111">
        <v>120</v>
      </c>
      <c r="CL480" s="111">
        <v>51</v>
      </c>
      <c r="CM480" s="111">
        <v>105</v>
      </c>
      <c r="CN480" s="111">
        <v>40</v>
      </c>
      <c r="CO480" s="111">
        <v>116</v>
      </c>
      <c r="CP480" s="111">
        <v>78</v>
      </c>
      <c r="CQ480" s="111">
        <v>118</v>
      </c>
      <c r="CR480" s="111">
        <v>80</v>
      </c>
      <c r="CS480" s="112"/>
      <c r="CT480" s="200" t="s">
        <v>367</v>
      </c>
      <c r="CU480" s="114">
        <f t="shared" si="284"/>
        <v>15</v>
      </c>
      <c r="CV480" s="114"/>
      <c r="CW480" s="114"/>
      <c r="CX480" s="114">
        <f t="shared" si="285"/>
        <v>30</v>
      </c>
      <c r="CY480" s="114"/>
      <c r="CZ480" s="114"/>
      <c r="DA480" s="114">
        <f t="shared" si="286"/>
        <v>56</v>
      </c>
      <c r="DB480" s="115">
        <f t="shared" si="298"/>
        <v>101</v>
      </c>
      <c r="DC480" s="116">
        <f t="shared" si="288"/>
        <v>10</v>
      </c>
      <c r="DD480" s="116">
        <f t="shared" si="289"/>
        <v>10</v>
      </c>
      <c r="DE480" s="116">
        <f t="shared" si="290"/>
        <v>10</v>
      </c>
      <c r="DF480" s="117">
        <f t="shared" si="291"/>
        <v>30</v>
      </c>
      <c r="DH480" s="119">
        <v>32.431853932584261</v>
      </c>
      <c r="DI480" s="119">
        <v>17.11681179775281</v>
      </c>
      <c r="DJ480" s="120">
        <v>21.721334269662918</v>
      </c>
      <c r="DK480" s="121"/>
      <c r="DL480" s="119">
        <v>25.469366197183106</v>
      </c>
      <c r="DM480" s="119">
        <v>35.950586854460099</v>
      </c>
      <c r="DN480" s="120">
        <v>42.763380281690146</v>
      </c>
      <c r="DO480" s="121"/>
      <c r="DP480" s="119">
        <v>35.255355285961862</v>
      </c>
      <c r="DQ480" s="119">
        <v>41.637790294627379</v>
      </c>
      <c r="DR480" s="120">
        <v>40.016854419410741</v>
      </c>
      <c r="DS480" s="121"/>
      <c r="DT480" s="119">
        <v>33.752382262996946</v>
      </c>
      <c r="DU480" s="119">
        <v>37.254070336391429</v>
      </c>
      <c r="DV480" s="120">
        <v>35.016880733944951</v>
      </c>
      <c r="DW480" s="121"/>
      <c r="DX480" s="119">
        <v>35.162226861517048</v>
      </c>
      <c r="DY480" s="119">
        <v>26.715434933890048</v>
      </c>
      <c r="DZ480" s="120">
        <v>32.215671537926234</v>
      </c>
      <c r="EA480" s="121"/>
      <c r="EB480" s="119">
        <v>21.508465266558968</v>
      </c>
      <c r="EC480" s="119">
        <v>21.508465266558968</v>
      </c>
      <c r="ED480" s="120">
        <v>17.776402800215404</v>
      </c>
      <c r="EE480" s="121"/>
      <c r="EF480" s="119">
        <v>19.139187283681579</v>
      </c>
      <c r="EG480" s="119">
        <v>19.53585437764389</v>
      </c>
      <c r="EH480" s="120">
        <v>14.676682476605563</v>
      </c>
      <c r="EI480" s="121"/>
      <c r="EJ480" s="119">
        <v>13.965541237113401</v>
      </c>
      <c r="EK480" s="119">
        <v>11.291288659793816</v>
      </c>
      <c r="EL480" s="120">
        <v>13.173170103092785</v>
      </c>
      <c r="EM480" s="121"/>
      <c r="EN480" s="119">
        <v>10.985147679324896</v>
      </c>
      <c r="EO480" s="119">
        <v>12.383257383966248</v>
      </c>
      <c r="EP480" s="120">
        <v>16.078261603375534</v>
      </c>
      <c r="EQ480" s="121"/>
      <c r="ER480" s="119">
        <v>15.893880701754384</v>
      </c>
      <c r="ES480" s="119">
        <v>44.172603508771921</v>
      </c>
      <c r="ET480" s="120">
        <v>37.980182456140341</v>
      </c>
      <c r="EU480" s="121"/>
      <c r="EV480" s="119">
        <v>36.272410423452769</v>
      </c>
      <c r="EW480" s="119">
        <v>45.965038002171553</v>
      </c>
      <c r="EX480" s="120">
        <v>40.469218241042348</v>
      </c>
      <c r="EY480" s="121"/>
      <c r="EZ480" s="119">
        <v>34.70801385681294</v>
      </c>
      <c r="FA480" s="119">
        <v>29.006697459584299</v>
      </c>
      <c r="FB480" s="120">
        <v>22.905288683602773</v>
      </c>
    </row>
    <row r="481" spans="1:158" s="118" customFormat="1" ht="15" customHeight="1" x14ac:dyDescent="0.25">
      <c r="A481" s="85">
        <v>21050090</v>
      </c>
      <c r="B481" s="86">
        <v>-75.8065</v>
      </c>
      <c r="C481" s="86">
        <v>2.55144444</v>
      </c>
      <c r="D481" s="87">
        <v>1545</v>
      </c>
      <c r="E481" s="197" t="s">
        <v>368</v>
      </c>
      <c r="F481" s="89" t="s">
        <v>67</v>
      </c>
      <c r="G481" s="89" t="s">
        <v>1515</v>
      </c>
      <c r="H481" s="89" t="s">
        <v>1520</v>
      </c>
      <c r="I481" s="89" t="s">
        <v>1617</v>
      </c>
      <c r="J481" s="171" t="s">
        <v>984</v>
      </c>
      <c r="K481" s="339">
        <v>0</v>
      </c>
      <c r="L481" s="418">
        <v>4</v>
      </c>
      <c r="M481" s="418">
        <v>0</v>
      </c>
      <c r="N481" s="418">
        <v>0</v>
      </c>
      <c r="O481" s="418">
        <v>0</v>
      </c>
      <c r="P481" s="418">
        <v>0</v>
      </c>
      <c r="Q481" s="418">
        <v>36</v>
      </c>
      <c r="R481" s="418">
        <v>0</v>
      </c>
      <c r="S481" s="418">
        <v>0</v>
      </c>
      <c r="T481" s="418">
        <v>2</v>
      </c>
      <c r="U481" s="418">
        <v>0</v>
      </c>
      <c r="V481" s="671">
        <v>0</v>
      </c>
      <c r="W481" s="671">
        <v>0</v>
      </c>
      <c r="X481" s="418">
        <v>0</v>
      </c>
      <c r="Y481" s="418">
        <v>11</v>
      </c>
      <c r="Z481" s="418">
        <v>14</v>
      </c>
      <c r="AA481" s="418">
        <v>4</v>
      </c>
      <c r="AB481" s="418">
        <v>0</v>
      </c>
      <c r="AC481" s="418">
        <v>0</v>
      </c>
      <c r="AD481" s="339">
        <v>0</v>
      </c>
      <c r="AE481" s="418">
        <v>0</v>
      </c>
      <c r="AF481" s="418">
        <v>3</v>
      </c>
      <c r="AG481" s="418">
        <v>0</v>
      </c>
      <c r="AH481" s="418">
        <v>0</v>
      </c>
      <c r="AI481" s="418">
        <v>0</v>
      </c>
      <c r="AJ481" s="418">
        <v>104</v>
      </c>
      <c r="AK481" s="418">
        <v>0</v>
      </c>
      <c r="AL481" s="418">
        <v>30</v>
      </c>
      <c r="AM481" s="418">
        <v>0</v>
      </c>
      <c r="AN481" s="418">
        <v>0</v>
      </c>
      <c r="AO481" s="120"/>
      <c r="AP481" s="92">
        <f t="shared" si="262"/>
        <v>208</v>
      </c>
      <c r="AQ481" s="93">
        <v>213.68333333333331</v>
      </c>
      <c r="AR481" s="94">
        <f t="shared" si="292"/>
        <v>97.340301068559413</v>
      </c>
      <c r="AS481" s="95">
        <f t="shared" si="293"/>
        <v>97.340301068559413</v>
      </c>
      <c r="AT481" s="96">
        <f t="shared" si="294"/>
        <v>30</v>
      </c>
      <c r="AU481" s="97">
        <f t="shared" si="295"/>
        <v>9</v>
      </c>
      <c r="AV481" s="98"/>
      <c r="AW481" s="58">
        <f t="shared" si="280"/>
        <v>0</v>
      </c>
      <c r="AX481" s="99"/>
      <c r="AY481" s="300">
        <f t="shared" si="296"/>
        <v>104</v>
      </c>
      <c r="AZ481" s="101">
        <v>135</v>
      </c>
      <c r="BA481" s="102">
        <f t="shared" si="263"/>
        <v>-31</v>
      </c>
      <c r="BB481" s="102" t="str">
        <f t="shared" si="264"/>
        <v/>
      </c>
      <c r="BC481" s="102" t="str">
        <f t="shared" si="265"/>
        <v/>
      </c>
      <c r="BD481" s="102">
        <v>15.633333333333336</v>
      </c>
      <c r="BE481" s="103">
        <f t="shared" si="297"/>
        <v>-6.6333333333333364</v>
      </c>
      <c r="BF481" s="124" t="s">
        <v>368</v>
      </c>
      <c r="BG481" s="105">
        <v>175.48333333333329</v>
      </c>
      <c r="BH481" s="105">
        <v>187.66896551724136</v>
      </c>
      <c r="BI481" s="105">
        <v>231.2733333333334</v>
      </c>
      <c r="BJ481" s="105">
        <v>213.68333333333331</v>
      </c>
      <c r="BK481" s="105">
        <v>178.01666666666668</v>
      </c>
      <c r="BL481" s="105">
        <v>109.32068965517242</v>
      </c>
      <c r="BM481" s="105">
        <v>85.779310344827593</v>
      </c>
      <c r="BN481" s="105">
        <v>56.26</v>
      </c>
      <c r="BO481" s="105">
        <v>80.276666666666671</v>
      </c>
      <c r="BP481" s="105">
        <v>182.40666666666669</v>
      </c>
      <c r="BQ481" s="105">
        <v>265.58999999999997</v>
      </c>
      <c r="BR481" s="106">
        <v>228.1</v>
      </c>
      <c r="BS481" s="107"/>
      <c r="BT481" s="237">
        <v>12.833333333333329</v>
      </c>
      <c r="BU481" s="237">
        <v>13.167097701149427</v>
      </c>
      <c r="BV481" s="237">
        <v>16.233333333333331</v>
      </c>
      <c r="BW481" s="237">
        <v>15.633333333333336</v>
      </c>
      <c r="BX481" s="237">
        <v>14.466666666666669</v>
      </c>
      <c r="BY481" s="109">
        <v>12.442528735632184</v>
      </c>
      <c r="BZ481" s="109">
        <v>12</v>
      </c>
      <c r="CA481" s="109">
        <v>9.7333333333333307</v>
      </c>
      <c r="CB481" s="109">
        <v>9.3333333333333321</v>
      </c>
      <c r="CC481" s="109">
        <v>14.466666666666665</v>
      </c>
      <c r="CD481" s="109">
        <v>18.7</v>
      </c>
      <c r="CE481" s="109">
        <v>15.933333333333332</v>
      </c>
      <c r="CF481" s="110"/>
      <c r="CG481" s="111">
        <v>71</v>
      </c>
      <c r="CH481" s="111">
        <v>132</v>
      </c>
      <c r="CI481" s="111">
        <v>109.6</v>
      </c>
      <c r="CJ481" s="111">
        <v>135</v>
      </c>
      <c r="CK481" s="111">
        <v>130</v>
      </c>
      <c r="CL481" s="111">
        <v>67</v>
      </c>
      <c r="CM481" s="111">
        <v>83</v>
      </c>
      <c r="CN481" s="111">
        <v>70</v>
      </c>
      <c r="CO481" s="111">
        <v>70.099999999999994</v>
      </c>
      <c r="CP481" s="111">
        <v>80</v>
      </c>
      <c r="CQ481" s="111">
        <v>111</v>
      </c>
      <c r="CR481" s="111">
        <v>88</v>
      </c>
      <c r="CS481" s="112"/>
      <c r="CT481" s="200" t="s">
        <v>368</v>
      </c>
      <c r="CU481" s="114">
        <f t="shared" si="284"/>
        <v>42</v>
      </c>
      <c r="CV481" s="114"/>
      <c r="CW481" s="114"/>
      <c r="CX481" s="114">
        <f t="shared" si="285"/>
        <v>29</v>
      </c>
      <c r="CY481" s="114"/>
      <c r="CZ481" s="114"/>
      <c r="DA481" s="114">
        <f t="shared" si="286"/>
        <v>137</v>
      </c>
      <c r="DB481" s="115">
        <f t="shared" si="298"/>
        <v>208</v>
      </c>
      <c r="DC481" s="116">
        <f t="shared" si="288"/>
        <v>10</v>
      </c>
      <c r="DD481" s="116">
        <f t="shared" si="289"/>
        <v>10</v>
      </c>
      <c r="DE481" s="116">
        <f t="shared" si="290"/>
        <v>10</v>
      </c>
      <c r="DF481" s="117">
        <f t="shared" si="291"/>
        <v>30</v>
      </c>
      <c r="DH481" s="119">
        <v>66.7</v>
      </c>
      <c r="DI481" s="119">
        <v>55.8</v>
      </c>
      <c r="DJ481" s="120">
        <v>51</v>
      </c>
      <c r="DK481" s="121"/>
      <c r="DL481" s="119">
        <v>61.598064516129035</v>
      </c>
      <c r="DM481" s="119">
        <v>63.102903225806443</v>
      </c>
      <c r="DN481" s="120">
        <v>71.229032258064521</v>
      </c>
      <c r="DO481" s="121"/>
      <c r="DP481" s="119">
        <v>65.693639883833498</v>
      </c>
      <c r="DQ481" s="119">
        <v>66.393572120038726</v>
      </c>
      <c r="DR481" s="120">
        <v>74.492787996127774</v>
      </c>
      <c r="DS481" s="121"/>
      <c r="DT481" s="119">
        <v>54.386815205238783</v>
      </c>
      <c r="DU481" s="119">
        <v>77.627415748283028</v>
      </c>
      <c r="DV481" s="120">
        <v>66.769102379811528</v>
      </c>
      <c r="DW481" s="121"/>
      <c r="DX481" s="119">
        <v>59.822874316939888</v>
      </c>
      <c r="DY481" s="119">
        <v>51.71977595628416</v>
      </c>
      <c r="DZ481" s="120">
        <v>71.527349726775952</v>
      </c>
      <c r="EA481" s="121"/>
      <c r="EB481" s="119">
        <v>44.032897196261679</v>
      </c>
      <c r="EC481" s="119">
        <v>35.526542056074767</v>
      </c>
      <c r="ED481" s="120">
        <v>27.520560747663549</v>
      </c>
      <c r="EE481" s="121"/>
      <c r="EF481" s="119">
        <v>32.368784530386741</v>
      </c>
      <c r="EG481" s="119">
        <v>27.71639042357274</v>
      </c>
      <c r="EH481" s="120">
        <v>29.498158379373844</v>
      </c>
      <c r="EI481" s="121"/>
      <c r="EJ481" s="119">
        <v>22.597767901234569</v>
      </c>
      <c r="EK481" s="119">
        <v>15.698449382716047</v>
      </c>
      <c r="EL481" s="120">
        <v>29.197116049382711</v>
      </c>
      <c r="EM481" s="121"/>
      <c r="EN481" s="119">
        <v>28.385036880927291</v>
      </c>
      <c r="EO481" s="119">
        <v>23.187776606954692</v>
      </c>
      <c r="EP481" s="120">
        <v>43.277186512118014</v>
      </c>
      <c r="EQ481" s="121"/>
      <c r="ER481" s="119">
        <v>48.171472868217052</v>
      </c>
      <c r="ES481" s="119">
        <v>64.986976744186038</v>
      </c>
      <c r="ET481" s="120">
        <v>86.748217054263549</v>
      </c>
      <c r="EU481" s="121"/>
      <c r="EV481" s="119">
        <v>76.496842756912898</v>
      </c>
      <c r="EW481" s="119">
        <v>80.496677672307058</v>
      </c>
      <c r="EX481" s="120">
        <v>85.296479570780022</v>
      </c>
      <c r="EY481" s="121"/>
      <c r="EZ481" s="119">
        <v>80.099999999999994</v>
      </c>
      <c r="FA481" s="119">
        <v>74.7</v>
      </c>
      <c r="FB481" s="120">
        <v>65.5</v>
      </c>
    </row>
    <row r="482" spans="1:158" s="118" customFormat="1" ht="15" customHeight="1" x14ac:dyDescent="0.25">
      <c r="A482" s="85">
        <v>21050290</v>
      </c>
      <c r="B482" s="86">
        <v>-75.728499999999997</v>
      </c>
      <c r="C482" s="86">
        <v>2.4912777799999999</v>
      </c>
      <c r="D482" s="87">
        <v>825</v>
      </c>
      <c r="E482" s="197" t="s">
        <v>369</v>
      </c>
      <c r="F482" s="89" t="s">
        <v>67</v>
      </c>
      <c r="G482" s="89" t="s">
        <v>1515</v>
      </c>
      <c r="H482" s="89" t="s">
        <v>1520</v>
      </c>
      <c r="I482" s="89" t="s">
        <v>1617</v>
      </c>
      <c r="J482" s="171" t="s">
        <v>985</v>
      </c>
      <c r="K482" s="339">
        <v>0</v>
      </c>
      <c r="L482" s="418">
        <v>10</v>
      </c>
      <c r="M482" s="418">
        <v>0</v>
      </c>
      <c r="N482" s="418">
        <v>0</v>
      </c>
      <c r="O482" s="418">
        <v>0</v>
      </c>
      <c r="P482" s="418">
        <v>0</v>
      </c>
      <c r="Q482" s="418">
        <v>0</v>
      </c>
      <c r="R482" s="418">
        <v>0</v>
      </c>
      <c r="S482" s="418">
        <v>0</v>
      </c>
      <c r="T482" s="418">
        <v>0</v>
      </c>
      <c r="U482" s="418">
        <v>0</v>
      </c>
      <c r="V482" s="671">
        <v>0</v>
      </c>
      <c r="W482" s="671">
        <v>0</v>
      </c>
      <c r="X482" s="418">
        <v>0</v>
      </c>
      <c r="Y482" s="418">
        <v>34</v>
      </c>
      <c r="Z482" s="418">
        <v>17</v>
      </c>
      <c r="AA482" s="418">
        <v>5</v>
      </c>
      <c r="AB482" s="418">
        <v>7</v>
      </c>
      <c r="AC482" s="418">
        <v>0</v>
      </c>
      <c r="AD482" s="339">
        <v>0</v>
      </c>
      <c r="AE482" s="418">
        <v>19</v>
      </c>
      <c r="AF482" s="418">
        <v>29</v>
      </c>
      <c r="AG482" s="418">
        <v>15</v>
      </c>
      <c r="AH482" s="418">
        <v>0</v>
      </c>
      <c r="AI482" s="418">
        <v>0</v>
      </c>
      <c r="AJ482" s="418">
        <v>72</v>
      </c>
      <c r="AK482" s="418">
        <v>0</v>
      </c>
      <c r="AL482" s="418">
        <v>6</v>
      </c>
      <c r="AM482" s="418">
        <v>0</v>
      </c>
      <c r="AN482" s="418">
        <v>0</v>
      </c>
      <c r="AO482" s="120"/>
      <c r="AP482" s="92">
        <f t="shared" si="262"/>
        <v>214</v>
      </c>
      <c r="AQ482" s="93">
        <v>154.38</v>
      </c>
      <c r="AR482" s="94">
        <f t="shared" si="292"/>
        <v>138.61899209742194</v>
      </c>
      <c r="AS482" s="95">
        <f t="shared" si="293"/>
        <v>138.61899209742197</v>
      </c>
      <c r="AT482" s="96">
        <f t="shared" si="294"/>
        <v>30</v>
      </c>
      <c r="AU482" s="97">
        <f t="shared" si="295"/>
        <v>10</v>
      </c>
      <c r="AV482" s="98"/>
      <c r="AW482" s="58">
        <f t="shared" si="280"/>
        <v>0</v>
      </c>
      <c r="AX482" s="99"/>
      <c r="AY482" s="300">
        <f t="shared" si="296"/>
        <v>72</v>
      </c>
      <c r="AZ482" s="101">
        <v>128.9</v>
      </c>
      <c r="BA482" s="102">
        <f t="shared" si="263"/>
        <v>-56.900000000000006</v>
      </c>
      <c r="BB482" s="102" t="str">
        <f t="shared" si="264"/>
        <v/>
      </c>
      <c r="BC482" s="102" t="str">
        <f t="shared" si="265"/>
        <v/>
      </c>
      <c r="BD482" s="102">
        <v>9.8999999999999986</v>
      </c>
      <c r="BE482" s="103">
        <f t="shared" si="297"/>
        <v>0.10000000000000142</v>
      </c>
      <c r="BF482" s="124" t="s">
        <v>369</v>
      </c>
      <c r="BG482" s="105">
        <v>141.18666666666667</v>
      </c>
      <c r="BH482" s="105">
        <v>153.99000000000004</v>
      </c>
      <c r="BI482" s="105">
        <v>200.25333333333336</v>
      </c>
      <c r="BJ482" s="105">
        <v>154.38</v>
      </c>
      <c r="BK482" s="105">
        <v>122.77333333333333</v>
      </c>
      <c r="BL482" s="105">
        <v>50.383333333333333</v>
      </c>
      <c r="BM482" s="105">
        <v>39.11724137931035</v>
      </c>
      <c r="BN482" s="105">
        <v>24.413333333333334</v>
      </c>
      <c r="BO482" s="105">
        <v>36.276666666666671</v>
      </c>
      <c r="BP482" s="105">
        <v>170.50689655172411</v>
      </c>
      <c r="BQ482" s="105">
        <v>259.37586206896555</v>
      </c>
      <c r="BR482" s="106">
        <v>226.30714285714288</v>
      </c>
      <c r="BS482" s="107"/>
      <c r="BT482" s="237">
        <v>9.2666666666666657</v>
      </c>
      <c r="BU482" s="237">
        <v>9.4259441707717553</v>
      </c>
      <c r="BV482" s="237">
        <v>11.933333333333332</v>
      </c>
      <c r="BW482" s="237">
        <v>9.8999999999999986</v>
      </c>
      <c r="BX482" s="237">
        <v>9.0333333333333297</v>
      </c>
      <c r="BY482" s="109">
        <v>6.2000000000000011</v>
      </c>
      <c r="BZ482" s="109">
        <v>4.6066666666666647</v>
      </c>
      <c r="CA482" s="109">
        <v>3.633333333333332</v>
      </c>
      <c r="CB482" s="109">
        <v>4.5</v>
      </c>
      <c r="CC482" s="109">
        <v>10.442222222222224</v>
      </c>
      <c r="CD482" s="109">
        <v>14.103448275862066</v>
      </c>
      <c r="CE482" s="109">
        <v>12.425287356321839</v>
      </c>
      <c r="CF482" s="110"/>
      <c r="CG482" s="111">
        <v>88</v>
      </c>
      <c r="CH482" s="111">
        <v>95.6</v>
      </c>
      <c r="CI482" s="111">
        <v>108</v>
      </c>
      <c r="CJ482" s="111">
        <v>128.9</v>
      </c>
      <c r="CK482" s="111">
        <v>105</v>
      </c>
      <c r="CL482" s="111">
        <v>69</v>
      </c>
      <c r="CM482" s="111">
        <v>100</v>
      </c>
      <c r="CN482" s="111">
        <v>84</v>
      </c>
      <c r="CO482" s="111">
        <v>64.400000000000006</v>
      </c>
      <c r="CP482" s="111">
        <v>120</v>
      </c>
      <c r="CQ482" s="111">
        <v>148</v>
      </c>
      <c r="CR482" s="111">
        <v>133</v>
      </c>
      <c r="CS482" s="112"/>
      <c r="CT482" s="200" t="s">
        <v>369</v>
      </c>
      <c r="CU482" s="114">
        <f t="shared" si="284"/>
        <v>10</v>
      </c>
      <c r="CV482" s="114"/>
      <c r="CW482" s="114"/>
      <c r="CX482" s="114">
        <f t="shared" si="285"/>
        <v>63</v>
      </c>
      <c r="CY482" s="114"/>
      <c r="CZ482" s="114"/>
      <c r="DA482" s="114">
        <f t="shared" si="286"/>
        <v>141</v>
      </c>
      <c r="DB482" s="115">
        <f t="shared" si="298"/>
        <v>214</v>
      </c>
      <c r="DC482" s="116">
        <f t="shared" si="288"/>
        <v>10</v>
      </c>
      <c r="DD482" s="116">
        <f t="shared" si="289"/>
        <v>10</v>
      </c>
      <c r="DE482" s="116">
        <f t="shared" si="290"/>
        <v>10</v>
      </c>
      <c r="DF482" s="117">
        <f t="shared" si="291"/>
        <v>30</v>
      </c>
      <c r="DH482" s="119">
        <v>65.893577661431081</v>
      </c>
      <c r="DI482" s="119">
        <v>52.239953461314741</v>
      </c>
      <c r="DJ482" s="120">
        <v>51.943135543920903</v>
      </c>
      <c r="DK482" s="121"/>
      <c r="DL482" s="119">
        <v>50.278295577130535</v>
      </c>
      <c r="DM482" s="119">
        <v>48.179201725997856</v>
      </c>
      <c r="DN482" s="120">
        <v>55.975836030204974</v>
      </c>
      <c r="DO482" s="121"/>
      <c r="DP482" s="119">
        <v>59.371762557077624</v>
      </c>
      <c r="DQ482" s="119">
        <v>65.059477625570779</v>
      </c>
      <c r="DR482" s="120">
        <v>57.67542648401826</v>
      </c>
      <c r="DS482" s="121"/>
      <c r="DT482" s="119">
        <v>51.05520234604105</v>
      </c>
      <c r="DU482" s="119">
        <v>59.755620723362654</v>
      </c>
      <c r="DV482" s="120">
        <v>52.202510263929618</v>
      </c>
      <c r="DW482" s="121"/>
      <c r="DX482" s="119">
        <v>52.5466198647946</v>
      </c>
      <c r="DY482" s="119">
        <v>31.032249089963603</v>
      </c>
      <c r="DZ482" s="120">
        <v>43.524464378575146</v>
      </c>
      <c r="EA482" s="121"/>
      <c r="EB482" s="119">
        <v>20.208797101449278</v>
      </c>
      <c r="EC482" s="119">
        <v>12.941594202898552</v>
      </c>
      <c r="ED482" s="120">
        <v>12.642942028985507</v>
      </c>
      <c r="EE482" s="121"/>
      <c r="EF482" s="119">
        <v>19.409722222222225</v>
      </c>
      <c r="EG482" s="119">
        <v>12.740740740740742</v>
      </c>
      <c r="EH482" s="120">
        <v>10.849537037037038</v>
      </c>
      <c r="EI482" s="121"/>
      <c r="EJ482" s="119">
        <v>6.7588567990373027</v>
      </c>
      <c r="EK482" s="119">
        <v>6.4562214199759307</v>
      </c>
      <c r="EL482" s="120">
        <v>14.72825511432009</v>
      </c>
      <c r="EM482" s="121"/>
      <c r="EN482" s="119">
        <v>10.638573508005825</v>
      </c>
      <c r="EO482" s="119">
        <v>11.642212518195052</v>
      </c>
      <c r="EP482" s="120">
        <v>23.685880640465797</v>
      </c>
      <c r="EQ482" s="121"/>
      <c r="ER482" s="119">
        <v>40.429164410756179</v>
      </c>
      <c r="ES482" s="119">
        <v>64.146273235877985</v>
      </c>
      <c r="ET482" s="120">
        <v>80.257895686699158</v>
      </c>
      <c r="EU482" s="121"/>
      <c r="EV482" s="119">
        <v>62.4111308492201</v>
      </c>
      <c r="EW482" s="119">
        <v>79.730966204506046</v>
      </c>
      <c r="EX482" s="120">
        <v>87.594569612940475</v>
      </c>
      <c r="EY482" s="121"/>
      <c r="EZ482" s="119">
        <v>87.310426908150063</v>
      </c>
      <c r="FA482" s="119">
        <v>83.180879689521348</v>
      </c>
      <c r="FB482" s="120">
        <v>57.518693402328594</v>
      </c>
    </row>
    <row r="483" spans="1:158" s="118" customFormat="1" ht="15" customHeight="1" x14ac:dyDescent="0.25">
      <c r="A483" s="85">
        <v>21010110</v>
      </c>
      <c r="B483" s="215">
        <v>-76.074416670000005</v>
      </c>
      <c r="C483" s="215">
        <v>1.8449166699999999</v>
      </c>
      <c r="D483" s="87">
        <v>1265</v>
      </c>
      <c r="E483" s="197" t="s">
        <v>370</v>
      </c>
      <c r="F483" s="89" t="s">
        <v>67</v>
      </c>
      <c r="G483" s="89" t="s">
        <v>1515</v>
      </c>
      <c r="H483" s="89" t="s">
        <v>1520</v>
      </c>
      <c r="I483" s="89" t="s">
        <v>1520</v>
      </c>
      <c r="J483" s="171" t="s">
        <v>986</v>
      </c>
      <c r="K483" s="339">
        <v>1</v>
      </c>
      <c r="L483" s="418">
        <v>0</v>
      </c>
      <c r="M483" s="418">
        <v>5</v>
      </c>
      <c r="N483" s="418">
        <v>3</v>
      </c>
      <c r="O483" s="418">
        <v>0</v>
      </c>
      <c r="P483" s="418">
        <v>0</v>
      </c>
      <c r="Q483" s="418">
        <v>0</v>
      </c>
      <c r="R483" s="418">
        <v>0</v>
      </c>
      <c r="S483" s="418">
        <v>0</v>
      </c>
      <c r="T483" s="418">
        <v>0</v>
      </c>
      <c r="U483" s="418">
        <v>1</v>
      </c>
      <c r="V483" s="671">
        <v>0</v>
      </c>
      <c r="W483" s="671" t="s">
        <v>1301</v>
      </c>
      <c r="X483" s="418" t="s">
        <v>1301</v>
      </c>
      <c r="Y483" s="418" t="s">
        <v>1301</v>
      </c>
      <c r="Z483" s="418" t="s">
        <v>1301</v>
      </c>
      <c r="AA483" s="418" t="s">
        <v>1301</v>
      </c>
      <c r="AB483" s="418" t="s">
        <v>1301</v>
      </c>
      <c r="AC483" s="418" t="s">
        <v>1301</v>
      </c>
      <c r="AD483" s="339" t="s">
        <v>1301</v>
      </c>
      <c r="AE483" s="418" t="s">
        <v>1301</v>
      </c>
      <c r="AF483" s="418" t="s">
        <v>1301</v>
      </c>
      <c r="AG483" s="418" t="s">
        <v>1301</v>
      </c>
      <c r="AH483" s="418" t="s">
        <v>1301</v>
      </c>
      <c r="AI483" s="418" t="s">
        <v>1301</v>
      </c>
      <c r="AJ483" s="418" t="s">
        <v>1301</v>
      </c>
      <c r="AK483" s="418" t="s">
        <v>1301</v>
      </c>
      <c r="AL483" s="418" t="s">
        <v>1301</v>
      </c>
      <c r="AM483" s="418" t="s">
        <v>1301</v>
      </c>
      <c r="AN483" s="418" t="s">
        <v>1301</v>
      </c>
      <c r="AO483" s="120"/>
      <c r="AP483" s="92">
        <f t="shared" si="262"/>
        <v>10</v>
      </c>
      <c r="AQ483" s="93">
        <v>145.13666666666668</v>
      </c>
      <c r="AR483" s="94">
        <f t="shared" si="292"/>
        <v>6.8900576468156443</v>
      </c>
      <c r="AS483" s="95">
        <f t="shared" si="293"/>
        <v>17.225144117039111</v>
      </c>
      <c r="AT483" s="96">
        <f t="shared" si="294"/>
        <v>12</v>
      </c>
      <c r="AU483" s="97">
        <f t="shared" si="295"/>
        <v>4</v>
      </c>
      <c r="AV483" s="98"/>
      <c r="AW483" s="58">
        <f t="shared" si="280"/>
        <v>0</v>
      </c>
      <c r="AX483" s="99"/>
      <c r="AY483" s="300">
        <f t="shared" si="296"/>
        <v>5</v>
      </c>
      <c r="AZ483" s="101">
        <v>69</v>
      </c>
      <c r="BA483" s="102">
        <f t="shared" si="263"/>
        <v>-64</v>
      </c>
      <c r="BB483" s="102" t="str">
        <f t="shared" si="264"/>
        <v/>
      </c>
      <c r="BC483" s="102" t="str">
        <f t="shared" si="265"/>
        <v/>
      </c>
      <c r="BD483" s="102">
        <v>17.466666666666665</v>
      </c>
      <c r="BE483" s="103">
        <f t="shared" si="297"/>
        <v>-13.466666666666665</v>
      </c>
      <c r="BF483" s="124" t="s">
        <v>370</v>
      </c>
      <c r="BG483" s="105">
        <v>62.003448275862077</v>
      </c>
      <c r="BH483" s="105">
        <v>100.99000000000001</v>
      </c>
      <c r="BI483" s="105">
        <v>110.61724137931033</v>
      </c>
      <c r="BJ483" s="105">
        <v>145.13666666666668</v>
      </c>
      <c r="BK483" s="105">
        <v>148.59642857142859</v>
      </c>
      <c r="BL483" s="105">
        <v>144.16896551724142</v>
      </c>
      <c r="BM483" s="105">
        <v>128.50333333333333</v>
      </c>
      <c r="BN483" s="105">
        <v>100.38620689655171</v>
      </c>
      <c r="BO483" s="105">
        <v>83.879310344827587</v>
      </c>
      <c r="BP483" s="105">
        <v>104.24000000000001</v>
      </c>
      <c r="BQ483" s="105">
        <v>103.55517241379312</v>
      </c>
      <c r="BR483" s="106">
        <v>93.746428571428552</v>
      </c>
      <c r="BS483" s="107"/>
      <c r="BT483" s="237">
        <v>9.8355555555555529</v>
      </c>
      <c r="BU483" s="237">
        <v>11.753438013136289</v>
      </c>
      <c r="BV483" s="237">
        <v>15.478571428571431</v>
      </c>
      <c r="BW483" s="237">
        <v>17.466666666666665</v>
      </c>
      <c r="BX483" s="237">
        <v>19.276360153256704</v>
      </c>
      <c r="BY483" s="109">
        <v>17.989655172413794</v>
      </c>
      <c r="BZ483" s="109">
        <v>18.933333333333337</v>
      </c>
      <c r="CA483" s="109">
        <v>15.621111111111111</v>
      </c>
      <c r="CB483" s="109">
        <v>12.874074074074073</v>
      </c>
      <c r="CC483" s="109">
        <v>13.599999999999996</v>
      </c>
      <c r="CD483" s="109">
        <v>14.314942528735632</v>
      </c>
      <c r="CE483" s="109">
        <v>13.438888888888885</v>
      </c>
      <c r="CF483" s="110"/>
      <c r="CG483" s="111">
        <v>63</v>
      </c>
      <c r="CH483" s="111">
        <v>60</v>
      </c>
      <c r="CI483" s="111">
        <v>65</v>
      </c>
      <c r="CJ483" s="111">
        <v>69</v>
      </c>
      <c r="CK483" s="111">
        <v>63</v>
      </c>
      <c r="CL483" s="111">
        <v>61</v>
      </c>
      <c r="CM483" s="111">
        <v>66</v>
      </c>
      <c r="CN483" s="111">
        <v>48.2</v>
      </c>
      <c r="CO483" s="111">
        <v>58</v>
      </c>
      <c r="CP483" s="111">
        <v>143</v>
      </c>
      <c r="CQ483" s="111">
        <v>108</v>
      </c>
      <c r="CR483" s="111">
        <v>65</v>
      </c>
      <c r="CS483" s="112"/>
      <c r="CT483" s="200" t="s">
        <v>370</v>
      </c>
      <c r="CU483" s="114">
        <f t="shared" si="284"/>
        <v>9</v>
      </c>
      <c r="CV483" s="114"/>
      <c r="CW483" s="114"/>
      <c r="CX483" s="114">
        <f t="shared" si="285"/>
        <v>1</v>
      </c>
      <c r="CY483" s="114"/>
      <c r="CZ483" s="114"/>
      <c r="DA483" s="114">
        <f t="shared" si="286"/>
        <v>0</v>
      </c>
      <c r="DB483" s="115">
        <f t="shared" si="298"/>
        <v>10</v>
      </c>
      <c r="DC483" s="116">
        <f t="shared" si="288"/>
        <v>10</v>
      </c>
      <c r="DD483" s="116">
        <f t="shared" si="289"/>
        <v>2</v>
      </c>
      <c r="DE483" s="116">
        <f t="shared" si="290"/>
        <v>0</v>
      </c>
      <c r="DF483" s="117">
        <f t="shared" si="291"/>
        <v>12</v>
      </c>
      <c r="DH483" s="119">
        <v>25.30146158290006</v>
      </c>
      <c r="DI483" s="119">
        <v>12.700733679953784</v>
      </c>
      <c r="DJ483" s="120">
        <v>19.701138070479491</v>
      </c>
      <c r="DK483" s="121"/>
      <c r="DL483" s="119">
        <v>31.943931444561041</v>
      </c>
      <c r="DM483" s="119">
        <v>28.416998950682061</v>
      </c>
      <c r="DN483" s="120">
        <v>35.672402938090244</v>
      </c>
      <c r="DO483" s="121"/>
      <c r="DP483" s="119">
        <v>41.798735632183906</v>
      </c>
      <c r="DQ483" s="119">
        <v>32.899004839685425</v>
      </c>
      <c r="DR483" s="120">
        <v>35.498926194797342</v>
      </c>
      <c r="DS483" s="121"/>
      <c r="DT483" s="119">
        <v>48.301145092460878</v>
      </c>
      <c r="DU483" s="119">
        <v>45.101069227121862</v>
      </c>
      <c r="DV483" s="120">
        <v>47.201119013750599</v>
      </c>
      <c r="DW483" s="121"/>
      <c r="DX483" s="119">
        <v>49.996554100620266</v>
      </c>
      <c r="DY483" s="119">
        <v>35.097580978635428</v>
      </c>
      <c r="DZ483" s="120">
        <v>59.995864920744317</v>
      </c>
      <c r="EA483" s="121"/>
      <c r="EB483" s="119">
        <v>49.163529411764713</v>
      </c>
      <c r="EC483" s="119">
        <v>47.165011956001919</v>
      </c>
      <c r="ED483" s="120">
        <v>42.968125298900048</v>
      </c>
      <c r="EE483" s="121"/>
      <c r="EF483" s="119">
        <v>40.679161950956605</v>
      </c>
      <c r="EG483" s="119">
        <v>39.079981137159784</v>
      </c>
      <c r="EH483" s="120">
        <v>43.877523578550239</v>
      </c>
      <c r="EI483" s="121"/>
      <c r="EJ483" s="119">
        <v>36.914357976653697</v>
      </c>
      <c r="EK483" s="119">
        <v>33.112879377431909</v>
      </c>
      <c r="EL483" s="120">
        <v>32.812762645914397</v>
      </c>
      <c r="EM483" s="121"/>
      <c r="EN483" s="119">
        <v>30.793770226537216</v>
      </c>
      <c r="EO483" s="119">
        <v>26.79457928802589</v>
      </c>
      <c r="EP483" s="120">
        <v>24.794983818770227</v>
      </c>
      <c r="EQ483" s="121"/>
      <c r="ER483" s="119">
        <v>22.31456218462451</v>
      </c>
      <c r="ES483" s="119">
        <v>38.124879786286719</v>
      </c>
      <c r="ET483" s="120">
        <v>51.933891362422067</v>
      </c>
      <c r="EU483" s="121"/>
      <c r="EV483" s="119">
        <v>33.669975422427036</v>
      </c>
      <c r="EW483" s="119">
        <v>38.965253456221191</v>
      </c>
      <c r="EX483" s="120">
        <v>35.768104454685094</v>
      </c>
      <c r="EY483" s="121"/>
      <c r="EZ483" s="119">
        <v>31.111281741233377</v>
      </c>
      <c r="FA483" s="119">
        <v>30.511064087061673</v>
      </c>
      <c r="FB483" s="120">
        <v>21.107654171704961</v>
      </c>
    </row>
    <row r="484" spans="1:158" s="118" customFormat="1" ht="15" customHeight="1" x14ac:dyDescent="0.25">
      <c r="A484" s="85">
        <v>21055030</v>
      </c>
      <c r="B484" s="86">
        <v>-76.16</v>
      </c>
      <c r="C484" s="86">
        <v>2.2414719999999999</v>
      </c>
      <c r="D484" s="87">
        <v>2085</v>
      </c>
      <c r="E484" s="197" t="s">
        <v>371</v>
      </c>
      <c r="F484" s="89" t="s">
        <v>65</v>
      </c>
      <c r="G484" s="89" t="s">
        <v>1515</v>
      </c>
      <c r="H484" s="89" t="s">
        <v>1520</v>
      </c>
      <c r="I484" s="89" t="s">
        <v>1617</v>
      </c>
      <c r="J484" s="171" t="s">
        <v>1855</v>
      </c>
      <c r="K484" s="339">
        <v>10.1</v>
      </c>
      <c r="L484" s="418">
        <v>2</v>
      </c>
      <c r="M484" s="418">
        <v>5.5</v>
      </c>
      <c r="N484" s="418">
        <v>3.2</v>
      </c>
      <c r="O484" s="418">
        <v>9.1999999999999993</v>
      </c>
      <c r="P484" s="418">
        <v>2.4</v>
      </c>
      <c r="Q484" s="418">
        <v>20.399999999999999</v>
      </c>
      <c r="R484" s="418">
        <v>6.4</v>
      </c>
      <c r="S484" s="418">
        <v>7</v>
      </c>
      <c r="T484" s="418">
        <v>7</v>
      </c>
      <c r="U484" s="418">
        <v>0.8</v>
      </c>
      <c r="V484" s="671">
        <v>2.4</v>
      </c>
      <c r="W484" s="671">
        <v>0</v>
      </c>
      <c r="X484" s="418">
        <v>0</v>
      </c>
      <c r="Y484" s="418">
        <v>20</v>
      </c>
      <c r="Z484" s="418">
        <v>9.5</v>
      </c>
      <c r="AA484" s="418">
        <v>11.5</v>
      </c>
      <c r="AB484" s="418">
        <v>6.7</v>
      </c>
      <c r="AC484" s="418">
        <v>2.2000000000000002</v>
      </c>
      <c r="AD484" s="339">
        <v>0</v>
      </c>
      <c r="AE484" s="418">
        <v>1.2</v>
      </c>
      <c r="AF484" s="418">
        <v>7</v>
      </c>
      <c r="AG484" s="418">
        <v>0</v>
      </c>
      <c r="AH484" s="418">
        <v>10.6</v>
      </c>
      <c r="AI484" s="418">
        <v>8.5</v>
      </c>
      <c r="AJ484" s="418">
        <v>27.8</v>
      </c>
      <c r="AK484" s="418">
        <v>7.4</v>
      </c>
      <c r="AL484" s="418">
        <v>12.2</v>
      </c>
      <c r="AM484" s="418">
        <v>6.3</v>
      </c>
      <c r="AN484" s="418">
        <v>4.2</v>
      </c>
      <c r="AO484" s="120"/>
      <c r="AP484" s="92">
        <f t="shared" si="262"/>
        <v>211.5</v>
      </c>
      <c r="AQ484" s="93">
        <v>221.54999999999998</v>
      </c>
      <c r="AR484" s="94">
        <f t="shared" si="292"/>
        <v>95.463777928232915</v>
      </c>
      <c r="AS484" s="95">
        <f t="shared" si="293"/>
        <v>95.463777928232915</v>
      </c>
      <c r="AT484" s="96">
        <f t="shared" si="294"/>
        <v>30</v>
      </c>
      <c r="AU484" s="97">
        <f t="shared" si="295"/>
        <v>26</v>
      </c>
      <c r="AV484" s="98"/>
      <c r="AW484" s="58">
        <f t="shared" si="280"/>
        <v>4.2</v>
      </c>
      <c r="AX484" s="99"/>
      <c r="AY484" s="300">
        <f t="shared" si="296"/>
        <v>27.8</v>
      </c>
      <c r="AZ484" s="101">
        <v>73.3</v>
      </c>
      <c r="BA484" s="102">
        <f t="shared" si="263"/>
        <v>-45.5</v>
      </c>
      <c r="BB484" s="102" t="str">
        <f t="shared" si="264"/>
        <v/>
      </c>
      <c r="BC484" s="102" t="str">
        <f t="shared" si="265"/>
        <v/>
      </c>
      <c r="BD484" s="102">
        <v>22.012315270935961</v>
      </c>
      <c r="BE484" s="103">
        <f t="shared" si="297"/>
        <v>3.9876847290640391</v>
      </c>
      <c r="BF484" s="124" t="s">
        <v>371</v>
      </c>
      <c r="BG484" s="105">
        <v>96.314285714285703</v>
      </c>
      <c r="BH484" s="105">
        <v>124.58214285714287</v>
      </c>
      <c r="BI484" s="105">
        <v>185.60000000000002</v>
      </c>
      <c r="BJ484" s="105">
        <v>221.54999999999998</v>
      </c>
      <c r="BK484" s="105">
        <v>211.15172413793104</v>
      </c>
      <c r="BL484" s="105">
        <v>178.00370370370368</v>
      </c>
      <c r="BM484" s="105">
        <v>151.24137931034483</v>
      </c>
      <c r="BN484" s="105">
        <v>106.78888888888885</v>
      </c>
      <c r="BO484" s="105">
        <v>111.29655172413794</v>
      </c>
      <c r="BP484" s="105">
        <v>151.21600000000001</v>
      </c>
      <c r="BQ484" s="105">
        <v>153.68214285714288</v>
      </c>
      <c r="BR484" s="106">
        <v>111.12400000000004</v>
      </c>
      <c r="BS484" s="107"/>
      <c r="BT484" s="237">
        <v>13.324137931034484</v>
      </c>
      <c r="BU484" s="237">
        <v>15.338362462173402</v>
      </c>
      <c r="BV484" s="237">
        <v>19.817164750957851</v>
      </c>
      <c r="BW484" s="237">
        <v>22.012315270935961</v>
      </c>
      <c r="BX484" s="237">
        <v>23.127777777777769</v>
      </c>
      <c r="BY484" s="109">
        <v>22.026765188834151</v>
      </c>
      <c r="BZ484" s="109">
        <v>22.457777777777778</v>
      </c>
      <c r="CA484" s="109">
        <v>18.204444444444444</v>
      </c>
      <c r="CB484" s="109">
        <v>16.222222222222221</v>
      </c>
      <c r="CC484" s="109">
        <v>19.279761904761905</v>
      </c>
      <c r="CD484" s="109">
        <v>19.110837438423648</v>
      </c>
      <c r="CE484" s="109">
        <v>16.491034482758618</v>
      </c>
      <c r="CF484" s="110"/>
      <c r="CG484" s="111">
        <v>49.6</v>
      </c>
      <c r="CH484" s="111">
        <v>78.8</v>
      </c>
      <c r="CI484" s="111">
        <v>100</v>
      </c>
      <c r="CJ484" s="111">
        <v>73.3</v>
      </c>
      <c r="CK484" s="111">
        <v>71.599999999999994</v>
      </c>
      <c r="CL484" s="111">
        <v>77</v>
      </c>
      <c r="CM484" s="111">
        <v>50.4</v>
      </c>
      <c r="CN484" s="111">
        <v>74.5</v>
      </c>
      <c r="CO484" s="111">
        <v>66.5</v>
      </c>
      <c r="CP484" s="111">
        <v>54.1</v>
      </c>
      <c r="CQ484" s="111">
        <v>65.599999999999994</v>
      </c>
      <c r="CR484" s="111">
        <v>114.9</v>
      </c>
      <c r="CS484" s="112"/>
      <c r="CT484" s="200" t="s">
        <v>371</v>
      </c>
      <c r="CU484" s="114">
        <f t="shared" si="284"/>
        <v>73.199999999999989</v>
      </c>
      <c r="CV484" s="114"/>
      <c r="CW484" s="114"/>
      <c r="CX484" s="114">
        <f t="shared" si="285"/>
        <v>53.100000000000009</v>
      </c>
      <c r="CY484" s="114"/>
      <c r="CZ484" s="114"/>
      <c r="DA484" s="114">
        <f t="shared" si="286"/>
        <v>85.199999999999989</v>
      </c>
      <c r="DB484" s="115">
        <f t="shared" si="298"/>
        <v>211.5</v>
      </c>
      <c r="DC484" s="116">
        <f t="shared" si="288"/>
        <v>10</v>
      </c>
      <c r="DD484" s="116">
        <f t="shared" si="289"/>
        <v>10</v>
      </c>
      <c r="DE484" s="116">
        <f t="shared" si="290"/>
        <v>10</v>
      </c>
      <c r="DF484" s="117">
        <f t="shared" si="291"/>
        <v>30</v>
      </c>
      <c r="DH484" s="119">
        <v>31.610066395373739</v>
      </c>
      <c r="DI484" s="119">
        <v>22.244120796744483</v>
      </c>
      <c r="DJ484" s="120">
        <v>40.390640394088663</v>
      </c>
      <c r="DK484" s="121"/>
      <c r="DL484" s="119">
        <v>42.821713250517604</v>
      </c>
      <c r="DM484" s="119">
        <v>39.755719461697723</v>
      </c>
      <c r="DN484" s="120">
        <v>44.354710144927544</v>
      </c>
      <c r="DO484" s="121"/>
      <c r="DP484" s="119">
        <v>52.1953125</v>
      </c>
      <c r="DQ484" s="119">
        <v>49.107421875</v>
      </c>
      <c r="DR484" s="120">
        <v>64.447265625</v>
      </c>
      <c r="DS484" s="121"/>
      <c r="DT484" s="119">
        <v>68.38749241044323</v>
      </c>
      <c r="DU484" s="119">
        <v>68.38749241044323</v>
      </c>
      <c r="DV484" s="120">
        <v>81.508348512446872</v>
      </c>
      <c r="DW484" s="121"/>
      <c r="DX484" s="119">
        <v>65.115212819228859</v>
      </c>
      <c r="DY484" s="119">
        <v>59.613927558003681</v>
      </c>
      <c r="DZ484" s="120">
        <v>75.017526289434159</v>
      </c>
      <c r="EA484" s="121"/>
      <c r="EB484" s="119">
        <v>64.296505073280713</v>
      </c>
      <c r="EC484" s="119">
        <v>55.888500563697853</v>
      </c>
      <c r="ED484" s="120">
        <v>55.294994363021409</v>
      </c>
      <c r="EE484" s="121"/>
      <c r="EF484" s="119">
        <v>52.727318007662831</v>
      </c>
      <c r="EG484" s="119">
        <v>46.624155961235061</v>
      </c>
      <c r="EH484" s="120">
        <v>48.62519269776876</v>
      </c>
      <c r="EI484" s="121"/>
      <c r="EJ484" s="119">
        <v>37.377115384615387</v>
      </c>
      <c r="EK484" s="119">
        <v>36.277788461538456</v>
      </c>
      <c r="EL484" s="120">
        <v>40.675096153846162</v>
      </c>
      <c r="EM484" s="121"/>
      <c r="EN484" s="119">
        <v>34.103856375459443</v>
      </c>
      <c r="EO484" s="119">
        <v>33.003731976251068</v>
      </c>
      <c r="EP484" s="120">
        <v>50.805744981622851</v>
      </c>
      <c r="EQ484" s="121"/>
      <c r="ER484" s="119">
        <v>42.910885562040086</v>
      </c>
      <c r="ES484" s="119">
        <v>59.915199188023344</v>
      </c>
      <c r="ET484" s="120">
        <v>66.116772392793706</v>
      </c>
      <c r="EU484" s="121"/>
      <c r="EV484" s="119">
        <v>43.628887365775654</v>
      </c>
      <c r="EW484" s="119">
        <v>53.935711674663018</v>
      </c>
      <c r="EX484" s="120">
        <v>48.432067626228019</v>
      </c>
      <c r="EY484" s="121"/>
      <c r="EZ484" s="119">
        <v>39.184724220623515</v>
      </c>
      <c r="FA484" s="119">
        <v>39.884451438848934</v>
      </c>
      <c r="FB484" s="120">
        <v>32.087491007194259</v>
      </c>
    </row>
    <row r="485" spans="1:158" s="118" customFormat="1" ht="15" customHeight="1" x14ac:dyDescent="0.25">
      <c r="A485" s="85">
        <v>21030080</v>
      </c>
      <c r="B485" s="86">
        <v>-75.889833330000002</v>
      </c>
      <c r="C485" s="86">
        <v>1.8084166699999999</v>
      </c>
      <c r="D485" s="87">
        <v>1350</v>
      </c>
      <c r="E485" s="197" t="s">
        <v>372</v>
      </c>
      <c r="F485" s="89" t="s">
        <v>67</v>
      </c>
      <c r="G485" s="89" t="s">
        <v>1526</v>
      </c>
      <c r="H485" s="89" t="s">
        <v>1529</v>
      </c>
      <c r="I485" s="89" t="s">
        <v>1618</v>
      </c>
      <c r="J485" s="171" t="s">
        <v>987</v>
      </c>
      <c r="K485" s="339">
        <v>1</v>
      </c>
      <c r="L485" s="418">
        <v>0</v>
      </c>
      <c r="M485" s="418">
        <v>23</v>
      </c>
      <c r="N485" s="418">
        <v>10</v>
      </c>
      <c r="O485" s="418">
        <v>0</v>
      </c>
      <c r="P485" s="418">
        <v>0</v>
      </c>
      <c r="Q485" s="418">
        <v>8</v>
      </c>
      <c r="R485" s="418">
        <v>1</v>
      </c>
      <c r="S485" s="418">
        <v>4</v>
      </c>
      <c r="T485" s="418">
        <v>2</v>
      </c>
      <c r="U485" s="418">
        <v>5</v>
      </c>
      <c r="V485" s="671">
        <v>2</v>
      </c>
      <c r="W485" s="671">
        <v>0</v>
      </c>
      <c r="X485" s="418">
        <v>0</v>
      </c>
      <c r="Y485" s="418">
        <v>0</v>
      </c>
      <c r="Z485" s="418">
        <v>0</v>
      </c>
      <c r="AA485" s="418">
        <v>0</v>
      </c>
      <c r="AB485" s="418">
        <v>5</v>
      </c>
      <c r="AC485" s="418">
        <v>15</v>
      </c>
      <c r="AD485" s="339">
        <v>2</v>
      </c>
      <c r="AE485" s="418">
        <v>0</v>
      </c>
      <c r="AF485" s="418">
        <v>17</v>
      </c>
      <c r="AG485" s="418">
        <v>2</v>
      </c>
      <c r="AH485" s="418">
        <v>0</v>
      </c>
      <c r="AI485" s="418">
        <v>1</v>
      </c>
      <c r="AJ485" s="418">
        <v>0</v>
      </c>
      <c r="AK485" s="418">
        <v>0</v>
      </c>
      <c r="AL485" s="418">
        <v>0</v>
      </c>
      <c r="AM485" s="418">
        <v>5</v>
      </c>
      <c r="AN485" s="418">
        <v>6</v>
      </c>
      <c r="AO485" s="120"/>
      <c r="AP485" s="92">
        <f t="shared" si="262"/>
        <v>109</v>
      </c>
      <c r="AQ485" s="93">
        <v>168.0344827586207</v>
      </c>
      <c r="AR485" s="94">
        <f t="shared" si="292"/>
        <v>64.867638005335522</v>
      </c>
      <c r="AS485" s="95">
        <f t="shared" si="293"/>
        <v>64.867638005335508</v>
      </c>
      <c r="AT485" s="96">
        <f t="shared" si="294"/>
        <v>30</v>
      </c>
      <c r="AU485" s="97">
        <f t="shared" si="295"/>
        <v>17</v>
      </c>
      <c r="AV485" s="98"/>
      <c r="AW485" s="58">
        <f t="shared" si="280"/>
        <v>6</v>
      </c>
      <c r="AX485" s="99"/>
      <c r="AY485" s="300">
        <f t="shared" si="296"/>
        <v>23</v>
      </c>
      <c r="AZ485" s="101">
        <v>96</v>
      </c>
      <c r="BA485" s="102">
        <f t="shared" si="263"/>
        <v>-73</v>
      </c>
      <c r="BB485" s="102" t="str">
        <f t="shared" si="264"/>
        <v/>
      </c>
      <c r="BC485" s="102" t="str">
        <f t="shared" si="265"/>
        <v/>
      </c>
      <c r="BD485" s="102">
        <v>15.321839080459764</v>
      </c>
      <c r="BE485" s="103">
        <f t="shared" si="297"/>
        <v>1.6781609195402361</v>
      </c>
      <c r="BF485" s="124" t="s">
        <v>372</v>
      </c>
      <c r="BG485" s="105">
        <v>80.925925925925924</v>
      </c>
      <c r="BH485" s="105">
        <v>90.678571428571431</v>
      </c>
      <c r="BI485" s="105">
        <v>135.51724137931035</v>
      </c>
      <c r="BJ485" s="105">
        <v>168.0344827586207</v>
      </c>
      <c r="BK485" s="105">
        <v>189.34482758620689</v>
      </c>
      <c r="BL485" s="105">
        <v>187.37037037037038</v>
      </c>
      <c r="BM485" s="105">
        <v>174.72413793103448</v>
      </c>
      <c r="BN485" s="105">
        <v>141.37931034482759</v>
      </c>
      <c r="BO485" s="105">
        <v>131.10344827586206</v>
      </c>
      <c r="BP485" s="105">
        <v>120.4</v>
      </c>
      <c r="BQ485" s="105">
        <v>105.17241379310344</v>
      </c>
      <c r="BR485" s="106">
        <v>80.75</v>
      </c>
      <c r="BS485" s="107"/>
      <c r="BT485" s="237">
        <v>7.7747126436781571</v>
      </c>
      <c r="BU485" s="237">
        <v>8.3871001691272635</v>
      </c>
      <c r="BV485" s="237">
        <v>13.310344827586205</v>
      </c>
      <c r="BW485" s="237">
        <v>15.321839080459764</v>
      </c>
      <c r="BX485" s="237">
        <v>16.865517241379308</v>
      </c>
      <c r="BY485" s="109">
        <v>15.920597172678026</v>
      </c>
      <c r="BZ485" s="109">
        <v>16.182222222222219</v>
      </c>
      <c r="CA485" s="109">
        <v>13.408888888888889</v>
      </c>
      <c r="CB485" s="109">
        <v>12.206896551724139</v>
      </c>
      <c r="CC485" s="109">
        <v>12.333333333333334</v>
      </c>
      <c r="CD485" s="109">
        <v>11.620689655172415</v>
      </c>
      <c r="CE485" s="109">
        <v>10.223333333333333</v>
      </c>
      <c r="CF485" s="110"/>
      <c r="CG485" s="111">
        <v>110</v>
      </c>
      <c r="CH485" s="111">
        <v>105</v>
      </c>
      <c r="CI485" s="111">
        <v>75</v>
      </c>
      <c r="CJ485" s="111">
        <v>96</v>
      </c>
      <c r="CK485" s="111">
        <v>106</v>
      </c>
      <c r="CL485" s="111">
        <v>96</v>
      </c>
      <c r="CM485" s="111">
        <v>135</v>
      </c>
      <c r="CN485" s="111">
        <v>80</v>
      </c>
      <c r="CO485" s="111">
        <v>94</v>
      </c>
      <c r="CP485" s="111">
        <v>84</v>
      </c>
      <c r="CQ485" s="111">
        <v>80</v>
      </c>
      <c r="CR485" s="111">
        <v>75</v>
      </c>
      <c r="CS485" s="112"/>
      <c r="CT485" s="200" t="s">
        <v>372</v>
      </c>
      <c r="CU485" s="114">
        <f t="shared" si="284"/>
        <v>49</v>
      </c>
      <c r="CV485" s="114"/>
      <c r="CW485" s="114"/>
      <c r="CX485" s="114">
        <f t="shared" si="285"/>
        <v>29</v>
      </c>
      <c r="CY485" s="114"/>
      <c r="CZ485" s="114"/>
      <c r="DA485" s="114">
        <f t="shared" si="286"/>
        <v>31</v>
      </c>
      <c r="DB485" s="115">
        <f t="shared" si="298"/>
        <v>109</v>
      </c>
      <c r="DC485" s="116">
        <f t="shared" si="288"/>
        <v>10</v>
      </c>
      <c r="DD485" s="116">
        <f t="shared" si="289"/>
        <v>10</v>
      </c>
      <c r="DE485" s="116">
        <f t="shared" si="290"/>
        <v>10</v>
      </c>
      <c r="DF485" s="117">
        <f t="shared" si="291"/>
        <v>30</v>
      </c>
      <c r="DH485" s="119">
        <v>26.213083870967736</v>
      </c>
      <c r="DI485" s="119">
        <v>17.966270967741934</v>
      </c>
      <c r="DJ485" s="120">
        <v>31.907311827956988</v>
      </c>
      <c r="DK485" s="121"/>
      <c r="DL485" s="119">
        <v>24.77954248366013</v>
      </c>
      <c r="DM485" s="119">
        <v>32.334281045751631</v>
      </c>
      <c r="DN485" s="120">
        <v>35.356176470588231</v>
      </c>
      <c r="DO485" s="121"/>
      <c r="DP485" s="119">
        <v>46.319120379929792</v>
      </c>
      <c r="DQ485" s="119">
        <v>41.317055544084241</v>
      </c>
      <c r="DR485" s="120">
        <v>46.018996489779063</v>
      </c>
      <c r="DS485" s="121"/>
      <c r="DT485" s="119">
        <v>50.317757215245642</v>
      </c>
      <c r="DU485" s="119">
        <v>52.536175369024008</v>
      </c>
      <c r="DV485" s="120">
        <v>49.712734082396999</v>
      </c>
      <c r="DW485" s="121"/>
      <c r="DX485" s="119">
        <v>61.289180327868863</v>
      </c>
      <c r="DY485" s="119">
        <v>50.673734061930794</v>
      </c>
      <c r="DZ485" s="120">
        <v>71.303752276867044</v>
      </c>
      <c r="EA485" s="121"/>
      <c r="EB485" s="119">
        <v>67.106974833076521</v>
      </c>
      <c r="EC485" s="119">
        <v>65.220832049306622</v>
      </c>
      <c r="ED485" s="120">
        <v>60.952193117616844</v>
      </c>
      <c r="EE485" s="121"/>
      <c r="EF485" s="119">
        <v>56.444313029765418</v>
      </c>
      <c r="EG485" s="119">
        <v>51.349339641237925</v>
      </c>
      <c r="EH485" s="120">
        <v>61.13968066232998</v>
      </c>
      <c r="EI485" s="121"/>
      <c r="EJ485" s="119">
        <v>50.121674544226863</v>
      </c>
      <c r="EK485" s="119">
        <v>45.862322754895331</v>
      </c>
      <c r="EL485" s="120">
        <v>50.71600270087778</v>
      </c>
      <c r="EM485" s="121"/>
      <c r="EN485" s="119">
        <v>52.921985815602831</v>
      </c>
      <c r="EO485" s="119">
        <v>41.404255319148938</v>
      </c>
      <c r="EP485" s="120">
        <v>41.007092198581553</v>
      </c>
      <c r="EQ485" s="121"/>
      <c r="ER485" s="119">
        <v>35.040438129070452</v>
      </c>
      <c r="ES485" s="119">
        <v>39.293901716992295</v>
      </c>
      <c r="ET485" s="120">
        <v>39.69899348727057</v>
      </c>
      <c r="EU485" s="121"/>
      <c r="EV485" s="119">
        <v>32.847877059569072</v>
      </c>
      <c r="EW485" s="119">
        <v>40.635519645120411</v>
      </c>
      <c r="EX485" s="120">
        <v>31.549936628643856</v>
      </c>
      <c r="EY485" s="121"/>
      <c r="EZ485" s="119">
        <v>39.715072133637051</v>
      </c>
      <c r="FA485" s="119">
        <v>26.009870918754739</v>
      </c>
      <c r="FB485" s="120">
        <v>22.108390280941531</v>
      </c>
    </row>
    <row r="486" spans="1:158" s="118" customFormat="1" ht="15" customHeight="1" x14ac:dyDescent="0.25">
      <c r="A486" s="85">
        <v>21020040</v>
      </c>
      <c r="B486" s="86">
        <v>-75.90780556</v>
      </c>
      <c r="C486" s="86">
        <v>2.01541667</v>
      </c>
      <c r="D486" s="87">
        <v>1017</v>
      </c>
      <c r="E486" s="197" t="s">
        <v>373</v>
      </c>
      <c r="F486" s="89" t="s">
        <v>67</v>
      </c>
      <c r="G486" s="89" t="s">
        <v>1515</v>
      </c>
      <c r="H486" s="89" t="s">
        <v>1520</v>
      </c>
      <c r="I486" s="89" t="s">
        <v>1611</v>
      </c>
      <c r="J486" s="171" t="s">
        <v>988</v>
      </c>
      <c r="K486" s="246">
        <v>25</v>
      </c>
      <c r="L486" s="418">
        <v>0</v>
      </c>
      <c r="M486" s="418">
        <v>1</v>
      </c>
      <c r="N486" s="418">
        <v>0</v>
      </c>
      <c r="O486" s="418">
        <v>0</v>
      </c>
      <c r="P486" s="418">
        <v>0</v>
      </c>
      <c r="Q486" s="418">
        <v>0</v>
      </c>
      <c r="R486" s="418">
        <v>3</v>
      </c>
      <c r="S486" s="418">
        <v>0</v>
      </c>
      <c r="T486" s="418">
        <v>4</v>
      </c>
      <c r="U486" s="418">
        <v>0</v>
      </c>
      <c r="V486" s="671">
        <v>0</v>
      </c>
      <c r="W486" s="671">
        <v>0</v>
      </c>
      <c r="X486" s="418">
        <v>0</v>
      </c>
      <c r="Y486" s="418">
        <v>8</v>
      </c>
      <c r="Z486" s="418">
        <v>4</v>
      </c>
      <c r="AA486" s="418">
        <v>4</v>
      </c>
      <c r="AB486" s="418">
        <v>0</v>
      </c>
      <c r="AC486" s="418">
        <v>1</v>
      </c>
      <c r="AD486" s="246">
        <v>4</v>
      </c>
      <c r="AE486" s="418">
        <v>0</v>
      </c>
      <c r="AF486" s="418">
        <v>5</v>
      </c>
      <c r="AG486" s="418">
        <v>0</v>
      </c>
      <c r="AH486" s="418">
        <v>0</v>
      </c>
      <c r="AI486" s="418">
        <v>0</v>
      </c>
      <c r="AJ486" s="418">
        <v>1</v>
      </c>
      <c r="AK486" s="418">
        <v>0</v>
      </c>
      <c r="AL486" s="418">
        <v>2</v>
      </c>
      <c r="AM486" s="418">
        <v>5</v>
      </c>
      <c r="AN486" s="418">
        <v>4</v>
      </c>
      <c r="AO486" s="120"/>
      <c r="AP486" s="92">
        <f t="shared" si="262"/>
        <v>71</v>
      </c>
      <c r="AQ486" s="93">
        <v>143.13333333333333</v>
      </c>
      <c r="AR486" s="94">
        <f t="shared" si="292"/>
        <v>49.604098742431304</v>
      </c>
      <c r="AS486" s="95">
        <f t="shared" si="293"/>
        <v>49.604098742431297</v>
      </c>
      <c r="AT486" s="96">
        <f t="shared" si="294"/>
        <v>30</v>
      </c>
      <c r="AU486" s="97">
        <f t="shared" si="295"/>
        <v>14</v>
      </c>
      <c r="AV486" s="98"/>
      <c r="AW486" s="58">
        <f t="shared" si="280"/>
        <v>4</v>
      </c>
      <c r="AX486" s="99"/>
      <c r="AY486" s="300">
        <f t="shared" si="296"/>
        <v>25</v>
      </c>
      <c r="AZ486" s="101">
        <v>88</v>
      </c>
      <c r="BA486" s="102">
        <f t="shared" si="263"/>
        <v>-63</v>
      </c>
      <c r="BB486" s="102" t="str">
        <f t="shared" si="264"/>
        <v/>
      </c>
      <c r="BC486" s="102" t="str">
        <f t="shared" si="265"/>
        <v/>
      </c>
      <c r="BD486" s="102">
        <v>15.566666666666665</v>
      </c>
      <c r="BE486" s="103">
        <f t="shared" si="297"/>
        <v>-1.5666666666666647</v>
      </c>
      <c r="BF486" s="124" t="s">
        <v>373</v>
      </c>
      <c r="BG486" s="105">
        <v>83.7</v>
      </c>
      <c r="BH486" s="105">
        <v>109.03333333333333</v>
      </c>
      <c r="BI486" s="105">
        <v>118</v>
      </c>
      <c r="BJ486" s="105">
        <v>143.13333333333333</v>
      </c>
      <c r="BK486" s="105">
        <v>131.06666666666666</v>
      </c>
      <c r="BL486" s="105">
        <v>96.733333333333334</v>
      </c>
      <c r="BM486" s="105">
        <v>75.433333333333337</v>
      </c>
      <c r="BN486" s="105">
        <v>55.633333333333333</v>
      </c>
      <c r="BO486" s="105">
        <v>64.36666666666666</v>
      </c>
      <c r="BP486" s="105">
        <v>103.56666666666666</v>
      </c>
      <c r="BQ486" s="105">
        <v>148</v>
      </c>
      <c r="BR486" s="106">
        <v>100</v>
      </c>
      <c r="BS486" s="107"/>
      <c r="BT486" s="237">
        <v>8.8666666666666654</v>
      </c>
      <c r="BU486" s="237">
        <v>9.4421798029556641</v>
      </c>
      <c r="BV486" s="237">
        <v>14.100000000000001</v>
      </c>
      <c r="BW486" s="237">
        <v>15.566666666666665</v>
      </c>
      <c r="BX486" s="237">
        <v>15.333333333333336</v>
      </c>
      <c r="BY486" s="109">
        <v>14.433333333333334</v>
      </c>
      <c r="BZ486" s="109">
        <v>14.066666666666666</v>
      </c>
      <c r="CA486" s="109">
        <v>10.999999999999996</v>
      </c>
      <c r="CB486" s="109">
        <v>10.333333333333332</v>
      </c>
      <c r="CC486" s="109">
        <v>11.866666666666667</v>
      </c>
      <c r="CD486" s="109">
        <v>14.549425287356325</v>
      </c>
      <c r="CE486" s="109">
        <v>11.544444444444443</v>
      </c>
      <c r="CF486" s="110"/>
      <c r="CG486" s="111">
        <v>87</v>
      </c>
      <c r="CH486" s="111">
        <v>120</v>
      </c>
      <c r="CI486" s="111">
        <v>95</v>
      </c>
      <c r="CJ486" s="111">
        <v>88</v>
      </c>
      <c r="CK486" s="111">
        <v>81</v>
      </c>
      <c r="CL486" s="111">
        <v>52</v>
      </c>
      <c r="CM486" s="111">
        <v>33</v>
      </c>
      <c r="CN486" s="111">
        <v>32</v>
      </c>
      <c r="CO486" s="111">
        <v>55</v>
      </c>
      <c r="CP486" s="111">
        <v>76</v>
      </c>
      <c r="CQ486" s="111">
        <v>105</v>
      </c>
      <c r="CR486" s="111">
        <v>80</v>
      </c>
      <c r="CS486" s="112"/>
      <c r="CT486" s="200" t="s">
        <v>373</v>
      </c>
      <c r="CU486" s="114">
        <f t="shared" si="284"/>
        <v>33</v>
      </c>
      <c r="CV486" s="114"/>
      <c r="CW486" s="114"/>
      <c r="CX486" s="114">
        <f t="shared" si="285"/>
        <v>21</v>
      </c>
      <c r="CY486" s="114"/>
      <c r="CZ486" s="114"/>
      <c r="DA486" s="114">
        <f t="shared" si="286"/>
        <v>17</v>
      </c>
      <c r="DB486" s="115">
        <f t="shared" si="298"/>
        <v>71</v>
      </c>
      <c r="DC486" s="116">
        <f t="shared" si="288"/>
        <v>10</v>
      </c>
      <c r="DD486" s="116">
        <f t="shared" si="289"/>
        <v>10</v>
      </c>
      <c r="DE486" s="116">
        <f t="shared" si="290"/>
        <v>10</v>
      </c>
      <c r="DF486" s="117">
        <f t="shared" si="291"/>
        <v>30</v>
      </c>
      <c r="DH486" s="119">
        <v>32.169599999999996</v>
      </c>
      <c r="DI486" s="119">
        <v>21.644977777777779</v>
      </c>
      <c r="DJ486" s="120">
        <v>20.65208888888889</v>
      </c>
      <c r="DK486" s="121"/>
      <c r="DL486" s="119">
        <v>28.453618954884778</v>
      </c>
      <c r="DM486" s="119">
        <v>41.948166179811757</v>
      </c>
      <c r="DN486" s="120">
        <v>37.031548198636806</v>
      </c>
      <c r="DO486" s="121"/>
      <c r="DP486" s="119">
        <v>35.47691460055097</v>
      </c>
      <c r="DQ486" s="119">
        <v>44.397410468319556</v>
      </c>
      <c r="DR486" s="120">
        <v>44.192341597796144</v>
      </c>
      <c r="DS486" s="121"/>
      <c r="DT486" s="119">
        <v>48.70395634379264</v>
      </c>
      <c r="DU486" s="119">
        <v>41.593178717598917</v>
      </c>
      <c r="DV486" s="120">
        <v>52.502864938608461</v>
      </c>
      <c r="DW486" s="121"/>
      <c r="DX486" s="119">
        <v>42.469553805774275</v>
      </c>
      <c r="DY486" s="119">
        <v>31.802782152230975</v>
      </c>
      <c r="DZ486" s="120">
        <v>51.160997375328087</v>
      </c>
      <c r="EA486" s="121"/>
      <c r="EB486" s="119">
        <v>32.148837209302322</v>
      </c>
      <c r="EC486" s="119">
        <v>29.866666666666667</v>
      </c>
      <c r="ED486" s="120">
        <v>27.584496124031009</v>
      </c>
      <c r="EE486" s="121"/>
      <c r="EF486" s="119">
        <v>26.743534675615212</v>
      </c>
      <c r="EG486" s="119">
        <v>23.860402684563756</v>
      </c>
      <c r="EH486" s="120">
        <v>23.462729306487695</v>
      </c>
      <c r="EI486" s="121"/>
      <c r="EJ486" s="119">
        <v>21.686655112651643</v>
      </c>
      <c r="EK486" s="119">
        <v>18.105372616984397</v>
      </c>
      <c r="EL486" s="120">
        <v>17.607972270363948</v>
      </c>
      <c r="EM486" s="121"/>
      <c r="EN486" s="119">
        <v>17.32420574886536</v>
      </c>
      <c r="EO486" s="119">
        <v>26.746142208774582</v>
      </c>
      <c r="EP486" s="120">
        <v>22.89631870902673</v>
      </c>
      <c r="EQ486" s="121"/>
      <c r="ER486" s="119">
        <v>22.8928992248062</v>
      </c>
      <c r="ES486" s="119">
        <v>39.887627906976746</v>
      </c>
      <c r="ET486" s="120">
        <v>44.686139534883722</v>
      </c>
      <c r="EU486" s="121"/>
      <c r="EV486" s="119">
        <v>39.409822986786331</v>
      </c>
      <c r="EW486" s="119">
        <v>45.911443530291692</v>
      </c>
      <c r="EX486" s="120">
        <v>48.412066816255297</v>
      </c>
      <c r="EY486" s="121"/>
      <c r="EZ486" s="119">
        <v>34.986742424242429</v>
      </c>
      <c r="FA486" s="119">
        <v>28.089356060606065</v>
      </c>
      <c r="FB486" s="120">
        <v>24.890568181818182</v>
      </c>
    </row>
    <row r="487" spans="1:158" s="118" customFormat="1" ht="15" customHeight="1" x14ac:dyDescent="0.25">
      <c r="A487" s="85">
        <v>21080030</v>
      </c>
      <c r="B487" s="215">
        <v>-75.528861109999994</v>
      </c>
      <c r="C487" s="215">
        <v>2.66961111</v>
      </c>
      <c r="D487" s="87">
        <v>600</v>
      </c>
      <c r="E487" s="197" t="s">
        <v>374</v>
      </c>
      <c r="F487" s="89" t="s">
        <v>67</v>
      </c>
      <c r="G487" s="89" t="s">
        <v>1515</v>
      </c>
      <c r="H487" s="89" t="s">
        <v>1520</v>
      </c>
      <c r="I487" s="89" t="s">
        <v>1613</v>
      </c>
      <c r="J487" s="171" t="s">
        <v>989</v>
      </c>
      <c r="K487" s="339">
        <v>9</v>
      </c>
      <c r="L487" s="418">
        <v>0</v>
      </c>
      <c r="M487" s="418">
        <v>0</v>
      </c>
      <c r="N487" s="418">
        <v>0</v>
      </c>
      <c r="O487" s="418">
        <v>0</v>
      </c>
      <c r="P487" s="418">
        <v>0</v>
      </c>
      <c r="Q487" s="418">
        <v>0</v>
      </c>
      <c r="R487" s="418">
        <v>0</v>
      </c>
      <c r="S487" s="418">
        <v>0</v>
      </c>
      <c r="T487" s="418">
        <v>0</v>
      </c>
      <c r="U487" s="418">
        <v>0</v>
      </c>
      <c r="V487" s="671">
        <v>0</v>
      </c>
      <c r="W487" s="671">
        <v>0</v>
      </c>
      <c r="X487" s="418">
        <v>0</v>
      </c>
      <c r="Y487" s="418">
        <v>0</v>
      </c>
      <c r="Z487" s="418">
        <v>75</v>
      </c>
      <c r="AA487" s="418">
        <v>7</v>
      </c>
      <c r="AB487" s="418">
        <v>0</v>
      </c>
      <c r="AC487" s="418">
        <v>3</v>
      </c>
      <c r="AD487" s="339">
        <v>0</v>
      </c>
      <c r="AE487" s="418">
        <v>0</v>
      </c>
      <c r="AF487" s="418">
        <v>4</v>
      </c>
      <c r="AG487" s="418">
        <v>0</v>
      </c>
      <c r="AH487" s="418">
        <v>30</v>
      </c>
      <c r="AI487" s="418">
        <v>20</v>
      </c>
      <c r="AJ487" s="418">
        <v>59</v>
      </c>
      <c r="AK487" s="418">
        <v>0</v>
      </c>
      <c r="AL487" s="418">
        <v>0</v>
      </c>
      <c r="AM487" s="418">
        <v>0</v>
      </c>
      <c r="AN487" s="418">
        <v>0</v>
      </c>
      <c r="AO487" s="120"/>
      <c r="AP487" s="92">
        <f t="shared" si="262"/>
        <v>207</v>
      </c>
      <c r="AQ487" s="93">
        <v>165.62</v>
      </c>
      <c r="AR487" s="94">
        <f t="shared" si="292"/>
        <v>124.98490520468542</v>
      </c>
      <c r="AS487" s="95">
        <f t="shared" si="293"/>
        <v>124.98490520468542</v>
      </c>
      <c r="AT487" s="96">
        <f t="shared" si="294"/>
        <v>30</v>
      </c>
      <c r="AU487" s="97">
        <f t="shared" si="295"/>
        <v>8</v>
      </c>
      <c r="AV487" s="98"/>
      <c r="AW487" s="58">
        <f t="shared" si="280"/>
        <v>0</v>
      </c>
      <c r="AX487" s="99"/>
      <c r="AY487" s="300">
        <f t="shared" si="296"/>
        <v>75</v>
      </c>
      <c r="AZ487" s="101">
        <v>117</v>
      </c>
      <c r="BA487" s="102">
        <f t="shared" si="263"/>
        <v>-42</v>
      </c>
      <c r="BB487" s="102" t="str">
        <f t="shared" si="264"/>
        <v/>
      </c>
      <c r="BC487" s="102" t="str">
        <f t="shared" si="265"/>
        <v/>
      </c>
      <c r="BD487" s="102">
        <v>10.499999999999998</v>
      </c>
      <c r="BE487" s="103">
        <f t="shared" si="297"/>
        <v>-2.4999999999999982</v>
      </c>
      <c r="BF487" s="124" t="s">
        <v>374</v>
      </c>
      <c r="BG487" s="105">
        <v>149.41999999999999</v>
      </c>
      <c r="BH487" s="105">
        <v>147.79333333333335</v>
      </c>
      <c r="BI487" s="105">
        <v>213.06666666666666</v>
      </c>
      <c r="BJ487" s="105">
        <v>165.62</v>
      </c>
      <c r="BK487" s="105">
        <v>121.19666666666667</v>
      </c>
      <c r="BL487" s="105">
        <v>40.926666666666655</v>
      </c>
      <c r="BM487" s="105">
        <v>34.26</v>
      </c>
      <c r="BN487" s="105">
        <v>17.75333333333333</v>
      </c>
      <c r="BO487" s="105">
        <v>44.575862068965513</v>
      </c>
      <c r="BP487" s="105">
        <v>161</v>
      </c>
      <c r="BQ487" s="105">
        <v>271.33999999999997</v>
      </c>
      <c r="BR487" s="106">
        <v>209.24827586206899</v>
      </c>
      <c r="BS487" s="107"/>
      <c r="BT487" s="237">
        <v>8.8333333333333321</v>
      </c>
      <c r="BU487" s="237">
        <v>9.4305829228243017</v>
      </c>
      <c r="BV487" s="237">
        <v>11.966666666666669</v>
      </c>
      <c r="BW487" s="237">
        <v>10.499999999999998</v>
      </c>
      <c r="BX487" s="237">
        <v>8.3666666666666636</v>
      </c>
      <c r="BY487" s="109">
        <v>5.2333333333333352</v>
      </c>
      <c r="BZ487" s="109">
        <v>4.4333333333333327</v>
      </c>
      <c r="CA487" s="109">
        <v>2.899999999999999</v>
      </c>
      <c r="CB487" s="109">
        <v>4.8965517241379315</v>
      </c>
      <c r="CC487" s="109">
        <v>9.9377777777777787</v>
      </c>
      <c r="CD487" s="109">
        <v>14.566666666666666</v>
      </c>
      <c r="CE487" s="109">
        <v>11.68444444444445</v>
      </c>
      <c r="CF487" s="110"/>
      <c r="CG487" s="111">
        <v>111.9</v>
      </c>
      <c r="CH487" s="111">
        <v>114.6</v>
      </c>
      <c r="CI487" s="111">
        <v>137</v>
      </c>
      <c r="CJ487" s="111">
        <v>117</v>
      </c>
      <c r="CK487" s="111">
        <v>90</v>
      </c>
      <c r="CL487" s="111">
        <v>127</v>
      </c>
      <c r="CM487" s="111">
        <v>110</v>
      </c>
      <c r="CN487" s="111">
        <v>80</v>
      </c>
      <c r="CO487" s="111">
        <v>76</v>
      </c>
      <c r="CP487" s="111">
        <v>139</v>
      </c>
      <c r="CQ487" s="111">
        <v>125</v>
      </c>
      <c r="CR487" s="111">
        <v>120.2</v>
      </c>
      <c r="CS487" s="112"/>
      <c r="CT487" s="200" t="s">
        <v>374</v>
      </c>
      <c r="CU487" s="114">
        <f t="shared" si="284"/>
        <v>9</v>
      </c>
      <c r="CV487" s="114"/>
      <c r="CW487" s="114"/>
      <c r="CX487" s="114">
        <f t="shared" si="285"/>
        <v>85</v>
      </c>
      <c r="CY487" s="114"/>
      <c r="CZ487" s="114"/>
      <c r="DA487" s="114">
        <f t="shared" si="286"/>
        <v>113</v>
      </c>
      <c r="DB487" s="115">
        <f t="shared" si="298"/>
        <v>207</v>
      </c>
      <c r="DC487" s="116">
        <f t="shared" si="288"/>
        <v>10</v>
      </c>
      <c r="DD487" s="116">
        <f t="shared" si="289"/>
        <v>10</v>
      </c>
      <c r="DE487" s="116">
        <f t="shared" si="290"/>
        <v>10</v>
      </c>
      <c r="DF487" s="117">
        <f t="shared" si="291"/>
        <v>30</v>
      </c>
      <c r="DH487" s="119">
        <v>65.624132434089503</v>
      </c>
      <c r="DI487" s="119">
        <v>57.221042305334159</v>
      </c>
      <c r="DJ487" s="120">
        <v>40.314825260576328</v>
      </c>
      <c r="DK487" s="121"/>
      <c r="DL487" s="119">
        <v>51.622717785843911</v>
      </c>
      <c r="DM487" s="119">
        <v>55.238316696914687</v>
      </c>
      <c r="DN487" s="120">
        <v>45.797586206896547</v>
      </c>
      <c r="DO487" s="121"/>
      <c r="DP487" s="119">
        <v>65.914982948086404</v>
      </c>
      <c r="DQ487" s="119">
        <v>78.617870405456614</v>
      </c>
      <c r="DR487" s="120">
        <v>83.018870784388028</v>
      </c>
      <c r="DS487" s="121"/>
      <c r="DT487" s="119">
        <v>53.994658753709189</v>
      </c>
      <c r="DU487" s="119">
        <v>64.193649851632031</v>
      </c>
      <c r="DV487" s="120">
        <v>50.295024727992072</v>
      </c>
      <c r="DW487" s="121"/>
      <c r="DX487" s="119">
        <v>50.609340717299581</v>
      </c>
      <c r="DY487" s="119">
        <v>26.804947257383969</v>
      </c>
      <c r="DZ487" s="120">
        <v>49.009045358649793</v>
      </c>
      <c r="EA487" s="121"/>
      <c r="EB487" s="119">
        <v>15.707208448117543</v>
      </c>
      <c r="EC487" s="119">
        <v>10.204683195592288</v>
      </c>
      <c r="ED487" s="120">
        <v>10.404775022956843</v>
      </c>
      <c r="EE487" s="121"/>
      <c r="EF487" s="119">
        <v>19.520967741935483</v>
      </c>
      <c r="EG487" s="119">
        <v>9.8105376344086022</v>
      </c>
      <c r="EH487" s="120">
        <v>7.9084946236559137</v>
      </c>
      <c r="EI487" s="121"/>
      <c r="EJ487" s="119">
        <v>5.9767195767195762</v>
      </c>
      <c r="EK487" s="119">
        <v>4.3829276895943563</v>
      </c>
      <c r="EL487" s="120">
        <v>8.4670194003527328</v>
      </c>
      <c r="EM487" s="121"/>
      <c r="EN487" s="119">
        <v>11.803152972611889</v>
      </c>
      <c r="EO487" s="119">
        <v>8.7023246492985962</v>
      </c>
      <c r="EP487" s="120">
        <v>29.40785571142284</v>
      </c>
      <c r="EQ487" s="121"/>
      <c r="ER487" s="119">
        <v>35.798798254447803</v>
      </c>
      <c r="ES487" s="119">
        <v>64.897821416582744</v>
      </c>
      <c r="ET487" s="120">
        <v>97.896713662302801</v>
      </c>
      <c r="EU487" s="121"/>
      <c r="EV487" s="119">
        <v>69.58646616541354</v>
      </c>
      <c r="EW487" s="119">
        <v>92.681974332382694</v>
      </c>
      <c r="EX487" s="120">
        <v>103.67983536427278</v>
      </c>
      <c r="EY487" s="121"/>
      <c r="EZ487" s="119">
        <v>97.511838271005317</v>
      </c>
      <c r="FA487" s="119">
        <v>77.809446333171408</v>
      </c>
      <c r="FB487" s="120">
        <v>51.906301602719743</v>
      </c>
    </row>
    <row r="488" spans="1:158" s="118" customFormat="1" ht="15" customHeight="1" x14ac:dyDescent="0.25">
      <c r="A488" s="85">
        <v>21090020</v>
      </c>
      <c r="B488" s="86">
        <v>-75.399194440000002</v>
      </c>
      <c r="C488" s="86">
        <v>2.85555556</v>
      </c>
      <c r="D488" s="87">
        <v>620</v>
      </c>
      <c r="E488" s="197" t="s">
        <v>236</v>
      </c>
      <c r="F488" s="89" t="s">
        <v>67</v>
      </c>
      <c r="G488" s="89" t="s">
        <v>1515</v>
      </c>
      <c r="H488" s="89" t="s">
        <v>1520</v>
      </c>
      <c r="I488" s="89" t="s">
        <v>1620</v>
      </c>
      <c r="J488" s="171" t="s">
        <v>978</v>
      </c>
      <c r="K488" s="339">
        <v>40</v>
      </c>
      <c r="L488" s="418">
        <v>0</v>
      </c>
      <c r="M488" s="418">
        <v>0</v>
      </c>
      <c r="N488" s="418">
        <v>0</v>
      </c>
      <c r="O488" s="418">
        <v>0</v>
      </c>
      <c r="P488" s="418">
        <v>0</v>
      </c>
      <c r="Q488" s="418">
        <v>3</v>
      </c>
      <c r="R488" s="418">
        <v>0</v>
      </c>
      <c r="S488" s="418">
        <v>0</v>
      </c>
      <c r="T488" s="418">
        <v>0</v>
      </c>
      <c r="U488" s="418">
        <v>0</v>
      </c>
      <c r="V488" s="671">
        <v>0</v>
      </c>
      <c r="W488" s="671">
        <v>2</v>
      </c>
      <c r="X488" s="418">
        <v>18</v>
      </c>
      <c r="Y488" s="418">
        <v>0</v>
      </c>
      <c r="Z488" s="418">
        <v>40</v>
      </c>
      <c r="AA488" s="418">
        <v>9</v>
      </c>
      <c r="AB488" s="418">
        <v>0</v>
      </c>
      <c r="AC488" s="418">
        <v>0</v>
      </c>
      <c r="AD488" s="339">
        <v>0</v>
      </c>
      <c r="AE488" s="418">
        <v>0</v>
      </c>
      <c r="AF488" s="418">
        <v>0</v>
      </c>
      <c r="AG488" s="418">
        <v>10</v>
      </c>
      <c r="AH488" s="418">
        <v>0</v>
      </c>
      <c r="AI488" s="418">
        <v>47</v>
      </c>
      <c r="AJ488" s="418">
        <v>45</v>
      </c>
      <c r="AK488" s="418">
        <v>0</v>
      </c>
      <c r="AL488" s="418">
        <v>18</v>
      </c>
      <c r="AM488" s="418">
        <v>0</v>
      </c>
      <c r="AN488" s="418">
        <v>9</v>
      </c>
      <c r="AO488" s="120"/>
      <c r="AP488" s="92">
        <f t="shared" si="262"/>
        <v>241</v>
      </c>
      <c r="AQ488" s="93">
        <v>185.73103448275862</v>
      </c>
      <c r="AR488" s="94">
        <f t="shared" si="292"/>
        <v>129.75752849875607</v>
      </c>
      <c r="AS488" s="95">
        <f t="shared" si="293"/>
        <v>129.7575284987561</v>
      </c>
      <c r="AT488" s="96">
        <f t="shared" si="294"/>
        <v>30</v>
      </c>
      <c r="AU488" s="97">
        <f t="shared" si="295"/>
        <v>11</v>
      </c>
      <c r="AV488" s="98"/>
      <c r="AW488" s="58">
        <f t="shared" si="280"/>
        <v>9</v>
      </c>
      <c r="AX488" s="99"/>
      <c r="AY488" s="300">
        <f t="shared" si="296"/>
        <v>47</v>
      </c>
      <c r="AZ488" s="101">
        <v>105</v>
      </c>
      <c r="BA488" s="102">
        <f t="shared" si="263"/>
        <v>-58</v>
      </c>
      <c r="BB488" s="102" t="str">
        <f t="shared" si="264"/>
        <v/>
      </c>
      <c r="BC488" s="102" t="str">
        <f t="shared" si="265"/>
        <v/>
      </c>
      <c r="BD488" s="102">
        <v>10.174712643678161</v>
      </c>
      <c r="BE488" s="103">
        <f t="shared" si="297"/>
        <v>0.82528735632183903</v>
      </c>
      <c r="BF488" s="124" t="s">
        <v>236</v>
      </c>
      <c r="BG488" s="105">
        <v>160.0793103448276</v>
      </c>
      <c r="BH488" s="105">
        <v>157.96666666666667</v>
      </c>
      <c r="BI488" s="105">
        <v>202.50666666666666</v>
      </c>
      <c r="BJ488" s="105">
        <v>185.73103448275862</v>
      </c>
      <c r="BK488" s="105">
        <v>136.16666666666666</v>
      </c>
      <c r="BL488" s="105">
        <v>43.4</v>
      </c>
      <c r="BM488" s="105">
        <v>29.620689655172413</v>
      </c>
      <c r="BN488" s="105">
        <v>19.241379310344829</v>
      </c>
      <c r="BO488" s="105">
        <v>60.413793103448278</v>
      </c>
      <c r="BP488" s="105">
        <v>211.95333333333335</v>
      </c>
      <c r="BQ488" s="105">
        <v>287.05</v>
      </c>
      <c r="BR488" s="106">
        <v>210.05172413793105</v>
      </c>
      <c r="BS488" s="107"/>
      <c r="BT488" s="237">
        <v>8.5344444444444409</v>
      </c>
      <c r="BU488" s="237">
        <v>8.6234400656814447</v>
      </c>
      <c r="BV488" s="237">
        <v>11.6</v>
      </c>
      <c r="BW488" s="237">
        <v>10.174712643678161</v>
      </c>
      <c r="BX488" s="237">
        <v>8.5666666666666647</v>
      </c>
      <c r="BY488" s="109">
        <v>4.333333333333333</v>
      </c>
      <c r="BZ488" s="109">
        <v>3.2758620689655165</v>
      </c>
      <c r="CA488" s="109">
        <v>2.6206896551724133</v>
      </c>
      <c r="CB488" s="109">
        <v>4.724137931034484</v>
      </c>
      <c r="CC488" s="109">
        <v>10.633333333333335</v>
      </c>
      <c r="CD488" s="109">
        <v>13.566666666666665</v>
      </c>
      <c r="CE488" s="109">
        <v>11.379310344827585</v>
      </c>
      <c r="CF488" s="110"/>
      <c r="CG488" s="111">
        <v>132</v>
      </c>
      <c r="CH488" s="111">
        <v>111</v>
      </c>
      <c r="CI488" s="111">
        <v>125</v>
      </c>
      <c r="CJ488" s="111">
        <v>105</v>
      </c>
      <c r="CK488" s="111">
        <v>170</v>
      </c>
      <c r="CL488" s="111">
        <v>110</v>
      </c>
      <c r="CM488" s="111">
        <v>65</v>
      </c>
      <c r="CN488" s="111">
        <v>48</v>
      </c>
      <c r="CO488" s="111">
        <v>100</v>
      </c>
      <c r="CP488" s="111">
        <v>140</v>
      </c>
      <c r="CQ488" s="111">
        <v>135</v>
      </c>
      <c r="CR488" s="111">
        <v>128</v>
      </c>
      <c r="CS488" s="112"/>
      <c r="CT488" s="200" t="s">
        <v>236</v>
      </c>
      <c r="CU488" s="114">
        <f t="shared" si="284"/>
        <v>43</v>
      </c>
      <c r="CV488" s="114"/>
      <c r="CW488" s="114"/>
      <c r="CX488" s="114">
        <f t="shared" si="285"/>
        <v>69</v>
      </c>
      <c r="CY488" s="114"/>
      <c r="CZ488" s="114"/>
      <c r="DA488" s="114">
        <f t="shared" si="286"/>
        <v>129</v>
      </c>
      <c r="DB488" s="115">
        <f t="shared" si="298"/>
        <v>241</v>
      </c>
      <c r="DC488" s="116">
        <f t="shared" si="288"/>
        <v>10</v>
      </c>
      <c r="DD488" s="116">
        <f t="shared" si="289"/>
        <v>10</v>
      </c>
      <c r="DE488" s="116">
        <f t="shared" si="290"/>
        <v>10</v>
      </c>
      <c r="DF488" s="117">
        <f t="shared" si="291"/>
        <v>30</v>
      </c>
      <c r="DH488" s="119">
        <v>66.163046251993649</v>
      </c>
      <c r="DI488" s="119">
        <v>59.08838317384371</v>
      </c>
      <c r="DJ488" s="120">
        <v>41.351903907496016</v>
      </c>
      <c r="DK488" s="121"/>
      <c r="DL488" s="119">
        <v>48.23209039548022</v>
      </c>
      <c r="DM488" s="119">
        <v>56.001694915254241</v>
      </c>
      <c r="DN488" s="120">
        <v>62.459548022598867</v>
      </c>
      <c r="DO488" s="121"/>
      <c r="DP488" s="119">
        <v>57.804975295677174</v>
      </c>
      <c r="DQ488" s="119">
        <v>58.405026942345103</v>
      </c>
      <c r="DR488" s="120">
        <v>84.107239141288062</v>
      </c>
      <c r="DS488" s="121"/>
      <c r="DT488" s="119">
        <v>67.902265598932274</v>
      </c>
      <c r="DU488" s="119">
        <v>74.902499165832509</v>
      </c>
      <c r="DV488" s="120">
        <v>57.001901901901896</v>
      </c>
      <c r="DW488" s="121"/>
      <c r="DX488" s="119">
        <v>49.612228796844185</v>
      </c>
      <c r="DY488" s="119">
        <v>37.909344181459559</v>
      </c>
      <c r="DZ488" s="120">
        <v>47.71176035502959</v>
      </c>
      <c r="EA488" s="121"/>
      <c r="EB488" s="119">
        <v>20.070867579908672</v>
      </c>
      <c r="EC488" s="119">
        <v>8.9424657534246563</v>
      </c>
      <c r="ED488" s="120">
        <v>7.2533333333333339</v>
      </c>
      <c r="EE488" s="121"/>
      <c r="EF488" s="119">
        <v>15.026785714285715</v>
      </c>
      <c r="EG488" s="119">
        <v>8.8392857142857135</v>
      </c>
      <c r="EH488" s="120">
        <v>9.1339285714285712</v>
      </c>
      <c r="EI488" s="121"/>
      <c r="EJ488" s="119">
        <v>4.5979036913261435</v>
      </c>
      <c r="EK488" s="119">
        <v>8.1962631019292118</v>
      </c>
      <c r="EL488" s="120">
        <v>9.8954883791584383</v>
      </c>
      <c r="EM488" s="121"/>
      <c r="EN488" s="119">
        <v>14.516616314199396</v>
      </c>
      <c r="EO488" s="119">
        <v>18.621314720283365</v>
      </c>
      <c r="EP488" s="120">
        <v>33.137931034482762</v>
      </c>
      <c r="EQ488" s="121"/>
      <c r="ER488" s="119">
        <v>53.916755141080813</v>
      </c>
      <c r="ES488" s="119">
        <v>91.628474414155889</v>
      </c>
      <c r="ET488" s="120">
        <v>133.34143711142994</v>
      </c>
      <c r="EU488" s="121"/>
      <c r="EV488" s="119">
        <v>81.7949692496925</v>
      </c>
      <c r="EW488" s="119">
        <v>101.29376998769987</v>
      </c>
      <c r="EX488" s="120">
        <v>87.89459409594096</v>
      </c>
      <c r="EY488" s="121"/>
      <c r="EZ488" s="119">
        <v>81.793688271604935</v>
      </c>
      <c r="FA488" s="119">
        <v>87.493248456790113</v>
      </c>
      <c r="FB488" s="120">
        <v>46.696396604938272</v>
      </c>
    </row>
    <row r="489" spans="1:158" s="118" customFormat="1" ht="15" customHeight="1" x14ac:dyDescent="0.25">
      <c r="A489" s="85">
        <v>21030090</v>
      </c>
      <c r="B489" s="86">
        <v>-75.677694439999996</v>
      </c>
      <c r="C489" s="86">
        <v>2.16958333</v>
      </c>
      <c r="D489" s="87">
        <v>755</v>
      </c>
      <c r="E489" s="197" t="s">
        <v>375</v>
      </c>
      <c r="F489" s="89" t="s">
        <v>67</v>
      </c>
      <c r="G489" s="89" t="s">
        <v>1515</v>
      </c>
      <c r="H489" s="89" t="s">
        <v>1520</v>
      </c>
      <c r="I489" s="89" t="s">
        <v>1619</v>
      </c>
      <c r="J489" s="171" t="s">
        <v>990</v>
      </c>
      <c r="K489" s="339">
        <v>8</v>
      </c>
      <c r="L489" s="418">
        <v>0</v>
      </c>
      <c r="M489" s="418">
        <v>2</v>
      </c>
      <c r="N489" s="418">
        <v>4</v>
      </c>
      <c r="O489" s="418">
        <v>1</v>
      </c>
      <c r="P489" s="418">
        <v>0</v>
      </c>
      <c r="Q489" s="418">
        <v>4</v>
      </c>
      <c r="R489" s="418">
        <v>0</v>
      </c>
      <c r="S489" s="418">
        <v>0</v>
      </c>
      <c r="T489" s="418">
        <v>3</v>
      </c>
      <c r="U489" s="418">
        <v>0</v>
      </c>
      <c r="V489" s="671">
        <v>0</v>
      </c>
      <c r="W489" s="671">
        <v>0</v>
      </c>
      <c r="X489" s="418">
        <v>2</v>
      </c>
      <c r="Y489" s="418">
        <v>5</v>
      </c>
      <c r="Z489" s="418">
        <v>19</v>
      </c>
      <c r="AA489" s="418">
        <v>2</v>
      </c>
      <c r="AB489" s="418">
        <v>0</v>
      </c>
      <c r="AC489" s="418">
        <v>0</v>
      </c>
      <c r="AD489" s="339">
        <v>0</v>
      </c>
      <c r="AE489" s="418">
        <v>0</v>
      </c>
      <c r="AF489" s="418">
        <v>4</v>
      </c>
      <c r="AG489" s="418">
        <v>0</v>
      </c>
      <c r="AH489" s="418">
        <v>5</v>
      </c>
      <c r="AI489" s="418">
        <v>3</v>
      </c>
      <c r="AJ489" s="418">
        <v>0</v>
      </c>
      <c r="AK489" s="418">
        <v>0</v>
      </c>
      <c r="AL489" s="418">
        <v>0</v>
      </c>
      <c r="AM489" s="418">
        <v>0</v>
      </c>
      <c r="AN489" s="418">
        <v>3</v>
      </c>
      <c r="AO489" s="120"/>
      <c r="AP489" s="92">
        <f t="shared" si="262"/>
        <v>65</v>
      </c>
      <c r="AQ489" s="93">
        <v>101.03333333333333</v>
      </c>
      <c r="AR489" s="94">
        <f t="shared" si="292"/>
        <v>64.335202903332231</v>
      </c>
      <c r="AS489" s="95">
        <f t="shared" si="293"/>
        <v>64.335202903332231</v>
      </c>
      <c r="AT489" s="96">
        <f t="shared" si="294"/>
        <v>30</v>
      </c>
      <c r="AU489" s="97">
        <f t="shared" si="295"/>
        <v>14</v>
      </c>
      <c r="AV489" s="98"/>
      <c r="AW489" s="58">
        <f t="shared" si="280"/>
        <v>3</v>
      </c>
      <c r="AX489" s="99"/>
      <c r="AY489" s="300">
        <f t="shared" si="296"/>
        <v>19</v>
      </c>
      <c r="AZ489" s="101">
        <v>94</v>
      </c>
      <c r="BA489" s="102">
        <f t="shared" si="263"/>
        <v>-75</v>
      </c>
      <c r="BB489" s="102" t="str">
        <f t="shared" si="264"/>
        <v/>
      </c>
      <c r="BC489" s="102" t="str">
        <f t="shared" si="265"/>
        <v/>
      </c>
      <c r="BD489" s="102">
        <v>11.733333333333334</v>
      </c>
      <c r="BE489" s="103">
        <f t="shared" si="297"/>
        <v>2.2666666666666657</v>
      </c>
      <c r="BF489" s="124" t="s">
        <v>375</v>
      </c>
      <c r="BG489" s="105">
        <v>73.033333333333331</v>
      </c>
      <c r="BH489" s="105">
        <v>82</v>
      </c>
      <c r="BI489" s="105">
        <v>124.24137931034483</v>
      </c>
      <c r="BJ489" s="105">
        <v>101.03333333333333</v>
      </c>
      <c r="BK489" s="105">
        <v>99.214285714285708</v>
      </c>
      <c r="BL489" s="105">
        <v>76.766666666666666</v>
      </c>
      <c r="BM489" s="105">
        <v>55.5</v>
      </c>
      <c r="BN489" s="105">
        <v>40.06666666666667</v>
      </c>
      <c r="BO489" s="105">
        <v>42.533333333333331</v>
      </c>
      <c r="BP489" s="105">
        <v>96.6</v>
      </c>
      <c r="BQ489" s="105">
        <v>121.5</v>
      </c>
      <c r="BR489" s="106">
        <v>88.1</v>
      </c>
      <c r="BS489" s="107"/>
      <c r="BT489" s="237">
        <v>6.9333333333333309</v>
      </c>
      <c r="BU489" s="237">
        <v>7.7291058505138963</v>
      </c>
      <c r="BV489" s="237">
        <v>11.320689655172414</v>
      </c>
      <c r="BW489" s="237">
        <v>11.733333333333334</v>
      </c>
      <c r="BX489" s="237">
        <v>12.557777777777776</v>
      </c>
      <c r="BY489" s="109">
        <v>11.200000000000003</v>
      </c>
      <c r="BZ489" s="109">
        <v>10.633333333333329</v>
      </c>
      <c r="CA489" s="109">
        <v>7.2999999999999972</v>
      </c>
      <c r="CB489" s="109">
        <v>8</v>
      </c>
      <c r="CC489" s="109">
        <v>9.7999999999999972</v>
      </c>
      <c r="CD489" s="109">
        <v>11.033333333333335</v>
      </c>
      <c r="CE489" s="109">
        <v>8.9999999999999964</v>
      </c>
      <c r="CF489" s="110"/>
      <c r="CG489" s="111">
        <v>110</v>
      </c>
      <c r="CH489" s="111">
        <v>120</v>
      </c>
      <c r="CI489" s="111">
        <v>88</v>
      </c>
      <c r="CJ489" s="111">
        <v>94</v>
      </c>
      <c r="CK489" s="111">
        <v>89</v>
      </c>
      <c r="CL489" s="111">
        <v>61</v>
      </c>
      <c r="CM489" s="111">
        <v>44</v>
      </c>
      <c r="CN489" s="111">
        <v>90</v>
      </c>
      <c r="CO489" s="111">
        <v>55</v>
      </c>
      <c r="CP489" s="111">
        <v>85</v>
      </c>
      <c r="CQ489" s="111">
        <v>122</v>
      </c>
      <c r="CR489" s="111">
        <v>155</v>
      </c>
      <c r="CS489" s="112"/>
      <c r="CT489" s="200" t="s">
        <v>375</v>
      </c>
      <c r="CU489" s="114">
        <f t="shared" si="284"/>
        <v>22</v>
      </c>
      <c r="CV489" s="114"/>
      <c r="CW489" s="114"/>
      <c r="CX489" s="114">
        <f t="shared" si="285"/>
        <v>28</v>
      </c>
      <c r="CY489" s="114"/>
      <c r="CZ489" s="114"/>
      <c r="DA489" s="114">
        <f t="shared" si="286"/>
        <v>15</v>
      </c>
      <c r="DB489" s="115">
        <f t="shared" si="298"/>
        <v>65</v>
      </c>
      <c r="DC489" s="116">
        <f t="shared" si="288"/>
        <v>10</v>
      </c>
      <c r="DD489" s="116">
        <f t="shared" si="289"/>
        <v>10</v>
      </c>
      <c r="DE489" s="116">
        <f t="shared" si="290"/>
        <v>10</v>
      </c>
      <c r="DF489" s="117">
        <f t="shared" si="291"/>
        <v>30</v>
      </c>
      <c r="DH489" s="119">
        <v>28.6</v>
      </c>
      <c r="DI489" s="119">
        <v>19.5</v>
      </c>
      <c r="DJ489" s="120">
        <v>21.7</v>
      </c>
      <c r="DK489" s="121"/>
      <c r="DL489" s="119">
        <v>21.161212121212124</v>
      </c>
      <c r="DM489" s="119">
        <v>30.53260606060606</v>
      </c>
      <c r="DN489" s="120">
        <v>31.439515151515153</v>
      </c>
      <c r="DO489" s="121"/>
      <c r="DP489" s="119">
        <v>31.417740112994348</v>
      </c>
      <c r="DQ489" s="119">
        <v>40.42282485875706</v>
      </c>
      <c r="DR489" s="120">
        <v>46.226101694915258</v>
      </c>
      <c r="DS489" s="121"/>
      <c r="DT489" s="119">
        <v>35.610455212922169</v>
      </c>
      <c r="DU489" s="119">
        <v>33.709897209985314</v>
      </c>
      <c r="DV489" s="120">
        <v>44.212980910425834</v>
      </c>
      <c r="DW489" s="121"/>
      <c r="DX489" s="119">
        <v>35.176925598164537</v>
      </c>
      <c r="DY489" s="119">
        <v>26.182825303179285</v>
      </c>
      <c r="DZ489" s="120">
        <v>40.27358243198951</v>
      </c>
      <c r="EA489" s="121"/>
      <c r="EB489" s="119">
        <v>29.313360693114461</v>
      </c>
      <c r="EC489" s="119">
        <v>23.310624715002284</v>
      </c>
      <c r="ED489" s="120">
        <v>20.509347925216602</v>
      </c>
      <c r="EE489" s="121"/>
      <c r="EF489" s="119">
        <v>21.7</v>
      </c>
      <c r="EG489" s="119">
        <v>16.899999999999999</v>
      </c>
      <c r="EH489" s="120">
        <v>15.9</v>
      </c>
      <c r="EI489" s="121"/>
      <c r="EJ489" s="119">
        <v>16.285354896675653</v>
      </c>
      <c r="EK489" s="119">
        <v>10.690386343216531</v>
      </c>
      <c r="EL489" s="120">
        <v>10.090925426774483</v>
      </c>
      <c r="EM489" s="121"/>
      <c r="EN489" s="119">
        <v>15.170196078431374</v>
      </c>
      <c r="EO489" s="119">
        <v>16.86686274509804</v>
      </c>
      <c r="EP489" s="120">
        <v>18.862941176470589</v>
      </c>
      <c r="EQ489" s="121"/>
      <c r="ER489" s="119">
        <v>14.995567375886525</v>
      </c>
      <c r="ES489" s="119">
        <v>46.386288416075651</v>
      </c>
      <c r="ET489" s="120">
        <v>51.384810874704485</v>
      </c>
      <c r="EU489" s="121"/>
      <c r="EV489" s="119">
        <v>40.110736278447121</v>
      </c>
      <c r="EW489" s="119">
        <v>46.212369477911643</v>
      </c>
      <c r="EX489" s="120">
        <v>38.21022757697456</v>
      </c>
      <c r="EY489" s="121"/>
      <c r="EZ489" s="119">
        <v>29.887740877408771</v>
      </c>
      <c r="FA489" s="119">
        <v>27.888560885608854</v>
      </c>
      <c r="FB489" s="120">
        <v>23.490364903649038</v>
      </c>
    </row>
    <row r="490" spans="1:158" s="118" customFormat="1" ht="15" customHeight="1" x14ac:dyDescent="0.25">
      <c r="A490" s="85">
        <v>21050190</v>
      </c>
      <c r="B490" s="86">
        <v>-76.117361110000004</v>
      </c>
      <c r="C490" s="86">
        <v>2.2180555599999998</v>
      </c>
      <c r="D490" s="87">
        <v>2220</v>
      </c>
      <c r="E490" s="197" t="s">
        <v>377</v>
      </c>
      <c r="F490" s="89" t="s">
        <v>67</v>
      </c>
      <c r="G490" s="89"/>
      <c r="H490" s="89"/>
      <c r="I490" s="89"/>
      <c r="J490" s="171" t="s">
        <v>729</v>
      </c>
      <c r="K490" s="246" t="s">
        <v>1301</v>
      </c>
      <c r="L490" s="418" t="s">
        <v>1301</v>
      </c>
      <c r="M490" s="418" t="s">
        <v>1301</v>
      </c>
      <c r="N490" s="418" t="s">
        <v>1301</v>
      </c>
      <c r="O490" s="418" t="s">
        <v>1301</v>
      </c>
      <c r="P490" s="418" t="s">
        <v>1301</v>
      </c>
      <c r="Q490" s="418" t="s">
        <v>1301</v>
      </c>
      <c r="R490" s="418" t="s">
        <v>1301</v>
      </c>
      <c r="S490" s="418" t="s">
        <v>1301</v>
      </c>
      <c r="T490" s="418" t="s">
        <v>1301</v>
      </c>
      <c r="U490" s="418" t="s">
        <v>1301</v>
      </c>
      <c r="V490" s="671" t="s">
        <v>1301</v>
      </c>
      <c r="W490" s="671" t="s">
        <v>1301</v>
      </c>
      <c r="X490" s="418" t="s">
        <v>1301</v>
      </c>
      <c r="Y490" s="418" t="s">
        <v>1301</v>
      </c>
      <c r="Z490" s="418" t="s">
        <v>1301</v>
      </c>
      <c r="AA490" s="418" t="s">
        <v>1301</v>
      </c>
      <c r="AB490" s="418" t="s">
        <v>1301</v>
      </c>
      <c r="AC490" s="418" t="s">
        <v>1301</v>
      </c>
      <c r="AD490" s="246" t="s">
        <v>1301</v>
      </c>
      <c r="AE490" s="418" t="s">
        <v>1301</v>
      </c>
      <c r="AF490" s="418" t="s">
        <v>1301</v>
      </c>
      <c r="AG490" s="418" t="s">
        <v>1301</v>
      </c>
      <c r="AH490" s="418" t="s">
        <v>1301</v>
      </c>
      <c r="AI490" s="418" t="s">
        <v>1301</v>
      </c>
      <c r="AJ490" s="418" t="s">
        <v>1301</v>
      </c>
      <c r="AK490" s="418" t="s">
        <v>1301</v>
      </c>
      <c r="AL490" s="418" t="s">
        <v>1301</v>
      </c>
      <c r="AM490" s="418" t="s">
        <v>1301</v>
      </c>
      <c r="AN490" s="418" t="s">
        <v>1301</v>
      </c>
      <c r="AO490" s="120"/>
      <c r="AP490" s="92" t="str">
        <f t="shared" si="262"/>
        <v/>
      </c>
      <c r="AQ490" s="93">
        <v>179.75714285714284</v>
      </c>
      <c r="AR490" s="226"/>
      <c r="AS490" s="227"/>
      <c r="AT490" s="96"/>
      <c r="AU490" s="97"/>
      <c r="AV490" s="98"/>
      <c r="AW490" s="58"/>
      <c r="AX490" s="99"/>
      <c r="AY490" s="300"/>
      <c r="AZ490" s="101">
        <v>61</v>
      </c>
      <c r="BA490" s="102" t="str">
        <f t="shared" si="263"/>
        <v/>
      </c>
      <c r="BB490" s="102" t="str">
        <f t="shared" si="264"/>
        <v/>
      </c>
      <c r="BC490" s="102" t="str">
        <f t="shared" si="265"/>
        <v/>
      </c>
      <c r="BD490" s="102">
        <v>21.71819262782402</v>
      </c>
      <c r="BE490" s="103"/>
      <c r="BF490" s="124" t="s">
        <v>377</v>
      </c>
      <c r="BG490" s="105">
        <v>105.69655172413792</v>
      </c>
      <c r="BH490" s="105">
        <v>132.25769230769231</v>
      </c>
      <c r="BI490" s="105">
        <v>191.0231666666667</v>
      </c>
      <c r="BJ490" s="105">
        <v>179.75714285714284</v>
      </c>
      <c r="BK490" s="105">
        <v>197</v>
      </c>
      <c r="BL490" s="105">
        <v>160.74074074074073</v>
      </c>
      <c r="BM490" s="105">
        <v>142.89285714285714</v>
      </c>
      <c r="BN490" s="105">
        <v>106.78571428571429</v>
      </c>
      <c r="BO490" s="105">
        <v>94.75</v>
      </c>
      <c r="BP490" s="105">
        <v>165.33333333333334</v>
      </c>
      <c r="BQ490" s="105">
        <v>171.55172413793105</v>
      </c>
      <c r="BR490" s="106">
        <v>133.38275862068966</v>
      </c>
      <c r="BS490" s="107"/>
      <c r="BT490" s="237">
        <v>14.757777777777775</v>
      </c>
      <c r="BU490" s="237">
        <v>16.112123940818947</v>
      </c>
      <c r="BV490" s="237">
        <v>20.737376139516453</v>
      </c>
      <c r="BW490" s="237">
        <v>21.71819262782402</v>
      </c>
      <c r="BX490" s="237">
        <v>23.893103448275863</v>
      </c>
      <c r="BY490" s="109">
        <v>22.222014608459315</v>
      </c>
      <c r="BZ490" s="109">
        <v>21.485517241379306</v>
      </c>
      <c r="CA490" s="109">
        <v>17.861358024691356</v>
      </c>
      <c r="CB490" s="109">
        <v>16.410089399744574</v>
      </c>
      <c r="CC490" s="109">
        <v>20.251741124511643</v>
      </c>
      <c r="CD490" s="109">
        <v>21.62413793103449</v>
      </c>
      <c r="CE490" s="109">
        <v>18.515555555555551</v>
      </c>
      <c r="CF490" s="110"/>
      <c r="CG490" s="111">
        <v>110</v>
      </c>
      <c r="CH490" s="111">
        <v>80</v>
      </c>
      <c r="CI490" s="111">
        <v>117</v>
      </c>
      <c r="CJ490" s="111">
        <v>61</v>
      </c>
      <c r="CK490" s="111">
        <v>112</v>
      </c>
      <c r="CL490" s="111">
        <v>112</v>
      </c>
      <c r="CM490" s="111">
        <v>77</v>
      </c>
      <c r="CN490" s="111">
        <v>104</v>
      </c>
      <c r="CO490" s="111">
        <v>90</v>
      </c>
      <c r="CP490" s="111">
        <v>77</v>
      </c>
      <c r="CQ490" s="111">
        <v>75</v>
      </c>
      <c r="CR490" s="111">
        <v>80</v>
      </c>
      <c r="CS490" s="112"/>
      <c r="CT490" s="200" t="s">
        <v>377</v>
      </c>
      <c r="CU490" s="114">
        <f t="shared" si="284"/>
        <v>0</v>
      </c>
      <c r="CV490" s="114"/>
      <c r="CW490" s="114"/>
      <c r="CX490" s="114">
        <f t="shared" si="285"/>
        <v>0</v>
      </c>
      <c r="CY490" s="114"/>
      <c r="CZ490" s="114"/>
      <c r="DA490" s="114">
        <f t="shared" si="286"/>
        <v>0</v>
      </c>
      <c r="DB490" s="115">
        <f t="shared" si="298"/>
        <v>0</v>
      </c>
      <c r="DC490" s="116">
        <f t="shared" si="288"/>
        <v>0</v>
      </c>
      <c r="DD490" s="116">
        <f t="shared" si="289"/>
        <v>0</v>
      </c>
      <c r="DE490" s="116">
        <f t="shared" si="290"/>
        <v>0</v>
      </c>
      <c r="DF490" s="117">
        <f t="shared" si="291"/>
        <v>0</v>
      </c>
      <c r="DH490" s="119">
        <v>38.526610116242537</v>
      </c>
      <c r="DI490" s="119">
        <v>26.418246936852022</v>
      </c>
      <c r="DJ490" s="120">
        <v>41.228476280238766</v>
      </c>
      <c r="DK490" s="121"/>
      <c r="DL490" s="119">
        <v>47.230823363828293</v>
      </c>
      <c r="DM490" s="119">
        <v>47.535538353272344</v>
      </c>
      <c r="DN490" s="120">
        <v>49.566971616232706</v>
      </c>
      <c r="DO490" s="121"/>
      <c r="DP490" s="119">
        <v>59.285040653561801</v>
      </c>
      <c r="DQ490" s="119">
        <v>54.686201075039307</v>
      </c>
      <c r="DR490" s="120">
        <v>63.683930685192024</v>
      </c>
      <c r="DS490" s="121"/>
      <c r="DT490" s="119">
        <v>62.2</v>
      </c>
      <c r="DU490" s="119">
        <v>64.5</v>
      </c>
      <c r="DV490" s="120">
        <v>77.2</v>
      </c>
      <c r="DW490" s="121"/>
      <c r="DX490" s="119">
        <v>71.178115875211319</v>
      </c>
      <c r="DY490" s="119">
        <v>59.081834946980173</v>
      </c>
      <c r="DZ490" s="120">
        <v>86.573382511141844</v>
      </c>
      <c r="EA490" s="121"/>
      <c r="EB490" s="119">
        <v>68.2</v>
      </c>
      <c r="EC490" s="119">
        <v>61.6</v>
      </c>
      <c r="ED490" s="120">
        <v>55.3</v>
      </c>
      <c r="EE490" s="121"/>
      <c r="EF490" s="119">
        <v>58.424814106649677</v>
      </c>
      <c r="EG490" s="119">
        <v>49.22090503505418</v>
      </c>
      <c r="EH490" s="120">
        <v>49.320947524962826</v>
      </c>
      <c r="EI490" s="121"/>
      <c r="EJ490" s="119">
        <v>37.810491257285598</v>
      </c>
      <c r="EK490" s="119">
        <v>40.711296142103812</v>
      </c>
      <c r="EL490" s="120">
        <v>41.611545933943944</v>
      </c>
      <c r="EM490" s="121"/>
      <c r="EN490" s="119">
        <v>36.799999999999997</v>
      </c>
      <c r="EO490" s="119">
        <v>35.700000000000003</v>
      </c>
      <c r="EP490" s="120">
        <v>45.4</v>
      </c>
      <c r="EQ490" s="121"/>
      <c r="ER490" s="119">
        <v>52.90890122833585</v>
      </c>
      <c r="ES490" s="119">
        <v>67.111290593976094</v>
      </c>
      <c r="ET490" s="120">
        <v>78.113141511021368</v>
      </c>
      <c r="EU490" s="121"/>
      <c r="EV490" s="119">
        <v>57.3</v>
      </c>
      <c r="EW490" s="119">
        <v>59.7</v>
      </c>
      <c r="EX490" s="120">
        <v>57.7</v>
      </c>
      <c r="EY490" s="121"/>
      <c r="EZ490" s="119">
        <v>54.901386363636355</v>
      </c>
      <c r="FA490" s="119">
        <v>41.301042929292926</v>
      </c>
      <c r="FB490" s="120">
        <v>35.800904040404035</v>
      </c>
    </row>
    <row r="491" spans="1:158" s="118" customFormat="1" ht="15" customHeight="1" x14ac:dyDescent="0.25">
      <c r="A491" s="85">
        <v>21010190</v>
      </c>
      <c r="B491" s="86">
        <v>-76.250111110000006</v>
      </c>
      <c r="C491" s="86">
        <v>1.8497777799999999</v>
      </c>
      <c r="D491" s="87">
        <v>1700</v>
      </c>
      <c r="E491" s="197" t="s">
        <v>378</v>
      </c>
      <c r="F491" s="89" t="s">
        <v>67</v>
      </c>
      <c r="G491" s="89" t="s">
        <v>1515</v>
      </c>
      <c r="H491" s="89" t="s">
        <v>1520</v>
      </c>
      <c r="I491" s="89" t="s">
        <v>1520</v>
      </c>
      <c r="J491" s="171" t="s">
        <v>991</v>
      </c>
      <c r="K491" s="339">
        <v>30</v>
      </c>
      <c r="L491" s="418">
        <v>3</v>
      </c>
      <c r="M491" s="418">
        <v>1</v>
      </c>
      <c r="N491" s="418">
        <v>0</v>
      </c>
      <c r="O491" s="418">
        <v>0</v>
      </c>
      <c r="P491" s="418">
        <v>0</v>
      </c>
      <c r="Q491" s="418">
        <v>1</v>
      </c>
      <c r="R491" s="418">
        <v>0</v>
      </c>
      <c r="S491" s="418">
        <v>0</v>
      </c>
      <c r="T491" s="418">
        <v>8</v>
      </c>
      <c r="U491" s="418">
        <v>0</v>
      </c>
      <c r="V491" s="671">
        <v>0</v>
      </c>
      <c r="W491" s="671">
        <v>0</v>
      </c>
      <c r="X491" s="418">
        <v>0</v>
      </c>
      <c r="Y491" s="418">
        <v>17</v>
      </c>
      <c r="Z491" s="418">
        <v>26</v>
      </c>
      <c r="AA491" s="418">
        <v>6</v>
      </c>
      <c r="AB491" s="418">
        <v>6</v>
      </c>
      <c r="AC491" s="418">
        <v>13</v>
      </c>
      <c r="AD491" s="339">
        <v>0</v>
      </c>
      <c r="AE491" s="418">
        <v>0</v>
      </c>
      <c r="AF491" s="418">
        <v>22</v>
      </c>
      <c r="AG491" s="418">
        <v>3</v>
      </c>
      <c r="AH491" s="418">
        <v>19</v>
      </c>
      <c r="AI491" s="418">
        <v>21</v>
      </c>
      <c r="AJ491" s="418">
        <v>4</v>
      </c>
      <c r="AK491" s="418">
        <v>0</v>
      </c>
      <c r="AL491" s="418">
        <v>14</v>
      </c>
      <c r="AM491" s="418">
        <v>36</v>
      </c>
      <c r="AN491" s="418">
        <v>28</v>
      </c>
      <c r="AO491" s="120"/>
      <c r="AP491" s="92">
        <f t="shared" si="262"/>
        <v>258</v>
      </c>
      <c r="AQ491" s="93">
        <v>165.17241379310346</v>
      </c>
      <c r="AR491" s="94">
        <f t="shared" si="292"/>
        <v>156.20041753653445</v>
      </c>
      <c r="AS491" s="95">
        <f t="shared" si="293"/>
        <v>156.20041753653442</v>
      </c>
      <c r="AT491" s="96">
        <f t="shared" si="294"/>
        <v>30</v>
      </c>
      <c r="AU491" s="97">
        <f t="shared" ref="AU491:AU511" si="299">COUNTIF(K491:AO491,"&gt;0")</f>
        <v>18</v>
      </c>
      <c r="AV491" s="98"/>
      <c r="AW491" s="58">
        <f t="shared" si="280"/>
        <v>28</v>
      </c>
      <c r="AX491" s="99"/>
      <c r="AY491" s="300">
        <f t="shared" ref="AY491:AY502" si="300">MAX(K491:AO491)</f>
        <v>36</v>
      </c>
      <c r="AZ491" s="101">
        <v>90</v>
      </c>
      <c r="BA491" s="102">
        <f t="shared" si="263"/>
        <v>-54</v>
      </c>
      <c r="BB491" s="102" t="str">
        <f t="shared" si="264"/>
        <v/>
      </c>
      <c r="BC491" s="102" t="str">
        <f t="shared" si="265"/>
        <v/>
      </c>
      <c r="BD491" s="102">
        <v>17.965517241379313</v>
      </c>
      <c r="BE491" s="103">
        <f t="shared" ref="BE491:BE500" si="301">AU491-BD491</f>
        <v>3.4482758620686838E-2</v>
      </c>
      <c r="BF491" s="124" t="s">
        <v>378</v>
      </c>
      <c r="BG491" s="105">
        <v>83.964285714285708</v>
      </c>
      <c r="BH491" s="105">
        <v>105.27586206896552</v>
      </c>
      <c r="BI491" s="105">
        <v>138.79310344827587</v>
      </c>
      <c r="BJ491" s="105">
        <v>165.17241379310346</v>
      </c>
      <c r="BK491" s="105">
        <v>175.8</v>
      </c>
      <c r="BL491" s="105">
        <v>181.60714285714286</v>
      </c>
      <c r="BM491" s="105">
        <v>168.89285714285714</v>
      </c>
      <c r="BN491" s="105">
        <v>126.3</v>
      </c>
      <c r="BO491" s="105">
        <v>87.41379310344827</v>
      </c>
      <c r="BP491" s="105">
        <v>113.14814814814815</v>
      </c>
      <c r="BQ491" s="105">
        <v>138.42857142857142</v>
      </c>
      <c r="BR491" s="106">
        <v>107.62962962962963</v>
      </c>
      <c r="BS491" s="107"/>
      <c r="BT491" s="237">
        <v>10.001149425287355</v>
      </c>
      <c r="BU491" s="237">
        <v>11.438922626125363</v>
      </c>
      <c r="BV491" s="237">
        <v>14.620689655172415</v>
      </c>
      <c r="BW491" s="237">
        <v>17.965517241379313</v>
      </c>
      <c r="BX491" s="237">
        <v>20.166666666666664</v>
      </c>
      <c r="BY491" s="109">
        <v>19.607142857142854</v>
      </c>
      <c r="BZ491" s="109">
        <v>20.714285714285708</v>
      </c>
      <c r="CA491" s="109">
        <v>17.066666666666666</v>
      </c>
      <c r="CB491" s="109">
        <v>12.862068965517238</v>
      </c>
      <c r="CC491" s="109">
        <v>14.158333333333333</v>
      </c>
      <c r="CD491" s="109">
        <v>15.821428571428571</v>
      </c>
      <c r="CE491" s="109">
        <v>12.25925925925926</v>
      </c>
      <c r="CF491" s="110"/>
      <c r="CG491" s="111">
        <v>96</v>
      </c>
      <c r="CH491" s="111">
        <v>70</v>
      </c>
      <c r="CI491" s="111">
        <v>80</v>
      </c>
      <c r="CJ491" s="111">
        <v>90</v>
      </c>
      <c r="CK491" s="111">
        <v>110</v>
      </c>
      <c r="CL491" s="111">
        <v>87</v>
      </c>
      <c r="CM491" s="111">
        <v>90</v>
      </c>
      <c r="CN491" s="111">
        <v>80</v>
      </c>
      <c r="CO491" s="111">
        <v>60</v>
      </c>
      <c r="CP491" s="111">
        <v>77</v>
      </c>
      <c r="CQ491" s="111">
        <v>84</v>
      </c>
      <c r="CR491" s="111">
        <v>100</v>
      </c>
      <c r="CS491" s="112"/>
      <c r="CT491" s="200" t="s">
        <v>378</v>
      </c>
      <c r="CU491" s="114">
        <f t="shared" si="284"/>
        <v>43</v>
      </c>
      <c r="CV491" s="114"/>
      <c r="CW491" s="114"/>
      <c r="CX491" s="114">
        <f t="shared" si="285"/>
        <v>68</v>
      </c>
      <c r="CY491" s="114"/>
      <c r="CZ491" s="114"/>
      <c r="DA491" s="114">
        <f t="shared" si="286"/>
        <v>147</v>
      </c>
      <c r="DB491" s="115">
        <f t="shared" si="298"/>
        <v>258</v>
      </c>
      <c r="DC491" s="116">
        <f t="shared" si="288"/>
        <v>10</v>
      </c>
      <c r="DD491" s="116">
        <f t="shared" si="289"/>
        <v>10</v>
      </c>
      <c r="DE491" s="116">
        <f t="shared" si="290"/>
        <v>10</v>
      </c>
      <c r="DF491" s="117">
        <f t="shared" si="291"/>
        <v>30</v>
      </c>
      <c r="DH491" s="119">
        <v>30.691595407759301</v>
      </c>
      <c r="DI491" s="119">
        <v>25.886840855106886</v>
      </c>
      <c r="DJ491" s="120">
        <v>25.984897070467142</v>
      </c>
      <c r="DK491" s="121"/>
      <c r="DL491" s="119">
        <v>35.243504950495051</v>
      </c>
      <c r="DM491" s="119">
        <v>26.284960396039605</v>
      </c>
      <c r="DN491" s="120">
        <v>37.901534653465347</v>
      </c>
      <c r="DO491" s="121"/>
      <c r="DP491" s="119">
        <v>41.010311294919802</v>
      </c>
      <c r="DQ491" s="119">
        <v>35.608953221930363</v>
      </c>
      <c r="DR491" s="120">
        <v>46.811769965908454</v>
      </c>
      <c r="DS491" s="121"/>
      <c r="DT491" s="119">
        <v>55.696582402748803</v>
      </c>
      <c r="DU491" s="119">
        <v>53.196735795803171</v>
      </c>
      <c r="DV491" s="120">
        <v>59.696336973861818</v>
      </c>
      <c r="DW491" s="121"/>
      <c r="DX491" s="119">
        <v>54.79657713928794</v>
      </c>
      <c r="DY491" s="119">
        <v>43.497282948157405</v>
      </c>
      <c r="DZ491" s="120">
        <v>61.796139912554658</v>
      </c>
      <c r="EA491" s="121"/>
      <c r="EB491" s="119">
        <v>61.386697959920575</v>
      </c>
      <c r="EC491" s="119">
        <v>60.986784618162126</v>
      </c>
      <c r="ED491" s="120">
        <v>68.585138111572491</v>
      </c>
      <c r="EE491" s="121"/>
      <c r="EF491" s="119">
        <v>61.236806553890375</v>
      </c>
      <c r="EG491" s="119">
        <v>57.330152228283332</v>
      </c>
      <c r="EH491" s="120">
        <v>52.44683432127453</v>
      </c>
      <c r="EI491" s="121"/>
      <c r="EJ491" s="119">
        <v>57.421713395638633</v>
      </c>
      <c r="EK491" s="119">
        <v>43.316379617267465</v>
      </c>
      <c r="EL491" s="120">
        <v>49.118573653760571</v>
      </c>
      <c r="EM491" s="121"/>
      <c r="EN491" s="119">
        <v>36</v>
      </c>
      <c r="EO491" s="119">
        <v>27.9</v>
      </c>
      <c r="EP491" s="120">
        <v>33.799999999999997</v>
      </c>
      <c r="EQ491" s="121"/>
      <c r="ER491" s="119">
        <v>29.285807271956649</v>
      </c>
      <c r="ES491" s="119">
        <v>45.278056976779382</v>
      </c>
      <c r="ET491" s="120">
        <v>39.280963337470858</v>
      </c>
      <c r="EU491" s="121"/>
      <c r="EV491" s="119">
        <v>34.211657103902745</v>
      </c>
      <c r="EW491" s="119">
        <v>48.616565358177581</v>
      </c>
      <c r="EX491" s="120">
        <v>38.613156848264502</v>
      </c>
      <c r="EY491" s="121"/>
      <c r="EZ491" s="119">
        <v>28.636479591836736</v>
      </c>
      <c r="FA491" s="119">
        <v>36.546556122448983</v>
      </c>
      <c r="FB491" s="120">
        <v>27.334821428571434</v>
      </c>
    </row>
    <row r="492" spans="1:158" s="118" customFormat="1" ht="15" customHeight="1" x14ac:dyDescent="0.25">
      <c r="A492" s="85">
        <v>21015030</v>
      </c>
      <c r="B492" s="86">
        <v>-76.294972220000005</v>
      </c>
      <c r="C492" s="86">
        <v>1.8884722199999999</v>
      </c>
      <c r="D492" s="87">
        <v>1800</v>
      </c>
      <c r="E492" s="197" t="s">
        <v>761</v>
      </c>
      <c r="F492" s="89" t="s">
        <v>67</v>
      </c>
      <c r="G492" s="89" t="s">
        <v>1515</v>
      </c>
      <c r="H492" s="89" t="s">
        <v>1520</v>
      </c>
      <c r="I492" s="89" t="s">
        <v>1520</v>
      </c>
      <c r="J492" s="171" t="s">
        <v>991</v>
      </c>
      <c r="K492" s="339">
        <v>12.7</v>
      </c>
      <c r="L492" s="418">
        <v>13</v>
      </c>
      <c r="M492" s="418">
        <v>0</v>
      </c>
      <c r="N492" s="418">
        <v>0.6</v>
      </c>
      <c r="O492" s="418">
        <v>0</v>
      </c>
      <c r="P492" s="418">
        <v>0</v>
      </c>
      <c r="Q492" s="418">
        <v>0</v>
      </c>
      <c r="R492" s="418">
        <v>0</v>
      </c>
      <c r="S492" s="418">
        <v>0.6</v>
      </c>
      <c r="T492" s="418">
        <v>3.4</v>
      </c>
      <c r="U492" s="418">
        <v>0</v>
      </c>
      <c r="V492" s="671">
        <v>0</v>
      </c>
      <c r="W492" s="671">
        <v>0</v>
      </c>
      <c r="X492" s="418">
        <v>0</v>
      </c>
      <c r="Y492" s="418">
        <v>7</v>
      </c>
      <c r="Z492" s="418">
        <v>5.3</v>
      </c>
      <c r="AA492" s="418">
        <v>0.6</v>
      </c>
      <c r="AB492" s="418">
        <v>0</v>
      </c>
      <c r="AC492" s="418">
        <v>5.3</v>
      </c>
      <c r="AD492" s="339">
        <v>0</v>
      </c>
      <c r="AE492" s="418">
        <v>0</v>
      </c>
      <c r="AF492" s="418">
        <v>2.2999999999999998</v>
      </c>
      <c r="AG492" s="418">
        <v>0</v>
      </c>
      <c r="AH492" s="418">
        <v>17</v>
      </c>
      <c r="AI492" s="418">
        <v>16.5</v>
      </c>
      <c r="AJ492" s="418">
        <v>1.6</v>
      </c>
      <c r="AK492" s="418">
        <v>0</v>
      </c>
      <c r="AL492" s="418">
        <v>4.5</v>
      </c>
      <c r="AM492" s="418">
        <v>3</v>
      </c>
      <c r="AN492" s="418">
        <v>2.6</v>
      </c>
      <c r="AO492" s="120"/>
      <c r="AP492" s="92">
        <f t="shared" si="262"/>
        <v>95.999999999999972</v>
      </c>
      <c r="AQ492" s="93">
        <v>150.50666666666666</v>
      </c>
      <c r="AR492" s="94">
        <f t="shared" si="292"/>
        <v>63.784549964564114</v>
      </c>
      <c r="AS492" s="95">
        <f t="shared" si="293"/>
        <v>63.784549964564114</v>
      </c>
      <c r="AT492" s="96">
        <f t="shared" si="294"/>
        <v>30</v>
      </c>
      <c r="AU492" s="97">
        <f t="shared" si="299"/>
        <v>16</v>
      </c>
      <c r="AV492" s="98"/>
      <c r="AW492" s="58">
        <f t="shared" si="280"/>
        <v>2.6</v>
      </c>
      <c r="AX492" s="99"/>
      <c r="AY492" s="300">
        <f t="shared" si="300"/>
        <v>17</v>
      </c>
      <c r="AZ492" s="101">
        <v>74</v>
      </c>
      <c r="BA492" s="102">
        <f t="shared" si="263"/>
        <v>-57</v>
      </c>
      <c r="BB492" s="102" t="str">
        <f t="shared" si="264"/>
        <v/>
      </c>
      <c r="BC492" s="102" t="str">
        <f t="shared" si="265"/>
        <v/>
      </c>
      <c r="BD492" s="102">
        <v>17.400000000000002</v>
      </c>
      <c r="BE492" s="103">
        <f t="shared" si="301"/>
        <v>-1.4000000000000021</v>
      </c>
      <c r="BF492" s="124" t="s">
        <v>761</v>
      </c>
      <c r="BG492" s="105">
        <v>85.979999999999976</v>
      </c>
      <c r="BH492" s="105">
        <v>107.34482758620688</v>
      </c>
      <c r="BI492" s="105">
        <v>128.75333333333333</v>
      </c>
      <c r="BJ492" s="105">
        <v>150.50666666666666</v>
      </c>
      <c r="BK492" s="105">
        <v>152.93333333333334</v>
      </c>
      <c r="BL492" s="105">
        <v>155.34</v>
      </c>
      <c r="BM492" s="105">
        <v>144.93928571428572</v>
      </c>
      <c r="BN492" s="105">
        <v>99.435714285714269</v>
      </c>
      <c r="BO492" s="105">
        <v>90.868965517241378</v>
      </c>
      <c r="BP492" s="105">
        <v>108.91034482758617</v>
      </c>
      <c r="BQ492" s="105">
        <v>141.36000000000001</v>
      </c>
      <c r="BR492" s="106">
        <v>118.66000000000003</v>
      </c>
      <c r="BS492" s="107"/>
      <c r="BT492" s="237">
        <v>11.466666666666669</v>
      </c>
      <c r="BU492" s="237">
        <v>13.138062549413124</v>
      </c>
      <c r="BV492" s="237">
        <v>15.200000000000001</v>
      </c>
      <c r="BW492" s="237">
        <v>17.400000000000002</v>
      </c>
      <c r="BX492" s="237">
        <v>19.566666666666659</v>
      </c>
      <c r="BY492" s="109">
        <v>19.266666666666673</v>
      </c>
      <c r="BZ492" s="109">
        <v>20.253571428571423</v>
      </c>
      <c r="CA492" s="109">
        <v>16.582639714625447</v>
      </c>
      <c r="CB492" s="109">
        <v>14.068965517241379</v>
      </c>
      <c r="CC492" s="109">
        <v>14.802469135802472</v>
      </c>
      <c r="CD492" s="109">
        <v>16.166666666666664</v>
      </c>
      <c r="CE492" s="109">
        <v>14.066666666666668</v>
      </c>
      <c r="CF492" s="110"/>
      <c r="CG492" s="111">
        <v>91.5</v>
      </c>
      <c r="CH492" s="111">
        <v>63</v>
      </c>
      <c r="CI492" s="111">
        <v>83</v>
      </c>
      <c r="CJ492" s="111">
        <v>74</v>
      </c>
      <c r="CK492" s="111">
        <v>68.7</v>
      </c>
      <c r="CL492" s="111">
        <v>57</v>
      </c>
      <c r="CM492" s="111">
        <v>59.1</v>
      </c>
      <c r="CN492" s="111">
        <v>52</v>
      </c>
      <c r="CO492" s="111">
        <v>53.8</v>
      </c>
      <c r="CP492" s="111">
        <v>77.599999999999994</v>
      </c>
      <c r="CQ492" s="111">
        <v>66</v>
      </c>
      <c r="CR492" s="111">
        <v>74.8</v>
      </c>
      <c r="CS492" s="112"/>
      <c r="CT492" s="200" t="s">
        <v>761</v>
      </c>
      <c r="CU492" s="114">
        <f t="shared" si="284"/>
        <v>30.3</v>
      </c>
      <c r="CV492" s="114"/>
      <c r="CW492" s="114"/>
      <c r="CX492" s="114">
        <f t="shared" si="285"/>
        <v>18.2</v>
      </c>
      <c r="CY492" s="114"/>
      <c r="CZ492" s="114"/>
      <c r="DA492" s="114">
        <f t="shared" si="286"/>
        <v>47.5</v>
      </c>
      <c r="DB492" s="115">
        <f t="shared" si="298"/>
        <v>96</v>
      </c>
      <c r="DC492" s="116">
        <f t="shared" si="288"/>
        <v>10</v>
      </c>
      <c r="DD492" s="116">
        <f t="shared" si="289"/>
        <v>10</v>
      </c>
      <c r="DE492" s="116">
        <f t="shared" si="290"/>
        <v>10</v>
      </c>
      <c r="DF492" s="117">
        <f t="shared" si="291"/>
        <v>30</v>
      </c>
      <c r="DH492" s="119">
        <v>32.958796821793413</v>
      </c>
      <c r="DI492" s="119">
        <v>27.465664018161181</v>
      </c>
      <c r="DJ492" s="120">
        <v>27.565539160045404</v>
      </c>
      <c r="DK492" s="121"/>
      <c r="DL492" s="119">
        <v>33.391446540880501</v>
      </c>
      <c r="DM492" s="119">
        <v>31.777358490566034</v>
      </c>
      <c r="DN492" s="120">
        <v>36.417861635220127</v>
      </c>
      <c r="DO492" s="121"/>
      <c r="DP492" s="119">
        <v>42.335604880581513</v>
      </c>
      <c r="DQ492" s="119">
        <v>44.228255451713395</v>
      </c>
      <c r="DR492" s="120">
        <v>41.339473001038421</v>
      </c>
      <c r="DS492" s="121"/>
      <c r="DT492" s="119">
        <v>50.002123142250532</v>
      </c>
      <c r="DU492" s="119">
        <v>48.802072186836511</v>
      </c>
      <c r="DV492" s="120">
        <v>58.202471337579624</v>
      </c>
      <c r="DW492" s="121"/>
      <c r="DX492" s="119">
        <v>47.980514208389714</v>
      </c>
      <c r="DY492" s="119">
        <v>40.083721244925577</v>
      </c>
      <c r="DZ492" s="120">
        <v>59.675764546684711</v>
      </c>
      <c r="EA492" s="121"/>
      <c r="EB492" s="119">
        <v>54.333974110032372</v>
      </c>
      <c r="EC492" s="119">
        <v>49.631033441208217</v>
      </c>
      <c r="ED492" s="120">
        <v>50.631659115426125</v>
      </c>
      <c r="EE492" s="121"/>
      <c r="EF492" s="119">
        <v>46.683067440174042</v>
      </c>
      <c r="EG492" s="119">
        <v>45.183611312545317</v>
      </c>
      <c r="EH492" s="120">
        <v>45.983321247280635</v>
      </c>
      <c r="EI492" s="121"/>
      <c r="EJ492" s="119">
        <v>37.63263259402121</v>
      </c>
      <c r="EK492" s="119">
        <v>32.728379942140791</v>
      </c>
      <c r="EL492" s="120">
        <v>33.428987463837991</v>
      </c>
      <c r="EM492" s="121"/>
      <c r="EN492" s="119">
        <v>31.605681409564909</v>
      </c>
      <c r="EO492" s="119">
        <v>26.804818410643659</v>
      </c>
      <c r="EP492" s="120">
        <v>34.306166846458112</v>
      </c>
      <c r="EQ492" s="121"/>
      <c r="ER492" s="119">
        <v>27.510618075974936</v>
      </c>
      <c r="ES492" s="119">
        <v>40.915791974813629</v>
      </c>
      <c r="ET492" s="120">
        <v>47.718417535418347</v>
      </c>
      <c r="EU492" s="121"/>
      <c r="EV492" s="119">
        <v>40.182905740609499</v>
      </c>
      <c r="EW492" s="119">
        <v>53.977037562012761</v>
      </c>
      <c r="EX492" s="120">
        <v>46.880056697377746</v>
      </c>
      <c r="EY492" s="121"/>
      <c r="EZ492" s="119">
        <v>40.512670648464173</v>
      </c>
      <c r="FA492" s="119">
        <v>44.814015927189999</v>
      </c>
      <c r="FB492" s="120">
        <v>31.909980091012521</v>
      </c>
    </row>
    <row r="493" spans="1:158" s="118" customFormat="1" ht="15" customHeight="1" x14ac:dyDescent="0.25">
      <c r="A493" s="208">
        <v>21115100</v>
      </c>
      <c r="B493" s="86">
        <v>-75.06658333</v>
      </c>
      <c r="C493" s="86">
        <v>2.94263889</v>
      </c>
      <c r="D493" s="87">
        <v>1100</v>
      </c>
      <c r="E493" s="364" t="s">
        <v>1910</v>
      </c>
      <c r="F493" s="210" t="s">
        <v>67</v>
      </c>
      <c r="G493" s="210" t="s">
        <v>1515</v>
      </c>
      <c r="H493" s="210" t="s">
        <v>1520</v>
      </c>
      <c r="I493" s="210" t="s">
        <v>1555</v>
      </c>
      <c r="J493" s="365" t="s">
        <v>774</v>
      </c>
      <c r="K493" s="339">
        <v>19.399999999999999</v>
      </c>
      <c r="L493" s="418">
        <v>0</v>
      </c>
      <c r="M493" s="418">
        <v>1</v>
      </c>
      <c r="N493" s="418">
        <v>0</v>
      </c>
      <c r="O493" s="418">
        <v>12.7</v>
      </c>
      <c r="P493" s="418">
        <v>0.5</v>
      </c>
      <c r="Q493" s="418">
        <v>13.7</v>
      </c>
      <c r="R493" s="418">
        <v>0</v>
      </c>
      <c r="S493" s="418">
        <v>1.7</v>
      </c>
      <c r="T493" s="418">
        <v>0</v>
      </c>
      <c r="U493" s="418">
        <v>0</v>
      </c>
      <c r="V493" s="671">
        <v>0</v>
      </c>
      <c r="W493" s="671">
        <v>0.5</v>
      </c>
      <c r="X493" s="418">
        <v>3.3</v>
      </c>
      <c r="Y493" s="418">
        <v>33.299999999999997</v>
      </c>
      <c r="Z493" s="418">
        <v>34.799999999999997</v>
      </c>
      <c r="AA493" s="418">
        <v>34.200000000000003</v>
      </c>
      <c r="AB493" s="418">
        <v>11.4</v>
      </c>
      <c r="AC493" s="418">
        <v>7</v>
      </c>
      <c r="AD493" s="339">
        <v>0.5</v>
      </c>
      <c r="AE493" s="418">
        <v>14.6</v>
      </c>
      <c r="AF493" s="418">
        <v>35.200000000000003</v>
      </c>
      <c r="AG493" s="418">
        <v>0.8</v>
      </c>
      <c r="AH493" s="418">
        <v>1.5</v>
      </c>
      <c r="AI493" s="418">
        <v>2.8</v>
      </c>
      <c r="AJ493" s="418">
        <v>44.8</v>
      </c>
      <c r="AK493" s="418">
        <v>33.200000000000003</v>
      </c>
      <c r="AL493" s="418">
        <v>7.5</v>
      </c>
      <c r="AM493" s="418">
        <v>0.2</v>
      </c>
      <c r="AN493" s="418">
        <v>0</v>
      </c>
      <c r="AO493" s="120"/>
      <c r="AP493" s="92">
        <f t="shared" si="262"/>
        <v>314.60000000000002</v>
      </c>
      <c r="AQ493" s="93">
        <v>170.25555555555547</v>
      </c>
      <c r="AR493" s="94">
        <f t="shared" si="292"/>
        <v>184.78104809763113</v>
      </c>
      <c r="AS493" s="95">
        <f t="shared" si="293"/>
        <v>184.7810480976311</v>
      </c>
      <c r="AT493" s="96">
        <f t="shared" si="294"/>
        <v>30</v>
      </c>
      <c r="AU493" s="97">
        <f t="shared" si="299"/>
        <v>23</v>
      </c>
      <c r="AV493" s="98"/>
      <c r="AW493" s="58">
        <f t="shared" si="280"/>
        <v>0</v>
      </c>
      <c r="AX493" s="99"/>
      <c r="AY493" s="300">
        <f t="shared" si="300"/>
        <v>44.8</v>
      </c>
      <c r="AZ493" s="101">
        <v>123.2</v>
      </c>
      <c r="BA493" s="102">
        <f t="shared" si="263"/>
        <v>-78.400000000000006</v>
      </c>
      <c r="BB493" s="102" t="str">
        <f t="shared" si="264"/>
        <v/>
      </c>
      <c r="BC493" s="102" t="str">
        <f t="shared" si="265"/>
        <v/>
      </c>
      <c r="BD493" s="102">
        <v>16.265517241379307</v>
      </c>
      <c r="BE493" s="103">
        <f t="shared" si="301"/>
        <v>6.7344827586206932</v>
      </c>
      <c r="BF493" s="212" t="s">
        <v>1816</v>
      </c>
      <c r="BG493" s="105">
        <v>129.35714285714286</v>
      </c>
      <c r="BH493" s="105">
        <v>118.95172413793104</v>
      </c>
      <c r="BI493" s="105">
        <v>181.74482758620695</v>
      </c>
      <c r="BJ493" s="105">
        <v>170.25555555555547</v>
      </c>
      <c r="BK493" s="105">
        <v>127.31724137931036</v>
      </c>
      <c r="BL493" s="105">
        <v>69.546428571428592</v>
      </c>
      <c r="BM493" s="105">
        <v>54.340740740740742</v>
      </c>
      <c r="BN493" s="105">
        <v>37.183333333333344</v>
      </c>
      <c r="BO493" s="105">
        <v>55.917857142857159</v>
      </c>
      <c r="BP493" s="105">
        <v>189.19285714285715</v>
      </c>
      <c r="BQ493" s="105">
        <v>239.61034482758618</v>
      </c>
      <c r="BR493" s="106">
        <v>170.59999999999997</v>
      </c>
      <c r="BS493" s="107"/>
      <c r="BT493" s="142">
        <v>10.055982905982905</v>
      </c>
      <c r="BU493" s="143">
        <v>10.002695675971538</v>
      </c>
      <c r="BV493" s="143">
        <v>14.715555555555552</v>
      </c>
      <c r="BW493" s="143">
        <v>16.265517241379307</v>
      </c>
      <c r="BX493" s="143">
        <v>15.965517241379311</v>
      </c>
      <c r="BY493" s="143">
        <v>13.068965517241379</v>
      </c>
      <c r="BZ493" s="143">
        <v>10.705555555555556</v>
      </c>
      <c r="CA493" s="143">
        <v>7.3333333333333295</v>
      </c>
      <c r="CB493" s="143">
        <v>9.3597701149425259</v>
      </c>
      <c r="CC493" s="143">
        <v>14.493333333333334</v>
      </c>
      <c r="CD493" s="143">
        <v>18.344827586206897</v>
      </c>
      <c r="CE493" s="144">
        <v>13.621428571428572</v>
      </c>
      <c r="CF493" s="110"/>
      <c r="CG493" s="111">
        <v>91</v>
      </c>
      <c r="CH493" s="111">
        <v>90</v>
      </c>
      <c r="CI493" s="111">
        <v>170</v>
      </c>
      <c r="CJ493" s="111">
        <v>123.2</v>
      </c>
      <c r="CK493" s="111">
        <v>99.2</v>
      </c>
      <c r="CL493" s="111">
        <v>50.4</v>
      </c>
      <c r="CM493" s="111">
        <v>46.9</v>
      </c>
      <c r="CN493" s="111">
        <v>41.2</v>
      </c>
      <c r="CO493" s="111">
        <v>49.2</v>
      </c>
      <c r="CP493" s="111">
        <v>112.6</v>
      </c>
      <c r="CQ493" s="111">
        <v>122.2</v>
      </c>
      <c r="CR493" s="111">
        <v>145.6</v>
      </c>
      <c r="CS493" s="112"/>
      <c r="CT493" s="408" t="s">
        <v>1816</v>
      </c>
      <c r="CU493" s="114">
        <f t="shared" si="284"/>
        <v>49</v>
      </c>
      <c r="CV493" s="114"/>
      <c r="CW493" s="114"/>
      <c r="CX493" s="114">
        <f t="shared" si="285"/>
        <v>125</v>
      </c>
      <c r="CY493" s="114"/>
      <c r="CZ493" s="114"/>
      <c r="DA493" s="114">
        <f t="shared" si="286"/>
        <v>140.59999999999997</v>
      </c>
      <c r="DB493" s="115">
        <f t="shared" si="298"/>
        <v>314.59999999999997</v>
      </c>
      <c r="DC493" s="116">
        <f t="shared" si="288"/>
        <v>10</v>
      </c>
      <c r="DD493" s="116">
        <f t="shared" si="289"/>
        <v>10</v>
      </c>
      <c r="DE493" s="116">
        <f t="shared" si="290"/>
        <v>10</v>
      </c>
      <c r="DF493" s="117">
        <f t="shared" si="291"/>
        <v>30</v>
      </c>
      <c r="DH493" s="119">
        <v>44.082384615384619</v>
      </c>
      <c r="DI493" s="119">
        <v>39.496982905982911</v>
      </c>
      <c r="DJ493" s="120">
        <v>38.350632478632484</v>
      </c>
      <c r="DK493" s="121"/>
      <c r="DL493" s="119">
        <v>38.076450899031812</v>
      </c>
      <c r="DM493" s="119">
        <v>40.462442600276624</v>
      </c>
      <c r="DN493" s="120">
        <v>41.257773167358231</v>
      </c>
      <c r="DO493" s="121"/>
      <c r="DP493" s="119">
        <v>44.550716675471044</v>
      </c>
      <c r="DQ493" s="119">
        <v>69.113276985384772</v>
      </c>
      <c r="DR493" s="120">
        <v>74.582673005810904</v>
      </c>
      <c r="DS493" s="121"/>
      <c r="DT493" s="119">
        <v>52.80678787878788</v>
      </c>
      <c r="DU493" s="119">
        <v>73.209410468319575</v>
      </c>
      <c r="DV493" s="120">
        <v>55.507134986225893</v>
      </c>
      <c r="DW493" s="121"/>
      <c r="DX493" s="119">
        <v>45.76098039215686</v>
      </c>
      <c r="DY493" s="119">
        <v>39.394235294117649</v>
      </c>
      <c r="DZ493" s="120">
        <v>50.13811764705882</v>
      </c>
      <c r="EA493" s="121"/>
      <c r="EB493" s="119">
        <v>27.661996951219518</v>
      </c>
      <c r="EC493" s="119">
        <v>21.170914634146346</v>
      </c>
      <c r="ED493" s="120">
        <v>16.677088414634149</v>
      </c>
      <c r="EE493" s="121"/>
      <c r="EF493" s="119">
        <v>18.901804788213628</v>
      </c>
      <c r="EG493" s="119">
        <v>16.342185389809703</v>
      </c>
      <c r="EH493" s="120">
        <v>18.212676488643343</v>
      </c>
      <c r="EI493" s="121"/>
      <c r="EJ493" s="119">
        <v>13.104304932735428</v>
      </c>
      <c r="EK493" s="119">
        <v>13.699955156950676</v>
      </c>
      <c r="EL493" s="120">
        <v>17.472406576980575</v>
      </c>
      <c r="EM493" s="121"/>
      <c r="EN493" s="119">
        <v>17.514652014652015</v>
      </c>
      <c r="EO493" s="119">
        <v>16.313647305075875</v>
      </c>
      <c r="EP493" s="120">
        <v>29.925034013605437</v>
      </c>
      <c r="EQ493" s="121"/>
      <c r="ER493" s="119">
        <v>45.989912280701745</v>
      </c>
      <c r="ES493" s="119">
        <v>73.483881578947347</v>
      </c>
      <c r="ET493" s="120">
        <v>93.279539473684181</v>
      </c>
      <c r="EU493" s="121"/>
      <c r="EV493" s="119">
        <v>69.286071428571418</v>
      </c>
      <c r="EW493" s="119">
        <v>76.684584106369826</v>
      </c>
      <c r="EX493" s="120">
        <v>69.5860111317254</v>
      </c>
      <c r="EY493" s="121"/>
      <c r="EZ493" s="119">
        <v>71.545649789399775</v>
      </c>
      <c r="FA493" s="119">
        <v>47.339208932958925</v>
      </c>
      <c r="FB493" s="120">
        <v>40.018712706212696</v>
      </c>
    </row>
    <row r="494" spans="1:158" s="118" customFormat="1" ht="15" customHeight="1" x14ac:dyDescent="0.25">
      <c r="A494" s="208">
        <v>44135010</v>
      </c>
      <c r="B494" s="86">
        <v>-72.36666666666666</v>
      </c>
      <c r="C494" s="86">
        <v>-0.46</v>
      </c>
      <c r="D494" s="87">
        <v>150</v>
      </c>
      <c r="E494" s="424" t="s">
        <v>379</v>
      </c>
      <c r="F494" s="425" t="s">
        <v>348</v>
      </c>
      <c r="G494" s="425" t="s">
        <v>1526</v>
      </c>
      <c r="H494" s="425" t="s">
        <v>1529</v>
      </c>
      <c r="I494" s="425" t="s">
        <v>1621</v>
      </c>
      <c r="J494" s="426" t="s">
        <v>992</v>
      </c>
      <c r="K494" s="339">
        <v>0</v>
      </c>
      <c r="L494" s="418">
        <v>0</v>
      </c>
      <c r="M494" s="418">
        <v>0</v>
      </c>
      <c r="N494" s="418">
        <v>28.5</v>
      </c>
      <c r="O494" s="418">
        <v>18.100000000000001</v>
      </c>
      <c r="P494" s="418">
        <v>20.5</v>
      </c>
      <c r="Q494" s="418">
        <v>19.100000000000001</v>
      </c>
      <c r="R494" s="418">
        <v>37.5</v>
      </c>
      <c r="S494" s="418">
        <v>19.5</v>
      </c>
      <c r="T494" s="418">
        <v>0</v>
      </c>
      <c r="U494" s="418">
        <v>19.600000000000001</v>
      </c>
      <c r="V494" s="671">
        <v>20.8</v>
      </c>
      <c r="W494" s="671">
        <v>0</v>
      </c>
      <c r="X494" s="418">
        <v>23.8</v>
      </c>
      <c r="Y494" s="418">
        <v>21.8</v>
      </c>
      <c r="Z494" s="418">
        <v>37.799999999999997</v>
      </c>
      <c r="AA494" s="418">
        <v>4.0999999999999996</v>
      </c>
      <c r="AB494" s="418">
        <v>0</v>
      </c>
      <c r="AC494" s="418">
        <v>0</v>
      </c>
      <c r="AD494" s="339">
        <v>34</v>
      </c>
      <c r="AE494" s="418">
        <v>0</v>
      </c>
      <c r="AF494" s="418">
        <v>0</v>
      </c>
      <c r="AG494" s="418">
        <v>0</v>
      </c>
      <c r="AH494" s="418">
        <v>0</v>
      </c>
      <c r="AI494" s="418">
        <v>22.3</v>
      </c>
      <c r="AJ494" s="418">
        <v>18.2</v>
      </c>
      <c r="AK494" s="418">
        <v>36.200000000000003</v>
      </c>
      <c r="AL494" s="418">
        <v>16</v>
      </c>
      <c r="AM494" s="418">
        <v>5.2</v>
      </c>
      <c r="AN494" s="418">
        <v>27.1</v>
      </c>
      <c r="AO494" s="120"/>
      <c r="AP494" s="92">
        <f t="shared" si="262"/>
        <v>430.1</v>
      </c>
      <c r="AQ494" s="93">
        <v>369.35600000000005</v>
      </c>
      <c r="AR494" s="94">
        <f t="shared" si="292"/>
        <v>116.44592209142398</v>
      </c>
      <c r="AS494" s="95">
        <f t="shared" si="293"/>
        <v>116.44592209142397</v>
      </c>
      <c r="AT494" s="96">
        <f t="shared" si="294"/>
        <v>30</v>
      </c>
      <c r="AU494" s="97">
        <f t="shared" si="299"/>
        <v>19</v>
      </c>
      <c r="AV494" s="98"/>
      <c r="AW494" s="58">
        <f t="shared" si="280"/>
        <v>27.1</v>
      </c>
      <c r="AX494" s="99"/>
      <c r="AY494" s="300">
        <f t="shared" si="300"/>
        <v>37.799999999999997</v>
      </c>
      <c r="AZ494" s="101">
        <v>193</v>
      </c>
      <c r="BA494" s="102">
        <f t="shared" si="263"/>
        <v>-155.19999999999999</v>
      </c>
      <c r="BB494" s="102" t="str">
        <f t="shared" si="264"/>
        <v/>
      </c>
      <c r="BC494" s="102" t="str">
        <f t="shared" si="265"/>
        <v/>
      </c>
      <c r="BD494" s="102">
        <v>19.482758620689655</v>
      </c>
      <c r="BE494" s="103">
        <f t="shared" si="301"/>
        <v>-0.4827586206896548</v>
      </c>
      <c r="BF494" s="212" t="s">
        <v>379</v>
      </c>
      <c r="BG494" s="105">
        <v>154.72083333333333</v>
      </c>
      <c r="BH494" s="105">
        <v>195.65999999999997</v>
      </c>
      <c r="BI494" s="105">
        <v>305.15618143478645</v>
      </c>
      <c r="BJ494" s="105">
        <v>369.35600000000005</v>
      </c>
      <c r="BK494" s="105">
        <v>393.13199999999995</v>
      </c>
      <c r="BL494" s="105">
        <v>361.68030734856933</v>
      </c>
      <c r="BM494" s="105">
        <v>327.625</v>
      </c>
      <c r="BN494" s="105">
        <v>248.30800000000002</v>
      </c>
      <c r="BO494" s="105">
        <v>239.58749999999998</v>
      </c>
      <c r="BP494" s="105">
        <v>278.33599999999996</v>
      </c>
      <c r="BQ494" s="105">
        <v>227.31666666666669</v>
      </c>
      <c r="BR494" s="106">
        <v>217.18750000000009</v>
      </c>
      <c r="BS494" s="107"/>
      <c r="BT494" s="142">
        <v>13.107344322344318</v>
      </c>
      <c r="BU494" s="143">
        <v>13.401235737442635</v>
      </c>
      <c r="BV494" s="143">
        <v>17.495998371998368</v>
      </c>
      <c r="BW494" s="143">
        <v>19.482758620689655</v>
      </c>
      <c r="BX494" s="143">
        <v>22.147435897435891</v>
      </c>
      <c r="BY494" s="143">
        <v>21.389367816091955</v>
      </c>
      <c r="BZ494" s="143">
        <v>20.111999999999995</v>
      </c>
      <c r="CA494" s="143">
        <v>17.159999999999997</v>
      </c>
      <c r="CB494" s="143">
        <v>15.252136752136749</v>
      </c>
      <c r="CC494" s="143">
        <v>15.759999999999998</v>
      </c>
      <c r="CD494" s="143">
        <v>15.459917477158852</v>
      </c>
      <c r="CE494" s="144">
        <v>15.006215410813107</v>
      </c>
      <c r="CF494" s="110"/>
      <c r="CG494" s="111">
        <v>86</v>
      </c>
      <c r="CH494" s="111">
        <v>120.4</v>
      </c>
      <c r="CI494" s="111">
        <v>137</v>
      </c>
      <c r="CJ494" s="111">
        <v>193</v>
      </c>
      <c r="CK494" s="111">
        <v>151</v>
      </c>
      <c r="CL494" s="111">
        <v>140.4</v>
      </c>
      <c r="CM494" s="111">
        <v>174</v>
      </c>
      <c r="CN494" s="111">
        <v>101.8</v>
      </c>
      <c r="CO494" s="111">
        <v>180.8</v>
      </c>
      <c r="CP494" s="111">
        <v>154</v>
      </c>
      <c r="CQ494" s="111">
        <v>114.3</v>
      </c>
      <c r="CR494" s="111">
        <v>93</v>
      </c>
      <c r="CS494" s="112"/>
      <c r="CT494" s="408" t="s">
        <v>379</v>
      </c>
      <c r="CU494" s="114">
        <f t="shared" si="284"/>
        <v>143.19999999999999</v>
      </c>
      <c r="CV494" s="114"/>
      <c r="CW494" s="114"/>
      <c r="CX494" s="114">
        <f t="shared" si="285"/>
        <v>161.89999999999998</v>
      </c>
      <c r="CY494" s="114"/>
      <c r="CZ494" s="114"/>
      <c r="DA494" s="114">
        <f t="shared" si="286"/>
        <v>125</v>
      </c>
      <c r="DB494" s="115">
        <f t="shared" si="298"/>
        <v>430.09999999999997</v>
      </c>
      <c r="DC494" s="116">
        <f t="shared" si="288"/>
        <v>10</v>
      </c>
      <c r="DD494" s="116">
        <f t="shared" si="289"/>
        <v>10</v>
      </c>
      <c r="DE494" s="116">
        <f t="shared" si="290"/>
        <v>10</v>
      </c>
      <c r="DF494" s="117">
        <f t="shared" si="291"/>
        <v>30</v>
      </c>
      <c r="DH494" s="119">
        <v>48.964011896893588</v>
      </c>
      <c r="DI494" s="119">
        <v>56.313789581205313</v>
      </c>
      <c r="DJ494" s="120">
        <v>51.344925794628381</v>
      </c>
      <c r="DK494" s="121"/>
      <c r="DL494" s="119">
        <v>63.916528284317536</v>
      </c>
      <c r="DM494" s="119">
        <v>57.614898735159471</v>
      </c>
      <c r="DN494" s="120">
        <v>62.616192028142059</v>
      </c>
      <c r="DO494" s="121"/>
      <c r="DP494" s="119">
        <v>91.799396234138328</v>
      </c>
      <c r="DQ494" s="119">
        <v>86.727056897257455</v>
      </c>
      <c r="DR494" s="120">
        <v>99.159261154318429</v>
      </c>
      <c r="DS494" s="121"/>
      <c r="DT494" s="119">
        <v>123.70257947573899</v>
      </c>
      <c r="DU494" s="119">
        <v>136.81949247071947</v>
      </c>
      <c r="DV494" s="120">
        <v>134.19610987172339</v>
      </c>
      <c r="DW494" s="121"/>
      <c r="DX494" s="119">
        <v>149.35898494414764</v>
      </c>
      <c r="DY494" s="119">
        <v>126.23177513355998</v>
      </c>
      <c r="DZ494" s="120">
        <v>143.9592399222924</v>
      </c>
      <c r="EA494" s="121"/>
      <c r="EB494" s="119">
        <v>141.31473057288713</v>
      </c>
      <c r="EC494" s="119">
        <v>114.43763471355643</v>
      </c>
      <c r="ED494" s="120">
        <v>114.43763471355643</v>
      </c>
      <c r="EE494" s="121"/>
      <c r="EF494" s="119">
        <v>122.84344055984751</v>
      </c>
      <c r="EG494" s="119">
        <v>118.86148138448779</v>
      </c>
      <c r="EH494" s="120">
        <v>84.118887579474176</v>
      </c>
      <c r="EI494" s="121"/>
      <c r="EJ494" s="119">
        <v>92.516470588235293</v>
      </c>
      <c r="EK494" s="119">
        <v>74.593907563025212</v>
      </c>
      <c r="EL494" s="120">
        <v>95.019621848739504</v>
      </c>
      <c r="EM494" s="121"/>
      <c r="EN494" s="119">
        <v>82.208542443361054</v>
      </c>
      <c r="EO494" s="119">
        <v>82.308431316317751</v>
      </c>
      <c r="EP494" s="120">
        <v>88.801208058503022</v>
      </c>
      <c r="EQ494" s="121"/>
      <c r="ER494" s="119">
        <v>83.263326923076917</v>
      </c>
      <c r="ES494" s="119">
        <v>81.824207692307681</v>
      </c>
      <c r="ET494" s="120">
        <v>102.17746538461539</v>
      </c>
      <c r="EU494" s="121"/>
      <c r="EV494" s="119">
        <v>74.547891156462583</v>
      </c>
      <c r="EW494" s="119">
        <v>81.40397959183673</v>
      </c>
      <c r="EX494" s="120">
        <v>73.871938775510202</v>
      </c>
      <c r="EY494" s="121"/>
      <c r="EZ494" s="119">
        <v>66.532206565732281</v>
      </c>
      <c r="FA494" s="119">
        <v>74.431007345225609</v>
      </c>
      <c r="FB494" s="120">
        <v>52.051071803327837</v>
      </c>
    </row>
    <row r="495" spans="1:158" s="118" customFormat="1" ht="15" customHeight="1" x14ac:dyDescent="0.25">
      <c r="A495" s="85">
        <v>21010160</v>
      </c>
      <c r="B495" s="86">
        <v>-76.393333330000004</v>
      </c>
      <c r="C495" s="86">
        <v>1.8996388900000001</v>
      </c>
      <c r="D495" s="87">
        <v>1724</v>
      </c>
      <c r="E495" s="197" t="s">
        <v>380</v>
      </c>
      <c r="F495" s="89" t="s">
        <v>67</v>
      </c>
      <c r="G495" s="89" t="s">
        <v>1515</v>
      </c>
      <c r="H495" s="89" t="s">
        <v>1520</v>
      </c>
      <c r="I495" s="89" t="s">
        <v>1520</v>
      </c>
      <c r="J495" s="171" t="s">
        <v>991</v>
      </c>
      <c r="K495" s="339">
        <v>19</v>
      </c>
      <c r="L495" s="418">
        <v>7</v>
      </c>
      <c r="M495" s="418">
        <v>8</v>
      </c>
      <c r="N495" s="418">
        <v>0</v>
      </c>
      <c r="O495" s="418">
        <v>0</v>
      </c>
      <c r="P495" s="418">
        <v>0</v>
      </c>
      <c r="Q495" s="418">
        <v>0</v>
      </c>
      <c r="R495" s="418">
        <v>0</v>
      </c>
      <c r="S495" s="418">
        <v>2</v>
      </c>
      <c r="T495" s="418">
        <v>11</v>
      </c>
      <c r="U495" s="418">
        <v>0</v>
      </c>
      <c r="V495" s="671">
        <v>0</v>
      </c>
      <c r="W495" s="671">
        <v>0</v>
      </c>
      <c r="X495" s="418">
        <v>0</v>
      </c>
      <c r="Y495" s="418">
        <v>7</v>
      </c>
      <c r="Z495" s="418">
        <v>13</v>
      </c>
      <c r="AA495" s="418">
        <v>1</v>
      </c>
      <c r="AB495" s="418">
        <v>0</v>
      </c>
      <c r="AC495" s="418">
        <v>1</v>
      </c>
      <c r="AD495" s="339">
        <v>0</v>
      </c>
      <c r="AE495" s="418">
        <v>0</v>
      </c>
      <c r="AF495" s="418">
        <v>3</v>
      </c>
      <c r="AG495" s="418">
        <v>0</v>
      </c>
      <c r="AH495" s="418">
        <v>12</v>
      </c>
      <c r="AI495" s="418">
        <v>8</v>
      </c>
      <c r="AJ495" s="418">
        <v>3</v>
      </c>
      <c r="AK495" s="418">
        <v>2</v>
      </c>
      <c r="AL495" s="418">
        <v>0</v>
      </c>
      <c r="AM495" s="418">
        <v>2</v>
      </c>
      <c r="AN495" s="418">
        <v>2</v>
      </c>
      <c r="AO495" s="120"/>
      <c r="AP495" s="92">
        <f t="shared" si="262"/>
        <v>101</v>
      </c>
      <c r="AQ495" s="93">
        <v>173.71538461538464</v>
      </c>
      <c r="AR495" s="94">
        <f t="shared" si="292"/>
        <v>58.141079573130227</v>
      </c>
      <c r="AS495" s="95">
        <f t="shared" si="293"/>
        <v>58.141079573130227</v>
      </c>
      <c r="AT495" s="96">
        <f t="shared" si="294"/>
        <v>30</v>
      </c>
      <c r="AU495" s="97">
        <f t="shared" si="299"/>
        <v>16</v>
      </c>
      <c r="AV495" s="98"/>
      <c r="AW495" s="58">
        <f t="shared" si="280"/>
        <v>2</v>
      </c>
      <c r="AX495" s="99"/>
      <c r="AY495" s="300">
        <f t="shared" si="300"/>
        <v>19</v>
      </c>
      <c r="AZ495" s="101">
        <v>123</v>
      </c>
      <c r="BA495" s="102">
        <f t="shared" si="263"/>
        <v>-104</v>
      </c>
      <c r="BB495" s="102" t="str">
        <f t="shared" si="264"/>
        <v/>
      </c>
      <c r="BC495" s="102" t="str">
        <f t="shared" si="265"/>
        <v/>
      </c>
      <c r="BD495" s="102">
        <v>16.630805770584093</v>
      </c>
      <c r="BE495" s="103">
        <f t="shared" si="301"/>
        <v>-0.63080577058409304</v>
      </c>
      <c r="BF495" s="124" t="s">
        <v>380</v>
      </c>
      <c r="BG495" s="105">
        <v>102.68333333333334</v>
      </c>
      <c r="BH495" s="105">
        <v>109.09285714285714</v>
      </c>
      <c r="BI495" s="105">
        <v>125.48399999999999</v>
      </c>
      <c r="BJ495" s="105">
        <v>173.71538461538464</v>
      </c>
      <c r="BK495" s="105">
        <v>174.92692307692306</v>
      </c>
      <c r="BL495" s="105">
        <v>198.55384615384614</v>
      </c>
      <c r="BM495" s="105">
        <v>168.9576923076923</v>
      </c>
      <c r="BN495" s="105">
        <v>123.3875</v>
      </c>
      <c r="BO495" s="105">
        <v>109.83703703703705</v>
      </c>
      <c r="BP495" s="105">
        <v>115.75384615384615</v>
      </c>
      <c r="BQ495" s="105">
        <v>167.56896551724137</v>
      </c>
      <c r="BR495" s="106">
        <v>133.90689655172415</v>
      </c>
      <c r="BS495" s="107"/>
      <c r="BT495" s="237">
        <v>10.566666666666665</v>
      </c>
      <c r="BU495" s="237">
        <v>11.915737242642413</v>
      </c>
      <c r="BV495" s="237">
        <v>14.755500821018058</v>
      </c>
      <c r="BW495" s="237">
        <v>16.630805770584093</v>
      </c>
      <c r="BX495" s="237">
        <v>18.912564407451448</v>
      </c>
      <c r="BY495" s="109">
        <v>20.18015873015873</v>
      </c>
      <c r="BZ495" s="109">
        <v>20.32372742200328</v>
      </c>
      <c r="CA495" s="109">
        <v>17.066475095785442</v>
      </c>
      <c r="CB495" s="109">
        <v>12.848989298454221</v>
      </c>
      <c r="CC495" s="109">
        <v>13.576309067688381</v>
      </c>
      <c r="CD495" s="109">
        <v>15.357471264367813</v>
      </c>
      <c r="CE495" s="109">
        <v>13.547777777777778</v>
      </c>
      <c r="CF495" s="110"/>
      <c r="CG495" s="111">
        <v>110</v>
      </c>
      <c r="CH495" s="111">
        <v>95</v>
      </c>
      <c r="CI495" s="111">
        <v>100</v>
      </c>
      <c r="CJ495" s="111">
        <v>123</v>
      </c>
      <c r="CK495" s="111">
        <v>83</v>
      </c>
      <c r="CL495" s="111">
        <v>64</v>
      </c>
      <c r="CM495" s="111">
        <v>70</v>
      </c>
      <c r="CN495" s="111">
        <v>80</v>
      </c>
      <c r="CO495" s="111">
        <v>97.1</v>
      </c>
      <c r="CP495" s="111">
        <v>85</v>
      </c>
      <c r="CQ495" s="111">
        <v>100.4</v>
      </c>
      <c r="CR495" s="111">
        <v>91</v>
      </c>
      <c r="CS495" s="112"/>
      <c r="CT495" s="200" t="s">
        <v>380</v>
      </c>
      <c r="CU495" s="114">
        <f t="shared" si="284"/>
        <v>47</v>
      </c>
      <c r="CV495" s="114"/>
      <c r="CW495" s="114"/>
      <c r="CX495" s="114">
        <f t="shared" si="285"/>
        <v>22</v>
      </c>
      <c r="CY495" s="114"/>
      <c r="CZ495" s="114"/>
      <c r="DA495" s="114">
        <f t="shared" si="286"/>
        <v>32</v>
      </c>
      <c r="DB495" s="115">
        <f t="shared" si="298"/>
        <v>101</v>
      </c>
      <c r="DC495" s="116">
        <f t="shared" si="288"/>
        <v>10</v>
      </c>
      <c r="DD495" s="116">
        <f t="shared" si="289"/>
        <v>10</v>
      </c>
      <c r="DE495" s="116">
        <f t="shared" si="290"/>
        <v>10</v>
      </c>
      <c r="DF495" s="117">
        <f t="shared" si="291"/>
        <v>30</v>
      </c>
      <c r="DH495" s="119">
        <v>35.22604513503515</v>
      </c>
      <c r="DI495" s="119">
        <v>25.518867924528298</v>
      </c>
      <c r="DJ495" s="120">
        <v>29.421753607103216</v>
      </c>
      <c r="DK495" s="121"/>
      <c r="DL495" s="119">
        <v>26.387885081343022</v>
      </c>
      <c r="DM495" s="119">
        <v>31.158002769124259</v>
      </c>
      <c r="DN495" s="120">
        <v>40.190778816199369</v>
      </c>
      <c r="DO495" s="121"/>
      <c r="DP495" s="119">
        <v>37.481532779316709</v>
      </c>
      <c r="DQ495" s="119">
        <v>30.984733764235145</v>
      </c>
      <c r="DR495" s="120">
        <v>39.780400123114795</v>
      </c>
      <c r="DS495" s="121"/>
      <c r="DT495" s="119">
        <v>51.747094899935441</v>
      </c>
      <c r="DU495" s="119">
        <v>49.124435119431887</v>
      </c>
      <c r="DV495" s="120">
        <v>55.378469980632666</v>
      </c>
      <c r="DW495" s="121"/>
      <c r="DX495" s="119">
        <v>50.062391965916007</v>
      </c>
      <c r="DY495" s="119">
        <v>53.259989855954551</v>
      </c>
      <c r="DZ495" s="120">
        <v>60.854284844796105</v>
      </c>
      <c r="EA495" s="121"/>
      <c r="EB495" s="119">
        <v>64.21751022793687</v>
      </c>
      <c r="EC495" s="119">
        <v>56.615437366062729</v>
      </c>
      <c r="ED495" s="120">
        <v>56.215328268069349</v>
      </c>
      <c r="EE495" s="121"/>
      <c r="EF495" s="119">
        <v>47.421471098982892</v>
      </c>
      <c r="EG495" s="119">
        <v>52.495373356487221</v>
      </c>
      <c r="EH495" s="120">
        <v>62.838327958323006</v>
      </c>
      <c r="EI495" s="121"/>
      <c r="EJ495" s="119">
        <v>48.716060375443945</v>
      </c>
      <c r="EK495" s="119">
        <v>44.41464231354643</v>
      </c>
      <c r="EL495" s="120">
        <v>38.312630644342974</v>
      </c>
      <c r="EM495" s="121"/>
      <c r="EN495" s="119">
        <v>38.884684536894262</v>
      </c>
      <c r="EO495" s="119">
        <v>33.38684996226911</v>
      </c>
      <c r="EP495" s="120">
        <v>32.78708619049182</v>
      </c>
      <c r="EQ495" s="121"/>
      <c r="ER495" s="119">
        <v>37.641841216216221</v>
      </c>
      <c r="ES495" s="119">
        <v>38.035996621621621</v>
      </c>
      <c r="ET495" s="120">
        <v>40.992162162162167</v>
      </c>
      <c r="EU495" s="121"/>
      <c r="EV495" s="119">
        <v>42.876509240246406</v>
      </c>
      <c r="EW495" s="119">
        <v>59.26752908966462</v>
      </c>
      <c r="EX495" s="120">
        <v>43.875961670088984</v>
      </c>
      <c r="EY495" s="121"/>
      <c r="EZ495" s="119">
        <v>35.876963863559617</v>
      </c>
      <c r="FA495" s="119">
        <v>40.274140493076672</v>
      </c>
      <c r="FB495" s="120">
        <v>22.485562310030399</v>
      </c>
    </row>
    <row r="496" spans="1:158" s="118" customFormat="1" ht="15" customHeight="1" x14ac:dyDescent="0.25">
      <c r="A496" s="85">
        <v>21060080</v>
      </c>
      <c r="B496" s="86">
        <v>-75.605055559999997</v>
      </c>
      <c r="C496" s="86">
        <v>2.1900833300000002</v>
      </c>
      <c r="D496" s="87">
        <v>990</v>
      </c>
      <c r="E496" s="197" t="s">
        <v>376</v>
      </c>
      <c r="F496" s="89" t="s">
        <v>67</v>
      </c>
      <c r="G496" s="89" t="s">
        <v>1515</v>
      </c>
      <c r="H496" s="89" t="s">
        <v>1520</v>
      </c>
      <c r="I496" s="89" t="s">
        <v>1612</v>
      </c>
      <c r="J496" s="171" t="s">
        <v>990</v>
      </c>
      <c r="K496" s="339">
        <v>19</v>
      </c>
      <c r="L496" s="418">
        <v>0</v>
      </c>
      <c r="M496" s="418">
        <v>0</v>
      </c>
      <c r="N496" s="418">
        <v>1</v>
      </c>
      <c r="O496" s="418">
        <v>0</v>
      </c>
      <c r="P496" s="418">
        <v>0</v>
      </c>
      <c r="Q496" s="418">
        <v>10</v>
      </c>
      <c r="R496" s="418">
        <v>0</v>
      </c>
      <c r="S496" s="418">
        <v>0</v>
      </c>
      <c r="T496" s="418">
        <v>1</v>
      </c>
      <c r="U496" s="418">
        <v>0</v>
      </c>
      <c r="V496" s="671">
        <v>0</v>
      </c>
      <c r="W496" s="671">
        <v>0</v>
      </c>
      <c r="X496" s="418">
        <v>0</v>
      </c>
      <c r="Y496" s="418">
        <v>20</v>
      </c>
      <c r="Z496" s="418">
        <v>20</v>
      </c>
      <c r="AA496" s="418">
        <v>1</v>
      </c>
      <c r="AB496" s="418">
        <v>0</v>
      </c>
      <c r="AC496" s="418">
        <v>0</v>
      </c>
      <c r="AD496" s="339">
        <v>0</v>
      </c>
      <c r="AE496" s="418">
        <v>0</v>
      </c>
      <c r="AF496" s="418">
        <v>1</v>
      </c>
      <c r="AG496" s="418">
        <v>1</v>
      </c>
      <c r="AH496" s="418">
        <v>0</v>
      </c>
      <c r="AI496" s="418">
        <v>2</v>
      </c>
      <c r="AJ496" s="418">
        <v>35</v>
      </c>
      <c r="AK496" s="418">
        <v>0</v>
      </c>
      <c r="AL496" s="418">
        <v>5</v>
      </c>
      <c r="AM496" s="418">
        <v>0</v>
      </c>
      <c r="AN496" s="418">
        <v>3</v>
      </c>
      <c r="AO496" s="120"/>
      <c r="AP496" s="92">
        <f t="shared" si="262"/>
        <v>119</v>
      </c>
      <c r="AQ496" s="93">
        <v>122.4</v>
      </c>
      <c r="AR496" s="94">
        <f t="shared" si="292"/>
        <v>97.222222222222214</v>
      </c>
      <c r="AS496" s="95">
        <f t="shared" si="293"/>
        <v>97.222222222222229</v>
      </c>
      <c r="AT496" s="96">
        <f t="shared" si="294"/>
        <v>30</v>
      </c>
      <c r="AU496" s="97">
        <f t="shared" si="299"/>
        <v>13</v>
      </c>
      <c r="AV496" s="98"/>
      <c r="AW496" s="58">
        <f t="shared" si="280"/>
        <v>3</v>
      </c>
      <c r="AX496" s="99"/>
      <c r="AY496" s="300">
        <f t="shared" si="300"/>
        <v>35</v>
      </c>
      <c r="AZ496" s="101">
        <v>60</v>
      </c>
      <c r="BA496" s="102">
        <f t="shared" si="263"/>
        <v>-25</v>
      </c>
      <c r="BB496" s="102" t="str">
        <f t="shared" si="264"/>
        <v/>
      </c>
      <c r="BC496" s="102" t="str">
        <f t="shared" si="265"/>
        <v/>
      </c>
      <c r="BD496" s="102">
        <v>16.866666666666667</v>
      </c>
      <c r="BE496" s="103">
        <f t="shared" si="301"/>
        <v>-3.8666666666666671</v>
      </c>
      <c r="BF496" s="124" t="s">
        <v>376</v>
      </c>
      <c r="BG496" s="105">
        <v>77.793103448275858</v>
      </c>
      <c r="BH496" s="105">
        <v>91.758620689655174</v>
      </c>
      <c r="BI496" s="105">
        <v>125.24137931034483</v>
      </c>
      <c r="BJ496" s="105">
        <v>122.4</v>
      </c>
      <c r="BK496" s="105">
        <v>117.2</v>
      </c>
      <c r="BL496" s="105">
        <v>104.03333333333333</v>
      </c>
      <c r="BM496" s="105">
        <v>72.964285714285708</v>
      </c>
      <c r="BN496" s="105">
        <v>44.620689655172413</v>
      </c>
      <c r="BO496" s="105">
        <v>50.310344827586206</v>
      </c>
      <c r="BP496" s="105">
        <v>112.8</v>
      </c>
      <c r="BQ496" s="105">
        <v>120.03333333333333</v>
      </c>
      <c r="BR496" s="106">
        <v>91.033333333333331</v>
      </c>
      <c r="BS496" s="107"/>
      <c r="BT496" s="237">
        <v>10.121111111111112</v>
      </c>
      <c r="BU496" s="237">
        <v>11.587387870218327</v>
      </c>
      <c r="BV496" s="237">
        <v>15.798850574712642</v>
      </c>
      <c r="BW496" s="237">
        <v>16.866666666666667</v>
      </c>
      <c r="BX496" s="237">
        <v>18.266666666666666</v>
      </c>
      <c r="BY496" s="109">
        <v>16.199999999999996</v>
      </c>
      <c r="BZ496" s="109">
        <v>15.449961685823752</v>
      </c>
      <c r="CA496" s="109">
        <v>11.21111111111111</v>
      </c>
      <c r="CB496" s="109">
        <v>10.542528735632184</v>
      </c>
      <c r="CC496" s="109">
        <v>13.833333333333334</v>
      </c>
      <c r="CD496" s="109">
        <v>15.899999999999997</v>
      </c>
      <c r="CE496" s="109">
        <v>12.133333333333335</v>
      </c>
      <c r="CF496" s="110"/>
      <c r="CG496" s="111">
        <v>75</v>
      </c>
      <c r="CH496" s="111">
        <v>82</v>
      </c>
      <c r="CI496" s="111">
        <v>92</v>
      </c>
      <c r="CJ496" s="111">
        <v>60</v>
      </c>
      <c r="CK496" s="111">
        <v>61</v>
      </c>
      <c r="CL496" s="111">
        <v>70</v>
      </c>
      <c r="CM496" s="111">
        <v>50</v>
      </c>
      <c r="CN496" s="111">
        <v>60</v>
      </c>
      <c r="CO496" s="111">
        <v>39</v>
      </c>
      <c r="CP496" s="111">
        <v>62</v>
      </c>
      <c r="CQ496" s="111">
        <v>95</v>
      </c>
      <c r="CR496" s="111">
        <v>84</v>
      </c>
      <c r="CS496" s="112"/>
      <c r="CT496" s="200" t="s">
        <v>376</v>
      </c>
      <c r="CU496" s="114">
        <f t="shared" si="284"/>
        <v>31</v>
      </c>
      <c r="CV496" s="114"/>
      <c r="CW496" s="114"/>
      <c r="CX496" s="114">
        <f t="shared" si="285"/>
        <v>41</v>
      </c>
      <c r="CY496" s="114"/>
      <c r="CZ496" s="114"/>
      <c r="DA496" s="114">
        <f t="shared" si="286"/>
        <v>47</v>
      </c>
      <c r="DB496" s="115">
        <f t="shared" si="298"/>
        <v>119</v>
      </c>
      <c r="DC496" s="116">
        <f t="shared" si="288"/>
        <v>10</v>
      </c>
      <c r="DD496" s="116">
        <f t="shared" si="289"/>
        <v>10</v>
      </c>
      <c r="DE496" s="116">
        <f t="shared" si="290"/>
        <v>10</v>
      </c>
      <c r="DF496" s="117">
        <f t="shared" si="291"/>
        <v>30</v>
      </c>
      <c r="DH496" s="119">
        <v>34.313594926674597</v>
      </c>
      <c r="DI496" s="119">
        <v>28.311216805390412</v>
      </c>
      <c r="DJ496" s="120">
        <v>21.508521601268335</v>
      </c>
      <c r="DK496" s="121"/>
      <c r="DL496" s="119">
        <v>26.97502917152859</v>
      </c>
      <c r="DM496" s="119">
        <v>25.23800077790743</v>
      </c>
      <c r="DN496" s="120">
        <v>35.353636717230657</v>
      </c>
      <c r="DO496" s="121"/>
      <c r="DP496" s="119">
        <v>30.718241235888293</v>
      </c>
      <c r="DQ496" s="119">
        <v>41.224480095068337</v>
      </c>
      <c r="DR496" s="120">
        <v>40.323945335710036</v>
      </c>
      <c r="DS496" s="121"/>
      <c r="DT496" s="119">
        <v>36.39042357274402</v>
      </c>
      <c r="DU496" s="119">
        <v>44.488292554590899</v>
      </c>
      <c r="DV496" s="120">
        <v>45.787950539331753</v>
      </c>
      <c r="DW496" s="121"/>
      <c r="DX496" s="119">
        <v>37.189132340052581</v>
      </c>
      <c r="DY496" s="119">
        <v>28.191761612620503</v>
      </c>
      <c r="DZ496" s="120">
        <v>48.685772713993572</v>
      </c>
      <c r="EA496" s="121"/>
      <c r="EB496" s="119">
        <v>41.386227544910177</v>
      </c>
      <c r="EC496" s="119">
        <v>31.289587491683299</v>
      </c>
      <c r="ED496" s="120">
        <v>27.490851630073188</v>
      </c>
      <c r="EE496" s="121"/>
      <c r="EF496" s="119">
        <v>27.087907184292728</v>
      </c>
      <c r="EG496" s="119">
        <v>24.489067380633646</v>
      </c>
      <c r="EH496" s="120">
        <v>23.089692101740297</v>
      </c>
      <c r="EI496" s="121"/>
      <c r="EJ496" s="119">
        <v>18.275203252032519</v>
      </c>
      <c r="EK496" s="119">
        <v>15.778590785907859</v>
      </c>
      <c r="EL496" s="120">
        <v>15.079539295392953</v>
      </c>
      <c r="EM496" s="121"/>
      <c r="EN496" s="119">
        <v>18.210814022578731</v>
      </c>
      <c r="EO496" s="119">
        <v>17.610457516339871</v>
      </c>
      <c r="EP496" s="120">
        <v>20.312061794414738</v>
      </c>
      <c r="EQ496" s="121"/>
      <c r="ER496" s="119">
        <v>20.305823293172693</v>
      </c>
      <c r="ES496" s="119">
        <v>43.312421113023525</v>
      </c>
      <c r="ET496" s="120">
        <v>52.61508892713713</v>
      </c>
      <c r="EU496" s="121"/>
      <c r="EV496" s="119">
        <v>34.889875253843918</v>
      </c>
      <c r="EW496" s="119">
        <v>43.887264287786479</v>
      </c>
      <c r="EX496" s="120">
        <v>36.089527125036263</v>
      </c>
      <c r="EY496" s="121"/>
      <c r="EZ496" s="119">
        <v>33</v>
      </c>
      <c r="FA496" s="119">
        <v>27.3</v>
      </c>
      <c r="FB496" s="120">
        <v>22.5</v>
      </c>
    </row>
    <row r="497" spans="1:158" s="118" customFormat="1" ht="15" customHeight="1" x14ac:dyDescent="0.25">
      <c r="A497" s="85">
        <v>21065040</v>
      </c>
      <c r="B497" s="86">
        <v>-75.529444440000006</v>
      </c>
      <c r="C497" s="86">
        <v>2.2524999999999999</v>
      </c>
      <c r="D497" s="87">
        <v>1270</v>
      </c>
      <c r="E497" s="197" t="s">
        <v>381</v>
      </c>
      <c r="F497" s="89" t="s">
        <v>67</v>
      </c>
      <c r="G497" s="89" t="s">
        <v>1515</v>
      </c>
      <c r="H497" s="89" t="s">
        <v>1520</v>
      </c>
      <c r="I497" s="89" t="s">
        <v>1612</v>
      </c>
      <c r="J497" s="171" t="s">
        <v>990</v>
      </c>
      <c r="K497" s="339">
        <v>13.9</v>
      </c>
      <c r="L497" s="418">
        <v>0</v>
      </c>
      <c r="M497" s="418">
        <v>0</v>
      </c>
      <c r="N497" s="418">
        <v>0</v>
      </c>
      <c r="O497" s="418">
        <v>3.5</v>
      </c>
      <c r="P497" s="418">
        <v>0.5</v>
      </c>
      <c r="Q497" s="418">
        <v>11.1</v>
      </c>
      <c r="R497" s="418">
        <v>0</v>
      </c>
      <c r="S497" s="418">
        <v>0.2</v>
      </c>
      <c r="T497" s="418">
        <v>1.8</v>
      </c>
      <c r="U497" s="418">
        <v>0</v>
      </c>
      <c r="V497" s="671">
        <v>0</v>
      </c>
      <c r="W497" s="671">
        <v>0</v>
      </c>
      <c r="X497" s="418">
        <v>5</v>
      </c>
      <c r="Y497" s="418">
        <v>5.0999999999999996</v>
      </c>
      <c r="Z497" s="418">
        <v>49.2</v>
      </c>
      <c r="AA497" s="418">
        <v>4.0999999999999996</v>
      </c>
      <c r="AB497" s="418">
        <v>0</v>
      </c>
      <c r="AC497" s="418">
        <v>0</v>
      </c>
      <c r="AD497" s="339">
        <v>0</v>
      </c>
      <c r="AE497" s="418">
        <v>0</v>
      </c>
      <c r="AF497" s="418">
        <v>0.4</v>
      </c>
      <c r="AG497" s="418">
        <v>4.8</v>
      </c>
      <c r="AH497" s="418">
        <v>0</v>
      </c>
      <c r="AI497" s="418">
        <v>2.9</v>
      </c>
      <c r="AJ497" s="418">
        <v>9.6</v>
      </c>
      <c r="AK497" s="418">
        <v>2</v>
      </c>
      <c r="AL497" s="418">
        <v>7.5</v>
      </c>
      <c r="AM497" s="418">
        <v>0.7</v>
      </c>
      <c r="AN497" s="418">
        <v>3.1</v>
      </c>
      <c r="AO497" s="120"/>
      <c r="AP497" s="92">
        <f t="shared" si="262"/>
        <v>125.4</v>
      </c>
      <c r="AQ497" s="93">
        <v>151.37857142857141</v>
      </c>
      <c r="AR497" s="94">
        <f>+AP497*100/AQ497</f>
        <v>82.838673146793766</v>
      </c>
      <c r="AS497" s="95">
        <f>IF(AND((AP497*$AT$1*100/(AQ497*AT497))&gt;100+3.33*AP497-AQ497*AT497/$AT$1,AQ497&lt;30),IF(100+3.33*AP497-AQ497*AT497/$AT$1&gt;200,200,100+3.33*AP497-AQ497*AT497/$AT$1),IF((AP497*$AT$1*100/(AQ497*AT497))&lt;100+AP497-3.33*AQ497*AT497/$AT$1,100+AP497-3.33*AQ497*AT497/$AT$1,IF((AP497*$AT$1*100/(AQ497*AT497))&gt;200,200,(AP497*$AT$1*100/(AQ497*AT497)))))</f>
        <v>82.838673146793766</v>
      </c>
      <c r="AT497" s="96">
        <f>COUNT(K497:AO497)</f>
        <v>30</v>
      </c>
      <c r="AU497" s="97">
        <f t="shared" si="299"/>
        <v>18</v>
      </c>
      <c r="AV497" s="98"/>
      <c r="AW497" s="58">
        <f t="shared" si="280"/>
        <v>3.1</v>
      </c>
      <c r="AX497" s="99"/>
      <c r="AY497" s="300">
        <f t="shared" si="300"/>
        <v>49.2</v>
      </c>
      <c r="AZ497" s="101">
        <v>78</v>
      </c>
      <c r="BA497" s="102">
        <f t="shared" si="263"/>
        <v>-28.799999999999997</v>
      </c>
      <c r="BB497" s="102" t="str">
        <f t="shared" si="264"/>
        <v/>
      </c>
      <c r="BC497" s="102" t="str">
        <f t="shared" si="265"/>
        <v/>
      </c>
      <c r="BD497" s="102">
        <v>17.498850574712645</v>
      </c>
      <c r="BE497" s="103">
        <f t="shared" si="301"/>
        <v>0.5011494252873554</v>
      </c>
      <c r="BF497" s="124" t="s">
        <v>381</v>
      </c>
      <c r="BG497" s="105">
        <v>89.71</v>
      </c>
      <c r="BH497" s="105">
        <v>89.739285714285685</v>
      </c>
      <c r="BI497" s="105">
        <v>133.80333333333334</v>
      </c>
      <c r="BJ497" s="105">
        <v>151.37857142857141</v>
      </c>
      <c r="BK497" s="105">
        <v>141.61034482758623</v>
      </c>
      <c r="BL497" s="105">
        <v>115.08666666666666</v>
      </c>
      <c r="BM497" s="105">
        <v>90.064285714285688</v>
      </c>
      <c r="BN497" s="105">
        <v>62.271428571428594</v>
      </c>
      <c r="BO497" s="105">
        <v>73.223333333333358</v>
      </c>
      <c r="BP497" s="105">
        <v>113.39999999999999</v>
      </c>
      <c r="BQ497" s="105">
        <v>128.84333333333333</v>
      </c>
      <c r="BR497" s="106">
        <v>112.99310344827587</v>
      </c>
      <c r="BS497" s="107"/>
      <c r="BT497" s="237">
        <v>10.333333333333332</v>
      </c>
      <c r="BU497" s="237">
        <v>10.560625578015589</v>
      </c>
      <c r="BV497" s="237">
        <v>15.833333333333336</v>
      </c>
      <c r="BW497" s="237">
        <v>17.498850574712645</v>
      </c>
      <c r="BX497" s="237">
        <v>18.38333333333334</v>
      </c>
      <c r="BY497" s="109">
        <v>17.233333333333331</v>
      </c>
      <c r="BZ497" s="109">
        <v>16.151010701545779</v>
      </c>
      <c r="CA497" s="109">
        <v>12.224137931034484</v>
      </c>
      <c r="CB497" s="109">
        <v>11.800000000000002</v>
      </c>
      <c r="CC497" s="109">
        <v>13.456666666666671</v>
      </c>
      <c r="CD497" s="109">
        <v>15.166666666666666</v>
      </c>
      <c r="CE497" s="109">
        <v>12.478888888888886</v>
      </c>
      <c r="CF497" s="110"/>
      <c r="CG497" s="111">
        <v>62.9</v>
      </c>
      <c r="CH497" s="111">
        <v>82.8</v>
      </c>
      <c r="CI497" s="111">
        <v>72.8</v>
      </c>
      <c r="CJ497" s="111">
        <v>78</v>
      </c>
      <c r="CK497" s="111">
        <v>87.4</v>
      </c>
      <c r="CL497" s="111">
        <v>77</v>
      </c>
      <c r="CM497" s="111">
        <v>40</v>
      </c>
      <c r="CN497" s="111">
        <v>87.6</v>
      </c>
      <c r="CO497" s="111">
        <v>147.6</v>
      </c>
      <c r="CP497" s="111">
        <v>80</v>
      </c>
      <c r="CQ497" s="111">
        <v>97.2</v>
      </c>
      <c r="CR497" s="111">
        <v>83.1</v>
      </c>
      <c r="CS497" s="112"/>
      <c r="CT497" s="200" t="s">
        <v>381</v>
      </c>
      <c r="CU497" s="114">
        <f t="shared" si="284"/>
        <v>31</v>
      </c>
      <c r="CV497" s="114"/>
      <c r="CW497" s="114"/>
      <c r="CX497" s="114">
        <f t="shared" si="285"/>
        <v>63.400000000000006</v>
      </c>
      <c r="CY497" s="114"/>
      <c r="CZ497" s="114"/>
      <c r="DA497" s="114">
        <f t="shared" si="286"/>
        <v>31</v>
      </c>
      <c r="DB497" s="115">
        <f t="shared" si="298"/>
        <v>125.4</v>
      </c>
      <c r="DC497" s="116">
        <f t="shared" si="288"/>
        <v>10</v>
      </c>
      <c r="DD497" s="116">
        <f t="shared" si="289"/>
        <v>10</v>
      </c>
      <c r="DE497" s="116">
        <f t="shared" si="290"/>
        <v>10</v>
      </c>
      <c r="DF497" s="117">
        <f t="shared" si="291"/>
        <v>30</v>
      </c>
      <c r="DH497" s="119">
        <v>30.990753169276651</v>
      </c>
      <c r="DI497" s="119">
        <v>28.591469052945559</v>
      </c>
      <c r="DJ497" s="120">
        <v>29.791111111111107</v>
      </c>
      <c r="DK497" s="121"/>
      <c r="DL497" s="119">
        <v>32.198249158249155</v>
      </c>
      <c r="DM497" s="119">
        <v>31.192053872053872</v>
      </c>
      <c r="DN497" s="120">
        <v>36.223030303030299</v>
      </c>
      <c r="DO497" s="121"/>
      <c r="DP497" s="119">
        <v>41.1</v>
      </c>
      <c r="DQ497" s="119">
        <v>44.9</v>
      </c>
      <c r="DR497" s="120">
        <v>40.5</v>
      </c>
      <c r="DS497" s="121"/>
      <c r="DT497" s="119">
        <v>47.711746138347877</v>
      </c>
      <c r="DU497" s="119">
        <v>49.512189388851567</v>
      </c>
      <c r="DV497" s="120">
        <v>51.712731139467195</v>
      </c>
      <c r="DW497" s="121"/>
      <c r="DX497" s="119">
        <v>47.62839417800047</v>
      </c>
      <c r="DY497" s="119">
        <v>39.723681698878544</v>
      </c>
      <c r="DZ497" s="120">
        <v>52.431257456454297</v>
      </c>
      <c r="EA497" s="121"/>
      <c r="EB497" s="119">
        <v>44.721528384279473</v>
      </c>
      <c r="EC497" s="119">
        <v>35.375231441048037</v>
      </c>
      <c r="ED497" s="120">
        <v>34.973240174672483</v>
      </c>
      <c r="EE497" s="121"/>
      <c r="EF497" s="119">
        <v>35.716413502109702</v>
      </c>
      <c r="EG497" s="119">
        <v>27.389272151898734</v>
      </c>
      <c r="EH497" s="120">
        <v>32.00431434599156</v>
      </c>
      <c r="EI497" s="121"/>
      <c r="EJ497" s="119">
        <v>23.328499496475327</v>
      </c>
      <c r="EK497" s="119">
        <v>20.915206445115814</v>
      </c>
      <c r="EL497" s="120">
        <v>22.322960725075532</v>
      </c>
      <c r="EM497" s="121"/>
      <c r="EN497" s="119">
        <v>23.566223832528181</v>
      </c>
      <c r="EO497" s="119">
        <v>24.669323671497587</v>
      </c>
      <c r="EP497" s="120">
        <v>34.797785829307571</v>
      </c>
      <c r="EQ497" s="121"/>
      <c r="ER497" s="119">
        <v>23.155911658962498</v>
      </c>
      <c r="ES497" s="119">
        <v>51.002891628145854</v>
      </c>
      <c r="ET497" s="120">
        <v>55.394530046224951</v>
      </c>
      <c r="EU497" s="121"/>
      <c r="EV497" s="119">
        <v>42.7</v>
      </c>
      <c r="EW497" s="119">
        <v>44.6</v>
      </c>
      <c r="EX497" s="120">
        <v>42.7</v>
      </c>
      <c r="EY497" s="121"/>
      <c r="EZ497" s="119">
        <v>44.205266607089641</v>
      </c>
      <c r="FA497" s="119">
        <v>35.504229967232632</v>
      </c>
      <c r="FB497" s="120">
        <v>32.203836759011011</v>
      </c>
    </row>
    <row r="498" spans="1:158" s="118" customFormat="1" ht="15" customHeight="1" x14ac:dyDescent="0.25">
      <c r="A498" s="85">
        <v>21040030</v>
      </c>
      <c r="B498" s="86">
        <v>-75.995361110000005</v>
      </c>
      <c r="C498" s="86">
        <v>2.0321666700000001</v>
      </c>
      <c r="D498" s="87">
        <v>1614</v>
      </c>
      <c r="E498" s="197" t="s">
        <v>382</v>
      </c>
      <c r="F498" s="89" t="s">
        <v>67</v>
      </c>
      <c r="G498" s="89" t="s">
        <v>1515</v>
      </c>
      <c r="H498" s="89" t="s">
        <v>1520</v>
      </c>
      <c r="I498" s="89" t="s">
        <v>1619</v>
      </c>
      <c r="J498" s="171" t="s">
        <v>993</v>
      </c>
      <c r="K498" s="339">
        <v>22</v>
      </c>
      <c r="L498" s="418">
        <v>1</v>
      </c>
      <c r="M498" s="418">
        <v>0</v>
      </c>
      <c r="N498" s="418">
        <v>2</v>
      </c>
      <c r="O498" s="418">
        <v>0</v>
      </c>
      <c r="P498" s="418">
        <v>0</v>
      </c>
      <c r="Q498" s="418">
        <v>7</v>
      </c>
      <c r="R498" s="418">
        <v>2</v>
      </c>
      <c r="S498" s="418">
        <v>8</v>
      </c>
      <c r="T498" s="418">
        <v>4</v>
      </c>
      <c r="U498" s="418">
        <v>0</v>
      </c>
      <c r="V498" s="671">
        <v>0</v>
      </c>
      <c r="W498" s="671">
        <v>0</v>
      </c>
      <c r="X498" s="418">
        <v>0</v>
      </c>
      <c r="Y498" s="418">
        <v>21</v>
      </c>
      <c r="Z498" s="418">
        <v>5</v>
      </c>
      <c r="AA498" s="418">
        <v>8</v>
      </c>
      <c r="AB498" s="418">
        <v>1</v>
      </c>
      <c r="AC498" s="418">
        <v>15</v>
      </c>
      <c r="AD498" s="339">
        <v>1</v>
      </c>
      <c r="AE498" s="418">
        <v>1</v>
      </c>
      <c r="AF498" s="418">
        <v>2</v>
      </c>
      <c r="AG498" s="418">
        <v>1</v>
      </c>
      <c r="AH498" s="418">
        <v>0</v>
      </c>
      <c r="AI498" s="418">
        <v>1</v>
      </c>
      <c r="AJ498" s="418">
        <v>16</v>
      </c>
      <c r="AK498" s="418">
        <v>0</v>
      </c>
      <c r="AL498" s="418">
        <v>3</v>
      </c>
      <c r="AM498" s="418">
        <v>18</v>
      </c>
      <c r="AN498" s="418">
        <v>4</v>
      </c>
      <c r="AO498" s="120"/>
      <c r="AP498" s="92">
        <f t="shared" si="262"/>
        <v>143</v>
      </c>
      <c r="AQ498" s="93">
        <v>157.63333333333333</v>
      </c>
      <c r="AR498" s="94">
        <f t="shared" si="292"/>
        <v>90.71685345739057</v>
      </c>
      <c r="AS498" s="95">
        <f t="shared" si="293"/>
        <v>90.71685345739057</v>
      </c>
      <c r="AT498" s="96">
        <f t="shared" si="294"/>
        <v>30</v>
      </c>
      <c r="AU498" s="97">
        <f t="shared" si="299"/>
        <v>21</v>
      </c>
      <c r="AV498" s="98"/>
      <c r="AW498" s="58">
        <f t="shared" si="280"/>
        <v>4</v>
      </c>
      <c r="AX498" s="99"/>
      <c r="AY498" s="300">
        <f t="shared" si="300"/>
        <v>22</v>
      </c>
      <c r="AZ498" s="101">
        <v>88</v>
      </c>
      <c r="BA498" s="102">
        <f t="shared" si="263"/>
        <v>-66</v>
      </c>
      <c r="BB498" s="102" t="str">
        <f t="shared" si="264"/>
        <v/>
      </c>
      <c r="BC498" s="102" t="str">
        <f t="shared" si="265"/>
        <v/>
      </c>
      <c r="BD498" s="102">
        <v>16.733333333333331</v>
      </c>
      <c r="BE498" s="103">
        <f t="shared" si="301"/>
        <v>4.2666666666666693</v>
      </c>
      <c r="BF498" s="124" t="s">
        <v>382</v>
      </c>
      <c r="BG498" s="105">
        <v>98.63333333333334</v>
      </c>
      <c r="BH498" s="105">
        <v>117.16666666666667</v>
      </c>
      <c r="BI498" s="105">
        <v>145.63333333333333</v>
      </c>
      <c r="BJ498" s="105">
        <v>157.63333333333333</v>
      </c>
      <c r="BK498" s="105">
        <v>159.72413793103448</v>
      </c>
      <c r="BL498" s="105">
        <v>140.23333333333332</v>
      </c>
      <c r="BM498" s="105">
        <v>121.76666666666667</v>
      </c>
      <c r="BN498" s="105">
        <v>95.068965517241381</v>
      </c>
      <c r="BO498" s="105">
        <v>89.466666666666669</v>
      </c>
      <c r="BP498" s="105">
        <v>123.73103448275862</v>
      </c>
      <c r="BQ498" s="105">
        <v>139.24137931034483</v>
      </c>
      <c r="BR498" s="106">
        <v>111.93333333333334</v>
      </c>
      <c r="BS498" s="107"/>
      <c r="BT498" s="237">
        <v>10.133333333333333</v>
      </c>
      <c r="BU498" s="237">
        <v>11.947105911330048</v>
      </c>
      <c r="BV498" s="237">
        <v>15.666666666666663</v>
      </c>
      <c r="BW498" s="237">
        <v>16.733333333333331</v>
      </c>
      <c r="BX498" s="237">
        <v>18.023333333333333</v>
      </c>
      <c r="BY498" s="109">
        <v>17.066666666666666</v>
      </c>
      <c r="BZ498" s="109">
        <v>17.966666666666665</v>
      </c>
      <c r="CA498" s="109">
        <v>15.716666666666665</v>
      </c>
      <c r="CB498" s="109">
        <v>13.166666666666668</v>
      </c>
      <c r="CC498" s="109">
        <v>14.615555555555558</v>
      </c>
      <c r="CD498" s="109">
        <v>16.25632183908046</v>
      </c>
      <c r="CE498" s="109">
        <v>13.033333333333337</v>
      </c>
      <c r="CF498" s="110"/>
      <c r="CG498" s="111">
        <v>95</v>
      </c>
      <c r="CH498" s="111">
        <v>73</v>
      </c>
      <c r="CI498" s="111">
        <v>83</v>
      </c>
      <c r="CJ498" s="111">
        <v>88</v>
      </c>
      <c r="CK498" s="111">
        <v>91</v>
      </c>
      <c r="CL498" s="111">
        <v>90</v>
      </c>
      <c r="CM498" s="111">
        <v>63</v>
      </c>
      <c r="CN498" s="111">
        <v>45</v>
      </c>
      <c r="CO498" s="111">
        <v>66</v>
      </c>
      <c r="CP498" s="111">
        <v>200</v>
      </c>
      <c r="CQ498" s="111">
        <v>65</v>
      </c>
      <c r="CR498" s="111">
        <v>65</v>
      </c>
      <c r="CS498" s="112"/>
      <c r="CT498" s="200" t="s">
        <v>382</v>
      </c>
      <c r="CU498" s="114">
        <f t="shared" si="284"/>
        <v>46</v>
      </c>
      <c r="CV498" s="114"/>
      <c r="CW498" s="114"/>
      <c r="CX498" s="114">
        <f t="shared" si="285"/>
        <v>51</v>
      </c>
      <c r="CY498" s="114"/>
      <c r="CZ498" s="114"/>
      <c r="DA498" s="114">
        <f t="shared" si="286"/>
        <v>46</v>
      </c>
      <c r="DB498" s="115">
        <f t="shared" si="298"/>
        <v>143</v>
      </c>
      <c r="DC498" s="116">
        <f t="shared" si="288"/>
        <v>10</v>
      </c>
      <c r="DD498" s="116">
        <f t="shared" si="289"/>
        <v>10</v>
      </c>
      <c r="DE498" s="116">
        <f t="shared" si="290"/>
        <v>10</v>
      </c>
      <c r="DF498" s="117">
        <f t="shared" si="291"/>
        <v>30</v>
      </c>
      <c r="DH498" s="119">
        <v>41.112888052681093</v>
      </c>
      <c r="DI498" s="119">
        <v>28.408905613044841</v>
      </c>
      <c r="DJ498" s="120">
        <v>36.811539667607398</v>
      </c>
      <c r="DK498" s="121"/>
      <c r="DL498" s="119">
        <v>35.404338527344947</v>
      </c>
      <c r="DM498" s="119">
        <v>34.901435991445155</v>
      </c>
      <c r="DN498" s="120">
        <v>39.427558814543232</v>
      </c>
      <c r="DO498" s="121"/>
      <c r="DP498" s="119">
        <v>55.925197205318902</v>
      </c>
      <c r="DQ498" s="119">
        <v>42.11897678611674</v>
      </c>
      <c r="DR498" s="120">
        <v>49.922492675231013</v>
      </c>
      <c r="DS498" s="121"/>
      <c r="DT498" s="119">
        <v>54.075252225519293</v>
      </c>
      <c r="DU498" s="119">
        <v>45.454559841740853</v>
      </c>
      <c r="DV498" s="120">
        <v>65.536854599406539</v>
      </c>
      <c r="DW498" s="121"/>
      <c r="DX498" s="119">
        <v>49.910885689354274</v>
      </c>
      <c r="DY498" s="119">
        <v>41.509053228621291</v>
      </c>
      <c r="DZ498" s="120">
        <v>61.413394415357764</v>
      </c>
      <c r="EA498" s="121"/>
      <c r="EB498" s="119">
        <v>44.5</v>
      </c>
      <c r="EC498" s="119">
        <v>51</v>
      </c>
      <c r="ED498" s="120">
        <v>45</v>
      </c>
      <c r="EE498" s="121"/>
      <c r="EF498" s="119">
        <v>49.126677533279</v>
      </c>
      <c r="EG498" s="119">
        <v>36.119614235262162</v>
      </c>
      <c r="EH498" s="120">
        <v>37.52037489812551</v>
      </c>
      <c r="EI498" s="121"/>
      <c r="EJ498" s="119">
        <v>35.664999999999999</v>
      </c>
      <c r="EK498" s="119">
        <v>31.768823529411765</v>
      </c>
      <c r="EL498" s="120">
        <v>34.466176470588238</v>
      </c>
      <c r="EM498" s="121"/>
      <c r="EN498" s="119">
        <v>33.288038793103446</v>
      </c>
      <c r="EO498" s="119">
        <v>31.188793103448273</v>
      </c>
      <c r="EP498" s="120">
        <v>28.289834770114943</v>
      </c>
      <c r="EQ498" s="121"/>
      <c r="ER498" s="119">
        <v>27.601306818181818</v>
      </c>
      <c r="ES498" s="119">
        <v>54.302571022727264</v>
      </c>
      <c r="ET498" s="120">
        <v>58.902788825757575</v>
      </c>
      <c r="EU498" s="121"/>
      <c r="EV498" s="119">
        <v>48.1</v>
      </c>
      <c r="EW498" s="119">
        <v>55.1</v>
      </c>
      <c r="EX498" s="120">
        <v>44.3</v>
      </c>
      <c r="EY498" s="121"/>
      <c r="EZ498" s="119">
        <v>41.488023088023091</v>
      </c>
      <c r="FA498" s="119">
        <v>37.089292929292931</v>
      </c>
      <c r="FB498" s="120">
        <v>36.889350649350654</v>
      </c>
    </row>
    <row r="499" spans="1:158" s="118" customFormat="1" ht="15" customHeight="1" x14ac:dyDescent="0.25">
      <c r="A499" s="85">
        <v>21010040</v>
      </c>
      <c r="B499" s="86">
        <v>-76.085694439999997</v>
      </c>
      <c r="C499" s="86">
        <v>1.9614722200000001</v>
      </c>
      <c r="D499" s="87">
        <v>1334</v>
      </c>
      <c r="E499" s="197" t="s">
        <v>383</v>
      </c>
      <c r="F499" s="89" t="s">
        <v>67</v>
      </c>
      <c r="G499" s="89" t="s">
        <v>1515</v>
      </c>
      <c r="H499" s="89" t="s">
        <v>1520</v>
      </c>
      <c r="I499" s="89" t="s">
        <v>1520</v>
      </c>
      <c r="J499" s="171" t="s">
        <v>986</v>
      </c>
      <c r="K499" s="339">
        <v>25</v>
      </c>
      <c r="L499" s="418">
        <v>2</v>
      </c>
      <c r="M499" s="418">
        <v>0</v>
      </c>
      <c r="N499" s="418">
        <v>7</v>
      </c>
      <c r="O499" s="418">
        <v>1</v>
      </c>
      <c r="P499" s="418">
        <v>0</v>
      </c>
      <c r="Q499" s="418">
        <v>4</v>
      </c>
      <c r="R499" s="418">
        <v>3</v>
      </c>
      <c r="S499" s="418">
        <v>2</v>
      </c>
      <c r="T499" s="418">
        <v>12</v>
      </c>
      <c r="U499" s="418">
        <v>1</v>
      </c>
      <c r="V499" s="671">
        <v>0</v>
      </c>
      <c r="W499" s="671">
        <v>0</v>
      </c>
      <c r="X499" s="418">
        <v>0</v>
      </c>
      <c r="Y499" s="418">
        <v>0</v>
      </c>
      <c r="Z499" s="418">
        <v>12</v>
      </c>
      <c r="AA499" s="418">
        <v>13</v>
      </c>
      <c r="AB499" s="418">
        <v>0</v>
      </c>
      <c r="AC499" s="418">
        <v>10</v>
      </c>
      <c r="AD499" s="339">
        <v>0</v>
      </c>
      <c r="AE499" s="418">
        <v>0</v>
      </c>
      <c r="AF499" s="418">
        <v>6</v>
      </c>
      <c r="AG499" s="418">
        <v>1</v>
      </c>
      <c r="AH499" s="418">
        <v>0</v>
      </c>
      <c r="AI499" s="418">
        <v>0</v>
      </c>
      <c r="AJ499" s="418">
        <v>2</v>
      </c>
      <c r="AK499" s="418">
        <v>0</v>
      </c>
      <c r="AL499" s="418">
        <v>2</v>
      </c>
      <c r="AM499" s="418">
        <v>8</v>
      </c>
      <c r="AN499" s="418">
        <v>5</v>
      </c>
      <c r="AO499" s="120"/>
      <c r="AP499" s="92">
        <f t="shared" si="262"/>
        <v>116</v>
      </c>
      <c r="AQ499" s="93">
        <v>145.73333333333332</v>
      </c>
      <c r="AR499" s="94">
        <f t="shared" si="292"/>
        <v>79.597438243366881</v>
      </c>
      <c r="AS499" s="95">
        <f t="shared" si="293"/>
        <v>79.597438243366881</v>
      </c>
      <c r="AT499" s="96">
        <f t="shared" si="294"/>
        <v>30</v>
      </c>
      <c r="AU499" s="97">
        <f t="shared" si="299"/>
        <v>18</v>
      </c>
      <c r="AV499" s="98"/>
      <c r="AW499" s="58">
        <f t="shared" si="280"/>
        <v>5</v>
      </c>
      <c r="AX499" s="99"/>
      <c r="AY499" s="300">
        <f t="shared" si="300"/>
        <v>25</v>
      </c>
      <c r="AZ499" s="101">
        <v>40</v>
      </c>
      <c r="BA499" s="102">
        <f t="shared" si="263"/>
        <v>-15</v>
      </c>
      <c r="BB499" s="102" t="str">
        <f t="shared" si="264"/>
        <v/>
      </c>
      <c r="BC499" s="102" t="str">
        <f t="shared" si="265"/>
        <v/>
      </c>
      <c r="BD499" s="102">
        <v>17.266666666666662</v>
      </c>
      <c r="BE499" s="103">
        <f t="shared" si="301"/>
        <v>0.73333333333333783</v>
      </c>
      <c r="BF499" s="124" t="s">
        <v>383</v>
      </c>
      <c r="BG499" s="105">
        <v>78.966666666666669</v>
      </c>
      <c r="BH499" s="105">
        <v>112.4</v>
      </c>
      <c r="BI499" s="105">
        <v>124.9</v>
      </c>
      <c r="BJ499" s="105">
        <v>145.73333333333332</v>
      </c>
      <c r="BK499" s="105">
        <v>149.4</v>
      </c>
      <c r="BL499" s="105">
        <v>137.36666666666667</v>
      </c>
      <c r="BM499" s="105">
        <v>129.83333333333334</v>
      </c>
      <c r="BN499" s="105">
        <v>95.333333333333329</v>
      </c>
      <c r="BO499" s="105">
        <v>87.333333333333329</v>
      </c>
      <c r="BP499" s="105">
        <v>100.41379310344827</v>
      </c>
      <c r="BQ499" s="105">
        <v>123.33333333333333</v>
      </c>
      <c r="BR499" s="106">
        <v>99.964285714285708</v>
      </c>
      <c r="BS499" s="107"/>
      <c r="BT499" s="237">
        <v>10.6</v>
      </c>
      <c r="BU499" s="237">
        <v>12.254423234811163</v>
      </c>
      <c r="BV499" s="237">
        <v>16</v>
      </c>
      <c r="BW499" s="237">
        <v>17.266666666666662</v>
      </c>
      <c r="BX499" s="237">
        <v>18.433333333333326</v>
      </c>
      <c r="BY499" s="109">
        <v>18.2</v>
      </c>
      <c r="BZ499" s="109">
        <v>19.333333333333332</v>
      </c>
      <c r="CA499" s="109">
        <v>15.5</v>
      </c>
      <c r="CB499" s="109">
        <v>13.166666666666668</v>
      </c>
      <c r="CC499" s="109">
        <v>14.01</v>
      </c>
      <c r="CD499" s="109">
        <v>15.93333333333333</v>
      </c>
      <c r="CE499" s="109">
        <v>13.811494252873562</v>
      </c>
      <c r="CF499" s="110"/>
      <c r="CG499" s="111">
        <v>33</v>
      </c>
      <c r="CH499" s="111">
        <v>48</v>
      </c>
      <c r="CI499" s="111">
        <v>93</v>
      </c>
      <c r="CJ499" s="111">
        <v>40</v>
      </c>
      <c r="CK499" s="111">
        <v>36</v>
      </c>
      <c r="CL499" s="111">
        <v>40</v>
      </c>
      <c r="CM499" s="111">
        <v>26</v>
      </c>
      <c r="CN499" s="111">
        <v>37</v>
      </c>
      <c r="CO499" s="111">
        <v>87</v>
      </c>
      <c r="CP499" s="111">
        <v>45</v>
      </c>
      <c r="CQ499" s="111">
        <v>64</v>
      </c>
      <c r="CR499" s="111">
        <v>50</v>
      </c>
      <c r="CS499" s="112"/>
      <c r="CT499" s="200" t="s">
        <v>383</v>
      </c>
      <c r="CU499" s="114">
        <f t="shared" si="284"/>
        <v>56</v>
      </c>
      <c r="CV499" s="114"/>
      <c r="CW499" s="114"/>
      <c r="CX499" s="114">
        <f t="shared" si="285"/>
        <v>36</v>
      </c>
      <c r="CY499" s="114"/>
      <c r="CZ499" s="114"/>
      <c r="DA499" s="114">
        <f t="shared" si="286"/>
        <v>24</v>
      </c>
      <c r="DB499" s="115">
        <f t="shared" si="298"/>
        <v>116</v>
      </c>
      <c r="DC499" s="116">
        <f t="shared" si="288"/>
        <v>10</v>
      </c>
      <c r="DD499" s="116">
        <f t="shared" si="289"/>
        <v>10</v>
      </c>
      <c r="DE499" s="116">
        <f t="shared" si="290"/>
        <v>10</v>
      </c>
      <c r="DF499" s="117">
        <f t="shared" si="291"/>
        <v>30</v>
      </c>
      <c r="DH499" s="119">
        <v>31.638019907571991</v>
      </c>
      <c r="DI499" s="119">
        <v>19.960895840739425</v>
      </c>
      <c r="DJ499" s="120">
        <v>25.849360113757555</v>
      </c>
      <c r="DK499" s="121"/>
      <c r="DL499" s="119">
        <v>38.187192118226598</v>
      </c>
      <c r="DM499" s="119">
        <v>32.258128078817734</v>
      </c>
      <c r="DN499" s="120">
        <v>38.589162561576352</v>
      </c>
      <c r="DO499" s="121"/>
      <c r="DP499" s="119">
        <v>39.579992787194492</v>
      </c>
      <c r="DQ499" s="119">
        <v>43.387688295835993</v>
      </c>
      <c r="DR499" s="120">
        <v>41.584043054900548</v>
      </c>
      <c r="DS499" s="121"/>
      <c r="DT499" s="119">
        <v>49.914190471985528</v>
      </c>
      <c r="DU499" s="119">
        <v>47.821978895315468</v>
      </c>
      <c r="DV499" s="120">
        <v>57.884520287871432</v>
      </c>
      <c r="DW499" s="121"/>
      <c r="DX499" s="119">
        <v>48.974379522473903</v>
      </c>
      <c r="DY499" s="119">
        <v>38.080279067574892</v>
      </c>
      <c r="DZ499" s="120">
        <v>56.531548306502941</v>
      </c>
      <c r="EA499" s="121"/>
      <c r="EB499" s="119">
        <v>49.391804097951024</v>
      </c>
      <c r="EC499" s="119">
        <v>45.158220889555217</v>
      </c>
      <c r="ED499" s="120">
        <v>44.553423288355823</v>
      </c>
      <c r="EE499" s="121"/>
      <c r="EF499" s="119">
        <v>39.115659708088614</v>
      </c>
      <c r="EG499" s="119">
        <v>38.516950630923994</v>
      </c>
      <c r="EH499" s="120">
        <v>40.712217247194268</v>
      </c>
      <c r="EI499" s="121"/>
      <c r="EJ499" s="119">
        <v>39.768281362808132</v>
      </c>
      <c r="EK499" s="119">
        <v>25.492488053082134</v>
      </c>
      <c r="EL499" s="120">
        <v>37.015092653075257</v>
      </c>
      <c r="EM499" s="121"/>
      <c r="EN499" s="119">
        <v>30.995267832900193</v>
      </c>
      <c r="EO499" s="119">
        <v>27.232264070439467</v>
      </c>
      <c r="EP499" s="120">
        <v>29.806950855281016</v>
      </c>
      <c r="EQ499" s="121"/>
      <c r="ER499" s="119">
        <v>30.066473899535513</v>
      </c>
      <c r="ES499" s="119">
        <v>43.84275123811868</v>
      </c>
      <c r="ET499" s="120">
        <v>38.814912793380294</v>
      </c>
      <c r="EU499" s="121"/>
      <c r="EV499" s="119">
        <v>40.977946433481826</v>
      </c>
      <c r="EW499" s="119">
        <v>39.684952978056423</v>
      </c>
      <c r="EX499" s="120">
        <v>44.061238519496229</v>
      </c>
      <c r="EY499" s="121"/>
      <c r="EZ499" s="119">
        <v>35.592111094696413</v>
      </c>
      <c r="FA499" s="119">
        <v>31.093108287782538</v>
      </c>
      <c r="FB499" s="120">
        <v>29.993352046092483</v>
      </c>
    </row>
    <row r="500" spans="1:158" s="118" customFormat="1" ht="15" customHeight="1" x14ac:dyDescent="0.25">
      <c r="A500" s="85">
        <v>21145080</v>
      </c>
      <c r="B500" s="86">
        <v>-74.7</v>
      </c>
      <c r="C500" s="86">
        <v>3.5833330000000001</v>
      </c>
      <c r="D500" s="87">
        <v>1410</v>
      </c>
      <c r="E500" s="427" t="s">
        <v>384</v>
      </c>
      <c r="F500" s="428" t="s">
        <v>67</v>
      </c>
      <c r="G500" s="428" t="s">
        <v>1515</v>
      </c>
      <c r="H500" s="428" t="s">
        <v>1520</v>
      </c>
      <c r="I500" s="428" t="s">
        <v>1616</v>
      </c>
      <c r="J500" s="171" t="s">
        <v>976</v>
      </c>
      <c r="K500" s="339">
        <v>79</v>
      </c>
      <c r="L500" s="418">
        <v>0</v>
      </c>
      <c r="M500" s="418">
        <v>0</v>
      </c>
      <c r="N500" s="418">
        <v>0</v>
      </c>
      <c r="O500" s="418">
        <v>11.2</v>
      </c>
      <c r="P500" s="418">
        <v>0</v>
      </c>
      <c r="Q500" s="418">
        <v>0.7</v>
      </c>
      <c r="R500" s="418">
        <v>0</v>
      </c>
      <c r="S500" s="418">
        <v>0.3</v>
      </c>
      <c r="T500" s="418">
        <v>0.1</v>
      </c>
      <c r="U500" s="418">
        <v>0</v>
      </c>
      <c r="V500" s="671">
        <v>7.5</v>
      </c>
      <c r="W500" s="671">
        <v>7.2</v>
      </c>
      <c r="X500" s="418">
        <v>8</v>
      </c>
      <c r="Y500" s="418">
        <v>5.4</v>
      </c>
      <c r="Z500" s="418">
        <v>35.1</v>
      </c>
      <c r="AA500" s="418">
        <v>13.1</v>
      </c>
      <c r="AB500" s="418">
        <v>0.8</v>
      </c>
      <c r="AC500" s="418">
        <v>22</v>
      </c>
      <c r="AD500" s="339">
        <v>0.4</v>
      </c>
      <c r="AE500" s="418">
        <v>0</v>
      </c>
      <c r="AF500" s="418">
        <v>5.7</v>
      </c>
      <c r="AG500" s="418">
        <v>27.7</v>
      </c>
      <c r="AH500" s="418">
        <v>8.4</v>
      </c>
      <c r="AI500" s="418">
        <v>12.3</v>
      </c>
      <c r="AJ500" s="418">
        <v>17.7</v>
      </c>
      <c r="AK500" s="418">
        <v>0.2</v>
      </c>
      <c r="AL500" s="418">
        <v>4.8</v>
      </c>
      <c r="AM500" s="418">
        <v>0.3</v>
      </c>
      <c r="AN500" s="418">
        <v>0</v>
      </c>
      <c r="AO500" s="120"/>
      <c r="AP500" s="92">
        <f t="shared" si="262"/>
        <v>267.90000000000003</v>
      </c>
      <c r="AQ500" s="93">
        <v>114.29200000000003</v>
      </c>
      <c r="AR500" s="94">
        <f t="shared" si="292"/>
        <v>234.39960802155878</v>
      </c>
      <c r="AS500" s="95">
        <f t="shared" si="293"/>
        <v>200</v>
      </c>
      <c r="AT500" s="96">
        <f t="shared" si="294"/>
        <v>30</v>
      </c>
      <c r="AU500" s="97">
        <f t="shared" si="299"/>
        <v>22</v>
      </c>
      <c r="AV500" s="98"/>
      <c r="AW500" s="58">
        <f t="shared" si="280"/>
        <v>0</v>
      </c>
      <c r="AX500" s="99"/>
      <c r="AY500" s="300">
        <f t="shared" si="300"/>
        <v>79</v>
      </c>
      <c r="AZ500" s="101"/>
      <c r="BA500" s="102" t="str">
        <f t="shared" si="263"/>
        <v/>
      </c>
      <c r="BB500" s="102" t="str">
        <f t="shared" si="264"/>
        <v/>
      </c>
      <c r="BC500" s="102" t="str">
        <f t="shared" si="265"/>
        <v/>
      </c>
      <c r="BD500" s="102">
        <v>14.363032769329621</v>
      </c>
      <c r="BE500" s="103">
        <f t="shared" si="301"/>
        <v>7.6369672306703791</v>
      </c>
      <c r="BF500" s="429" t="s">
        <v>384</v>
      </c>
      <c r="BG500" s="105">
        <v>57.539285714285711</v>
      </c>
      <c r="BH500" s="105">
        <v>76.459259259259269</v>
      </c>
      <c r="BI500" s="105">
        <v>114.11428571428569</v>
      </c>
      <c r="BJ500" s="105">
        <v>114.29200000000003</v>
      </c>
      <c r="BK500" s="105">
        <v>122.11153846153846</v>
      </c>
      <c r="BL500" s="105">
        <v>66.924999999999983</v>
      </c>
      <c r="BM500" s="105">
        <v>59.551851851851843</v>
      </c>
      <c r="BN500" s="105">
        <v>36.180769230769222</v>
      </c>
      <c r="BO500" s="105">
        <v>48.966666666666661</v>
      </c>
      <c r="BP500" s="105">
        <v>121.62962962962962</v>
      </c>
      <c r="BQ500" s="105">
        <v>159.68620689655171</v>
      </c>
      <c r="BR500" s="106">
        <v>82.470370370370375</v>
      </c>
      <c r="BS500" s="107"/>
      <c r="BT500" s="142">
        <v>7.2641762452107246</v>
      </c>
      <c r="BU500" s="143">
        <v>8.1638302656262436</v>
      </c>
      <c r="BV500" s="143">
        <v>12.090268199233714</v>
      </c>
      <c r="BW500" s="143">
        <v>14.363032769329621</v>
      </c>
      <c r="BX500" s="143">
        <v>15.083402537920968</v>
      </c>
      <c r="BY500" s="143">
        <v>12.954285714285717</v>
      </c>
      <c r="BZ500" s="143">
        <v>10.544581280788179</v>
      </c>
      <c r="CA500" s="143">
        <v>7.2527601410934723</v>
      </c>
      <c r="CB500" s="143">
        <v>8.8220032840722507</v>
      </c>
      <c r="CC500" s="143">
        <v>13.75287356321839</v>
      </c>
      <c r="CD500" s="143">
        <v>15.379310344827587</v>
      </c>
      <c r="CE500" s="144">
        <v>10.408045977011493</v>
      </c>
      <c r="CF500" s="110"/>
      <c r="CG500" s="111"/>
      <c r="CH500" s="111"/>
      <c r="CI500" s="111"/>
      <c r="CJ500" s="111"/>
      <c r="CK500" s="111"/>
      <c r="CL500" s="111"/>
      <c r="CM500" s="111"/>
      <c r="CN500" s="111"/>
      <c r="CO500" s="111"/>
      <c r="CP500" s="111"/>
      <c r="CQ500" s="111"/>
      <c r="CR500" s="111"/>
      <c r="CS500" s="112"/>
      <c r="CT500" s="430" t="s">
        <v>384</v>
      </c>
      <c r="CU500" s="114">
        <f t="shared" si="284"/>
        <v>91.3</v>
      </c>
      <c r="CV500" s="114"/>
      <c r="CW500" s="114"/>
      <c r="CX500" s="114">
        <f t="shared" si="285"/>
        <v>99.5</v>
      </c>
      <c r="CY500" s="114"/>
      <c r="CZ500" s="114"/>
      <c r="DA500" s="114">
        <f t="shared" si="286"/>
        <v>77.099999999999994</v>
      </c>
      <c r="DB500" s="115">
        <f t="shared" si="298"/>
        <v>267.89999999999998</v>
      </c>
      <c r="DC500" s="116">
        <f t="shared" si="288"/>
        <v>10</v>
      </c>
      <c r="DD500" s="116">
        <f t="shared" si="289"/>
        <v>10</v>
      </c>
      <c r="DE500" s="116">
        <f t="shared" si="290"/>
        <v>10</v>
      </c>
      <c r="DF500" s="117">
        <f t="shared" si="291"/>
        <v>30</v>
      </c>
      <c r="DH500" s="119">
        <v>15.890870005058167</v>
      </c>
      <c r="DI500" s="119">
        <v>29.84382903388973</v>
      </c>
      <c r="DJ500" s="120">
        <v>18.119467627718763</v>
      </c>
      <c r="DK500" s="121"/>
      <c r="DL500" s="119">
        <v>18.264610655737702</v>
      </c>
      <c r="DM500" s="119">
        <v>21.360307377049175</v>
      </c>
      <c r="DN500" s="120">
        <v>23.320915300546449</v>
      </c>
      <c r="DO500" s="121"/>
      <c r="DP500" s="119">
        <v>30.257208654670094</v>
      </c>
      <c r="DQ500" s="119">
        <v>32.203009854327334</v>
      </c>
      <c r="DR500" s="120">
        <v>51.077281491002573</v>
      </c>
      <c r="DS500" s="121"/>
      <c r="DT500" s="119">
        <v>38.328370370370365</v>
      </c>
      <c r="DU500" s="119">
        <v>33.065666666666658</v>
      </c>
      <c r="DV500" s="120">
        <v>40.314296296296291</v>
      </c>
      <c r="DW500" s="121"/>
      <c r="DX500" s="119">
        <v>32.364567727840189</v>
      </c>
      <c r="DY500" s="119">
        <v>28.344124531835199</v>
      </c>
      <c r="DZ500" s="120">
        <v>46.637141073657908</v>
      </c>
      <c r="EA500" s="121"/>
      <c r="EB500" s="119">
        <v>24.50300550513316</v>
      </c>
      <c r="EC500" s="119">
        <v>19.72193126022913</v>
      </c>
      <c r="ED500" s="120">
        <v>16.634154143728605</v>
      </c>
      <c r="EE500" s="121"/>
      <c r="EF500" s="119">
        <v>21.398652826855123</v>
      </c>
      <c r="EG500" s="119">
        <v>15.484452296819789</v>
      </c>
      <c r="EH500" s="120">
        <v>23.979394876325088</v>
      </c>
      <c r="EI500" s="121"/>
      <c r="EJ500" s="119">
        <v>11.107839912280699</v>
      </c>
      <c r="EK500" s="119">
        <v>12.170328947368418</v>
      </c>
      <c r="EL500" s="120">
        <v>13.425997807017541</v>
      </c>
      <c r="EM500" s="121"/>
      <c r="EN500" s="119">
        <v>17.514908976773388</v>
      </c>
      <c r="EO500" s="119">
        <v>14.73312931575644</v>
      </c>
      <c r="EP500" s="120">
        <v>22.460295040803523</v>
      </c>
      <c r="EQ500" s="121"/>
      <c r="ER500" s="119">
        <v>29.460075757575758</v>
      </c>
      <c r="ES500" s="119">
        <v>50.011262626262621</v>
      </c>
      <c r="ET500" s="120">
        <v>54.161994949494947</v>
      </c>
      <c r="EU500" s="121"/>
      <c r="EV500" s="119">
        <v>47.898327759197322</v>
      </c>
      <c r="EW500" s="119">
        <v>52.426531013743293</v>
      </c>
      <c r="EX500" s="120">
        <v>55.344706444450694</v>
      </c>
      <c r="EY500" s="121"/>
      <c r="EZ500" s="119">
        <v>35.914060031595582</v>
      </c>
      <c r="FA500" s="119">
        <v>29.068562401263829</v>
      </c>
      <c r="FB500" s="120">
        <v>18.750710900473933</v>
      </c>
    </row>
    <row r="501" spans="1:158" s="118" customFormat="1" ht="15" customHeight="1" x14ac:dyDescent="0.25">
      <c r="A501" s="85">
        <v>21110460</v>
      </c>
      <c r="B501" s="86">
        <v>-75.233333333333334</v>
      </c>
      <c r="C501" s="86">
        <v>2.9333333333333336</v>
      </c>
      <c r="D501" s="87">
        <v>439</v>
      </c>
      <c r="E501" s="187" t="s">
        <v>1911</v>
      </c>
      <c r="F501" s="188" t="s">
        <v>67</v>
      </c>
      <c r="G501" s="89" t="s">
        <v>1515</v>
      </c>
      <c r="H501" s="89" t="s">
        <v>1520</v>
      </c>
      <c r="I501" s="89" t="s">
        <v>1555</v>
      </c>
      <c r="J501" s="188" t="s">
        <v>774</v>
      </c>
      <c r="K501" s="339">
        <v>11</v>
      </c>
      <c r="L501" s="418">
        <v>0</v>
      </c>
      <c r="M501" s="418">
        <v>1</v>
      </c>
      <c r="N501" s="418">
        <v>0</v>
      </c>
      <c r="O501" s="418">
        <v>0</v>
      </c>
      <c r="P501" s="418">
        <v>0</v>
      </c>
      <c r="Q501" s="126">
        <v>10</v>
      </c>
      <c r="R501" s="126">
        <v>0</v>
      </c>
      <c r="S501" s="126">
        <v>0</v>
      </c>
      <c r="T501" s="418">
        <v>0</v>
      </c>
      <c r="U501" s="418">
        <v>0</v>
      </c>
      <c r="V501" s="671">
        <v>0</v>
      </c>
      <c r="W501" s="671">
        <v>0</v>
      </c>
      <c r="X501" s="418">
        <v>9</v>
      </c>
      <c r="Y501" s="418">
        <v>12</v>
      </c>
      <c r="Z501" s="418">
        <v>34</v>
      </c>
      <c r="AA501" s="418">
        <v>6</v>
      </c>
      <c r="AB501" s="418">
        <v>0</v>
      </c>
      <c r="AC501" s="418">
        <v>0</v>
      </c>
      <c r="AD501" s="339">
        <v>0</v>
      </c>
      <c r="AE501" s="418">
        <v>52</v>
      </c>
      <c r="AF501" s="418">
        <v>25</v>
      </c>
      <c r="AG501" s="418">
        <v>3</v>
      </c>
      <c r="AH501" s="418">
        <v>4</v>
      </c>
      <c r="AI501" s="418">
        <v>7</v>
      </c>
      <c r="AJ501" s="126">
        <v>39</v>
      </c>
      <c r="AK501" s="126">
        <v>4</v>
      </c>
      <c r="AL501" s="126">
        <v>3</v>
      </c>
      <c r="AM501" s="418">
        <v>0</v>
      </c>
      <c r="AN501" s="418">
        <v>0</v>
      </c>
      <c r="AO501" s="120"/>
      <c r="AP501" s="92">
        <f t="shared" si="262"/>
        <v>220</v>
      </c>
      <c r="AQ501" s="93" t="s">
        <v>1301</v>
      </c>
      <c r="AR501" s="226"/>
      <c r="AS501" s="227"/>
      <c r="AT501" s="96">
        <f t="shared" si="294"/>
        <v>30</v>
      </c>
      <c r="AU501" s="97">
        <f t="shared" si="299"/>
        <v>15</v>
      </c>
      <c r="AV501" s="98"/>
      <c r="AW501" s="58">
        <f t="shared" si="280"/>
        <v>0</v>
      </c>
      <c r="AX501" s="99"/>
      <c r="AY501" s="300">
        <f t="shared" si="300"/>
        <v>52</v>
      </c>
      <c r="AZ501" s="101">
        <v>114</v>
      </c>
      <c r="BA501" s="102">
        <f t="shared" si="263"/>
        <v>-62</v>
      </c>
      <c r="BB501" s="102" t="str">
        <f t="shared" si="264"/>
        <v/>
      </c>
      <c r="BC501" s="102" t="str">
        <f t="shared" si="265"/>
        <v/>
      </c>
      <c r="BD501" s="102" t="s">
        <v>1301</v>
      </c>
      <c r="BE501" s="103"/>
      <c r="BF501" s="429" t="s">
        <v>1817</v>
      </c>
      <c r="BG501" s="105" t="s">
        <v>1301</v>
      </c>
      <c r="BH501" s="105" t="s">
        <v>1301</v>
      </c>
      <c r="BI501" s="105" t="s">
        <v>1301</v>
      </c>
      <c r="BJ501" s="105" t="s">
        <v>1301</v>
      </c>
      <c r="BK501" s="105" t="s">
        <v>1301</v>
      </c>
      <c r="BL501" s="105" t="s">
        <v>1301</v>
      </c>
      <c r="BM501" s="105" t="s">
        <v>1301</v>
      </c>
      <c r="BN501" s="105" t="s">
        <v>1301</v>
      </c>
      <c r="BO501" s="105" t="s">
        <v>1301</v>
      </c>
      <c r="BP501" s="105" t="s">
        <v>1301</v>
      </c>
      <c r="BQ501" s="105" t="s">
        <v>1301</v>
      </c>
      <c r="BR501" s="106" t="s">
        <v>1301</v>
      </c>
      <c r="BS501" s="107"/>
      <c r="BT501" s="142" t="s">
        <v>1301</v>
      </c>
      <c r="BU501" s="143" t="s">
        <v>1301</v>
      </c>
      <c r="BV501" s="143" t="s">
        <v>1301</v>
      </c>
      <c r="BW501" s="143" t="s">
        <v>1301</v>
      </c>
      <c r="BX501" s="143" t="s">
        <v>1301</v>
      </c>
      <c r="BY501" s="143" t="s">
        <v>1301</v>
      </c>
      <c r="BZ501" s="143" t="s">
        <v>1301</v>
      </c>
      <c r="CA501" s="143" t="s">
        <v>1301</v>
      </c>
      <c r="CB501" s="143" t="s">
        <v>1301</v>
      </c>
      <c r="CC501" s="143" t="s">
        <v>1301</v>
      </c>
      <c r="CD501" s="143" t="s">
        <v>1301</v>
      </c>
      <c r="CE501" s="144" t="s">
        <v>1301</v>
      </c>
      <c r="CF501" s="110"/>
      <c r="CG501" s="111">
        <v>130</v>
      </c>
      <c r="CH501" s="111">
        <v>100</v>
      </c>
      <c r="CI501" s="111">
        <v>77</v>
      </c>
      <c r="CJ501" s="111">
        <v>114</v>
      </c>
      <c r="CK501" s="111">
        <v>110</v>
      </c>
      <c r="CL501" s="111">
        <v>75</v>
      </c>
      <c r="CM501" s="111">
        <v>24</v>
      </c>
      <c r="CN501" s="111">
        <v>18</v>
      </c>
      <c r="CO501" s="111">
        <v>98</v>
      </c>
      <c r="CP501" s="111">
        <v>121</v>
      </c>
      <c r="CQ501" s="111">
        <v>96</v>
      </c>
      <c r="CR501" s="111">
        <v>112</v>
      </c>
      <c r="CS501" s="112"/>
      <c r="CT501" s="430" t="s">
        <v>1817</v>
      </c>
      <c r="CU501" s="114">
        <f t="shared" si="284"/>
        <v>22</v>
      </c>
      <c r="CV501" s="114"/>
      <c r="CW501" s="114"/>
      <c r="CX501" s="114">
        <f t="shared" si="285"/>
        <v>61</v>
      </c>
      <c r="CY501" s="114"/>
      <c r="CZ501" s="114"/>
      <c r="DA501" s="114">
        <f t="shared" si="286"/>
        <v>137</v>
      </c>
      <c r="DB501" s="115">
        <f t="shared" si="298"/>
        <v>220</v>
      </c>
      <c r="DC501" s="116">
        <f t="shared" si="288"/>
        <v>10</v>
      </c>
      <c r="DD501" s="116">
        <f t="shared" si="289"/>
        <v>10</v>
      </c>
      <c r="DE501" s="116">
        <f t="shared" si="290"/>
        <v>10</v>
      </c>
      <c r="DF501" s="117">
        <f t="shared" si="291"/>
        <v>30</v>
      </c>
      <c r="DH501" s="119"/>
      <c r="DI501" s="119"/>
      <c r="DJ501" s="120"/>
      <c r="DK501" s="121"/>
      <c r="DL501" s="119"/>
      <c r="DM501" s="119"/>
      <c r="DN501" s="120"/>
      <c r="DO501" s="121"/>
      <c r="DP501" s="119"/>
      <c r="DQ501" s="119"/>
      <c r="DR501" s="120"/>
      <c r="DS501" s="121"/>
      <c r="DT501" s="119"/>
      <c r="DU501" s="119"/>
      <c r="DV501" s="120"/>
      <c r="DW501" s="121"/>
      <c r="DX501" s="119"/>
      <c r="DY501" s="119"/>
      <c r="DZ501" s="120"/>
      <c r="EA501" s="121"/>
      <c r="EB501" s="119"/>
      <c r="EC501" s="119"/>
      <c r="ED501" s="120"/>
      <c r="EE501" s="121"/>
      <c r="EF501" s="119"/>
      <c r="EG501" s="119"/>
      <c r="EH501" s="120"/>
      <c r="EI501" s="121"/>
      <c r="EJ501" s="119"/>
      <c r="EK501" s="119"/>
      <c r="EL501" s="120"/>
      <c r="EM501" s="121"/>
      <c r="EN501" s="119"/>
      <c r="EO501" s="119"/>
      <c r="EP501" s="120"/>
      <c r="EQ501" s="121"/>
      <c r="ER501" s="119"/>
      <c r="ES501" s="119"/>
      <c r="ET501" s="120"/>
      <c r="EU501" s="121"/>
      <c r="EV501" s="119"/>
      <c r="EW501" s="119"/>
      <c r="EX501" s="120"/>
      <c r="EY501" s="121"/>
      <c r="EZ501" s="119"/>
      <c r="FA501" s="119"/>
      <c r="FB501" s="120"/>
    </row>
    <row r="502" spans="1:158" s="118" customFormat="1" ht="15" customHeight="1" x14ac:dyDescent="0.25">
      <c r="A502" s="85">
        <v>21110160</v>
      </c>
      <c r="B502" s="86">
        <v>-75.199027779999994</v>
      </c>
      <c r="C502" s="86">
        <v>3.1184722200000001</v>
      </c>
      <c r="D502" s="87">
        <v>500</v>
      </c>
      <c r="E502" s="427" t="s">
        <v>385</v>
      </c>
      <c r="F502" s="89" t="s">
        <v>67</v>
      </c>
      <c r="G502" s="89" t="s">
        <v>1515</v>
      </c>
      <c r="H502" s="89" t="s">
        <v>1520</v>
      </c>
      <c r="I502" s="89" t="s">
        <v>1555</v>
      </c>
      <c r="J502" s="171" t="s">
        <v>970</v>
      </c>
      <c r="K502" s="339">
        <v>7</v>
      </c>
      <c r="L502" s="418">
        <v>0</v>
      </c>
      <c r="M502" s="418">
        <v>6</v>
      </c>
      <c r="N502" s="418">
        <v>0</v>
      </c>
      <c r="O502" s="418">
        <v>0</v>
      </c>
      <c r="P502" s="418">
        <v>0</v>
      </c>
      <c r="Q502" s="418">
        <v>2</v>
      </c>
      <c r="R502" s="418">
        <v>0</v>
      </c>
      <c r="S502" s="418">
        <v>1</v>
      </c>
      <c r="T502" s="418">
        <v>0</v>
      </c>
      <c r="U502" s="418">
        <v>0</v>
      </c>
      <c r="V502" s="671">
        <v>0</v>
      </c>
      <c r="W502" s="671">
        <v>0</v>
      </c>
      <c r="X502" s="418">
        <v>59</v>
      </c>
      <c r="Y502" s="418">
        <v>0</v>
      </c>
      <c r="Z502" s="418">
        <v>25</v>
      </c>
      <c r="AA502" s="418">
        <v>2</v>
      </c>
      <c r="AB502" s="418">
        <v>0</v>
      </c>
      <c r="AC502" s="418">
        <v>0</v>
      </c>
      <c r="AD502" s="339">
        <v>0</v>
      </c>
      <c r="AE502" s="418">
        <v>0</v>
      </c>
      <c r="AF502" s="418">
        <v>15</v>
      </c>
      <c r="AG502" s="418">
        <v>47</v>
      </c>
      <c r="AH502" s="418">
        <v>0</v>
      </c>
      <c r="AI502" s="418">
        <v>3</v>
      </c>
      <c r="AJ502" s="418">
        <v>9</v>
      </c>
      <c r="AK502" s="418">
        <v>0</v>
      </c>
      <c r="AL502" s="418">
        <v>3</v>
      </c>
      <c r="AM502" s="418">
        <v>0</v>
      </c>
      <c r="AN502" s="418">
        <v>0</v>
      </c>
      <c r="AO502" s="120"/>
      <c r="AP502" s="92">
        <f t="shared" si="262"/>
        <v>179</v>
      </c>
      <c r="AQ502" s="93">
        <v>117.3</v>
      </c>
      <c r="AR502" s="94">
        <f t="shared" ref="AR502:AR511" si="302">+AP502*100/AQ502</f>
        <v>152.60017050298381</v>
      </c>
      <c r="AS502" s="95">
        <f t="shared" ref="AS502:AS511" si="303">IF(AND((AP502*$AT$1*100/(AQ502*AT502))&gt;100+3.33*AP502-AQ502*AT502/$AT$1,AQ502&lt;30),IF(100+3.33*AP502-AQ502*AT502/$AT$1&gt;200,200,100+3.33*AP502-AQ502*AT502/$AT$1),IF((AP502*$AT$1*100/(AQ502*AT502))&lt;100+AP502-3.33*AQ502*AT502/$AT$1,100+AP502-3.33*AQ502*AT502/$AT$1,IF((AP502*$AT$1*100/(AQ502*AT502))&gt;200,200,(AP502*$AT$1*100/(AQ502*AT502)))))</f>
        <v>152.60017050298381</v>
      </c>
      <c r="AT502" s="96">
        <f t="shared" si="294"/>
        <v>30</v>
      </c>
      <c r="AU502" s="97">
        <f t="shared" si="299"/>
        <v>12</v>
      </c>
      <c r="AV502" s="98"/>
      <c r="AW502" s="58">
        <f t="shared" si="280"/>
        <v>0</v>
      </c>
      <c r="AX502" s="99"/>
      <c r="AY502" s="300">
        <f t="shared" si="300"/>
        <v>59</v>
      </c>
      <c r="AZ502" s="101">
        <v>109</v>
      </c>
      <c r="BA502" s="102">
        <f t="shared" si="263"/>
        <v>-50</v>
      </c>
      <c r="BB502" s="102" t="str">
        <f t="shared" si="264"/>
        <v/>
      </c>
      <c r="BC502" s="102" t="str">
        <f t="shared" si="265"/>
        <v/>
      </c>
      <c r="BD502" s="102">
        <v>10.666666666666664</v>
      </c>
      <c r="BE502" s="103">
        <f t="shared" ref="BE502:BE511" si="304">AU502-BD502</f>
        <v>1.3333333333333357</v>
      </c>
      <c r="BF502" s="429" t="s">
        <v>385</v>
      </c>
      <c r="BG502" s="105">
        <v>74.36666666666666</v>
      </c>
      <c r="BH502" s="105">
        <v>77.689655172413794</v>
      </c>
      <c r="BI502" s="105">
        <v>119.56666666666666</v>
      </c>
      <c r="BJ502" s="105">
        <v>117.3</v>
      </c>
      <c r="BK502" s="105">
        <v>84.7</v>
      </c>
      <c r="BL502" s="105">
        <v>34.93333333333333</v>
      </c>
      <c r="BM502" s="105">
        <v>32.1</v>
      </c>
      <c r="BN502" s="105">
        <v>14.870000000000001</v>
      </c>
      <c r="BO502" s="105">
        <v>40.4</v>
      </c>
      <c r="BP502" s="105">
        <v>128.9</v>
      </c>
      <c r="BQ502" s="105">
        <v>189.78571428571428</v>
      </c>
      <c r="BR502" s="106">
        <v>124.75862068965517</v>
      </c>
      <c r="BS502" s="107"/>
      <c r="BT502" s="237">
        <v>6.2666666666666648</v>
      </c>
      <c r="BU502" s="333">
        <v>7.5843596059113283</v>
      </c>
      <c r="BV502" s="333">
        <v>10.733333333333336</v>
      </c>
      <c r="BW502" s="333">
        <v>10.666666666666664</v>
      </c>
      <c r="BX502" s="333">
        <v>10.566666666666663</v>
      </c>
      <c r="BY502" s="116">
        <v>7.2</v>
      </c>
      <c r="BZ502" s="116">
        <v>6.0999999999999979</v>
      </c>
      <c r="CA502" s="116">
        <v>3.5333333333333328</v>
      </c>
      <c r="CB502" s="116">
        <v>5.0333333333333332</v>
      </c>
      <c r="CC502" s="116">
        <v>9.8666666666666671</v>
      </c>
      <c r="CD502" s="116">
        <v>13.602853745541024</v>
      </c>
      <c r="CE502" s="109">
        <v>9.6088888888888899</v>
      </c>
      <c r="CF502" s="110"/>
      <c r="CG502" s="111">
        <v>135</v>
      </c>
      <c r="CH502" s="111">
        <v>128</v>
      </c>
      <c r="CI502" s="111">
        <v>99</v>
      </c>
      <c r="CJ502" s="111">
        <v>109</v>
      </c>
      <c r="CK502" s="111">
        <v>103</v>
      </c>
      <c r="CL502" s="111">
        <v>85</v>
      </c>
      <c r="CM502" s="111">
        <v>100</v>
      </c>
      <c r="CN502" s="111">
        <v>108</v>
      </c>
      <c r="CO502" s="111">
        <v>64</v>
      </c>
      <c r="CP502" s="111">
        <v>128</v>
      </c>
      <c r="CQ502" s="111">
        <v>136</v>
      </c>
      <c r="CR502" s="111">
        <v>154</v>
      </c>
      <c r="CS502" s="112"/>
      <c r="CT502" s="430" t="s">
        <v>385</v>
      </c>
      <c r="CU502" s="114">
        <f t="shared" si="284"/>
        <v>16</v>
      </c>
      <c r="CV502" s="114"/>
      <c r="CW502" s="114"/>
      <c r="CX502" s="114">
        <f t="shared" si="285"/>
        <v>86</v>
      </c>
      <c r="CY502" s="114"/>
      <c r="CZ502" s="114"/>
      <c r="DA502" s="114">
        <f t="shared" si="286"/>
        <v>77</v>
      </c>
      <c r="DB502" s="115">
        <f t="shared" si="298"/>
        <v>179</v>
      </c>
      <c r="DC502" s="116">
        <f t="shared" si="288"/>
        <v>10</v>
      </c>
      <c r="DD502" s="116">
        <f t="shared" si="289"/>
        <v>10</v>
      </c>
      <c r="DE502" s="116">
        <f t="shared" si="290"/>
        <v>10</v>
      </c>
      <c r="DF502" s="117">
        <f t="shared" si="291"/>
        <v>30</v>
      </c>
      <c r="DH502" s="119">
        <v>36.5</v>
      </c>
      <c r="DI502" s="119">
        <v>19.600000000000001</v>
      </c>
      <c r="DJ502" s="120">
        <v>20.100000000000001</v>
      </c>
      <c r="DK502" s="121"/>
      <c r="DL502" s="119">
        <v>21.819738927035388</v>
      </c>
      <c r="DM502" s="119">
        <v>33.630423300384813</v>
      </c>
      <c r="DN502" s="120">
        <v>36.032596393269444</v>
      </c>
      <c r="DO502" s="121"/>
      <c r="DP502" s="119">
        <v>33.981646423751691</v>
      </c>
      <c r="DQ502" s="119">
        <v>36.380350877192981</v>
      </c>
      <c r="DR502" s="120">
        <v>53.071336032388665</v>
      </c>
      <c r="DS502" s="121"/>
      <c r="DT502" s="119">
        <v>48.6</v>
      </c>
      <c r="DU502" s="119">
        <v>38.6</v>
      </c>
      <c r="DV502" s="120">
        <v>40.5</v>
      </c>
      <c r="DW502" s="121"/>
      <c r="DX502" s="119">
        <v>34.575513092710551</v>
      </c>
      <c r="DY502" s="119">
        <v>25.981599433828734</v>
      </c>
      <c r="DZ502" s="120">
        <v>33.576220806794062</v>
      </c>
      <c r="EA502" s="121"/>
      <c r="EB502" s="119">
        <v>15.669305962854347</v>
      </c>
      <c r="EC502" s="119">
        <v>10.679081133919842</v>
      </c>
      <c r="ED502" s="120">
        <v>7.6849462365591394</v>
      </c>
      <c r="EE502" s="121"/>
      <c r="EF502" s="119">
        <v>14.772284644194755</v>
      </c>
      <c r="EG502" s="119">
        <v>7.7853932584269652</v>
      </c>
      <c r="EH502" s="120">
        <v>12.975655430711608</v>
      </c>
      <c r="EI502" s="121"/>
      <c r="EJ502" s="119">
        <v>5.3762114537444941</v>
      </c>
      <c r="EK502" s="119">
        <v>5.1770925110132158</v>
      </c>
      <c r="EL502" s="120">
        <v>12.046696035242292</v>
      </c>
      <c r="EM502" s="121"/>
      <c r="EN502" s="119">
        <v>10.7</v>
      </c>
      <c r="EO502" s="119">
        <v>12.9</v>
      </c>
      <c r="EP502" s="120">
        <v>26.1</v>
      </c>
      <c r="EQ502" s="121"/>
      <c r="ER502" s="119">
        <v>32.09384703852789</v>
      </c>
      <c r="ES502" s="119">
        <v>67.287099865823265</v>
      </c>
      <c r="ET502" s="120">
        <v>74.485719762315512</v>
      </c>
      <c r="EU502" s="121"/>
      <c r="EV502" s="119">
        <v>64.889177120198639</v>
      </c>
      <c r="EW502" s="119">
        <v>72.287943078433912</v>
      </c>
      <c r="EX502" s="120">
        <v>48.891845318608823</v>
      </c>
      <c r="EY502" s="121"/>
      <c r="EZ502" s="119">
        <v>53.185629389519178</v>
      </c>
      <c r="FA502" s="119">
        <v>52.185899513776334</v>
      </c>
      <c r="FB502" s="120">
        <v>17.995137763371151</v>
      </c>
    </row>
    <row r="503" spans="1:158" s="118" customFormat="1" ht="15" customHeight="1" x14ac:dyDescent="0.25">
      <c r="A503" s="85">
        <v>21125010</v>
      </c>
      <c r="B503" s="86">
        <v>-75.583805560000002</v>
      </c>
      <c r="C503" s="86">
        <v>2.94263889</v>
      </c>
      <c r="D503" s="87">
        <v>1300</v>
      </c>
      <c r="E503" s="431" t="s">
        <v>386</v>
      </c>
      <c r="F503" s="89" t="s">
        <v>67</v>
      </c>
      <c r="G503" s="89"/>
      <c r="H503" s="89"/>
      <c r="I503" s="89"/>
      <c r="J503" s="171" t="s">
        <v>742</v>
      </c>
      <c r="K503" s="339" t="s">
        <v>1301</v>
      </c>
      <c r="L503" s="418" t="s">
        <v>1301</v>
      </c>
      <c r="M503" s="418" t="s">
        <v>1301</v>
      </c>
      <c r="N503" s="418" t="s">
        <v>1301</v>
      </c>
      <c r="O503" s="418" t="s">
        <v>1301</v>
      </c>
      <c r="P503" s="418" t="s">
        <v>1301</v>
      </c>
      <c r="Q503" s="418" t="s">
        <v>1301</v>
      </c>
      <c r="R503" s="418" t="s">
        <v>1301</v>
      </c>
      <c r="S503" s="418" t="s">
        <v>1301</v>
      </c>
      <c r="T503" s="418" t="s">
        <v>1301</v>
      </c>
      <c r="U503" s="418" t="s">
        <v>1301</v>
      </c>
      <c r="V503" s="671" t="s">
        <v>1301</v>
      </c>
      <c r="W503" s="671" t="s">
        <v>1301</v>
      </c>
      <c r="X503" s="418" t="s">
        <v>1301</v>
      </c>
      <c r="Y503" s="418" t="s">
        <v>1301</v>
      </c>
      <c r="Z503" s="418" t="s">
        <v>1301</v>
      </c>
      <c r="AA503" s="418" t="s">
        <v>1301</v>
      </c>
      <c r="AB503" s="418" t="s">
        <v>1301</v>
      </c>
      <c r="AC503" s="418" t="s">
        <v>1301</v>
      </c>
      <c r="AD503" s="339" t="s">
        <v>1301</v>
      </c>
      <c r="AE503" s="418" t="s">
        <v>1301</v>
      </c>
      <c r="AF503" s="418" t="s">
        <v>1301</v>
      </c>
      <c r="AG503" s="418" t="s">
        <v>1301</v>
      </c>
      <c r="AH503" s="418" t="s">
        <v>1301</v>
      </c>
      <c r="AI503" s="418" t="s">
        <v>1301</v>
      </c>
      <c r="AJ503" s="418" t="s">
        <v>1301</v>
      </c>
      <c r="AK503" s="418" t="s">
        <v>1301</v>
      </c>
      <c r="AL503" s="418" t="s">
        <v>1301</v>
      </c>
      <c r="AM503" s="418" t="s">
        <v>1301</v>
      </c>
      <c r="AN503" s="418" t="s">
        <v>1301</v>
      </c>
      <c r="AO503" s="120"/>
      <c r="AP503" s="92" t="str">
        <f t="shared" si="262"/>
        <v/>
      </c>
      <c r="AQ503" s="93">
        <v>200.03333333333333</v>
      </c>
      <c r="AR503" s="226"/>
      <c r="AS503" s="227"/>
      <c r="AT503" s="96"/>
      <c r="AU503" s="97"/>
      <c r="AV503" s="98"/>
      <c r="AW503" s="58"/>
      <c r="AX503" s="99"/>
      <c r="AY503" s="300"/>
      <c r="AZ503" s="101">
        <v>111.4</v>
      </c>
      <c r="BA503" s="102" t="str">
        <f t="shared" si="263"/>
        <v/>
      </c>
      <c r="BB503" s="102" t="str">
        <f t="shared" si="264"/>
        <v/>
      </c>
      <c r="BC503" s="102" t="str">
        <f t="shared" si="265"/>
        <v/>
      </c>
      <c r="BD503" s="102">
        <v>15.666666666666668</v>
      </c>
      <c r="BE503" s="103">
        <f t="shared" si="304"/>
        <v>-15.666666666666668</v>
      </c>
      <c r="BF503" s="171" t="s">
        <v>386</v>
      </c>
      <c r="BG503" s="105">
        <v>106.38333333333333</v>
      </c>
      <c r="BH503" s="105">
        <v>119.90000000000002</v>
      </c>
      <c r="BI503" s="105">
        <v>198.73750000000004</v>
      </c>
      <c r="BJ503" s="105">
        <v>200.03333333333333</v>
      </c>
      <c r="BK503" s="105">
        <v>168.31600000000003</v>
      </c>
      <c r="BL503" s="105">
        <v>91.471999999999994</v>
      </c>
      <c r="BM503" s="105">
        <v>68.091666666666669</v>
      </c>
      <c r="BN503" s="105">
        <v>48.384000000000007</v>
      </c>
      <c r="BO503" s="105">
        <v>80.919230769230793</v>
      </c>
      <c r="BP503" s="105">
        <v>175.648</v>
      </c>
      <c r="BQ503" s="105">
        <v>204.78</v>
      </c>
      <c r="BR503" s="106">
        <v>126.90048302014668</v>
      </c>
      <c r="BS503" s="107"/>
      <c r="BT503" s="237">
        <v>11.944871794871794</v>
      </c>
      <c r="BU503" s="333">
        <v>12.283879310344824</v>
      </c>
      <c r="BV503" s="333">
        <v>16.36137931034483</v>
      </c>
      <c r="BW503" s="333">
        <v>15.666666666666668</v>
      </c>
      <c r="BX503" s="333">
        <v>14.212786596119932</v>
      </c>
      <c r="BY503" s="116">
        <v>9.80809930809931</v>
      </c>
      <c r="BZ503" s="116">
        <v>8.8866666666666632</v>
      </c>
      <c r="CA503" s="116">
        <v>6.7756410256410238</v>
      </c>
      <c r="CB503" s="116">
        <v>7.615384615384615</v>
      </c>
      <c r="CC503" s="116">
        <v>15.080000000000002</v>
      </c>
      <c r="CD503" s="116">
        <v>18.519999999999996</v>
      </c>
      <c r="CE503" s="109">
        <v>13.81337931034483</v>
      </c>
      <c r="CF503" s="110"/>
      <c r="CG503" s="111">
        <v>76.5</v>
      </c>
      <c r="CH503" s="111">
        <v>96</v>
      </c>
      <c r="CI503" s="111">
        <v>100.8</v>
      </c>
      <c r="CJ503" s="111">
        <v>111.4</v>
      </c>
      <c r="CK503" s="111">
        <v>100.4</v>
      </c>
      <c r="CL503" s="111">
        <v>131.6</v>
      </c>
      <c r="CM503" s="111">
        <v>67.5</v>
      </c>
      <c r="CN503" s="111">
        <v>71.2</v>
      </c>
      <c r="CO503" s="111">
        <v>67</v>
      </c>
      <c r="CP503" s="111">
        <v>94.8</v>
      </c>
      <c r="CQ503" s="111">
        <v>81.900000000000006</v>
      </c>
      <c r="CR503" s="111">
        <v>69.3</v>
      </c>
      <c r="CS503" s="112"/>
      <c r="CT503" s="432" t="s">
        <v>386</v>
      </c>
      <c r="CU503" s="114">
        <f t="shared" si="284"/>
        <v>0</v>
      </c>
      <c r="CV503" s="114"/>
      <c r="CW503" s="114"/>
      <c r="CX503" s="114">
        <f t="shared" si="285"/>
        <v>0</v>
      </c>
      <c r="CY503" s="114"/>
      <c r="CZ503" s="114"/>
      <c r="DA503" s="114">
        <f t="shared" si="286"/>
        <v>0</v>
      </c>
      <c r="DB503" s="115">
        <f t="shared" si="298"/>
        <v>0</v>
      </c>
      <c r="DC503" s="116">
        <f t="shared" si="288"/>
        <v>0</v>
      </c>
      <c r="DD503" s="116">
        <f t="shared" si="289"/>
        <v>0</v>
      </c>
      <c r="DE503" s="116">
        <f t="shared" si="290"/>
        <v>0</v>
      </c>
      <c r="DF503" s="117">
        <f t="shared" si="291"/>
        <v>0</v>
      </c>
      <c r="DH503" s="119">
        <v>27.828840125391849</v>
      </c>
      <c r="DI503" s="119">
        <v>28.370960387574808</v>
      </c>
      <c r="DJ503" s="120">
        <v>31.262268452550583</v>
      </c>
      <c r="DK503" s="121"/>
      <c r="DL503" s="119">
        <v>32.974552980132444</v>
      </c>
      <c r="DM503" s="119">
        <v>46.574227373068425</v>
      </c>
      <c r="DN503" s="120">
        <v>32.974552980132444</v>
      </c>
      <c r="DO503" s="121"/>
      <c r="DP503" s="119">
        <v>54.529984608619159</v>
      </c>
      <c r="DQ503" s="119">
        <v>45.924909850483722</v>
      </c>
      <c r="DR503" s="120">
        <v>41.341772207563757</v>
      </c>
      <c r="DS503" s="121"/>
      <c r="DT503" s="119">
        <v>66.812217905131945</v>
      </c>
      <c r="DU503" s="119">
        <v>55.691442447790202</v>
      </c>
      <c r="DV503" s="120">
        <v>57.793006313744549</v>
      </c>
      <c r="DW503" s="121"/>
      <c r="DX503" s="119">
        <v>44.553548387096768</v>
      </c>
      <c r="DY503" s="119">
        <v>41.607859237536658</v>
      </c>
      <c r="DZ503" s="120">
        <v>70.788592375366562</v>
      </c>
      <c r="EA503" s="121"/>
      <c r="EB503" s="119">
        <v>49.74288702928871</v>
      </c>
      <c r="EC503" s="119">
        <v>23.727928870292889</v>
      </c>
      <c r="ED503" s="120">
        <v>17.62918410041841</v>
      </c>
      <c r="EE503" s="121"/>
      <c r="EF503" s="119">
        <v>19.791944444444447</v>
      </c>
      <c r="EG503" s="119">
        <v>21.172777777777778</v>
      </c>
      <c r="EH503" s="120">
        <v>19.791944444444447</v>
      </c>
      <c r="EI503" s="121"/>
      <c r="EJ503" s="119">
        <v>12.582716049382716</v>
      </c>
      <c r="EK503" s="119">
        <v>14.919506172839506</v>
      </c>
      <c r="EL503" s="120">
        <v>23.457777777777778</v>
      </c>
      <c r="EM503" s="121"/>
      <c r="EN503" s="119">
        <v>26.742048498009407</v>
      </c>
      <c r="EO503" s="119">
        <v>21.28064422728918</v>
      </c>
      <c r="EP503" s="120">
        <v>38.700640608034746</v>
      </c>
      <c r="EQ503" s="121"/>
      <c r="ER503" s="119">
        <v>40.676026955337292</v>
      </c>
      <c r="ES503" s="119">
        <v>54.922008746146673</v>
      </c>
      <c r="ET503" s="120">
        <v>84.726102229550506</v>
      </c>
      <c r="EU503" s="121"/>
      <c r="EV503" s="119">
        <v>63.985229674319463</v>
      </c>
      <c r="EW503" s="119">
        <v>66.344132150792078</v>
      </c>
      <c r="EX503" s="120">
        <v>57.301672657647082</v>
      </c>
      <c r="EY503" s="121"/>
      <c r="EZ503" s="119">
        <v>38.999970631424375</v>
      </c>
      <c r="FA503" s="119">
        <v>43.946308370044058</v>
      </c>
      <c r="FB503" s="120">
        <v>25.017054331864905</v>
      </c>
    </row>
    <row r="504" spans="1:158" s="118" customFormat="1" ht="15" customHeight="1" x14ac:dyDescent="0.25">
      <c r="A504" s="85">
        <v>21110440</v>
      </c>
      <c r="B504" s="86">
        <v>-75.239277779999995</v>
      </c>
      <c r="C504" s="86">
        <v>2.7956666700000001</v>
      </c>
      <c r="D504" s="87">
        <v>735</v>
      </c>
      <c r="E504" s="427" t="s">
        <v>387</v>
      </c>
      <c r="F504" s="89" t="s">
        <v>67</v>
      </c>
      <c r="G504" s="89" t="s">
        <v>1515</v>
      </c>
      <c r="H504" s="89" t="s">
        <v>1520</v>
      </c>
      <c r="I504" s="89" t="s">
        <v>1555</v>
      </c>
      <c r="J504" s="171" t="s">
        <v>994</v>
      </c>
      <c r="K504" s="339">
        <v>93</v>
      </c>
      <c r="L504" s="418">
        <v>4</v>
      </c>
      <c r="M504" s="418">
        <v>0</v>
      </c>
      <c r="N504" s="418">
        <v>3</v>
      </c>
      <c r="O504" s="418">
        <v>18</v>
      </c>
      <c r="P504" s="418">
        <v>0</v>
      </c>
      <c r="Q504" s="418">
        <v>12</v>
      </c>
      <c r="R504" s="418">
        <v>0</v>
      </c>
      <c r="S504" s="418">
        <v>0</v>
      </c>
      <c r="T504" s="418">
        <v>0</v>
      </c>
      <c r="U504" s="418">
        <v>0</v>
      </c>
      <c r="V504" s="671">
        <v>0</v>
      </c>
      <c r="W504" s="671">
        <v>0</v>
      </c>
      <c r="X504" s="418">
        <v>9</v>
      </c>
      <c r="Y504" s="418">
        <v>4</v>
      </c>
      <c r="Z504" s="418">
        <v>47</v>
      </c>
      <c r="AA504" s="418">
        <v>27</v>
      </c>
      <c r="AB504" s="418">
        <v>33</v>
      </c>
      <c r="AC504" s="418">
        <v>22</v>
      </c>
      <c r="AD504" s="339">
        <v>0</v>
      </c>
      <c r="AE504" s="418">
        <v>0</v>
      </c>
      <c r="AF504" s="418">
        <v>23</v>
      </c>
      <c r="AG504" s="418">
        <v>14</v>
      </c>
      <c r="AH504" s="418">
        <v>11</v>
      </c>
      <c r="AI504" s="418">
        <v>8</v>
      </c>
      <c r="AJ504" s="418">
        <v>53</v>
      </c>
      <c r="AK504" s="418">
        <v>0</v>
      </c>
      <c r="AL504" s="418">
        <v>7</v>
      </c>
      <c r="AM504" s="418">
        <v>0</v>
      </c>
      <c r="AN504" s="418">
        <v>0</v>
      </c>
      <c r="AO504" s="120"/>
      <c r="AP504" s="92">
        <f t="shared" si="262"/>
        <v>388</v>
      </c>
      <c r="AQ504" s="93">
        <v>199.41333333333333</v>
      </c>
      <c r="AR504" s="94">
        <f t="shared" si="302"/>
        <v>194.57074083979674</v>
      </c>
      <c r="AS504" s="95">
        <f t="shared" si="303"/>
        <v>194.57074083979674</v>
      </c>
      <c r="AT504" s="96">
        <f t="shared" si="294"/>
        <v>30</v>
      </c>
      <c r="AU504" s="97">
        <f t="shared" si="299"/>
        <v>17</v>
      </c>
      <c r="AV504" s="98"/>
      <c r="AW504" s="58">
        <f t="shared" si="280"/>
        <v>0</v>
      </c>
      <c r="AX504" s="99"/>
      <c r="AY504" s="300">
        <f>MAX(K504:AO504)</f>
        <v>93</v>
      </c>
      <c r="AZ504" s="101">
        <v>145</v>
      </c>
      <c r="BA504" s="102">
        <f t="shared" si="263"/>
        <v>-52</v>
      </c>
      <c r="BB504" s="102" t="str">
        <f t="shared" si="264"/>
        <v/>
      </c>
      <c r="BC504" s="102" t="str">
        <f t="shared" si="265"/>
        <v/>
      </c>
      <c r="BD504" s="102">
        <v>9.9</v>
      </c>
      <c r="BE504" s="103">
        <f t="shared" si="304"/>
        <v>7.1</v>
      </c>
      <c r="BF504" s="429" t="s">
        <v>387</v>
      </c>
      <c r="BG504" s="105">
        <v>154.72758620689658</v>
      </c>
      <c r="BH504" s="105">
        <v>183.28888888888886</v>
      </c>
      <c r="BI504" s="105">
        <v>226.5884615384615</v>
      </c>
      <c r="BJ504" s="105">
        <v>199.41333333333333</v>
      </c>
      <c r="BK504" s="105">
        <v>134.32500000000002</v>
      </c>
      <c r="BL504" s="105">
        <v>52.710000000000008</v>
      </c>
      <c r="BM504" s="105">
        <v>44.181481481481484</v>
      </c>
      <c r="BN504" s="105">
        <v>14.386666666666665</v>
      </c>
      <c r="BO504" s="105">
        <v>55.1</v>
      </c>
      <c r="BP504" s="105">
        <v>198.73333333333332</v>
      </c>
      <c r="BQ504" s="105">
        <v>318.71428571428572</v>
      </c>
      <c r="BR504" s="106">
        <v>222.08965517241381</v>
      </c>
      <c r="BS504" s="107"/>
      <c r="BT504" s="237">
        <v>6.6399999999999988</v>
      </c>
      <c r="BU504" s="333">
        <v>7.4569525142800996</v>
      </c>
      <c r="BV504" s="333">
        <v>10.483139329805995</v>
      </c>
      <c r="BW504" s="333">
        <v>9.9</v>
      </c>
      <c r="BX504" s="333">
        <v>8.9166666666666625</v>
      </c>
      <c r="BY504" s="116">
        <v>5.9000000000000021</v>
      </c>
      <c r="BZ504" s="143">
        <v>4.9758620689655162</v>
      </c>
      <c r="CA504" s="143">
        <v>2.5666666666666655</v>
      </c>
      <c r="CB504" s="143">
        <v>4.3999999999999995</v>
      </c>
      <c r="CC504" s="143">
        <v>9.7333333333333307</v>
      </c>
      <c r="CD504" s="143">
        <v>14.222354340071345</v>
      </c>
      <c r="CE504" s="144">
        <v>8.7586206896551708</v>
      </c>
      <c r="CF504" s="110"/>
      <c r="CG504" s="111">
        <v>160</v>
      </c>
      <c r="CH504" s="111">
        <v>135</v>
      </c>
      <c r="CI504" s="111">
        <v>135</v>
      </c>
      <c r="CJ504" s="111">
        <v>145</v>
      </c>
      <c r="CK504" s="111">
        <v>142</v>
      </c>
      <c r="CL504" s="111">
        <v>59</v>
      </c>
      <c r="CM504" s="111">
        <v>54</v>
      </c>
      <c r="CN504" s="111">
        <v>41</v>
      </c>
      <c r="CO504" s="111">
        <v>134</v>
      </c>
      <c r="CP504" s="111">
        <v>135</v>
      </c>
      <c r="CQ504" s="111">
        <v>124</v>
      </c>
      <c r="CR504" s="111">
        <v>159</v>
      </c>
      <c r="CS504" s="112"/>
      <c r="CT504" s="430" t="s">
        <v>387</v>
      </c>
      <c r="CU504" s="114">
        <f t="shared" si="284"/>
        <v>130</v>
      </c>
      <c r="CV504" s="114"/>
      <c r="CW504" s="114"/>
      <c r="CX504" s="114">
        <f t="shared" si="285"/>
        <v>142</v>
      </c>
      <c r="CY504" s="114"/>
      <c r="CZ504" s="114"/>
      <c r="DA504" s="114">
        <f t="shared" si="286"/>
        <v>116</v>
      </c>
      <c r="DB504" s="115">
        <f t="shared" si="298"/>
        <v>388</v>
      </c>
      <c r="DC504" s="116">
        <f t="shared" si="288"/>
        <v>10</v>
      </c>
      <c r="DD504" s="116">
        <f t="shared" si="289"/>
        <v>10</v>
      </c>
      <c r="DE504" s="116">
        <f t="shared" si="290"/>
        <v>10</v>
      </c>
      <c r="DF504" s="117">
        <f t="shared" si="291"/>
        <v>30</v>
      </c>
      <c r="DH504" s="119">
        <v>63.512618923417023</v>
      </c>
      <c r="DI504" s="119">
        <v>43.90872394863004</v>
      </c>
      <c r="DJ504" s="120">
        <v>41.708286757582528</v>
      </c>
      <c r="DK504" s="121"/>
      <c r="DL504" s="119">
        <v>36.863831248467015</v>
      </c>
      <c r="DM504" s="119">
        <v>55.948648516065738</v>
      </c>
      <c r="DN504" s="120">
        <v>58.861594309541331</v>
      </c>
      <c r="DO504" s="121"/>
      <c r="DP504" s="119">
        <v>60.489010589795292</v>
      </c>
      <c r="DQ504" s="119">
        <v>70.987103336784543</v>
      </c>
      <c r="DR504" s="120">
        <v>72.386849036383126</v>
      </c>
      <c r="DS504" s="121"/>
      <c r="DT504" s="119">
        <v>60.027071563088512</v>
      </c>
      <c r="DU504" s="119">
        <v>73.933343141870679</v>
      </c>
      <c r="DV504" s="120">
        <v>54.92477048022598</v>
      </c>
      <c r="DW504" s="121"/>
      <c r="DX504" s="119">
        <v>42.387816091954015</v>
      </c>
      <c r="DY504" s="119">
        <v>30.091350574712639</v>
      </c>
      <c r="DZ504" s="120">
        <v>43.487499999999997</v>
      </c>
      <c r="EA504" s="121"/>
      <c r="EB504" s="119">
        <v>22.566043122229729</v>
      </c>
      <c r="EC504" s="119">
        <v>15.576560739238221</v>
      </c>
      <c r="ED504" s="120">
        <v>11.083322064457965</v>
      </c>
      <c r="EE504" s="121"/>
      <c r="EF504" s="119">
        <v>22.081876332622599</v>
      </c>
      <c r="EG504" s="119">
        <v>13.988518943742823</v>
      </c>
      <c r="EH504" s="120">
        <v>10.791143185173036</v>
      </c>
      <c r="EI504" s="121"/>
      <c r="EJ504" s="119">
        <v>6.4200479086051212</v>
      </c>
      <c r="EK504" s="119">
        <v>5.8181684171733901</v>
      </c>
      <c r="EL504" s="120">
        <v>7.9247466371844464</v>
      </c>
      <c r="EM504" s="121"/>
      <c r="EN504" s="119">
        <v>17.417609126984125</v>
      </c>
      <c r="EO504" s="119">
        <v>11.611739417989417</v>
      </c>
      <c r="EP504" s="120">
        <v>39.418799603174605</v>
      </c>
      <c r="EQ504" s="121"/>
      <c r="ER504" s="119">
        <v>36.549372759856624</v>
      </c>
      <c r="ES504" s="119">
        <v>89.712096774193526</v>
      </c>
      <c r="ET504" s="120">
        <v>110.95704898446833</v>
      </c>
      <c r="EU504" s="121"/>
      <c r="EV504" s="119">
        <v>84.615808457711424</v>
      </c>
      <c r="EW504" s="119">
        <v>93.046915422885547</v>
      </c>
      <c r="EX504" s="120">
        <v>94.570609452736306</v>
      </c>
      <c r="EY504" s="121"/>
      <c r="EZ504" s="119">
        <v>85.273739811239821</v>
      </c>
      <c r="FA504" s="119">
        <v>74.406477906477917</v>
      </c>
      <c r="FB504" s="120">
        <v>43.175337837837851</v>
      </c>
    </row>
    <row r="505" spans="1:158" s="118" customFormat="1" ht="15" customHeight="1" x14ac:dyDescent="0.25">
      <c r="A505" s="85">
        <v>21040020</v>
      </c>
      <c r="B505" s="86">
        <v>-75.72847222</v>
      </c>
      <c r="C505" s="86">
        <v>2.33402778</v>
      </c>
      <c r="D505" s="87">
        <v>2210</v>
      </c>
      <c r="E505" s="431" t="s">
        <v>388</v>
      </c>
      <c r="F505" s="89" t="s">
        <v>67</v>
      </c>
      <c r="G505" s="89" t="s">
        <v>1515</v>
      </c>
      <c r="H505" s="89" t="s">
        <v>1520</v>
      </c>
      <c r="I505" s="89" t="s">
        <v>1619</v>
      </c>
      <c r="J505" s="171" t="s">
        <v>981</v>
      </c>
      <c r="K505" s="339">
        <v>12</v>
      </c>
      <c r="L505" s="418">
        <v>25</v>
      </c>
      <c r="M505" s="418">
        <v>2</v>
      </c>
      <c r="N505" s="418">
        <v>6</v>
      </c>
      <c r="O505" s="418">
        <v>0</v>
      </c>
      <c r="P505" s="418">
        <v>0</v>
      </c>
      <c r="Q505" s="418">
        <v>8</v>
      </c>
      <c r="R505" s="418">
        <v>0</v>
      </c>
      <c r="S505" s="418">
        <v>0</v>
      </c>
      <c r="T505" s="418">
        <v>3</v>
      </c>
      <c r="U505" s="418">
        <v>0</v>
      </c>
      <c r="V505" s="671">
        <v>0</v>
      </c>
      <c r="W505" s="671">
        <v>0</v>
      </c>
      <c r="X505" s="418">
        <v>0</v>
      </c>
      <c r="Y505" s="418">
        <v>0</v>
      </c>
      <c r="Z505" s="418">
        <v>12</v>
      </c>
      <c r="AA505" s="418">
        <v>21</v>
      </c>
      <c r="AB505" s="418">
        <v>0</v>
      </c>
      <c r="AC505" s="418">
        <v>0</v>
      </c>
      <c r="AD505" s="339">
        <v>0</v>
      </c>
      <c r="AE505" s="418">
        <v>0</v>
      </c>
      <c r="AF505" s="418">
        <v>33</v>
      </c>
      <c r="AG505" s="418">
        <v>18</v>
      </c>
      <c r="AH505" s="418">
        <v>6</v>
      </c>
      <c r="AI505" s="418">
        <v>7</v>
      </c>
      <c r="AJ505" s="418">
        <v>9</v>
      </c>
      <c r="AK505" s="418">
        <v>0</v>
      </c>
      <c r="AL505" s="418">
        <v>0</v>
      </c>
      <c r="AM505" s="418">
        <v>0</v>
      </c>
      <c r="AN505" s="418">
        <v>0</v>
      </c>
      <c r="AO505" s="120"/>
      <c r="AP505" s="92">
        <f t="shared" si="262"/>
        <v>162</v>
      </c>
      <c r="AQ505" s="93">
        <v>150.5</v>
      </c>
      <c r="AR505" s="94">
        <f t="shared" si="302"/>
        <v>107.64119601328903</v>
      </c>
      <c r="AS505" s="95">
        <f t="shared" si="303"/>
        <v>107.64119601328903</v>
      </c>
      <c r="AT505" s="96">
        <f t="shared" si="294"/>
        <v>30</v>
      </c>
      <c r="AU505" s="97">
        <f t="shared" si="299"/>
        <v>13</v>
      </c>
      <c r="AV505" s="98"/>
      <c r="AW505" s="58">
        <f t="shared" si="280"/>
        <v>0</v>
      </c>
      <c r="AX505" s="99"/>
      <c r="AY505" s="300">
        <f>MAX(K505:AO505)</f>
        <v>33</v>
      </c>
      <c r="AZ505" s="101">
        <v>140</v>
      </c>
      <c r="BA505" s="102">
        <f t="shared" si="263"/>
        <v>-107</v>
      </c>
      <c r="BB505" s="102" t="str">
        <f t="shared" si="264"/>
        <v/>
      </c>
      <c r="BC505" s="102" t="str">
        <f t="shared" si="265"/>
        <v/>
      </c>
      <c r="BD505" s="102">
        <v>13.233333333333334</v>
      </c>
      <c r="BE505" s="103">
        <f t="shared" si="304"/>
        <v>-0.23333333333333428</v>
      </c>
      <c r="BF505" s="171" t="s">
        <v>388</v>
      </c>
      <c r="BG505" s="105">
        <v>153.74137931034483</v>
      </c>
      <c r="BH505" s="105">
        <v>149.66666666666666</v>
      </c>
      <c r="BI505" s="105">
        <v>190.17241379310346</v>
      </c>
      <c r="BJ505" s="105">
        <v>150.5</v>
      </c>
      <c r="BK505" s="105">
        <v>159.93103448275863</v>
      </c>
      <c r="BL505" s="105">
        <v>80.310344827586206</v>
      </c>
      <c r="BM505" s="105">
        <v>70.66551724137932</v>
      </c>
      <c r="BN505" s="105">
        <v>40.666666666666664</v>
      </c>
      <c r="BO505" s="105">
        <v>65</v>
      </c>
      <c r="BP505" s="105">
        <v>179.43333333333334</v>
      </c>
      <c r="BQ505" s="105">
        <v>261.65517241379308</v>
      </c>
      <c r="BR505" s="106">
        <v>205.03333333333333</v>
      </c>
      <c r="BS505" s="107"/>
      <c r="BT505" s="237">
        <v>10.43777777777778</v>
      </c>
      <c r="BU505" s="333">
        <v>10.712673561960123</v>
      </c>
      <c r="BV505" s="333">
        <v>13.117777777777775</v>
      </c>
      <c r="BW505" s="333">
        <v>13.233333333333334</v>
      </c>
      <c r="BX505" s="333">
        <v>13.172413793103448</v>
      </c>
      <c r="BY505" s="116">
        <v>10.174712643678161</v>
      </c>
      <c r="BZ505" s="116">
        <v>9.5517241379310338</v>
      </c>
      <c r="CA505" s="116">
        <v>7.0666666666666638</v>
      </c>
      <c r="CB505" s="116">
        <v>7.3000000000000007</v>
      </c>
      <c r="CC505" s="116">
        <v>11.933333333333334</v>
      </c>
      <c r="CD505" s="116">
        <v>16.379310344827584</v>
      </c>
      <c r="CE505" s="109">
        <v>13.333333333333334</v>
      </c>
      <c r="CF505" s="110"/>
      <c r="CG505" s="111">
        <v>138</v>
      </c>
      <c r="CH505" s="111">
        <v>122</v>
      </c>
      <c r="CI505" s="111">
        <v>121</v>
      </c>
      <c r="CJ505" s="111">
        <v>140</v>
      </c>
      <c r="CK505" s="111">
        <v>125</v>
      </c>
      <c r="CL505" s="111">
        <v>83</v>
      </c>
      <c r="CM505" s="111">
        <v>117</v>
      </c>
      <c r="CN505" s="111">
        <v>56</v>
      </c>
      <c r="CO505" s="111">
        <v>135</v>
      </c>
      <c r="CP505" s="111">
        <v>125</v>
      </c>
      <c r="CQ505" s="111">
        <v>160</v>
      </c>
      <c r="CR505" s="111">
        <v>106</v>
      </c>
      <c r="CS505" s="112"/>
      <c r="CT505" s="432" t="s">
        <v>388</v>
      </c>
      <c r="CU505" s="114">
        <f t="shared" si="284"/>
        <v>56</v>
      </c>
      <c r="CV505" s="114"/>
      <c r="CW505" s="114"/>
      <c r="CX505" s="114">
        <f t="shared" si="285"/>
        <v>33</v>
      </c>
      <c r="CY505" s="114"/>
      <c r="CZ505" s="114"/>
      <c r="DA505" s="114">
        <f t="shared" si="286"/>
        <v>73</v>
      </c>
      <c r="DB505" s="115">
        <f t="shared" si="298"/>
        <v>162</v>
      </c>
      <c r="DC505" s="116">
        <f t="shared" si="288"/>
        <v>10</v>
      </c>
      <c r="DD505" s="116">
        <f t="shared" si="289"/>
        <v>10</v>
      </c>
      <c r="DE505" s="116">
        <f t="shared" si="290"/>
        <v>10</v>
      </c>
      <c r="DF505" s="117">
        <f t="shared" si="291"/>
        <v>30</v>
      </c>
      <c r="DH505" s="119">
        <v>78.459263415629465</v>
      </c>
      <c r="DI505" s="119">
        <v>49.531850642725978</v>
      </c>
      <c r="DJ505" s="120">
        <v>43.543368700265255</v>
      </c>
      <c r="DK505" s="121"/>
      <c r="DL505" s="119">
        <v>49.302943225357019</v>
      </c>
      <c r="DM505" s="119">
        <v>55.541274817136895</v>
      </c>
      <c r="DN505" s="120">
        <v>54.535092302333688</v>
      </c>
      <c r="DO505" s="121"/>
      <c r="DP505" s="119">
        <v>63.541360771227282</v>
      </c>
      <c r="DQ505" s="119">
        <v>63.339321468298117</v>
      </c>
      <c r="DR505" s="120">
        <v>61.01586948461253</v>
      </c>
      <c r="DS505" s="121"/>
      <c r="DT505" s="119">
        <v>49.398638739517921</v>
      </c>
      <c r="DU505" s="119">
        <v>68.304290602790218</v>
      </c>
      <c r="DV505" s="120">
        <v>68.710863761140146</v>
      </c>
      <c r="DW505" s="121"/>
      <c r="DX505" s="119">
        <v>55.988640973630829</v>
      </c>
      <c r="DY505" s="119">
        <v>43.791115618661252</v>
      </c>
      <c r="DZ505" s="120">
        <v>70.185760649087214</v>
      </c>
      <c r="EA505" s="121"/>
      <c r="EB505" s="119">
        <v>30.664439098280315</v>
      </c>
      <c r="EC505" s="119">
        <v>21.974516617660161</v>
      </c>
      <c r="ED505" s="120">
        <v>24.671389111645723</v>
      </c>
      <c r="EE505" s="121"/>
      <c r="EF505" s="119">
        <v>29.097410456062295</v>
      </c>
      <c r="EG505" s="119">
        <v>26.697624026696335</v>
      </c>
      <c r="EH505" s="120">
        <v>21.698068965517244</v>
      </c>
      <c r="EI505" s="121"/>
      <c r="EJ505" s="119">
        <v>14.37685334237058</v>
      </c>
      <c r="EK505" s="119">
        <v>12.453189866982971</v>
      </c>
      <c r="EL505" s="120">
        <v>14.37685334237058</v>
      </c>
      <c r="EM505" s="121"/>
      <c r="EN505" s="119">
        <v>18.600405679513184</v>
      </c>
      <c r="EO505" s="119">
        <v>30.04680917459822</v>
      </c>
      <c r="EP505" s="120">
        <v>41.697612732095493</v>
      </c>
      <c r="EQ505" s="121"/>
      <c r="ER505" s="119">
        <v>44.663631387769321</v>
      </c>
      <c r="ES505" s="119">
        <v>72.614420062695913</v>
      </c>
      <c r="ET505" s="120">
        <v>82.411603721948552</v>
      </c>
      <c r="EU505" s="121"/>
      <c r="EV505" s="119">
        <v>73.179394792399719</v>
      </c>
      <c r="EW505" s="119">
        <v>84.976073187895864</v>
      </c>
      <c r="EX505" s="120">
        <v>86.77556650246305</v>
      </c>
      <c r="EY505" s="121"/>
      <c r="EZ505" s="119">
        <v>84.973474801061002</v>
      </c>
      <c r="FA505" s="119">
        <v>73.610742705570289</v>
      </c>
      <c r="FB505" s="120">
        <v>57.208885941644567</v>
      </c>
    </row>
    <row r="506" spans="1:158" s="118" customFormat="1" ht="15" customHeight="1" x14ac:dyDescent="0.25">
      <c r="A506" s="85">
        <v>21130110</v>
      </c>
      <c r="B506" s="86">
        <v>-75.490666669999996</v>
      </c>
      <c r="C506" s="86">
        <v>3.2685833299999998</v>
      </c>
      <c r="D506" s="87">
        <v>1085</v>
      </c>
      <c r="E506" s="431" t="s">
        <v>389</v>
      </c>
      <c r="F506" s="89" t="s">
        <v>67</v>
      </c>
      <c r="G506" s="89" t="s">
        <v>1515</v>
      </c>
      <c r="H506" s="89" t="s">
        <v>1520</v>
      </c>
      <c r="I506" s="89" t="s">
        <v>1615</v>
      </c>
      <c r="J506" s="171" t="s">
        <v>995</v>
      </c>
      <c r="K506" s="339">
        <v>8.6</v>
      </c>
      <c r="L506" s="418">
        <v>0</v>
      </c>
      <c r="M506" s="418">
        <v>8.6999999999999993</v>
      </c>
      <c r="N506" s="418">
        <v>0</v>
      </c>
      <c r="O506" s="418">
        <v>0</v>
      </c>
      <c r="P506" s="418">
        <v>0</v>
      </c>
      <c r="Q506" s="418">
        <v>0</v>
      </c>
      <c r="R506" s="418">
        <v>0</v>
      </c>
      <c r="S506" s="418">
        <v>0</v>
      </c>
      <c r="T506" s="418">
        <v>0</v>
      </c>
      <c r="U506" s="418">
        <v>0</v>
      </c>
      <c r="V506" s="671">
        <v>0</v>
      </c>
      <c r="W506" s="671">
        <v>2.2999999999999998</v>
      </c>
      <c r="X506" s="418">
        <v>44.1</v>
      </c>
      <c r="Y506" s="418">
        <v>3.6</v>
      </c>
      <c r="Z506" s="418">
        <v>18.3</v>
      </c>
      <c r="AA506" s="418">
        <v>0</v>
      </c>
      <c r="AB506" s="418">
        <v>0</v>
      </c>
      <c r="AC506" s="418">
        <v>0</v>
      </c>
      <c r="AD506" s="339">
        <v>0</v>
      </c>
      <c r="AE506" s="418">
        <v>21</v>
      </c>
      <c r="AF506" s="418">
        <v>3.7</v>
      </c>
      <c r="AG506" s="418">
        <v>0</v>
      </c>
      <c r="AH506" s="418">
        <v>4.7</v>
      </c>
      <c r="AI506" s="418">
        <v>0</v>
      </c>
      <c r="AJ506" s="418">
        <v>19.2</v>
      </c>
      <c r="AK506" s="418">
        <v>5.7</v>
      </c>
      <c r="AL506" s="418">
        <v>8.3000000000000007</v>
      </c>
      <c r="AM506" s="418">
        <v>0</v>
      </c>
      <c r="AN506" s="418">
        <v>0</v>
      </c>
      <c r="AO506" s="120"/>
      <c r="AP506" s="92">
        <f t="shared" si="262"/>
        <v>148.19999999999999</v>
      </c>
      <c r="AQ506" s="93">
        <v>246.35333333333335</v>
      </c>
      <c r="AR506" s="94">
        <f t="shared" si="302"/>
        <v>60.157497361513265</v>
      </c>
      <c r="AS506" s="95">
        <f t="shared" si="303"/>
        <v>60.157497361513272</v>
      </c>
      <c r="AT506" s="96">
        <f t="shared" si="294"/>
        <v>30</v>
      </c>
      <c r="AU506" s="97">
        <f t="shared" si="299"/>
        <v>12</v>
      </c>
      <c r="AV506" s="98"/>
      <c r="AW506" s="58">
        <f t="shared" si="280"/>
        <v>0</v>
      </c>
      <c r="AX506" s="99"/>
      <c r="AY506" s="300">
        <f>MAX(K506:AO506)</f>
        <v>44.1</v>
      </c>
      <c r="AZ506" s="101">
        <v>105</v>
      </c>
      <c r="BA506" s="102">
        <f t="shared" si="263"/>
        <v>-60.9</v>
      </c>
      <c r="BB506" s="102" t="str">
        <f t="shared" si="264"/>
        <v/>
      </c>
      <c r="BC506" s="102" t="str">
        <f t="shared" si="265"/>
        <v/>
      </c>
      <c r="BD506" s="102">
        <v>14.133333333333336</v>
      </c>
      <c r="BE506" s="103">
        <f t="shared" si="304"/>
        <v>-2.1333333333333364</v>
      </c>
      <c r="BF506" s="171" t="s">
        <v>389</v>
      </c>
      <c r="BG506" s="105">
        <v>164.62413793103448</v>
      </c>
      <c r="BH506" s="105">
        <v>178.68333333333334</v>
      </c>
      <c r="BI506" s="105">
        <v>253.43928571428572</v>
      </c>
      <c r="BJ506" s="105">
        <v>246.35333333333335</v>
      </c>
      <c r="BK506" s="105">
        <v>177.30333333333337</v>
      </c>
      <c r="BL506" s="105">
        <v>70.465517241379317</v>
      </c>
      <c r="BM506" s="105">
        <v>64.433333333333351</v>
      </c>
      <c r="BN506" s="105">
        <v>41.844827586206897</v>
      </c>
      <c r="BO506" s="105">
        <v>96.570000000000007</v>
      </c>
      <c r="BP506" s="105">
        <v>237.28571428571422</v>
      </c>
      <c r="BQ506" s="105">
        <v>288.57241379310346</v>
      </c>
      <c r="BR506" s="106">
        <v>201.75333333333336</v>
      </c>
      <c r="BS506" s="107"/>
      <c r="BT506" s="237">
        <v>12.218888888888889</v>
      </c>
      <c r="BU506" s="333">
        <v>11.187510262725779</v>
      </c>
      <c r="BV506" s="333">
        <v>15.036666666666667</v>
      </c>
      <c r="BW506" s="333">
        <v>14.133333333333336</v>
      </c>
      <c r="BX506" s="333">
        <v>12.1</v>
      </c>
      <c r="BY506" s="116">
        <v>7.4482758620689653</v>
      </c>
      <c r="BZ506" s="116">
        <v>5.2666666666666648</v>
      </c>
      <c r="CA506" s="116">
        <v>4.5433333333333312</v>
      </c>
      <c r="CB506" s="116">
        <v>6.866666666666668</v>
      </c>
      <c r="CC506" s="116">
        <v>14.370986920332937</v>
      </c>
      <c r="CD506" s="116">
        <v>18.492592592592597</v>
      </c>
      <c r="CE506" s="109">
        <v>15.2</v>
      </c>
      <c r="CF506" s="110"/>
      <c r="CG506" s="111">
        <v>100</v>
      </c>
      <c r="CH506" s="111">
        <v>103</v>
      </c>
      <c r="CI506" s="111">
        <v>127</v>
      </c>
      <c r="CJ506" s="111">
        <v>105</v>
      </c>
      <c r="CK506" s="111">
        <v>108</v>
      </c>
      <c r="CL506" s="111">
        <v>103</v>
      </c>
      <c r="CM506" s="111">
        <v>120</v>
      </c>
      <c r="CN506" s="111">
        <v>75.2</v>
      </c>
      <c r="CO506" s="111">
        <v>81.900000000000006</v>
      </c>
      <c r="CP506" s="111">
        <v>107.4</v>
      </c>
      <c r="CQ506" s="111">
        <v>117</v>
      </c>
      <c r="CR506" s="111">
        <v>85.5</v>
      </c>
      <c r="CS506" s="112"/>
      <c r="CT506" s="432" t="s">
        <v>389</v>
      </c>
      <c r="CU506" s="114">
        <f t="shared" si="284"/>
        <v>17.299999999999997</v>
      </c>
      <c r="CV506" s="114"/>
      <c r="CW506" s="114"/>
      <c r="CX506" s="114">
        <f t="shared" si="285"/>
        <v>68.3</v>
      </c>
      <c r="CY506" s="114"/>
      <c r="CZ506" s="114"/>
      <c r="DA506" s="114">
        <f t="shared" si="286"/>
        <v>62.599999999999994</v>
      </c>
      <c r="DB506" s="115">
        <f t="shared" si="298"/>
        <v>148.19999999999999</v>
      </c>
      <c r="DC506" s="116">
        <f t="shared" si="288"/>
        <v>10</v>
      </c>
      <c r="DD506" s="116">
        <f t="shared" si="289"/>
        <v>10</v>
      </c>
      <c r="DE506" s="116">
        <f t="shared" si="290"/>
        <v>10</v>
      </c>
      <c r="DF506" s="117">
        <f t="shared" si="291"/>
        <v>30</v>
      </c>
      <c r="DH506" s="119">
        <v>59.386383954154731</v>
      </c>
      <c r="DI506" s="119">
        <v>56.986934097421212</v>
      </c>
      <c r="DJ506" s="120">
        <v>58.086681948424072</v>
      </c>
      <c r="DK506" s="121"/>
      <c r="DL506" s="119">
        <v>53.40728657900231</v>
      </c>
      <c r="DM506" s="119">
        <v>53.913997077854326</v>
      </c>
      <c r="DN506" s="120">
        <v>54.522049676476733</v>
      </c>
      <c r="DO506" s="121"/>
      <c r="DP506" s="119">
        <v>69.886519804183365</v>
      </c>
      <c r="DQ506" s="119">
        <v>72.685979824951801</v>
      </c>
      <c r="DR506" s="120">
        <v>82.084167037531529</v>
      </c>
      <c r="DS506" s="121"/>
      <c r="DT506" s="119">
        <v>84.896554383116879</v>
      </c>
      <c r="DU506" s="119">
        <v>77.296862824675316</v>
      </c>
      <c r="DV506" s="120">
        <v>84.196582792207806</v>
      </c>
      <c r="DW506" s="121"/>
      <c r="DX506" s="119">
        <v>67.809879781420761</v>
      </c>
      <c r="DY506" s="119">
        <v>51.507504553734059</v>
      </c>
      <c r="DZ506" s="120">
        <v>63.709282331511844</v>
      </c>
      <c r="EA506" s="121"/>
      <c r="EB506" s="119">
        <v>31.654270994332808</v>
      </c>
      <c r="EC506" s="119">
        <v>18.073889747552805</v>
      </c>
      <c r="ED506" s="120">
        <v>14.878505924781038</v>
      </c>
      <c r="EE506" s="121"/>
      <c r="EF506" s="119">
        <v>16.078695652173913</v>
      </c>
      <c r="EG506" s="119">
        <v>20.247246376811596</v>
      </c>
      <c r="EH506" s="120">
        <v>18.460724637681164</v>
      </c>
      <c r="EI506" s="121"/>
      <c r="EJ506" s="119">
        <v>11.492498369210695</v>
      </c>
      <c r="EK506" s="119">
        <v>19.387345075016302</v>
      </c>
      <c r="EL506" s="120">
        <v>20.186823222439653</v>
      </c>
      <c r="EM506" s="121"/>
      <c r="EN506" s="119">
        <v>33.201916305916306</v>
      </c>
      <c r="EO506" s="119">
        <v>26.001500721500722</v>
      </c>
      <c r="EP506" s="120">
        <v>56.303249639249636</v>
      </c>
      <c r="EQ506" s="121"/>
      <c r="ER506" s="119">
        <v>57.492837568510211</v>
      </c>
      <c r="ES506" s="119">
        <v>85.989287493771798</v>
      </c>
      <c r="ET506" s="120">
        <v>124.08454160438464</v>
      </c>
      <c r="EU506" s="121"/>
      <c r="EV506" s="119">
        <v>89.359176555195958</v>
      </c>
      <c r="EW506" s="119">
        <v>89.259556514443219</v>
      </c>
      <c r="EX506" s="120">
        <v>98.424600263694089</v>
      </c>
      <c r="EY506" s="121"/>
      <c r="EZ506" s="119">
        <v>72.587017167381987</v>
      </c>
      <c r="FA506" s="119">
        <v>66.088179542203164</v>
      </c>
      <c r="FB506" s="120">
        <v>47.691469957081566</v>
      </c>
    </row>
    <row r="507" spans="1:158" s="118" customFormat="1" ht="15" customHeight="1" x14ac:dyDescent="0.25">
      <c r="A507" s="85">
        <v>21010230</v>
      </c>
      <c r="B507" s="86">
        <v>-76.304249999999996</v>
      </c>
      <c r="C507" s="86">
        <v>1.9058055599999999</v>
      </c>
      <c r="D507" s="87">
        <v>1949</v>
      </c>
      <c r="E507" s="431" t="s">
        <v>390</v>
      </c>
      <c r="F507" s="89" t="s">
        <v>67</v>
      </c>
      <c r="G507" s="89" t="s">
        <v>1515</v>
      </c>
      <c r="H507" s="89" t="s">
        <v>1520</v>
      </c>
      <c r="I507" s="89" t="s">
        <v>1520</v>
      </c>
      <c r="J507" s="171" t="s">
        <v>991</v>
      </c>
      <c r="K507" s="339">
        <v>10</v>
      </c>
      <c r="L507" s="418">
        <v>0</v>
      </c>
      <c r="M507" s="418">
        <v>0</v>
      </c>
      <c r="N507" s="418">
        <v>1</v>
      </c>
      <c r="O507" s="418">
        <v>0</v>
      </c>
      <c r="P507" s="418">
        <v>0</v>
      </c>
      <c r="Q507" s="418">
        <v>0</v>
      </c>
      <c r="R507" s="418">
        <v>0</v>
      </c>
      <c r="S507" s="418">
        <v>1</v>
      </c>
      <c r="T507" s="418">
        <v>3</v>
      </c>
      <c r="U507" s="418">
        <v>2</v>
      </c>
      <c r="V507" s="671">
        <v>0</v>
      </c>
      <c r="W507" s="671" t="s">
        <v>1301</v>
      </c>
      <c r="X507" s="418" t="s">
        <v>1301</v>
      </c>
      <c r="Y507" s="418" t="s">
        <v>1301</v>
      </c>
      <c r="Z507" s="418" t="s">
        <v>1301</v>
      </c>
      <c r="AA507" s="418" t="s">
        <v>1301</v>
      </c>
      <c r="AB507" s="418" t="s">
        <v>1301</v>
      </c>
      <c r="AC507" s="418" t="s">
        <v>1301</v>
      </c>
      <c r="AD507" s="339" t="s">
        <v>1301</v>
      </c>
      <c r="AE507" s="418" t="s">
        <v>1301</v>
      </c>
      <c r="AF507" s="418" t="s">
        <v>1301</v>
      </c>
      <c r="AG507" s="418" t="s">
        <v>1301</v>
      </c>
      <c r="AH507" s="418" t="s">
        <v>1301</v>
      </c>
      <c r="AI507" s="418" t="s">
        <v>1301</v>
      </c>
      <c r="AJ507" s="418" t="s">
        <v>1301</v>
      </c>
      <c r="AK507" s="418" t="s">
        <v>1301</v>
      </c>
      <c r="AL507" s="418" t="s">
        <v>1301</v>
      </c>
      <c r="AM507" s="418" t="s">
        <v>1301</v>
      </c>
      <c r="AN507" s="418" t="s">
        <v>1301</v>
      </c>
      <c r="AO507" s="120"/>
      <c r="AP507" s="92">
        <f t="shared" si="262"/>
        <v>17</v>
      </c>
      <c r="AQ507" s="93">
        <v>134.91379310344828</v>
      </c>
      <c r="AR507" s="94">
        <f t="shared" si="302"/>
        <v>12.600638977635782</v>
      </c>
      <c r="AS507" s="95">
        <f t="shared" si="303"/>
        <v>31.501597444089452</v>
      </c>
      <c r="AT507" s="96">
        <f t="shared" si="294"/>
        <v>12</v>
      </c>
      <c r="AU507" s="97">
        <f t="shared" si="299"/>
        <v>5</v>
      </c>
      <c r="AV507" s="98"/>
      <c r="AW507" s="58">
        <f t="shared" si="280"/>
        <v>0</v>
      </c>
      <c r="AX507" s="99"/>
      <c r="AY507" s="300">
        <f>MAX(K507:AO507)</f>
        <v>10</v>
      </c>
      <c r="AZ507" s="101">
        <v>90.5</v>
      </c>
      <c r="BA507" s="102">
        <f t="shared" si="263"/>
        <v>-80.5</v>
      </c>
      <c r="BB507" s="102" t="str">
        <f t="shared" si="264"/>
        <v/>
      </c>
      <c r="BC507" s="102" t="str">
        <f t="shared" si="265"/>
        <v/>
      </c>
      <c r="BD507" s="102">
        <v>15.361904761904764</v>
      </c>
      <c r="BE507" s="103">
        <f t="shared" si="304"/>
        <v>-10.361904761904764</v>
      </c>
      <c r="BF507" s="171" t="s">
        <v>390</v>
      </c>
      <c r="BG507" s="105">
        <v>93.65333333333335</v>
      </c>
      <c r="BH507" s="105">
        <v>106.3793103448276</v>
      </c>
      <c r="BI507" s="105">
        <v>122.77333333333334</v>
      </c>
      <c r="BJ507" s="105">
        <v>134.91379310344828</v>
      </c>
      <c r="BK507" s="105">
        <v>152.94999999999999</v>
      </c>
      <c r="BL507" s="105">
        <v>151.62758620689658</v>
      </c>
      <c r="BM507" s="105">
        <v>140.74615384615385</v>
      </c>
      <c r="BN507" s="105">
        <v>99.793103448275872</v>
      </c>
      <c r="BO507" s="105">
        <v>82.520689655172433</v>
      </c>
      <c r="BP507" s="105">
        <v>110.57666666666665</v>
      </c>
      <c r="BQ507" s="105">
        <v>134.48214285714286</v>
      </c>
      <c r="BR507" s="106">
        <v>121.47142857142858</v>
      </c>
      <c r="BS507" s="107"/>
      <c r="BT507" s="237">
        <v>10.4</v>
      </c>
      <c r="BU507" s="333">
        <v>11.594174192665573</v>
      </c>
      <c r="BV507" s="333">
        <v>13.933333333333332</v>
      </c>
      <c r="BW507" s="333">
        <v>15.361904761904764</v>
      </c>
      <c r="BX507" s="333">
        <v>17.433333333333334</v>
      </c>
      <c r="BY507" s="116">
        <v>17.586206896551719</v>
      </c>
      <c r="BZ507" s="116">
        <v>19.231111111111108</v>
      </c>
      <c r="CA507" s="116">
        <v>15.325287356321843</v>
      </c>
      <c r="CB507" s="116">
        <v>11.344827586206895</v>
      </c>
      <c r="CC507" s="116">
        <v>12.266666666666666</v>
      </c>
      <c r="CD507" s="116">
        <v>14.490716180371354</v>
      </c>
      <c r="CE507" s="109">
        <v>13.243842364532023</v>
      </c>
      <c r="CF507" s="110"/>
      <c r="CG507" s="111">
        <v>105.1</v>
      </c>
      <c r="CH507" s="111">
        <v>80</v>
      </c>
      <c r="CI507" s="111">
        <v>95.7</v>
      </c>
      <c r="CJ507" s="111">
        <v>90.5</v>
      </c>
      <c r="CK507" s="111">
        <v>61.2</v>
      </c>
      <c r="CL507" s="111">
        <v>56.1</v>
      </c>
      <c r="CM507" s="111">
        <v>60</v>
      </c>
      <c r="CN507" s="111">
        <v>51</v>
      </c>
      <c r="CO507" s="111">
        <v>96</v>
      </c>
      <c r="CP507" s="111">
        <v>91</v>
      </c>
      <c r="CQ507" s="111">
        <v>85</v>
      </c>
      <c r="CR507" s="111">
        <v>81.900000000000006</v>
      </c>
      <c r="CS507" s="112"/>
      <c r="CT507" s="432" t="s">
        <v>390</v>
      </c>
      <c r="CU507" s="114">
        <f t="shared" si="284"/>
        <v>15</v>
      </c>
      <c r="CV507" s="114"/>
      <c r="CW507" s="114"/>
      <c r="CX507" s="114">
        <f t="shared" si="285"/>
        <v>2</v>
      </c>
      <c r="CY507" s="114"/>
      <c r="CZ507" s="114"/>
      <c r="DA507" s="114">
        <f t="shared" si="286"/>
        <v>0</v>
      </c>
      <c r="DB507" s="115">
        <f t="shared" si="298"/>
        <v>17</v>
      </c>
      <c r="DC507" s="116">
        <f t="shared" si="288"/>
        <v>10</v>
      </c>
      <c r="DD507" s="116">
        <f t="shared" si="289"/>
        <v>2</v>
      </c>
      <c r="DE507" s="116">
        <f t="shared" si="290"/>
        <v>0</v>
      </c>
      <c r="DF507" s="117">
        <f t="shared" si="291"/>
        <v>12</v>
      </c>
      <c r="DH507" s="119">
        <v>37.336996103436057</v>
      </c>
      <c r="DI507" s="119">
        <v>27.527275947573504</v>
      </c>
      <c r="DJ507" s="120">
        <v>29.329061282323767</v>
      </c>
      <c r="DK507" s="121"/>
      <c r="DL507" s="119">
        <v>43.488528896672506</v>
      </c>
      <c r="DM507" s="119">
        <v>36.392498540572099</v>
      </c>
      <c r="DN507" s="120">
        <v>35.885639229422068</v>
      </c>
      <c r="DO507" s="121"/>
      <c r="DP507" s="119">
        <v>44.822994011976036</v>
      </c>
      <c r="DQ507" s="119">
        <v>38.719863130881095</v>
      </c>
      <c r="DR507" s="120">
        <v>33.417142857142849</v>
      </c>
      <c r="DS507" s="121"/>
      <c r="DT507" s="119">
        <v>44.122396121883661</v>
      </c>
      <c r="DU507" s="119">
        <v>49.325036934441357</v>
      </c>
      <c r="DV507" s="120">
        <v>51.025900277008304</v>
      </c>
      <c r="DW507" s="121"/>
      <c r="DX507" s="119">
        <v>50.98662374821172</v>
      </c>
      <c r="DY507" s="119">
        <v>36.49042680019074</v>
      </c>
      <c r="DZ507" s="120">
        <v>52.28628278493084</v>
      </c>
      <c r="EA507" s="121"/>
      <c r="EB507" s="119">
        <v>47.798870270142515</v>
      </c>
      <c r="EC507" s="119">
        <v>50.698801730046561</v>
      </c>
      <c r="ED507" s="120">
        <v>47.398879723948852</v>
      </c>
      <c r="EE507" s="121"/>
      <c r="EF507" s="119">
        <v>47.833752130508906</v>
      </c>
      <c r="EG507" s="119">
        <v>45.3319868517166</v>
      </c>
      <c r="EH507" s="120">
        <v>43.830927684441207</v>
      </c>
      <c r="EI507" s="121"/>
      <c r="EJ507" s="119">
        <v>36.303576354679805</v>
      </c>
      <c r="EK507" s="119">
        <v>32.303182266009848</v>
      </c>
      <c r="EL507" s="120">
        <v>32.903241379310344</v>
      </c>
      <c r="EM507" s="121"/>
      <c r="EN507" s="119">
        <v>23.296297473383127</v>
      </c>
      <c r="EO507" s="119">
        <v>30.195201017003026</v>
      </c>
      <c r="EP507" s="120">
        <v>33.294708406165583</v>
      </c>
      <c r="EQ507" s="121"/>
      <c r="ER507" s="119">
        <v>32.808078817733985</v>
      </c>
      <c r="ES507" s="119">
        <v>41.310172413793104</v>
      </c>
      <c r="ET507" s="120">
        <v>47.711748768472908</v>
      </c>
      <c r="EU507" s="121"/>
      <c r="EV507" s="119">
        <v>40.902047047047049</v>
      </c>
      <c r="EW507" s="119">
        <v>50.302517517517522</v>
      </c>
      <c r="EX507" s="120">
        <v>42.002102102102107</v>
      </c>
      <c r="EY507" s="121"/>
      <c r="EZ507" s="119">
        <v>42.109538374398184</v>
      </c>
      <c r="FA507" s="119">
        <v>39.80901727555932</v>
      </c>
      <c r="FB507" s="120">
        <v>35.808111016709134</v>
      </c>
    </row>
    <row r="508" spans="1:158" s="118" customFormat="1" ht="15" customHeight="1" x14ac:dyDescent="0.25">
      <c r="A508" s="85">
        <v>21110400</v>
      </c>
      <c r="B508" s="86">
        <v>-75.108194440000005</v>
      </c>
      <c r="C508" s="86">
        <v>2.8511388900000001</v>
      </c>
      <c r="D508" s="87">
        <v>1160</v>
      </c>
      <c r="E508" s="431" t="s">
        <v>1912</v>
      </c>
      <c r="F508" s="89" t="s">
        <v>67</v>
      </c>
      <c r="G508" s="89" t="s">
        <v>1515</v>
      </c>
      <c r="H508" s="89" t="s">
        <v>1520</v>
      </c>
      <c r="I508" s="89" t="s">
        <v>1555</v>
      </c>
      <c r="J508" s="171" t="s">
        <v>1472</v>
      </c>
      <c r="K508" s="339">
        <v>13.2</v>
      </c>
      <c r="L508" s="418">
        <v>0</v>
      </c>
      <c r="M508" s="418">
        <v>0</v>
      </c>
      <c r="N508" s="418">
        <v>1.1000000000000001</v>
      </c>
      <c r="O508" s="418">
        <v>11.7</v>
      </c>
      <c r="P508" s="418">
        <v>0</v>
      </c>
      <c r="Q508" s="418">
        <v>11.2</v>
      </c>
      <c r="R508" s="418">
        <v>0</v>
      </c>
      <c r="S508" s="418">
        <v>0</v>
      </c>
      <c r="T508" s="418">
        <v>1.8</v>
      </c>
      <c r="U508" s="418">
        <v>0</v>
      </c>
      <c r="V508" s="671">
        <v>0</v>
      </c>
      <c r="W508" s="671">
        <v>2.4</v>
      </c>
      <c r="X508" s="418">
        <v>0.5</v>
      </c>
      <c r="Y508" s="418">
        <v>5.5</v>
      </c>
      <c r="Z508" s="418">
        <v>40</v>
      </c>
      <c r="AA508" s="418">
        <v>41.2</v>
      </c>
      <c r="AB508" s="418">
        <v>72.8</v>
      </c>
      <c r="AC508" s="418">
        <v>3.4</v>
      </c>
      <c r="AD508" s="339">
        <v>4.9000000000000004</v>
      </c>
      <c r="AE508" s="418">
        <v>13.4</v>
      </c>
      <c r="AF508" s="418">
        <v>31.3</v>
      </c>
      <c r="AG508" s="418">
        <v>0</v>
      </c>
      <c r="AH508" s="418">
        <v>1.7</v>
      </c>
      <c r="AI508" s="418">
        <v>10.5</v>
      </c>
      <c r="AJ508" s="418">
        <v>14.5</v>
      </c>
      <c r="AK508" s="418">
        <v>17.399999999999999</v>
      </c>
      <c r="AL508" s="418">
        <v>7.8</v>
      </c>
      <c r="AM508" s="418">
        <v>0</v>
      </c>
      <c r="AN508" s="418">
        <v>0</v>
      </c>
      <c r="AO508" s="120"/>
      <c r="AP508" s="92">
        <f t="shared" si="262"/>
        <v>306.30000000000007</v>
      </c>
      <c r="AQ508" s="93">
        <v>188.62170346179164</v>
      </c>
      <c r="AR508" s="94">
        <f t="shared" si="302"/>
        <v>162.38852389648048</v>
      </c>
      <c r="AS508" s="95">
        <f t="shared" si="303"/>
        <v>162.38852389648048</v>
      </c>
      <c r="AT508" s="96">
        <f t="shared" si="294"/>
        <v>30</v>
      </c>
      <c r="AU508" s="97">
        <f t="shared" si="299"/>
        <v>20</v>
      </c>
      <c r="AV508" s="98"/>
      <c r="AW508" s="58">
        <f t="shared" si="280"/>
        <v>0</v>
      </c>
      <c r="AX508" s="99"/>
      <c r="AY508" s="300">
        <f>MAX(K508:AO508)</f>
        <v>72.8</v>
      </c>
      <c r="AZ508" s="101">
        <v>92.4</v>
      </c>
      <c r="BA508" s="102">
        <f t="shared" si="263"/>
        <v>-19.600000000000009</v>
      </c>
      <c r="BB508" s="102" t="str">
        <f t="shared" si="264"/>
        <v/>
      </c>
      <c r="BC508" s="102" t="str">
        <f t="shared" si="265"/>
        <v/>
      </c>
      <c r="BD508" s="102">
        <v>16.37750621026483</v>
      </c>
      <c r="BE508" s="103">
        <f t="shared" si="304"/>
        <v>3.6224937897351701</v>
      </c>
      <c r="BF508" s="171" t="s">
        <v>1818</v>
      </c>
      <c r="BG508" s="105">
        <v>144.51053966050054</v>
      </c>
      <c r="BH508" s="105">
        <v>143.37916666666669</v>
      </c>
      <c r="BI508" s="105">
        <v>205.15833333333333</v>
      </c>
      <c r="BJ508" s="105">
        <v>188.62170346179164</v>
      </c>
      <c r="BK508" s="105">
        <v>116.83750000000002</v>
      </c>
      <c r="BL508" s="105">
        <v>81.17916666666666</v>
      </c>
      <c r="BM508" s="105">
        <v>51.478143803278591</v>
      </c>
      <c r="BN508" s="105">
        <v>35.21153846153846</v>
      </c>
      <c r="BO508" s="105">
        <v>48.716666666666676</v>
      </c>
      <c r="BP508" s="105">
        <v>214.73749999999998</v>
      </c>
      <c r="BQ508" s="105">
        <v>293.9732970557917</v>
      </c>
      <c r="BR508" s="106">
        <v>206.54075159241665</v>
      </c>
      <c r="BS508" s="107"/>
      <c r="BT508" s="237">
        <v>10.657002020967539</v>
      </c>
      <c r="BU508" s="333">
        <v>10.580103478683936</v>
      </c>
      <c r="BV508" s="333">
        <v>15.599841560555847</v>
      </c>
      <c r="BW508" s="333">
        <v>16.37750621026483</v>
      </c>
      <c r="BX508" s="333">
        <v>15.540195888828073</v>
      </c>
      <c r="BY508" s="116">
        <v>10.650589934674816</v>
      </c>
      <c r="BZ508" s="116">
        <v>8.8306324445486961</v>
      </c>
      <c r="CA508" s="116">
        <v>6.3337362637362613</v>
      </c>
      <c r="CB508" s="116">
        <v>8.9017857142857117</v>
      </c>
      <c r="CC508" s="116">
        <v>14.918924162257495</v>
      </c>
      <c r="CD508" s="116">
        <v>19.180120291231397</v>
      </c>
      <c r="CE508" s="109">
        <v>15.200477377560711</v>
      </c>
      <c r="CF508" s="110"/>
      <c r="CG508" s="111">
        <v>69.3</v>
      </c>
      <c r="CH508" s="111">
        <v>75.3</v>
      </c>
      <c r="CI508" s="111">
        <v>127.3</v>
      </c>
      <c r="CJ508" s="111">
        <v>92.4</v>
      </c>
      <c r="CK508" s="111">
        <v>42.4</v>
      </c>
      <c r="CL508" s="111">
        <v>48.4</v>
      </c>
      <c r="CM508" s="111">
        <v>17.8</v>
      </c>
      <c r="CN508" s="111">
        <v>22.2</v>
      </c>
      <c r="CO508" s="111">
        <v>48.7</v>
      </c>
      <c r="CP508" s="111">
        <v>124</v>
      </c>
      <c r="CQ508" s="111">
        <v>94.6</v>
      </c>
      <c r="CR508" s="111">
        <v>63.8</v>
      </c>
      <c r="CS508" s="112"/>
      <c r="CT508" s="432" t="s">
        <v>1818</v>
      </c>
      <c r="CU508" s="114">
        <f t="shared" si="284"/>
        <v>39</v>
      </c>
      <c r="CV508" s="114"/>
      <c r="CW508" s="114"/>
      <c r="CX508" s="114">
        <f t="shared" si="285"/>
        <v>170.7</v>
      </c>
      <c r="CY508" s="114"/>
      <c r="CZ508" s="114"/>
      <c r="DA508" s="114">
        <f t="shared" si="286"/>
        <v>96.600000000000009</v>
      </c>
      <c r="DB508" s="115">
        <f t="shared" si="298"/>
        <v>306.3</v>
      </c>
      <c r="DC508" s="116">
        <f t="shared" si="288"/>
        <v>10</v>
      </c>
      <c r="DD508" s="116">
        <f t="shared" si="289"/>
        <v>10</v>
      </c>
      <c r="DE508" s="116">
        <f t="shared" si="290"/>
        <v>10</v>
      </c>
      <c r="DF508" s="117">
        <f t="shared" si="291"/>
        <v>30</v>
      </c>
      <c r="DH508" s="119">
        <v>48.932513765469118</v>
      </c>
      <c r="DI508" s="119">
        <v>51.248250013629175</v>
      </c>
      <c r="DJ508" s="120">
        <v>41.884620836286324</v>
      </c>
      <c r="DK508" s="121"/>
      <c r="DL508" s="119">
        <v>34.249535809018568</v>
      </c>
      <c r="DM508" s="119">
        <v>56.7740053050398</v>
      </c>
      <c r="DN508" s="120">
        <v>46.180305039787797</v>
      </c>
      <c r="DO508" s="121"/>
      <c r="DP508" s="119">
        <v>66.743432986227759</v>
      </c>
      <c r="DQ508" s="119">
        <v>61.693113873026547</v>
      </c>
      <c r="DR508" s="120">
        <v>75.655760833053435</v>
      </c>
      <c r="DS508" s="121"/>
      <c r="DT508" s="119">
        <v>60.000843990972342</v>
      </c>
      <c r="DU508" s="119">
        <v>58.370939909723518</v>
      </c>
      <c r="DV508" s="120">
        <v>48.28590840699642</v>
      </c>
      <c r="DW508" s="121"/>
      <c r="DX508" s="119">
        <v>46.626336267381049</v>
      </c>
      <c r="DY508" s="119">
        <v>28.420825360377602</v>
      </c>
      <c r="DZ508" s="120">
        <v>46.929761449164445</v>
      </c>
      <c r="EA508" s="121"/>
      <c r="EB508" s="119">
        <v>24.755702699277659</v>
      </c>
      <c r="EC508" s="119">
        <v>18.175072867824102</v>
      </c>
      <c r="ED508" s="120">
        <v>20.473070586744395</v>
      </c>
      <c r="EE508" s="121"/>
      <c r="EF508" s="119">
        <v>18.874613808322827</v>
      </c>
      <c r="EG508" s="119">
        <v>16.163343316519548</v>
      </c>
      <c r="EH508" s="120">
        <v>15.850504413619168</v>
      </c>
      <c r="EI508" s="121"/>
      <c r="EJ508" s="119">
        <v>11.420929324482623</v>
      </c>
      <c r="EK508" s="119">
        <v>13.28980866848887</v>
      </c>
      <c r="EL508" s="120">
        <v>16.196954314720809</v>
      </c>
      <c r="EM508" s="121"/>
      <c r="EN508" s="119">
        <v>15.85511877828054</v>
      </c>
      <c r="EO508" s="119">
        <v>14.619654977375562</v>
      </c>
      <c r="EP508" s="120">
        <v>25.532918552036193</v>
      </c>
      <c r="EQ508" s="121"/>
      <c r="ER508" s="119">
        <v>37.775705036760662</v>
      </c>
      <c r="ES508" s="119">
        <v>81.796993306265762</v>
      </c>
      <c r="ET508" s="120">
        <v>92.273455503127366</v>
      </c>
      <c r="EU508" s="121"/>
      <c r="EV508" s="119">
        <v>80.809721023871177</v>
      </c>
      <c r="EW508" s="119">
        <v>87.149845412712125</v>
      </c>
      <c r="EX508" s="120">
        <v>81.132100230083424</v>
      </c>
      <c r="EY508" s="121"/>
      <c r="EZ508" s="119">
        <v>69.38589845978322</v>
      </c>
      <c r="FA508" s="119">
        <v>60.737512835139754</v>
      </c>
      <c r="FB508" s="120">
        <v>44.136588705077003</v>
      </c>
    </row>
    <row r="509" spans="1:158" s="118" customFormat="1" ht="15" customHeight="1" x14ac:dyDescent="0.25">
      <c r="A509" s="85">
        <v>21050150</v>
      </c>
      <c r="B509" s="86">
        <v>-75.758333329999999</v>
      </c>
      <c r="C509" s="86">
        <v>2.4584166700000001</v>
      </c>
      <c r="D509" s="87">
        <v>788</v>
      </c>
      <c r="E509" s="431" t="s">
        <v>391</v>
      </c>
      <c r="F509" s="89" t="s">
        <v>67</v>
      </c>
      <c r="G509" s="89" t="s">
        <v>1515</v>
      </c>
      <c r="H509" s="89" t="s">
        <v>1520</v>
      </c>
      <c r="I509" s="89" t="s">
        <v>1617</v>
      </c>
      <c r="J509" s="171" t="s">
        <v>996</v>
      </c>
      <c r="K509" s="339" t="s">
        <v>1301</v>
      </c>
      <c r="L509" s="418" t="s">
        <v>1301</v>
      </c>
      <c r="M509" s="418" t="s">
        <v>1301</v>
      </c>
      <c r="N509" s="418" t="s">
        <v>1301</v>
      </c>
      <c r="O509" s="418" t="s">
        <v>1301</v>
      </c>
      <c r="P509" s="418" t="s">
        <v>1301</v>
      </c>
      <c r="Q509" s="418" t="s">
        <v>1301</v>
      </c>
      <c r="R509" s="418" t="s">
        <v>1301</v>
      </c>
      <c r="S509" s="418" t="s">
        <v>1301</v>
      </c>
      <c r="T509" s="418" t="s">
        <v>1301</v>
      </c>
      <c r="U509" s="418" t="s">
        <v>1301</v>
      </c>
      <c r="V509" s="671" t="s">
        <v>1301</v>
      </c>
      <c r="W509" s="671" t="s">
        <v>1301</v>
      </c>
      <c r="X509" s="418" t="s">
        <v>1301</v>
      </c>
      <c r="Y509" s="418" t="s">
        <v>1301</v>
      </c>
      <c r="Z509" s="418" t="s">
        <v>1301</v>
      </c>
      <c r="AA509" s="418" t="s">
        <v>1301</v>
      </c>
      <c r="AB509" s="418" t="s">
        <v>1301</v>
      </c>
      <c r="AC509" s="418" t="s">
        <v>1301</v>
      </c>
      <c r="AD509" s="339" t="s">
        <v>1301</v>
      </c>
      <c r="AE509" s="418" t="s">
        <v>1301</v>
      </c>
      <c r="AF509" s="418" t="s">
        <v>1301</v>
      </c>
      <c r="AG509" s="418" t="s">
        <v>1301</v>
      </c>
      <c r="AH509" s="418" t="s">
        <v>1301</v>
      </c>
      <c r="AI509" s="418" t="s">
        <v>1301</v>
      </c>
      <c r="AJ509" s="418" t="s">
        <v>1301</v>
      </c>
      <c r="AK509" s="418" t="s">
        <v>1301</v>
      </c>
      <c r="AL509" s="418" t="s">
        <v>1301</v>
      </c>
      <c r="AM509" s="418" t="s">
        <v>1301</v>
      </c>
      <c r="AN509" s="418" t="s">
        <v>1301</v>
      </c>
      <c r="AO509" s="120"/>
      <c r="AP509" s="92" t="str">
        <f t="shared" si="262"/>
        <v/>
      </c>
      <c r="AQ509" s="93">
        <v>138.36666666666667</v>
      </c>
      <c r="AR509" s="226"/>
      <c r="AS509" s="227"/>
      <c r="AT509" s="96">
        <f t="shared" si="294"/>
        <v>0</v>
      </c>
      <c r="AU509" s="97">
        <f t="shared" si="299"/>
        <v>0</v>
      </c>
      <c r="AV509" s="98"/>
      <c r="AW509" s="58"/>
      <c r="AX509" s="99"/>
      <c r="AY509" s="300"/>
      <c r="AZ509" s="101"/>
      <c r="BA509" s="102" t="str">
        <f t="shared" si="263"/>
        <v/>
      </c>
      <c r="BB509" s="102" t="str">
        <f t="shared" si="264"/>
        <v/>
      </c>
      <c r="BC509" s="102" t="str">
        <f t="shared" si="265"/>
        <v/>
      </c>
      <c r="BD509" s="102">
        <v>9.7333333333333325</v>
      </c>
      <c r="BE509" s="103">
        <f t="shared" si="304"/>
        <v>-9.7333333333333325</v>
      </c>
      <c r="BF509" s="171" t="s">
        <v>391</v>
      </c>
      <c r="BG509" s="105">
        <v>163.53333333333333</v>
      </c>
      <c r="BH509" s="105">
        <v>160</v>
      </c>
      <c r="BI509" s="105">
        <v>200.63333333333333</v>
      </c>
      <c r="BJ509" s="105">
        <v>138.36666666666667</v>
      </c>
      <c r="BK509" s="105">
        <v>123.83333333333333</v>
      </c>
      <c r="BL509" s="105">
        <v>44.6</v>
      </c>
      <c r="BM509" s="105">
        <v>33.1</v>
      </c>
      <c r="BN509" s="105">
        <v>23.1</v>
      </c>
      <c r="BO509" s="105">
        <v>40.620689655172413</v>
      </c>
      <c r="BP509" s="105">
        <v>169.06666666666666</v>
      </c>
      <c r="BQ509" s="105">
        <v>250.75862068965517</v>
      </c>
      <c r="BR509" s="106">
        <v>226.13793103448276</v>
      </c>
      <c r="BS509" s="107"/>
      <c r="BT509" s="237">
        <v>9.8999999999999986</v>
      </c>
      <c r="BU509" s="333">
        <v>9.3934729064039395</v>
      </c>
      <c r="BV509" s="333">
        <v>11.366666666666664</v>
      </c>
      <c r="BW509" s="333">
        <v>9.7333333333333325</v>
      </c>
      <c r="BX509" s="333">
        <v>8.8333333333333321</v>
      </c>
      <c r="BY509" s="116">
        <v>6.0333333333333341</v>
      </c>
      <c r="BZ509" s="116">
        <v>4.3999999999999995</v>
      </c>
      <c r="CA509" s="116">
        <v>3.6666666666666647</v>
      </c>
      <c r="CB509" s="116">
        <v>4.9356321839080453</v>
      </c>
      <c r="CC509" s="116">
        <v>10.200000000000001</v>
      </c>
      <c r="CD509" s="116">
        <v>14.589655172413796</v>
      </c>
      <c r="CE509" s="109">
        <v>12.482758620689657</v>
      </c>
      <c r="CF509" s="110"/>
      <c r="CG509" s="111"/>
      <c r="CH509" s="111"/>
      <c r="CI509" s="111"/>
      <c r="CJ509" s="111"/>
      <c r="CK509" s="111"/>
      <c r="CL509" s="111"/>
      <c r="CM509" s="111"/>
      <c r="CN509" s="111"/>
      <c r="CO509" s="111"/>
      <c r="CP509" s="111"/>
      <c r="CQ509" s="111"/>
      <c r="CR509" s="111"/>
      <c r="CS509" s="112"/>
      <c r="CT509" s="432" t="s">
        <v>391</v>
      </c>
      <c r="CU509" s="114">
        <f t="shared" si="284"/>
        <v>0</v>
      </c>
      <c r="CV509" s="114"/>
      <c r="CW509" s="114"/>
      <c r="CX509" s="114">
        <f t="shared" si="285"/>
        <v>0</v>
      </c>
      <c r="CY509" s="114"/>
      <c r="CZ509" s="114"/>
      <c r="DA509" s="114">
        <f t="shared" si="286"/>
        <v>0</v>
      </c>
      <c r="DB509" s="115">
        <f t="shared" si="298"/>
        <v>0</v>
      </c>
      <c r="DC509" s="116">
        <f t="shared" si="288"/>
        <v>0</v>
      </c>
      <c r="DD509" s="116">
        <f t="shared" si="289"/>
        <v>0</v>
      </c>
      <c r="DE509" s="116">
        <f t="shared" si="290"/>
        <v>0</v>
      </c>
      <c r="DF509" s="117">
        <f t="shared" si="291"/>
        <v>0</v>
      </c>
      <c r="DH509" s="119">
        <v>89.5</v>
      </c>
      <c r="DI509" s="119">
        <v>64.599999999999994</v>
      </c>
      <c r="DJ509" s="120">
        <v>58.4</v>
      </c>
      <c r="DK509" s="121"/>
      <c r="DL509" s="119">
        <v>51.066403310759974</v>
      </c>
      <c r="DM509" s="119">
        <v>58.534612490594441</v>
      </c>
      <c r="DN509" s="120">
        <v>69.232317531978936</v>
      </c>
      <c r="DO509" s="121"/>
      <c r="DP509" s="119">
        <v>75.31181176470588</v>
      </c>
      <c r="DQ509" s="119">
        <v>69.810949019607833</v>
      </c>
      <c r="DR509" s="120">
        <v>67.410572549019619</v>
      </c>
      <c r="DS509" s="121"/>
      <c r="DT509" s="119">
        <v>54.011111111111113</v>
      </c>
      <c r="DU509" s="119">
        <v>49.574484126984125</v>
      </c>
      <c r="DV509" s="120">
        <v>58.447738095238094</v>
      </c>
      <c r="DW509" s="121"/>
      <c r="DX509" s="119">
        <v>51.986986986986985</v>
      </c>
      <c r="DY509" s="119">
        <v>34.591341341341341</v>
      </c>
      <c r="DZ509" s="120">
        <v>46.588338338338339</v>
      </c>
      <c r="EA509" s="121"/>
      <c r="EB509" s="119">
        <v>22.443495145631065</v>
      </c>
      <c r="EC509" s="119">
        <v>16.431844660194173</v>
      </c>
      <c r="ED509" s="120">
        <v>12.724660194174756</v>
      </c>
      <c r="EE509" s="121"/>
      <c r="EF509" s="119">
        <v>18.722860635696822</v>
      </c>
      <c r="EG509" s="119">
        <v>12.214914425427875</v>
      </c>
      <c r="EH509" s="120">
        <v>10.012224938875306</v>
      </c>
      <c r="EI509" s="121"/>
      <c r="EJ509" s="119">
        <v>8.9101598173515981</v>
      </c>
      <c r="EK509" s="119">
        <v>7.0079908675799079</v>
      </c>
      <c r="EL509" s="120">
        <v>13.315182648401825</v>
      </c>
      <c r="EM509" s="121"/>
      <c r="EN509" s="119">
        <v>12.60752688172043</v>
      </c>
      <c r="EO509" s="119">
        <v>13.708183990442055</v>
      </c>
      <c r="EP509" s="120">
        <v>29.517622461170852</v>
      </c>
      <c r="EQ509" s="121"/>
      <c r="ER509" s="119">
        <v>40.9</v>
      </c>
      <c r="ES509" s="119">
        <v>82.4</v>
      </c>
      <c r="ET509" s="120">
        <v>94.4</v>
      </c>
      <c r="EU509" s="121"/>
      <c r="EV509" s="119">
        <v>67.190978654852998</v>
      </c>
      <c r="EW509" s="119">
        <v>86.088441401530403</v>
      </c>
      <c r="EX509" s="120">
        <v>94.987246610283265</v>
      </c>
      <c r="EY509" s="121"/>
      <c r="EZ509" s="119">
        <v>94.581346970281743</v>
      </c>
      <c r="FA509" s="119">
        <v>90.794106522578147</v>
      </c>
      <c r="FB509" s="120">
        <v>72.8545465071401</v>
      </c>
    </row>
    <row r="510" spans="1:158" s="118" customFormat="1" ht="15" customHeight="1" x14ac:dyDescent="0.25">
      <c r="A510" s="85">
        <v>21140120</v>
      </c>
      <c r="B510" s="86">
        <v>-74.920249999999996</v>
      </c>
      <c r="C510" s="86">
        <v>3.42586111</v>
      </c>
      <c r="D510" s="87">
        <v>1400</v>
      </c>
      <c r="E510" s="431" t="s">
        <v>392</v>
      </c>
      <c r="F510" s="89" t="s">
        <v>62</v>
      </c>
      <c r="G510" s="89" t="s">
        <v>1515</v>
      </c>
      <c r="H510" s="89" t="s">
        <v>1520</v>
      </c>
      <c r="I510" s="89" t="s">
        <v>1616</v>
      </c>
      <c r="J510" s="171" t="s">
        <v>997</v>
      </c>
      <c r="K510" s="246">
        <v>50</v>
      </c>
      <c r="L510" s="418">
        <v>0</v>
      </c>
      <c r="M510" s="418">
        <v>10</v>
      </c>
      <c r="N510" s="418">
        <v>0</v>
      </c>
      <c r="O510" s="418">
        <v>0</v>
      </c>
      <c r="P510" s="418">
        <v>0</v>
      </c>
      <c r="Q510" s="418">
        <v>0</v>
      </c>
      <c r="R510" s="418">
        <v>0</v>
      </c>
      <c r="S510" s="418">
        <v>0</v>
      </c>
      <c r="T510" s="418">
        <v>0</v>
      </c>
      <c r="U510" s="418">
        <v>0</v>
      </c>
      <c r="V510" s="671">
        <v>0</v>
      </c>
      <c r="W510" s="671">
        <v>0</v>
      </c>
      <c r="X510" s="418">
        <v>20</v>
      </c>
      <c r="Y510" s="418">
        <v>12</v>
      </c>
      <c r="Z510" s="418">
        <v>66</v>
      </c>
      <c r="AA510" s="418">
        <v>10</v>
      </c>
      <c r="AB510" s="418">
        <v>0</v>
      </c>
      <c r="AC510" s="418">
        <v>0</v>
      </c>
      <c r="AD510" s="246">
        <v>0</v>
      </c>
      <c r="AE510" s="418">
        <v>8</v>
      </c>
      <c r="AF510" s="418">
        <v>42</v>
      </c>
      <c r="AG510" s="418">
        <v>5</v>
      </c>
      <c r="AH510" s="418">
        <v>15</v>
      </c>
      <c r="AI510" s="418">
        <v>7</v>
      </c>
      <c r="AJ510" s="418">
        <v>25</v>
      </c>
      <c r="AK510" s="418">
        <v>10</v>
      </c>
      <c r="AL510" s="418">
        <v>20</v>
      </c>
      <c r="AM510" s="418">
        <v>0</v>
      </c>
      <c r="AN510" s="418">
        <v>0</v>
      </c>
      <c r="AO510" s="120"/>
      <c r="AP510" s="92">
        <f t="shared" si="262"/>
        <v>300</v>
      </c>
      <c r="AQ510" s="93">
        <v>162.36666666666667</v>
      </c>
      <c r="AR510" s="94">
        <f t="shared" si="302"/>
        <v>184.76698829809072</v>
      </c>
      <c r="AS510" s="95">
        <f t="shared" si="303"/>
        <v>184.76698829809075</v>
      </c>
      <c r="AT510" s="96">
        <f t="shared" si="294"/>
        <v>30</v>
      </c>
      <c r="AU510" s="97">
        <f t="shared" si="299"/>
        <v>14</v>
      </c>
      <c r="AV510" s="98"/>
      <c r="AW510" s="58">
        <f t="shared" si="280"/>
        <v>0</v>
      </c>
      <c r="AX510" s="99"/>
      <c r="AY510" s="300">
        <f>MAX(K510:AO510)</f>
        <v>66</v>
      </c>
      <c r="AZ510" s="101">
        <v>135</v>
      </c>
      <c r="BA510" s="102">
        <f t="shared" si="263"/>
        <v>-69</v>
      </c>
      <c r="BB510" s="102" t="str">
        <f t="shared" si="264"/>
        <v/>
      </c>
      <c r="BC510" s="102" t="str">
        <f t="shared" si="265"/>
        <v/>
      </c>
      <c r="BD510" s="102">
        <v>13.16666666666667</v>
      </c>
      <c r="BE510" s="103">
        <f t="shared" si="304"/>
        <v>0.83333333333333037</v>
      </c>
      <c r="BF510" s="171" t="s">
        <v>392</v>
      </c>
      <c r="BG510" s="105">
        <v>128.33333333333334</v>
      </c>
      <c r="BH510" s="105">
        <v>143.13333333333333</v>
      </c>
      <c r="BI510" s="105">
        <v>205.86666666666667</v>
      </c>
      <c r="BJ510" s="105">
        <v>162.36666666666667</v>
      </c>
      <c r="BK510" s="105">
        <v>150.91724137931035</v>
      </c>
      <c r="BL510" s="105">
        <v>77.066666666666663</v>
      </c>
      <c r="BM510" s="105">
        <v>62.724137931034484</v>
      </c>
      <c r="BN510" s="105">
        <v>38.310344827586206</v>
      </c>
      <c r="BO510" s="105">
        <v>66.310344827586206</v>
      </c>
      <c r="BP510" s="105">
        <v>215.4</v>
      </c>
      <c r="BQ510" s="105">
        <v>303.43333333333334</v>
      </c>
      <c r="BR510" s="106">
        <v>164.62068965517241</v>
      </c>
      <c r="BS510" s="107"/>
      <c r="BT510" s="237">
        <v>8.6999999999999957</v>
      </c>
      <c r="BU510" s="333">
        <v>9.8608271756978674</v>
      </c>
      <c r="BV510" s="333">
        <v>13.233333333333333</v>
      </c>
      <c r="BW510" s="333">
        <v>13.16666666666667</v>
      </c>
      <c r="BX510" s="333">
        <v>12.248888888888887</v>
      </c>
      <c r="BY510" s="116">
        <v>9.8000000000000007</v>
      </c>
      <c r="BZ510" s="116">
        <v>8.8229885057471229</v>
      </c>
      <c r="CA510" s="116">
        <v>5.7122222222222199</v>
      </c>
      <c r="CB510" s="116">
        <v>8</v>
      </c>
      <c r="CC510" s="116">
        <v>14</v>
      </c>
      <c r="CD510" s="116">
        <v>18.833333333333336</v>
      </c>
      <c r="CE510" s="109">
        <v>12.689655172413794</v>
      </c>
      <c r="CF510" s="110"/>
      <c r="CG510" s="111">
        <v>81</v>
      </c>
      <c r="CH510" s="111">
        <v>135</v>
      </c>
      <c r="CI510" s="111">
        <v>124</v>
      </c>
      <c r="CJ510" s="111">
        <v>135</v>
      </c>
      <c r="CK510" s="111">
        <v>125</v>
      </c>
      <c r="CL510" s="111">
        <v>123</v>
      </c>
      <c r="CM510" s="111">
        <v>55</v>
      </c>
      <c r="CN510" s="111">
        <v>80</v>
      </c>
      <c r="CO510" s="111">
        <v>70</v>
      </c>
      <c r="CP510" s="111">
        <v>105</v>
      </c>
      <c r="CQ510" s="111">
        <v>138</v>
      </c>
      <c r="CR510" s="111">
        <v>135</v>
      </c>
      <c r="CS510" s="112"/>
      <c r="CT510" s="432" t="s">
        <v>392</v>
      </c>
      <c r="CU510" s="114">
        <f t="shared" si="284"/>
        <v>60</v>
      </c>
      <c r="CV510" s="114"/>
      <c r="CW510" s="114"/>
      <c r="CX510" s="114">
        <f t="shared" si="285"/>
        <v>108</v>
      </c>
      <c r="CY510" s="114"/>
      <c r="CZ510" s="114"/>
      <c r="DA510" s="114">
        <f t="shared" si="286"/>
        <v>132</v>
      </c>
      <c r="DB510" s="115">
        <f t="shared" si="298"/>
        <v>300</v>
      </c>
      <c r="DC510" s="116">
        <f t="shared" si="288"/>
        <v>10</v>
      </c>
      <c r="DD510" s="116">
        <f t="shared" si="289"/>
        <v>10</v>
      </c>
      <c r="DE510" s="116">
        <f t="shared" si="290"/>
        <v>10</v>
      </c>
      <c r="DF510" s="117">
        <f t="shared" si="291"/>
        <v>30</v>
      </c>
      <c r="DH510" s="119">
        <v>52.089437162683126</v>
      </c>
      <c r="DI510" s="119">
        <v>42.272581697408228</v>
      </c>
      <c r="DJ510" s="120">
        <v>35.561058062985595</v>
      </c>
      <c r="DK510" s="121"/>
      <c r="DL510" s="119">
        <v>40.880916791230689</v>
      </c>
      <c r="DM510" s="119">
        <v>53.656203288490282</v>
      </c>
      <c r="DN510" s="120">
        <v>47.907324364723472</v>
      </c>
      <c r="DO510" s="121"/>
      <c r="DP510" s="119">
        <v>48.936165690990947</v>
      </c>
      <c r="DQ510" s="119">
        <v>67.827334376630162</v>
      </c>
      <c r="DR510" s="120">
        <v>75.866129562008538</v>
      </c>
      <c r="DS510" s="121"/>
      <c r="DT510" s="119">
        <v>40.102193969893612</v>
      </c>
      <c r="DU510" s="119">
        <v>69.120866993334218</v>
      </c>
      <c r="DV510" s="120">
        <v>59.851013110846253</v>
      </c>
      <c r="DW510" s="121"/>
      <c r="DX510" s="119">
        <v>54.829683698296833</v>
      </c>
      <c r="DY510" s="119">
        <v>43.660674056051185</v>
      </c>
      <c r="DZ510" s="120">
        <v>68.435568171577913</v>
      </c>
      <c r="EA510" s="121"/>
      <c r="EB510" s="119">
        <v>41.392592592592599</v>
      </c>
      <c r="EC510" s="119">
        <v>32.442842842842843</v>
      </c>
      <c r="ED510" s="120">
        <v>20.238638638638637</v>
      </c>
      <c r="EE510" s="121"/>
      <c r="EF510" s="119">
        <v>28.961459429659698</v>
      </c>
      <c r="EG510" s="119">
        <v>19.043151405803634</v>
      </c>
      <c r="EH510" s="120">
        <v>25.291685460832955</v>
      </c>
      <c r="EI510" s="121"/>
      <c r="EJ510" s="119">
        <v>19.526648599819332</v>
      </c>
      <c r="EK510" s="119">
        <v>30.757000903342362</v>
      </c>
      <c r="EL510" s="120">
        <v>20.234869015356821</v>
      </c>
      <c r="EM510" s="121"/>
      <c r="EN510" s="119">
        <v>19.221077654516641</v>
      </c>
      <c r="EO510" s="119">
        <v>12.277337559429476</v>
      </c>
      <c r="EP510" s="120">
        <v>32.001584786053883</v>
      </c>
      <c r="EQ510" s="121"/>
      <c r="ER510" s="119">
        <v>38.656466302367939</v>
      </c>
      <c r="ES510" s="119">
        <v>71.373527625986654</v>
      </c>
      <c r="ET510" s="120">
        <v>104.89593199757134</v>
      </c>
      <c r="EU510" s="121"/>
      <c r="EV510" s="119">
        <v>85.638611902500784</v>
      </c>
      <c r="EW510" s="119">
        <v>110.18075340297563</v>
      </c>
      <c r="EX510" s="120">
        <v>94.958412472301347</v>
      </c>
      <c r="EY510" s="121"/>
      <c r="EZ510" s="119">
        <v>74.205305361890993</v>
      </c>
      <c r="FA510" s="119">
        <v>67.567447605887395</v>
      </c>
      <c r="FB510" s="120">
        <v>33.486506291480843</v>
      </c>
    </row>
    <row r="511" spans="1:158" s="118" customFormat="1" ht="15" customHeight="1" x14ac:dyDescent="0.25">
      <c r="A511" s="85">
        <v>21060100</v>
      </c>
      <c r="B511" s="86">
        <v>-75.503583329999998</v>
      </c>
      <c r="C511" s="86">
        <v>2.3171666700000002</v>
      </c>
      <c r="D511" s="87">
        <v>1460</v>
      </c>
      <c r="E511" s="431" t="s">
        <v>393</v>
      </c>
      <c r="F511" s="89" t="s">
        <v>67</v>
      </c>
      <c r="G511" s="89" t="s">
        <v>1515</v>
      </c>
      <c r="H511" s="89" t="s">
        <v>1520</v>
      </c>
      <c r="I511" s="89" t="s">
        <v>1612</v>
      </c>
      <c r="J511" s="171" t="s">
        <v>969</v>
      </c>
      <c r="K511" s="339">
        <v>13</v>
      </c>
      <c r="L511" s="418">
        <v>0</v>
      </c>
      <c r="M511" s="418">
        <v>5</v>
      </c>
      <c r="N511" s="418">
        <v>0</v>
      </c>
      <c r="O511" s="418">
        <v>0</v>
      </c>
      <c r="P511" s="418">
        <v>1</v>
      </c>
      <c r="Q511" s="418">
        <v>3</v>
      </c>
      <c r="R511" s="418">
        <v>0</v>
      </c>
      <c r="S511" s="418">
        <v>3</v>
      </c>
      <c r="T511" s="418">
        <v>0</v>
      </c>
      <c r="U511" s="418">
        <v>0</v>
      </c>
      <c r="V511" s="671">
        <v>0</v>
      </c>
      <c r="W511" s="671">
        <v>0</v>
      </c>
      <c r="X511" s="418">
        <v>0</v>
      </c>
      <c r="Y511" s="418">
        <v>26</v>
      </c>
      <c r="Z511" s="418">
        <v>53</v>
      </c>
      <c r="AA511" s="418">
        <v>15</v>
      </c>
      <c r="AB511" s="418">
        <v>6</v>
      </c>
      <c r="AC511" s="418">
        <v>0</v>
      </c>
      <c r="AD511" s="339">
        <v>0</v>
      </c>
      <c r="AE511" s="418">
        <v>0</v>
      </c>
      <c r="AF511" s="418">
        <v>0</v>
      </c>
      <c r="AG511" s="418">
        <v>8</v>
      </c>
      <c r="AH511" s="418">
        <v>0</v>
      </c>
      <c r="AI511" s="418">
        <v>0</v>
      </c>
      <c r="AJ511" s="418">
        <v>7</v>
      </c>
      <c r="AK511" s="418">
        <v>3</v>
      </c>
      <c r="AL511" s="418">
        <v>5</v>
      </c>
      <c r="AM511" s="418">
        <v>0</v>
      </c>
      <c r="AN511" s="418">
        <v>5</v>
      </c>
      <c r="AO511" s="120"/>
      <c r="AP511" s="92">
        <f t="shared" si="262"/>
        <v>153</v>
      </c>
      <c r="AQ511" s="93">
        <v>169.93103448275863</v>
      </c>
      <c r="AR511" s="94">
        <f t="shared" si="302"/>
        <v>90.036525974025963</v>
      </c>
      <c r="AS511" s="95">
        <f t="shared" si="303"/>
        <v>90.036525974025963</v>
      </c>
      <c r="AT511" s="96">
        <f t="shared" si="294"/>
        <v>30</v>
      </c>
      <c r="AU511" s="97">
        <f t="shared" si="299"/>
        <v>14</v>
      </c>
      <c r="AV511" s="98"/>
      <c r="AW511" s="58">
        <f t="shared" si="280"/>
        <v>5</v>
      </c>
      <c r="AX511" s="99"/>
      <c r="AY511" s="300">
        <f>MAX(K511:AO511)</f>
        <v>53</v>
      </c>
      <c r="AZ511" s="101">
        <v>100</v>
      </c>
      <c r="BA511" s="102">
        <f t="shared" si="263"/>
        <v>-47</v>
      </c>
      <c r="BB511" s="102" t="str">
        <f t="shared" si="264"/>
        <v/>
      </c>
      <c r="BC511" s="102" t="str">
        <f t="shared" si="265"/>
        <v/>
      </c>
      <c r="BD511" s="102">
        <v>18.206896551724132</v>
      </c>
      <c r="BE511" s="103">
        <f t="shared" si="304"/>
        <v>-4.2068965517241317</v>
      </c>
      <c r="BF511" s="171" t="s">
        <v>393</v>
      </c>
      <c r="BG511" s="105">
        <v>99.6</v>
      </c>
      <c r="BH511" s="105">
        <v>115</v>
      </c>
      <c r="BI511" s="105">
        <v>172.8</v>
      </c>
      <c r="BJ511" s="105">
        <v>169.93103448275863</v>
      </c>
      <c r="BK511" s="105">
        <v>167.41379310344828</v>
      </c>
      <c r="BL511" s="105">
        <v>117.48275862068965</v>
      </c>
      <c r="BM511" s="105">
        <v>100.03448275862068</v>
      </c>
      <c r="BN511" s="105">
        <v>70.965517241379317</v>
      </c>
      <c r="BO511" s="105">
        <v>74.730769230769226</v>
      </c>
      <c r="BP511" s="105">
        <v>136.75</v>
      </c>
      <c r="BQ511" s="105">
        <v>155.82142857142858</v>
      </c>
      <c r="BR511" s="106">
        <v>114.23333333333333</v>
      </c>
      <c r="BS511" s="107"/>
      <c r="BT511" s="237">
        <v>10.999999999999998</v>
      </c>
      <c r="BU511" s="333">
        <v>11.850851806239737</v>
      </c>
      <c r="BV511" s="333">
        <v>17</v>
      </c>
      <c r="BW511" s="333">
        <v>18.206896551724132</v>
      </c>
      <c r="BX511" s="333">
        <v>19.517241379310345</v>
      </c>
      <c r="BY511" s="116">
        <v>16.896551724137929</v>
      </c>
      <c r="BZ511" s="116">
        <v>16.068965517241374</v>
      </c>
      <c r="CA511" s="116">
        <v>12.344827586206895</v>
      </c>
      <c r="CB511" s="116">
        <v>11.384615384615383</v>
      </c>
      <c r="CC511" s="116">
        <v>16.285714285714288</v>
      </c>
      <c r="CD511" s="116">
        <v>17.37011494252873</v>
      </c>
      <c r="CE511" s="109">
        <v>13.833333333333332</v>
      </c>
      <c r="CF511" s="110"/>
      <c r="CG511" s="111">
        <v>71</v>
      </c>
      <c r="CH511" s="111">
        <v>86</v>
      </c>
      <c r="CI511" s="111">
        <v>100</v>
      </c>
      <c r="CJ511" s="111">
        <v>100</v>
      </c>
      <c r="CK511" s="111">
        <v>100</v>
      </c>
      <c r="CL511" s="111">
        <v>47</v>
      </c>
      <c r="CM511" s="111">
        <v>127</v>
      </c>
      <c r="CN511" s="111">
        <v>70</v>
      </c>
      <c r="CO511" s="111">
        <v>57</v>
      </c>
      <c r="CP511" s="111">
        <v>90</v>
      </c>
      <c r="CQ511" s="111">
        <v>80</v>
      </c>
      <c r="CR511" s="111">
        <v>130</v>
      </c>
      <c r="CS511" s="112"/>
      <c r="CT511" s="432" t="s">
        <v>393</v>
      </c>
      <c r="CU511" s="114">
        <f t="shared" si="284"/>
        <v>25</v>
      </c>
      <c r="CV511" s="114"/>
      <c r="CW511" s="114"/>
      <c r="CX511" s="114">
        <f t="shared" si="285"/>
        <v>100</v>
      </c>
      <c r="CY511" s="114"/>
      <c r="CZ511" s="114"/>
      <c r="DA511" s="114">
        <f t="shared" si="286"/>
        <v>28</v>
      </c>
      <c r="DB511" s="115">
        <f t="shared" si="298"/>
        <v>153</v>
      </c>
      <c r="DC511" s="116">
        <f t="shared" si="288"/>
        <v>10</v>
      </c>
      <c r="DD511" s="116">
        <f t="shared" si="289"/>
        <v>10</v>
      </c>
      <c r="DE511" s="116">
        <f t="shared" si="290"/>
        <v>10</v>
      </c>
      <c r="DF511" s="117">
        <f t="shared" si="291"/>
        <v>30</v>
      </c>
      <c r="DH511" s="119">
        <v>31.784457478005862</v>
      </c>
      <c r="DI511" s="119">
        <v>30.285190615835777</v>
      </c>
      <c r="DJ511" s="120">
        <v>40.180351906158357</v>
      </c>
      <c r="DK511" s="121"/>
      <c r="DL511" s="119">
        <v>42.463573619631902</v>
      </c>
      <c r="DM511" s="119">
        <v>44.283441060473265</v>
      </c>
      <c r="DN511" s="120">
        <v>45.092271034180541</v>
      </c>
      <c r="DO511" s="121"/>
      <c r="DP511" s="119">
        <v>57.702503905571952</v>
      </c>
      <c r="DQ511" s="119">
        <v>53.90233900364521</v>
      </c>
      <c r="DR511" s="120">
        <v>53.002299947925714</v>
      </c>
      <c r="DS511" s="121"/>
      <c r="DT511" s="119">
        <v>52.741883116883116</v>
      </c>
      <c r="DU511" s="119">
        <v>61.200487012987018</v>
      </c>
      <c r="DV511" s="120">
        <v>65.579058441558445</v>
      </c>
      <c r="DW511" s="121"/>
      <c r="DX511" s="119">
        <v>61.341191170345702</v>
      </c>
      <c r="DY511" s="119">
        <v>46.379925031236994</v>
      </c>
      <c r="DZ511" s="120">
        <v>63.336026655560197</v>
      </c>
      <c r="EA511" s="121"/>
      <c r="EB511" s="119">
        <v>49.891408612555956</v>
      </c>
      <c r="EC511" s="119">
        <v>36.681870690697963</v>
      </c>
      <c r="ED511" s="120">
        <v>33.430292125317528</v>
      </c>
      <c r="EE511" s="121"/>
      <c r="EF511" s="119">
        <v>46.078374405804361</v>
      </c>
      <c r="EG511" s="119">
        <v>28.786489867400554</v>
      </c>
      <c r="EH511" s="120">
        <v>39.281564298223671</v>
      </c>
      <c r="EI511" s="121"/>
      <c r="EJ511" s="119">
        <v>23.318111907907152</v>
      </c>
      <c r="EK511" s="119">
        <v>23.41993772409889</v>
      </c>
      <c r="EL511" s="120">
        <v>30.344093225136824</v>
      </c>
      <c r="EM511" s="121"/>
      <c r="EN511" s="119">
        <v>29.199231464737796</v>
      </c>
      <c r="EO511" s="119">
        <v>26.937319168173602</v>
      </c>
      <c r="EP511" s="120">
        <v>41.331306509945762</v>
      </c>
      <c r="EQ511" s="121"/>
      <c r="ER511" s="119">
        <v>35.832125176803395</v>
      </c>
      <c r="ES511" s="119">
        <v>55.241192980905232</v>
      </c>
      <c r="ET511" s="120">
        <v>69.773110413719934</v>
      </c>
      <c r="EU511" s="121"/>
      <c r="EV511" s="119">
        <v>58.598658745161572</v>
      </c>
      <c r="EW511" s="119">
        <v>49.778445404626879</v>
      </c>
      <c r="EX511" s="120">
        <v>52.515752993068688</v>
      </c>
      <c r="EY511" s="121"/>
      <c r="EZ511" s="119">
        <v>46.390480831708906</v>
      </c>
      <c r="FA511" s="119">
        <v>33.70331384015595</v>
      </c>
      <c r="FB511" s="120">
        <v>30.313612735542563</v>
      </c>
    </row>
    <row r="512" spans="1:158" s="118" customFormat="1" ht="15" customHeight="1" x14ac:dyDescent="0.25">
      <c r="A512" s="85">
        <v>21050110</v>
      </c>
      <c r="B512" s="86">
        <v>-76.06394444</v>
      </c>
      <c r="C512" s="86">
        <v>2.5481944400000001</v>
      </c>
      <c r="D512" s="87">
        <v>1800</v>
      </c>
      <c r="E512" s="433" t="s">
        <v>394</v>
      </c>
      <c r="F512" s="89" t="s">
        <v>65</v>
      </c>
      <c r="G512" s="89"/>
      <c r="H512" s="89"/>
      <c r="I512" s="89"/>
      <c r="J512" s="171" t="s">
        <v>998</v>
      </c>
      <c r="K512" s="339" t="s">
        <v>1301</v>
      </c>
      <c r="L512" s="418" t="s">
        <v>1301</v>
      </c>
      <c r="M512" s="418" t="s">
        <v>1301</v>
      </c>
      <c r="N512" s="418" t="s">
        <v>1301</v>
      </c>
      <c r="O512" s="418" t="s">
        <v>1301</v>
      </c>
      <c r="P512" s="418" t="s">
        <v>1301</v>
      </c>
      <c r="Q512" s="418" t="s">
        <v>1301</v>
      </c>
      <c r="R512" s="418" t="s">
        <v>1301</v>
      </c>
      <c r="S512" s="418" t="s">
        <v>1301</v>
      </c>
      <c r="T512" s="418" t="s">
        <v>1301</v>
      </c>
      <c r="U512" s="418" t="s">
        <v>1301</v>
      </c>
      <c r="V512" s="671" t="s">
        <v>1301</v>
      </c>
      <c r="W512" s="671" t="s">
        <v>1301</v>
      </c>
      <c r="X512" s="418" t="s">
        <v>1301</v>
      </c>
      <c r="Y512" s="418" t="s">
        <v>1301</v>
      </c>
      <c r="Z512" s="418" t="s">
        <v>1301</v>
      </c>
      <c r="AA512" s="418" t="s">
        <v>1301</v>
      </c>
      <c r="AB512" s="418" t="s">
        <v>1301</v>
      </c>
      <c r="AC512" s="418" t="s">
        <v>1301</v>
      </c>
      <c r="AD512" s="339" t="s">
        <v>1301</v>
      </c>
      <c r="AE512" s="418" t="s">
        <v>1301</v>
      </c>
      <c r="AF512" s="418" t="s">
        <v>1301</v>
      </c>
      <c r="AG512" s="418" t="s">
        <v>1301</v>
      </c>
      <c r="AH512" s="418" t="s">
        <v>1301</v>
      </c>
      <c r="AI512" s="418" t="s">
        <v>1301</v>
      </c>
      <c r="AJ512" s="418" t="s">
        <v>1301</v>
      </c>
      <c r="AK512" s="418" t="s">
        <v>1301</v>
      </c>
      <c r="AL512" s="418" t="s">
        <v>1301</v>
      </c>
      <c r="AM512" s="418" t="s">
        <v>1301</v>
      </c>
      <c r="AN512" s="418" t="s">
        <v>1301</v>
      </c>
      <c r="AO512" s="120"/>
      <c r="AP512" s="92" t="str">
        <f t="shared" si="262"/>
        <v/>
      </c>
      <c r="AQ512" s="93" t="s">
        <v>1301</v>
      </c>
      <c r="AR512" s="226"/>
      <c r="AS512" s="227"/>
      <c r="AT512" s="96"/>
      <c r="AU512" s="97"/>
      <c r="AV512" s="98"/>
      <c r="AW512" s="58"/>
      <c r="AX512" s="99"/>
      <c r="AY512" s="300"/>
      <c r="AZ512" s="101"/>
      <c r="BA512" s="102" t="str">
        <f t="shared" si="263"/>
        <v/>
      </c>
      <c r="BB512" s="102" t="str">
        <f t="shared" si="264"/>
        <v/>
      </c>
      <c r="BC512" s="102" t="str">
        <f t="shared" si="265"/>
        <v/>
      </c>
      <c r="BD512" s="102" t="s">
        <v>1301</v>
      </c>
      <c r="BE512" s="103"/>
      <c r="BF512" s="384" t="s">
        <v>394</v>
      </c>
      <c r="BG512" s="105" t="s">
        <v>1301</v>
      </c>
      <c r="BH512" s="105" t="s">
        <v>1301</v>
      </c>
      <c r="BI512" s="105" t="s">
        <v>1301</v>
      </c>
      <c r="BJ512" s="105" t="s">
        <v>1301</v>
      </c>
      <c r="BK512" s="105" t="s">
        <v>1301</v>
      </c>
      <c r="BL512" s="105" t="s">
        <v>1301</v>
      </c>
      <c r="BM512" s="105" t="s">
        <v>1301</v>
      </c>
      <c r="BN512" s="105" t="s">
        <v>1301</v>
      </c>
      <c r="BO512" s="105" t="s">
        <v>1301</v>
      </c>
      <c r="BP512" s="105" t="s">
        <v>1301</v>
      </c>
      <c r="BQ512" s="105" t="s">
        <v>1301</v>
      </c>
      <c r="BR512" s="106" t="s">
        <v>1301</v>
      </c>
      <c r="BS512" s="107"/>
      <c r="BT512" s="237" t="s">
        <v>1301</v>
      </c>
      <c r="BU512" s="333" t="s">
        <v>1301</v>
      </c>
      <c r="BV512" s="333" t="s">
        <v>1301</v>
      </c>
      <c r="BW512" s="333" t="s">
        <v>1301</v>
      </c>
      <c r="BX512" s="333" t="s">
        <v>1301</v>
      </c>
      <c r="BY512" s="116" t="s">
        <v>1301</v>
      </c>
      <c r="BZ512" s="116" t="s">
        <v>1301</v>
      </c>
      <c r="CA512" s="116" t="s">
        <v>1301</v>
      </c>
      <c r="CB512" s="116" t="s">
        <v>1301</v>
      </c>
      <c r="CC512" s="116" t="s">
        <v>1301</v>
      </c>
      <c r="CD512" s="116" t="s">
        <v>1301</v>
      </c>
      <c r="CE512" s="109" t="s">
        <v>1301</v>
      </c>
      <c r="CF512" s="110"/>
      <c r="CG512" s="111"/>
      <c r="CH512" s="111"/>
      <c r="CI512" s="111"/>
      <c r="CJ512" s="111"/>
      <c r="CK512" s="111"/>
      <c r="CL512" s="111"/>
      <c r="CM512" s="111"/>
      <c r="CN512" s="111"/>
      <c r="CO512" s="111"/>
      <c r="CP512" s="111"/>
      <c r="CQ512" s="111"/>
      <c r="CR512" s="111"/>
      <c r="CS512" s="112"/>
      <c r="CT512" s="434" t="s">
        <v>394</v>
      </c>
      <c r="CU512" s="282"/>
      <c r="CV512" s="282"/>
      <c r="CW512" s="282"/>
      <c r="CX512" s="282"/>
      <c r="CY512" s="282"/>
      <c r="CZ512" s="282"/>
      <c r="DA512" s="282"/>
      <c r="DB512" s="115"/>
      <c r="DC512" s="301"/>
      <c r="DD512" s="301"/>
      <c r="DE512" s="301"/>
      <c r="DF512" s="302"/>
      <c r="DH512" s="119">
        <v>35.913106973347936</v>
      </c>
      <c r="DI512" s="119">
        <v>25.409273457466227</v>
      </c>
      <c r="DJ512" s="120">
        <v>30.010952902519168</v>
      </c>
      <c r="DK512" s="121"/>
      <c r="DL512" s="119">
        <v>31.984187662901828</v>
      </c>
      <c r="DM512" s="119">
        <v>45.260642919200698</v>
      </c>
      <c r="DN512" s="120">
        <v>38.521836084564143</v>
      </c>
      <c r="DO512" s="121"/>
      <c r="DP512" s="119">
        <v>42.410698965430228</v>
      </c>
      <c r="DQ512" s="119">
        <v>40.310169063840519</v>
      </c>
      <c r="DR512" s="120">
        <v>49.412465304062579</v>
      </c>
      <c r="DS512" s="121"/>
      <c r="DT512" s="119">
        <v>57.4</v>
      </c>
      <c r="DU512" s="119">
        <v>51.6</v>
      </c>
      <c r="DV512" s="120">
        <v>61.7</v>
      </c>
      <c r="DW512" s="121"/>
      <c r="DX512" s="119">
        <v>56</v>
      </c>
      <c r="DY512" s="119">
        <v>50.9</v>
      </c>
      <c r="DZ512" s="120">
        <v>61.6</v>
      </c>
      <c r="EA512" s="121"/>
      <c r="EB512" s="119">
        <v>49.487258687258688</v>
      </c>
      <c r="EC512" s="119">
        <v>37.79027027027027</v>
      </c>
      <c r="ED512" s="120">
        <v>42.189137709137711</v>
      </c>
      <c r="EE512" s="121"/>
      <c r="EF512" s="119">
        <v>43.111215196461096</v>
      </c>
      <c r="EG512" s="119">
        <v>40.510538641686182</v>
      </c>
      <c r="EH512" s="120">
        <v>44.511579495186055</v>
      </c>
      <c r="EI512" s="121"/>
      <c r="EJ512" s="119">
        <v>29.164520048602679</v>
      </c>
      <c r="EK512" s="119">
        <v>23.870959902794652</v>
      </c>
      <c r="EL512" s="120">
        <v>29.164520048602679</v>
      </c>
      <c r="EM512" s="121"/>
      <c r="EN512" s="119">
        <v>26.990536277602523</v>
      </c>
      <c r="EO512" s="119">
        <v>25.291132141605328</v>
      </c>
      <c r="EP512" s="120">
        <v>42.784998247458816</v>
      </c>
      <c r="EQ512" s="121"/>
      <c r="ER512" s="119">
        <v>39.706662505851149</v>
      </c>
      <c r="ES512" s="119">
        <v>52.114994538929629</v>
      </c>
      <c r="ET512" s="120">
        <v>61.743860196598533</v>
      </c>
      <c r="EU512" s="121"/>
      <c r="EV512" s="119">
        <v>43.061609195402291</v>
      </c>
      <c r="EW512" s="119">
        <v>47.87900383141762</v>
      </c>
      <c r="EX512" s="120">
        <v>46.207662835249039</v>
      </c>
      <c r="EY512" s="121"/>
      <c r="EZ512" s="119">
        <v>39.488707833047457</v>
      </c>
      <c r="FA512" s="119">
        <v>49.085963407661524</v>
      </c>
      <c r="FB512" s="120">
        <v>27.991995425957693</v>
      </c>
    </row>
    <row r="513" spans="1:158" s="118" customFormat="1" ht="15" customHeight="1" x14ac:dyDescent="0.25">
      <c r="A513" s="85">
        <v>21040040</v>
      </c>
      <c r="B513" s="86">
        <v>-75.648583329999994</v>
      </c>
      <c r="C513" s="86">
        <v>2.2319722199999998</v>
      </c>
      <c r="D513" s="87">
        <v>688</v>
      </c>
      <c r="E513" s="435" t="s">
        <v>395</v>
      </c>
      <c r="F513" s="89" t="s">
        <v>67</v>
      </c>
      <c r="G513" s="89"/>
      <c r="H513" s="89"/>
      <c r="I513" s="89"/>
      <c r="J513" s="171" t="s">
        <v>981</v>
      </c>
      <c r="K513" s="339" t="s">
        <v>1301</v>
      </c>
      <c r="L513" s="418" t="s">
        <v>1301</v>
      </c>
      <c r="M513" s="418" t="s">
        <v>1301</v>
      </c>
      <c r="N513" s="418" t="s">
        <v>1301</v>
      </c>
      <c r="O513" s="418" t="s">
        <v>1301</v>
      </c>
      <c r="P513" s="418" t="s">
        <v>1301</v>
      </c>
      <c r="Q513" s="418" t="s">
        <v>1301</v>
      </c>
      <c r="R513" s="418" t="s">
        <v>1301</v>
      </c>
      <c r="S513" s="418" t="s">
        <v>1301</v>
      </c>
      <c r="T513" s="418" t="s">
        <v>1301</v>
      </c>
      <c r="U513" s="418" t="s">
        <v>1301</v>
      </c>
      <c r="V513" s="671" t="s">
        <v>1301</v>
      </c>
      <c r="W513" s="671" t="s">
        <v>1301</v>
      </c>
      <c r="X513" s="418" t="s">
        <v>1301</v>
      </c>
      <c r="Y513" s="418" t="s">
        <v>1301</v>
      </c>
      <c r="Z513" s="418" t="s">
        <v>1301</v>
      </c>
      <c r="AA513" s="418" t="s">
        <v>1301</v>
      </c>
      <c r="AB513" s="418" t="s">
        <v>1301</v>
      </c>
      <c r="AC513" s="418" t="s">
        <v>1301</v>
      </c>
      <c r="AD513" s="339" t="s">
        <v>1301</v>
      </c>
      <c r="AE513" s="418" t="s">
        <v>1301</v>
      </c>
      <c r="AF513" s="418" t="s">
        <v>1301</v>
      </c>
      <c r="AG513" s="418" t="s">
        <v>1301</v>
      </c>
      <c r="AH513" s="418" t="s">
        <v>1301</v>
      </c>
      <c r="AI513" s="418" t="s">
        <v>1301</v>
      </c>
      <c r="AJ513" s="418" t="s">
        <v>1301</v>
      </c>
      <c r="AK513" s="418" t="s">
        <v>1301</v>
      </c>
      <c r="AL513" s="418" t="s">
        <v>1301</v>
      </c>
      <c r="AM513" s="418" t="s">
        <v>1301</v>
      </c>
      <c r="AN513" s="418" t="s">
        <v>1301</v>
      </c>
      <c r="AO513" s="120"/>
      <c r="AP513" s="92" t="str">
        <f t="shared" si="262"/>
        <v/>
      </c>
      <c r="AQ513" s="93">
        <v>103.11538461538461</v>
      </c>
      <c r="AR513" s="226"/>
      <c r="AS513" s="227"/>
      <c r="AT513" s="96"/>
      <c r="AU513" s="97"/>
      <c r="AV513" s="98"/>
      <c r="AW513" s="58"/>
      <c r="AX513" s="99"/>
      <c r="AY513" s="300"/>
      <c r="AZ513" s="101">
        <v>99</v>
      </c>
      <c r="BA513" s="102" t="str">
        <f t="shared" si="263"/>
        <v/>
      </c>
      <c r="BB513" s="102" t="str">
        <f t="shared" si="264"/>
        <v/>
      </c>
      <c r="BC513" s="102" t="str">
        <f t="shared" si="265"/>
        <v/>
      </c>
      <c r="BD513" s="102">
        <v>11.038461538461535</v>
      </c>
      <c r="BE513" s="103"/>
      <c r="BF513" s="436" t="s">
        <v>395</v>
      </c>
      <c r="BG513" s="105">
        <v>65.040000000000006</v>
      </c>
      <c r="BH513" s="105">
        <v>79.948000000000008</v>
      </c>
      <c r="BI513" s="105">
        <v>108.07692307692308</v>
      </c>
      <c r="BJ513" s="105">
        <v>103.11538461538461</v>
      </c>
      <c r="BK513" s="105">
        <v>88.699583333333337</v>
      </c>
      <c r="BL513" s="105">
        <v>68.083333333333329</v>
      </c>
      <c r="BM513" s="105">
        <v>44.8</v>
      </c>
      <c r="BN513" s="105">
        <v>26.92</v>
      </c>
      <c r="BO513" s="105">
        <v>36.880000000000003</v>
      </c>
      <c r="BP513" s="105">
        <v>104.87200000000001</v>
      </c>
      <c r="BQ513" s="105">
        <v>113.03846153846153</v>
      </c>
      <c r="BR513" s="106">
        <v>81.08</v>
      </c>
      <c r="BS513" s="107"/>
      <c r="BT513" s="237">
        <v>6.156410256410255</v>
      </c>
      <c r="BU513" s="333">
        <v>7.8156033781033791</v>
      </c>
      <c r="BV513" s="333">
        <v>10.269230769230765</v>
      </c>
      <c r="BW513" s="333">
        <v>11.038461538461535</v>
      </c>
      <c r="BX513" s="333">
        <v>11.564</v>
      </c>
      <c r="BY513" s="116">
        <v>8.9166666666666661</v>
      </c>
      <c r="BZ513" s="116">
        <v>8.3599999999999959</v>
      </c>
      <c r="CA513" s="116">
        <v>5.5551282051282023</v>
      </c>
      <c r="CB513" s="116">
        <v>5.9694960212201593</v>
      </c>
      <c r="CC513" s="116">
        <v>8.6192307692307661</v>
      </c>
      <c r="CD513" s="116">
        <v>9.5769230769230784</v>
      </c>
      <c r="CE513" s="109">
        <v>7.8024691358024665</v>
      </c>
      <c r="CF513" s="110"/>
      <c r="CG513" s="111">
        <v>69</v>
      </c>
      <c r="CH513" s="111">
        <v>108</v>
      </c>
      <c r="CI513" s="111">
        <v>80</v>
      </c>
      <c r="CJ513" s="111">
        <v>99</v>
      </c>
      <c r="CK513" s="111">
        <v>70</v>
      </c>
      <c r="CL513" s="111">
        <v>80</v>
      </c>
      <c r="CM513" s="111">
        <v>41</v>
      </c>
      <c r="CN513" s="111">
        <v>30</v>
      </c>
      <c r="CO513" s="111">
        <v>60</v>
      </c>
      <c r="CP513" s="111">
        <v>111</v>
      </c>
      <c r="CQ513" s="111">
        <v>100</v>
      </c>
      <c r="CR513" s="111">
        <v>108</v>
      </c>
      <c r="CS513" s="112"/>
      <c r="CT513" s="437" t="s">
        <v>395</v>
      </c>
      <c r="CU513" s="114">
        <f>SUM(K513:T513)</f>
        <v>0</v>
      </c>
      <c r="CV513" s="114"/>
      <c r="CW513" s="114"/>
      <c r="CX513" s="114">
        <f>SUM(U513:AD513)</f>
        <v>0</v>
      </c>
      <c r="CY513" s="114"/>
      <c r="CZ513" s="114"/>
      <c r="DA513" s="114">
        <f>SUM(AE513:AO513)</f>
        <v>0</v>
      </c>
      <c r="DB513" s="115">
        <f>+SUM(CU513:DA513)</f>
        <v>0</v>
      </c>
      <c r="DC513" s="116">
        <f>COUNT(K513:T513)</f>
        <v>0</v>
      </c>
      <c r="DD513" s="116">
        <f>COUNT(U513:AD513)</f>
        <v>0</v>
      </c>
      <c r="DE513" s="116">
        <f>COUNT(AE513:AO513)</f>
        <v>0</v>
      </c>
      <c r="DF513" s="117">
        <f>COUNT(K513:AO513)</f>
        <v>0</v>
      </c>
      <c r="DH513" s="119">
        <v>26.087916666666668</v>
      </c>
      <c r="DI513" s="119">
        <v>21.29013888888889</v>
      </c>
      <c r="DJ513" s="120">
        <v>24.588611111111113</v>
      </c>
      <c r="DK513" s="121"/>
      <c r="DL513" s="119">
        <v>32.620479375696767</v>
      </c>
      <c r="DM513" s="119">
        <v>24.844080267558532</v>
      </c>
      <c r="DN513" s="120">
        <v>33.125440356744704</v>
      </c>
      <c r="DO513" s="121"/>
      <c r="DP513" s="119">
        <v>31.513891001267432</v>
      </c>
      <c r="DQ513" s="119">
        <v>39.791273764258555</v>
      </c>
      <c r="DR513" s="120">
        <v>33.608168567807354</v>
      </c>
      <c r="DS513" s="121"/>
      <c r="DT513" s="119">
        <v>29.790476190476191</v>
      </c>
      <c r="DU513" s="119">
        <v>34.488974113135185</v>
      </c>
      <c r="DV513" s="120">
        <v>39.987216363055296</v>
      </c>
      <c r="DW513" s="121"/>
      <c r="DX513" s="119">
        <v>37.187734915924828</v>
      </c>
      <c r="DY513" s="119">
        <v>25.191691394658747</v>
      </c>
      <c r="DZ513" s="120">
        <v>38.687240356083088</v>
      </c>
      <c r="EA513" s="121"/>
      <c r="EB513" s="119">
        <v>26.786666666666669</v>
      </c>
      <c r="EC513" s="119">
        <v>18.990547263681595</v>
      </c>
      <c r="ED513" s="120">
        <v>21.189452736318408</v>
      </c>
      <c r="EE513" s="121"/>
      <c r="EF513" s="119">
        <v>19.639676113360327</v>
      </c>
      <c r="EG513" s="119">
        <v>14.93016194331984</v>
      </c>
      <c r="EH513" s="120">
        <v>14.93016194331984</v>
      </c>
      <c r="EI513" s="121"/>
      <c r="EJ513" s="119">
        <v>10.488135593220338</v>
      </c>
      <c r="EK513" s="119">
        <v>8.5902824858757043</v>
      </c>
      <c r="EL513" s="120">
        <v>10.388248587570621</v>
      </c>
      <c r="EM513" s="121"/>
      <c r="EN513" s="119">
        <v>12.282773109243696</v>
      </c>
      <c r="EO513" s="119">
        <v>15.278571428571428</v>
      </c>
      <c r="EP513" s="120">
        <v>19.971988795518207</v>
      </c>
      <c r="EQ513" s="121"/>
      <c r="ER513" s="119">
        <v>22.292718367346939</v>
      </c>
      <c r="ES513" s="119">
        <v>45.185240816326534</v>
      </c>
      <c r="ET513" s="120">
        <v>54.982040816326524</v>
      </c>
      <c r="EU513" s="121"/>
      <c r="EV513" s="119">
        <v>39.879005524861881</v>
      </c>
      <c r="EW513" s="119">
        <v>45.875848460931337</v>
      </c>
      <c r="EX513" s="120">
        <v>40.878479347540122</v>
      </c>
      <c r="EY513" s="121"/>
      <c r="EZ513" s="119">
        <v>37</v>
      </c>
      <c r="FA513" s="119">
        <v>22.3</v>
      </c>
      <c r="FB513" s="120">
        <v>21.3</v>
      </c>
    </row>
    <row r="514" spans="1:158" s="118" customFormat="1" ht="15" customHeight="1" x14ac:dyDescent="0.25">
      <c r="A514" s="85">
        <v>21025030</v>
      </c>
      <c r="B514" s="86">
        <v>-75.8</v>
      </c>
      <c r="C514" s="86">
        <v>2.06666667</v>
      </c>
      <c r="D514" s="87">
        <v>1352</v>
      </c>
      <c r="E514" s="435" t="s">
        <v>396</v>
      </c>
      <c r="F514" s="89" t="s">
        <v>67</v>
      </c>
      <c r="G514" s="89" t="s">
        <v>1515</v>
      </c>
      <c r="H514" s="89" t="s">
        <v>1520</v>
      </c>
      <c r="I514" s="89" t="s">
        <v>1611</v>
      </c>
      <c r="J514" s="171" t="s">
        <v>999</v>
      </c>
      <c r="K514" s="339">
        <v>9.4</v>
      </c>
      <c r="L514" s="418">
        <v>0</v>
      </c>
      <c r="M514" s="418">
        <v>1.5</v>
      </c>
      <c r="N514" s="418">
        <v>3</v>
      </c>
      <c r="O514" s="418">
        <v>0</v>
      </c>
      <c r="P514" s="418">
        <v>0</v>
      </c>
      <c r="Q514" s="418">
        <v>2</v>
      </c>
      <c r="R514" s="418">
        <v>1.5</v>
      </c>
      <c r="S514" s="418">
        <v>11.2</v>
      </c>
      <c r="T514" s="418">
        <v>3</v>
      </c>
      <c r="U514" s="418">
        <v>0</v>
      </c>
      <c r="V514" s="671">
        <v>0</v>
      </c>
      <c r="W514" s="671">
        <v>0</v>
      </c>
      <c r="X514" s="418">
        <v>1</v>
      </c>
      <c r="Y514" s="418">
        <v>14</v>
      </c>
      <c r="Z514" s="418">
        <v>1</v>
      </c>
      <c r="AA514" s="418">
        <v>3.3</v>
      </c>
      <c r="AB514" s="418">
        <v>0</v>
      </c>
      <c r="AC514" s="418">
        <v>0</v>
      </c>
      <c r="AD514" s="339">
        <v>0</v>
      </c>
      <c r="AE514" s="418">
        <v>0</v>
      </c>
      <c r="AF514" s="418">
        <v>4</v>
      </c>
      <c r="AG514" s="418">
        <v>10</v>
      </c>
      <c r="AH514" s="418">
        <v>0</v>
      </c>
      <c r="AI514" s="418">
        <v>1</v>
      </c>
      <c r="AJ514" s="418">
        <v>1</v>
      </c>
      <c r="AK514" s="418">
        <v>0.3</v>
      </c>
      <c r="AL514" s="418">
        <v>2</v>
      </c>
      <c r="AM514" s="418">
        <v>0.2</v>
      </c>
      <c r="AN514" s="418">
        <v>5</v>
      </c>
      <c r="AO514" s="120"/>
      <c r="AP514" s="92">
        <f t="shared" si="262"/>
        <v>74.399999999999991</v>
      </c>
      <c r="AQ514" s="93" t="s">
        <v>1301</v>
      </c>
      <c r="AR514" s="226"/>
      <c r="AS514" s="227"/>
      <c r="AT514" s="96">
        <f>COUNT(K514:AO514)</f>
        <v>30</v>
      </c>
      <c r="AU514" s="97">
        <f>COUNTIF(K514:AO514,"&gt;0")</f>
        <v>19</v>
      </c>
      <c r="AV514" s="98"/>
      <c r="AW514" s="58">
        <f t="shared" si="280"/>
        <v>5</v>
      </c>
      <c r="AX514" s="99"/>
      <c r="AY514" s="300">
        <f>MAX(K514:AO514)</f>
        <v>14</v>
      </c>
      <c r="AZ514" s="101">
        <v>103.4</v>
      </c>
      <c r="BA514" s="102">
        <f t="shared" si="263"/>
        <v>-89.4</v>
      </c>
      <c r="BB514" s="102" t="str">
        <f t="shared" si="264"/>
        <v/>
      </c>
      <c r="BC514" s="102" t="str">
        <f t="shared" si="265"/>
        <v/>
      </c>
      <c r="BD514" s="102" t="s">
        <v>1301</v>
      </c>
      <c r="BE514" s="103" t="e">
        <f>AU514-BD514</f>
        <v>#VALUE!</v>
      </c>
      <c r="BF514" s="391" t="s">
        <v>396</v>
      </c>
      <c r="BG514" s="105" t="s">
        <v>1301</v>
      </c>
      <c r="BH514" s="105" t="s">
        <v>1301</v>
      </c>
      <c r="BI514" s="105" t="s">
        <v>1301</v>
      </c>
      <c r="BJ514" s="105" t="s">
        <v>1301</v>
      </c>
      <c r="BK514" s="105" t="s">
        <v>1301</v>
      </c>
      <c r="BL514" s="105" t="s">
        <v>1301</v>
      </c>
      <c r="BM514" s="105" t="s">
        <v>1301</v>
      </c>
      <c r="BN514" s="105" t="s">
        <v>1301</v>
      </c>
      <c r="BO514" s="105" t="s">
        <v>1301</v>
      </c>
      <c r="BP514" s="105" t="s">
        <v>1301</v>
      </c>
      <c r="BQ514" s="105" t="s">
        <v>1301</v>
      </c>
      <c r="BR514" s="106" t="s">
        <v>1301</v>
      </c>
      <c r="BS514" s="107"/>
      <c r="BT514" s="237" t="s">
        <v>1301</v>
      </c>
      <c r="BU514" s="333" t="s">
        <v>1301</v>
      </c>
      <c r="BV514" s="333" t="s">
        <v>1301</v>
      </c>
      <c r="BW514" s="333" t="s">
        <v>1301</v>
      </c>
      <c r="BX514" s="333" t="s">
        <v>1301</v>
      </c>
      <c r="BY514" s="116" t="s">
        <v>1301</v>
      </c>
      <c r="BZ514" s="116" t="s">
        <v>1301</v>
      </c>
      <c r="CA514" s="116" t="s">
        <v>1301</v>
      </c>
      <c r="CB514" s="116" t="s">
        <v>1301</v>
      </c>
      <c r="CC514" s="116" t="s">
        <v>1301</v>
      </c>
      <c r="CD514" s="116" t="s">
        <v>1301</v>
      </c>
      <c r="CE514" s="109" t="s">
        <v>1301</v>
      </c>
      <c r="CF514" s="110"/>
      <c r="CG514" s="111">
        <v>85</v>
      </c>
      <c r="CH514" s="111">
        <v>80.8</v>
      </c>
      <c r="CI514" s="111">
        <v>94.4</v>
      </c>
      <c r="CJ514" s="111">
        <v>103.4</v>
      </c>
      <c r="CK514" s="111">
        <v>100</v>
      </c>
      <c r="CL514" s="111">
        <v>43</v>
      </c>
      <c r="CM514" s="111">
        <v>75</v>
      </c>
      <c r="CN514" s="111">
        <v>38</v>
      </c>
      <c r="CO514" s="111">
        <v>43</v>
      </c>
      <c r="CP514" s="111">
        <v>104</v>
      </c>
      <c r="CQ514" s="111">
        <v>128.69999999999999</v>
      </c>
      <c r="CR514" s="111">
        <v>72.2</v>
      </c>
      <c r="CS514" s="112"/>
      <c r="CT514" s="438" t="s">
        <v>396</v>
      </c>
      <c r="CU514" s="114">
        <f>SUM(K514:T514)</f>
        <v>31.599999999999998</v>
      </c>
      <c r="CV514" s="114"/>
      <c r="CW514" s="114"/>
      <c r="CX514" s="114">
        <f>SUM(U514:AD514)</f>
        <v>19.3</v>
      </c>
      <c r="CY514" s="114"/>
      <c r="CZ514" s="114"/>
      <c r="DA514" s="114">
        <f>SUM(AE514:AO514)</f>
        <v>23.5</v>
      </c>
      <c r="DB514" s="115">
        <f>+SUM(CU514:DA514)</f>
        <v>74.400000000000006</v>
      </c>
      <c r="DC514" s="116">
        <f>COUNT(K514:U514)</f>
        <v>11</v>
      </c>
      <c r="DD514" s="116">
        <f>COUNT(U514:AD514)</f>
        <v>10</v>
      </c>
      <c r="DE514" s="116">
        <f>COUNT(AE514:AO514)</f>
        <v>10</v>
      </c>
      <c r="DF514" s="117">
        <f>COUNT(K514:AO514)</f>
        <v>30</v>
      </c>
      <c r="DH514" s="119">
        <v>34.773070930709309</v>
      </c>
      <c r="DI514" s="119">
        <v>24.019548995489956</v>
      </c>
      <c r="DJ514" s="120">
        <v>22.914046740467409</v>
      </c>
      <c r="DK514" s="121"/>
      <c r="DL514" s="119">
        <v>27.186191780821915</v>
      </c>
      <c r="DM514" s="119">
        <v>38.86476712328767</v>
      </c>
      <c r="DN514" s="120">
        <v>38.769041095890408</v>
      </c>
      <c r="DO514" s="121"/>
      <c r="DP514" s="119">
        <v>32.926588301147497</v>
      </c>
      <c r="DQ514" s="119">
        <v>44.260369437447515</v>
      </c>
      <c r="DR514" s="120">
        <v>39.179708928071648</v>
      </c>
      <c r="DS514" s="121"/>
      <c r="DT514" s="119">
        <v>39.997887999999996</v>
      </c>
      <c r="DU514" s="119">
        <v>30.719098666666667</v>
      </c>
      <c r="DV514" s="120">
        <v>41.889679999999998</v>
      </c>
      <c r="DW514" s="121"/>
      <c r="DX514" s="119">
        <v>38.122208588957058</v>
      </c>
      <c r="DY514" s="119">
        <v>27.294069529652354</v>
      </c>
      <c r="DZ514" s="120">
        <v>51.27705521472393</v>
      </c>
      <c r="EA514" s="121"/>
      <c r="EB514" s="119">
        <v>27.530672546857772</v>
      </c>
      <c r="EC514" s="119">
        <v>24.829878721058432</v>
      </c>
      <c r="ED514" s="120">
        <v>26.659448732083792</v>
      </c>
      <c r="EE514" s="121"/>
      <c r="EF514" s="119">
        <v>25.326553512494105</v>
      </c>
      <c r="EG514" s="119">
        <v>17.850080150872227</v>
      </c>
      <c r="EH514" s="120">
        <v>22.896699669966992</v>
      </c>
      <c r="EI514" s="121"/>
      <c r="EJ514" s="119">
        <v>14.097383592017739</v>
      </c>
      <c r="EK514" s="119">
        <v>12.66980044345898</v>
      </c>
      <c r="EL514" s="120">
        <v>13.472815964523281</v>
      </c>
      <c r="EM514" s="121"/>
      <c r="EN514" s="119">
        <v>18.391813953488374</v>
      </c>
      <c r="EO514" s="119">
        <v>18.136372093023258</v>
      </c>
      <c r="EP514" s="120">
        <v>18.391813953488374</v>
      </c>
      <c r="EQ514" s="121"/>
      <c r="ER514" s="119">
        <v>21.027530253025297</v>
      </c>
      <c r="ES514" s="119">
        <v>45.662293729372934</v>
      </c>
      <c r="ET514" s="120">
        <v>39.943509350935088</v>
      </c>
      <c r="EU514" s="121"/>
      <c r="EV514" s="119">
        <v>43.245357142857145</v>
      </c>
      <c r="EW514" s="119">
        <v>47.104782608695643</v>
      </c>
      <c r="EX514" s="120">
        <v>37.109860248447198</v>
      </c>
      <c r="EY514" s="121"/>
      <c r="EZ514" s="119">
        <v>29.182201405152217</v>
      </c>
      <c r="FA514" s="119">
        <v>32.42466822794691</v>
      </c>
      <c r="FB514" s="120">
        <v>24.926463700234187</v>
      </c>
    </row>
    <row r="515" spans="1:158" s="118" customFormat="1" ht="15" customHeight="1" x14ac:dyDescent="0.25">
      <c r="A515" s="145"/>
      <c r="B515" s="146"/>
      <c r="C515" s="146"/>
      <c r="D515" s="147"/>
      <c r="E515" s="216" t="s">
        <v>1819</v>
      </c>
      <c r="F515" s="247"/>
      <c r="G515" s="207"/>
      <c r="H515" s="207"/>
      <c r="I515" s="207"/>
      <c r="J515" s="439"/>
      <c r="K515" s="151"/>
      <c r="L515" s="151"/>
      <c r="M515" s="151"/>
      <c r="N515" s="151"/>
      <c r="O515" s="151"/>
      <c r="P515" s="151"/>
      <c r="Q515" s="151"/>
      <c r="R515" s="151"/>
      <c r="S515" s="151"/>
      <c r="T515" s="151"/>
      <c r="U515" s="151"/>
      <c r="V515" s="662"/>
      <c r="W515" s="662"/>
      <c r="X515" s="151"/>
      <c r="Y515" s="151"/>
      <c r="Z515" s="151"/>
      <c r="AA515" s="151"/>
      <c r="AB515" s="151"/>
      <c r="AC515" s="151"/>
      <c r="AD515" s="151"/>
      <c r="AE515" s="151"/>
      <c r="AF515" s="151"/>
      <c r="AG515" s="151"/>
      <c r="AH515" s="151"/>
      <c r="AI515" s="151"/>
      <c r="AJ515" s="151"/>
      <c r="AK515" s="151"/>
      <c r="AL515" s="151"/>
      <c r="AM515" s="151"/>
      <c r="AN515" s="151"/>
      <c r="AO515" s="151"/>
      <c r="AP515" s="676"/>
      <c r="AQ515" s="152"/>
      <c r="AR515" s="276"/>
      <c r="AS515" s="276"/>
      <c r="AT515" s="152"/>
      <c r="AU515" s="152"/>
      <c r="AV515" s="98"/>
      <c r="AW515" s="218"/>
      <c r="AX515" s="99"/>
      <c r="AY515" s="152"/>
      <c r="AZ515" s="152"/>
      <c r="BA515" s="201" t="str">
        <f t="shared" si="263"/>
        <v/>
      </c>
      <c r="BB515" s="201" t="str">
        <f t="shared" si="264"/>
        <v/>
      </c>
      <c r="BC515" s="201" t="str">
        <f t="shared" si="265"/>
        <v/>
      </c>
      <c r="BD515" s="201"/>
      <c r="BE515" s="154"/>
      <c r="BF515" s="155" t="s">
        <v>1819</v>
      </c>
      <c r="BG515" s="156"/>
      <c r="BH515" s="156"/>
      <c r="BI515" s="156"/>
      <c r="BJ515" s="156"/>
      <c r="BK515" s="156"/>
      <c r="BL515" s="156"/>
      <c r="BM515" s="156"/>
      <c r="BN515" s="156"/>
      <c r="BO515" s="156"/>
      <c r="BP515" s="156"/>
      <c r="BQ515" s="156"/>
      <c r="BR515" s="157"/>
      <c r="BS515" s="107"/>
      <c r="BT515" s="158"/>
      <c r="BU515" s="158"/>
      <c r="BV515" s="158"/>
      <c r="BW515" s="158"/>
      <c r="BX515" s="158"/>
      <c r="BY515" s="440"/>
      <c r="BZ515" s="158"/>
      <c r="CA515" s="158"/>
      <c r="CB515" s="158"/>
      <c r="CC515" s="158"/>
      <c r="CD515" s="158"/>
      <c r="CE515" s="158"/>
      <c r="CF515" s="158"/>
      <c r="CG515" s="111"/>
      <c r="CH515" s="111"/>
      <c r="CI515" s="111"/>
      <c r="CJ515" s="111"/>
      <c r="CK515" s="111"/>
      <c r="CL515" s="111"/>
      <c r="CM515" s="111"/>
      <c r="CN515" s="111"/>
      <c r="CO515" s="111"/>
      <c r="CP515" s="111"/>
      <c r="CQ515" s="111"/>
      <c r="CR515" s="111"/>
      <c r="CS515" s="158"/>
      <c r="CT515" s="360" t="s">
        <v>1819</v>
      </c>
      <c r="CU515" s="441"/>
      <c r="CV515" s="441"/>
      <c r="CW515" s="441"/>
      <c r="CX515" s="441"/>
      <c r="CY515" s="441"/>
      <c r="CZ515" s="441"/>
      <c r="DA515" s="441"/>
      <c r="DB515" s="441"/>
      <c r="DC515" s="442"/>
      <c r="DD515" s="442"/>
      <c r="DE515" s="442"/>
      <c r="DF515" s="443"/>
      <c r="DH515" s="163"/>
      <c r="DI515" s="163"/>
      <c r="DJ515" s="163"/>
      <c r="DK515" s="121"/>
      <c r="DL515" s="163"/>
      <c r="DM515" s="163"/>
      <c r="DN515" s="163"/>
      <c r="DO515" s="121"/>
      <c r="DP515" s="163"/>
      <c r="DQ515" s="163"/>
      <c r="DR515" s="163"/>
      <c r="DS515" s="121"/>
      <c r="DT515" s="163"/>
      <c r="DU515" s="163"/>
      <c r="DV515" s="163"/>
      <c r="DW515" s="121"/>
      <c r="DX515" s="163"/>
      <c r="DY515" s="163"/>
      <c r="DZ515" s="163"/>
      <c r="EA515" s="121"/>
      <c r="EB515" s="163"/>
      <c r="EC515" s="163"/>
      <c r="ED515" s="163"/>
      <c r="EE515" s="121"/>
      <c r="EF515" s="163"/>
      <c r="EG515" s="163"/>
      <c r="EH515" s="163"/>
      <c r="EI515" s="121"/>
      <c r="EJ515" s="163"/>
      <c r="EK515" s="163"/>
      <c r="EL515" s="163"/>
      <c r="EM515" s="121"/>
      <c r="EN515" s="163"/>
      <c r="EO515" s="163"/>
      <c r="EP515" s="163"/>
      <c r="EQ515" s="121"/>
      <c r="ER515" s="163"/>
      <c r="ES515" s="163"/>
      <c r="ET515" s="163"/>
      <c r="EU515" s="121"/>
      <c r="EV515" s="163"/>
      <c r="EW515" s="163"/>
      <c r="EX515" s="163"/>
      <c r="EY515" s="121"/>
      <c r="EZ515" s="163"/>
      <c r="FA515" s="163"/>
      <c r="FB515" s="163"/>
    </row>
    <row r="516" spans="1:158" s="118" customFormat="1" ht="15" customHeight="1" x14ac:dyDescent="0.25">
      <c r="A516" s="85">
        <v>26205080</v>
      </c>
      <c r="B516" s="444">
        <v>-75.700861110000005</v>
      </c>
      <c r="C516" s="444">
        <v>6.3410000000000002</v>
      </c>
      <c r="D516" s="445">
        <v>1638</v>
      </c>
      <c r="E516" s="361" t="s">
        <v>1913</v>
      </c>
      <c r="F516" s="131" t="s">
        <v>49</v>
      </c>
      <c r="G516" s="131" t="s">
        <v>1515</v>
      </c>
      <c r="H516" s="131" t="s">
        <v>713</v>
      </c>
      <c r="I516" s="131" t="s">
        <v>1622</v>
      </c>
      <c r="J516" s="282" t="s">
        <v>1473</v>
      </c>
      <c r="K516" s="339">
        <v>17.100000000000001</v>
      </c>
      <c r="L516" s="126">
        <v>0</v>
      </c>
      <c r="M516" s="126">
        <v>0</v>
      </c>
      <c r="N516" s="126">
        <v>0</v>
      </c>
      <c r="O516" s="126">
        <v>0</v>
      </c>
      <c r="P516" s="126">
        <v>5.2</v>
      </c>
      <c r="Q516" s="126">
        <v>0</v>
      </c>
      <c r="R516" s="126">
        <v>0.8</v>
      </c>
      <c r="S516" s="126">
        <v>0</v>
      </c>
      <c r="T516" s="126">
        <v>11.7</v>
      </c>
      <c r="U516" s="126">
        <v>0</v>
      </c>
      <c r="V516" s="661">
        <v>4.9000000000000004</v>
      </c>
      <c r="W516" s="661">
        <v>0.5</v>
      </c>
      <c r="X516" s="126">
        <v>13</v>
      </c>
      <c r="Y516" s="126">
        <v>32.299999999999997</v>
      </c>
      <c r="Z516" s="126">
        <v>0</v>
      </c>
      <c r="AA516" s="126">
        <v>4.8</v>
      </c>
      <c r="AB516" s="126">
        <v>0</v>
      </c>
      <c r="AC516" s="126">
        <v>0.4</v>
      </c>
      <c r="AD516" s="339">
        <v>1</v>
      </c>
      <c r="AE516" s="126">
        <v>7.8</v>
      </c>
      <c r="AF516" s="126">
        <v>1.8</v>
      </c>
      <c r="AG516" s="126">
        <v>0</v>
      </c>
      <c r="AH516" s="126">
        <v>0</v>
      </c>
      <c r="AI516" s="126">
        <v>8</v>
      </c>
      <c r="AJ516" s="126">
        <v>13.2</v>
      </c>
      <c r="AK516" s="126">
        <v>0</v>
      </c>
      <c r="AL516" s="126">
        <v>3.3</v>
      </c>
      <c r="AM516" s="126">
        <v>0</v>
      </c>
      <c r="AN516" s="126">
        <v>0</v>
      </c>
      <c r="AO516" s="120"/>
      <c r="AP516" s="92">
        <f t="shared" si="262"/>
        <v>125.8</v>
      </c>
      <c r="AQ516" s="93">
        <v>225.67931034482766</v>
      </c>
      <c r="AR516" s="94">
        <f t="shared" ref="AR516:AR525" si="305">+AP516*100/AQ516</f>
        <v>55.742814796705716</v>
      </c>
      <c r="AS516" s="95">
        <f t="shared" ref="AS516:AS525" si="306">IF(AND((AP516*$AT$1*100/(AQ516*AT516))&gt;100+3.33*AP516-AQ516*AT516/$AT$1,AQ516&lt;30),IF(100+3.33*AP516-AQ516*AT516/$AT$1&gt;200,200,100+3.33*AP516-AQ516*AT516/$AT$1),IF((AP516*$AT$1*100/(AQ516*AT516))&lt;100+AP516-3.33*AQ516*AT516/$AT$1,100+AP516-3.33*AQ516*AT516/$AT$1,IF((AP516*$AT$1*100/(AQ516*AT516))&gt;200,200,(AP516*$AT$1*100/(AQ516*AT516)))))</f>
        <v>55.742814796705716</v>
      </c>
      <c r="AT516" s="96">
        <f t="shared" ref="AT516:AT527" si="307">COUNT(K516:AO516)</f>
        <v>30</v>
      </c>
      <c r="AU516" s="97">
        <f t="shared" ref="AU516:AU566" si="308">COUNTIF(K516:AO516,"&gt;0")</f>
        <v>16</v>
      </c>
      <c r="AV516" s="98"/>
      <c r="AW516" s="58">
        <f t="shared" si="280"/>
        <v>0</v>
      </c>
      <c r="AX516" s="99"/>
      <c r="AY516" s="300">
        <f t="shared" ref="AY516:AY535" si="309">MAX(K516:AO516)</f>
        <v>32.299999999999997</v>
      </c>
      <c r="AZ516" s="101">
        <v>121</v>
      </c>
      <c r="BA516" s="102">
        <f t="shared" si="263"/>
        <v>-88.7</v>
      </c>
      <c r="BB516" s="102" t="str">
        <f t="shared" si="264"/>
        <v/>
      </c>
      <c r="BC516" s="102" t="str">
        <f t="shared" si="265"/>
        <v/>
      </c>
      <c r="BD516" s="102">
        <v>17.983333333333331</v>
      </c>
      <c r="BE516" s="103">
        <f t="shared" ref="BE516:BE530" si="310">AU516-BD516</f>
        <v>-1.9833333333333307</v>
      </c>
      <c r="BF516" s="446" t="s">
        <v>1335</v>
      </c>
      <c r="BG516" s="105">
        <v>79.775862068965495</v>
      </c>
      <c r="BH516" s="105">
        <v>82.006896551724154</v>
      </c>
      <c r="BI516" s="105">
        <v>164.00714285714284</v>
      </c>
      <c r="BJ516" s="105">
        <v>225.67931034482766</v>
      </c>
      <c r="BK516" s="105">
        <v>273.56551724137927</v>
      </c>
      <c r="BL516" s="105">
        <v>171.17857142857142</v>
      </c>
      <c r="BM516" s="105">
        <v>124.38518518518516</v>
      </c>
      <c r="BN516" s="105">
        <v>132.05357142857142</v>
      </c>
      <c r="BO516" s="105">
        <v>211.02499999999995</v>
      </c>
      <c r="BP516" s="105">
        <v>302.90000000000003</v>
      </c>
      <c r="BQ516" s="105">
        <v>265.13448275862072</v>
      </c>
      <c r="BR516" s="106">
        <v>136.38620689655176</v>
      </c>
      <c r="BS516" s="107"/>
      <c r="BT516" s="142">
        <v>7.1799999999999979</v>
      </c>
      <c r="BU516" s="143">
        <v>8.3701556133308994</v>
      </c>
      <c r="BV516" s="143">
        <v>13.351111111111111</v>
      </c>
      <c r="BW516" s="143">
        <v>17.983333333333331</v>
      </c>
      <c r="BX516" s="143">
        <v>18.931034482758623</v>
      </c>
      <c r="BY516" s="143">
        <v>14.630202140309157</v>
      </c>
      <c r="BZ516" s="143">
        <v>12.445977011494254</v>
      </c>
      <c r="CA516" s="143">
        <v>13.854365079365079</v>
      </c>
      <c r="CB516" s="143">
        <v>16.90993431855501</v>
      </c>
      <c r="CC516" s="143">
        <v>20.735555555555553</v>
      </c>
      <c r="CD516" s="143">
        <v>18.093103448275862</v>
      </c>
      <c r="CE516" s="144">
        <v>11.245555555555555</v>
      </c>
      <c r="CF516" s="110"/>
      <c r="CG516" s="111">
        <v>103</v>
      </c>
      <c r="CH516" s="111">
        <v>77</v>
      </c>
      <c r="CI516" s="111">
        <v>101</v>
      </c>
      <c r="CJ516" s="111">
        <v>121</v>
      </c>
      <c r="CK516" s="111">
        <v>83</v>
      </c>
      <c r="CL516" s="111">
        <v>84</v>
      </c>
      <c r="CM516" s="111">
        <v>78</v>
      </c>
      <c r="CN516" s="111">
        <v>46.6</v>
      </c>
      <c r="CO516" s="111">
        <v>117</v>
      </c>
      <c r="CP516" s="111">
        <v>129</v>
      </c>
      <c r="CQ516" s="111">
        <v>105</v>
      </c>
      <c r="CR516" s="111">
        <v>126</v>
      </c>
      <c r="CS516" s="112"/>
      <c r="CT516" s="422" t="s">
        <v>1335</v>
      </c>
      <c r="CU516" s="114">
        <f t="shared" ref="CU516:CU540" si="311">SUM(K516:T516)</f>
        <v>34.799999999999997</v>
      </c>
      <c r="CV516" s="114"/>
      <c r="CW516" s="114"/>
      <c r="CX516" s="114">
        <f t="shared" ref="CX516:CX540" si="312">SUM(U516:AD516)</f>
        <v>56.899999999999991</v>
      </c>
      <c r="CY516" s="114"/>
      <c r="CZ516" s="114"/>
      <c r="DA516" s="114">
        <f t="shared" ref="DA516:DA540" si="313">SUM(AE516:AO516)</f>
        <v>34.1</v>
      </c>
      <c r="DB516" s="115">
        <f t="shared" ref="DB516:DB540" si="314">+SUM(CU516:DA516)</f>
        <v>125.79999999999998</v>
      </c>
      <c r="DC516" s="116">
        <f t="shared" ref="DC516:DC540" si="315">COUNT(K516:T516)</f>
        <v>10</v>
      </c>
      <c r="DD516" s="116">
        <f t="shared" ref="DD516:DD540" si="316">COUNT(U516:AD516)</f>
        <v>10</v>
      </c>
      <c r="DE516" s="116">
        <f t="shared" ref="DE516:DE540" si="317">COUNT(AE516:AO516)</f>
        <v>10</v>
      </c>
      <c r="DF516" s="117">
        <f t="shared" ref="DF516:DF540" si="318">COUNT(K516:AO516)</f>
        <v>30</v>
      </c>
      <c r="DH516" s="119">
        <v>35.316650943396226</v>
      </c>
      <c r="DI516" s="119">
        <v>31.714952830188679</v>
      </c>
      <c r="DJ516" s="120">
        <v>17.808396226415095</v>
      </c>
      <c r="DK516" s="121"/>
      <c r="DL516" s="119">
        <v>19.811233532934128</v>
      </c>
      <c r="DM516" s="119">
        <v>35.435556886227545</v>
      </c>
      <c r="DN516" s="120">
        <v>30.023209580838319</v>
      </c>
      <c r="DO516" s="121"/>
      <c r="DP516" s="119">
        <v>44.804132841328418</v>
      </c>
      <c r="DQ516" s="119">
        <v>52.004797047970477</v>
      </c>
      <c r="DR516" s="120">
        <v>65.806070110701114</v>
      </c>
      <c r="DS516" s="121"/>
      <c r="DT516" s="119">
        <v>68.581409214092133</v>
      </c>
      <c r="DU516" s="119">
        <v>72.680298102981041</v>
      </c>
      <c r="DV516" s="120">
        <v>80.078292682926829</v>
      </c>
      <c r="DW516" s="121"/>
      <c r="DX516" s="119">
        <v>91.868557906141277</v>
      </c>
      <c r="DY516" s="119">
        <v>91.168797399783287</v>
      </c>
      <c r="DZ516" s="120">
        <v>93.767907851970079</v>
      </c>
      <c r="EA516" s="121"/>
      <c r="EB516" s="119">
        <v>76.884441746871303</v>
      </c>
      <c r="EC516" s="119">
        <v>62.087436053065119</v>
      </c>
      <c r="ED516" s="120">
        <v>43.091280094800425</v>
      </c>
      <c r="EE516" s="121"/>
      <c r="EF516" s="119">
        <v>48.822281255188443</v>
      </c>
      <c r="EG516" s="119">
        <v>40.418445957164202</v>
      </c>
      <c r="EH516" s="120">
        <v>37.617167524489453</v>
      </c>
      <c r="EI516" s="121"/>
      <c r="EJ516" s="119">
        <v>32.594029304029306</v>
      </c>
      <c r="EK516" s="119">
        <v>44.5918315018315</v>
      </c>
      <c r="EL516" s="120">
        <v>59.289139194139189</v>
      </c>
      <c r="EM516" s="121"/>
      <c r="EN516" s="119">
        <v>73.493742017879953</v>
      </c>
      <c r="EO516" s="119">
        <v>74.893622818220521</v>
      </c>
      <c r="EP516" s="120">
        <v>86.492635163899521</v>
      </c>
      <c r="EQ516" s="121"/>
      <c r="ER516" s="119">
        <v>84.086332678454497</v>
      </c>
      <c r="ES516" s="119">
        <v>100.42538310412573</v>
      </c>
      <c r="ET516" s="120">
        <v>119.75328421741978</v>
      </c>
      <c r="EU516" s="121"/>
      <c r="EV516" s="119">
        <v>90.054934036939301</v>
      </c>
      <c r="EW516" s="119">
        <v>100.22725216735769</v>
      </c>
      <c r="EX516" s="120">
        <v>74.297813795702965</v>
      </c>
      <c r="EY516" s="121"/>
      <c r="EZ516" s="119">
        <v>49.192159362549809</v>
      </c>
      <c r="FA516" s="119">
        <v>54.1913625498008</v>
      </c>
      <c r="FB516" s="120">
        <v>22.096478087649405</v>
      </c>
    </row>
    <row r="517" spans="1:158" s="118" customFormat="1" ht="15" customHeight="1" x14ac:dyDescent="0.25">
      <c r="A517" s="85">
        <v>26210090</v>
      </c>
      <c r="B517" s="444">
        <v>-75.859250000000003</v>
      </c>
      <c r="C517" s="444">
        <v>6.3031388899999996</v>
      </c>
      <c r="D517" s="445">
        <v>710</v>
      </c>
      <c r="E517" s="361" t="s">
        <v>397</v>
      </c>
      <c r="F517" s="131" t="s">
        <v>49</v>
      </c>
      <c r="G517" s="131" t="s">
        <v>1515</v>
      </c>
      <c r="H517" s="131" t="s">
        <v>713</v>
      </c>
      <c r="I517" s="131" t="s">
        <v>1623</v>
      </c>
      <c r="J517" s="282" t="s">
        <v>1000</v>
      </c>
      <c r="K517" s="339">
        <v>0</v>
      </c>
      <c r="L517" s="126">
        <v>0</v>
      </c>
      <c r="M517" s="126">
        <v>0</v>
      </c>
      <c r="N517" s="126">
        <v>1.9</v>
      </c>
      <c r="O517" s="126">
        <v>0</v>
      </c>
      <c r="P517" s="126">
        <v>0</v>
      </c>
      <c r="Q517" s="126">
        <v>20.9</v>
      </c>
      <c r="R517" s="126">
        <v>1.8</v>
      </c>
      <c r="S517" s="126">
        <v>0</v>
      </c>
      <c r="T517" s="126">
        <v>11.7</v>
      </c>
      <c r="U517" s="126">
        <v>0</v>
      </c>
      <c r="V517" s="661">
        <v>13.3</v>
      </c>
      <c r="W517" s="661">
        <v>7.3</v>
      </c>
      <c r="X517" s="126">
        <v>0</v>
      </c>
      <c r="Y517" s="126">
        <v>8</v>
      </c>
      <c r="Z517" s="126">
        <v>1.3</v>
      </c>
      <c r="AA517" s="126">
        <v>0</v>
      </c>
      <c r="AB517" s="126">
        <v>0</v>
      </c>
      <c r="AC517" s="126">
        <v>0</v>
      </c>
      <c r="AD517" s="339">
        <v>0</v>
      </c>
      <c r="AE517" s="126">
        <v>0</v>
      </c>
      <c r="AF517" s="126">
        <v>0</v>
      </c>
      <c r="AG517" s="126">
        <v>0</v>
      </c>
      <c r="AH517" s="126">
        <v>4.3</v>
      </c>
      <c r="AI517" s="126">
        <v>0</v>
      </c>
      <c r="AJ517" s="126">
        <v>0</v>
      </c>
      <c r="AK517" s="126">
        <v>0.4</v>
      </c>
      <c r="AL517" s="126">
        <v>7.3</v>
      </c>
      <c r="AM517" s="126">
        <v>0</v>
      </c>
      <c r="AN517" s="126">
        <v>0</v>
      </c>
      <c r="AO517" s="120"/>
      <c r="AP517" s="92">
        <f t="shared" ref="AP517:AP580" si="319">IF(AT517&gt;1,SUM(K517:AO517),"")</f>
        <v>78.199999999999989</v>
      </c>
      <c r="AQ517" s="93">
        <v>160.63333333333333</v>
      </c>
      <c r="AR517" s="94">
        <f t="shared" si="305"/>
        <v>48.68229923220585</v>
      </c>
      <c r="AS517" s="95">
        <f t="shared" si="306"/>
        <v>48.682299232205843</v>
      </c>
      <c r="AT517" s="96">
        <f t="shared" si="307"/>
        <v>30</v>
      </c>
      <c r="AU517" s="97">
        <f t="shared" si="308"/>
        <v>11</v>
      </c>
      <c r="AV517" s="98"/>
      <c r="AW517" s="58">
        <f t="shared" si="280"/>
        <v>0</v>
      </c>
      <c r="AX517" s="99"/>
      <c r="AY517" s="300">
        <f t="shared" si="309"/>
        <v>20.9</v>
      </c>
      <c r="AZ517" s="101">
        <v>100</v>
      </c>
      <c r="BA517" s="102">
        <f t="shared" ref="BA517:BA580" si="320">IF(AND(AZ517&gt;0,AY517&gt;0),AY517-AZ517,"")</f>
        <v>-79.099999999999994</v>
      </c>
      <c r="BB517" s="102" t="str">
        <f t="shared" ref="BB517:BB580" si="321">IF(AND(ISNUMBER(BA517),BA517&gt;0),"Si","")</f>
        <v/>
      </c>
      <c r="BC517" s="102" t="str">
        <f t="shared" ref="BC517:BC580" si="322">IF(AND(BB517="Si",AY517=AW517),"Si","")</f>
        <v/>
      </c>
      <c r="BD517" s="102">
        <v>13.333333333333336</v>
      </c>
      <c r="BE517" s="103">
        <f t="shared" si="310"/>
        <v>-2.3333333333333357</v>
      </c>
      <c r="BF517" s="446" t="s">
        <v>397</v>
      </c>
      <c r="BG517" s="105">
        <v>45.333333333333336</v>
      </c>
      <c r="BH517" s="105">
        <v>58.1</v>
      </c>
      <c r="BI517" s="105">
        <v>93.551724137931032</v>
      </c>
      <c r="BJ517" s="105">
        <v>160.63333333333333</v>
      </c>
      <c r="BK517" s="105">
        <v>207.86666666666667</v>
      </c>
      <c r="BL517" s="105">
        <v>174.33333333333334</v>
      </c>
      <c r="BM517" s="105">
        <v>147.23333333333332</v>
      </c>
      <c r="BN517" s="105">
        <v>155.32142857142858</v>
      </c>
      <c r="BO517" s="105">
        <v>157.63333333333333</v>
      </c>
      <c r="BP517" s="105">
        <v>194.48275862068965</v>
      </c>
      <c r="BQ517" s="105">
        <v>161.66666666666666</v>
      </c>
      <c r="BR517" s="106">
        <v>82.666666666666671</v>
      </c>
      <c r="BS517" s="107"/>
      <c r="BT517" s="108">
        <v>4.3999999999999986</v>
      </c>
      <c r="BU517" s="108">
        <v>6.1161945812807881</v>
      </c>
      <c r="BV517" s="108">
        <v>9.2044444444444444</v>
      </c>
      <c r="BW517" s="108">
        <v>13.333333333333336</v>
      </c>
      <c r="BX517" s="108">
        <v>16.566666666666663</v>
      </c>
      <c r="BY517" s="109">
        <v>14.166666666666666</v>
      </c>
      <c r="BZ517" s="109">
        <v>13.200000000000001</v>
      </c>
      <c r="CA517" s="109">
        <v>13.522222222222222</v>
      </c>
      <c r="CB517" s="109">
        <v>14.933333333333335</v>
      </c>
      <c r="CC517" s="109">
        <v>15.81428571428571</v>
      </c>
      <c r="CD517" s="109">
        <v>13.7</v>
      </c>
      <c r="CE517" s="109">
        <v>7.4999999999999964</v>
      </c>
      <c r="CF517" s="110"/>
      <c r="CG517" s="111">
        <v>71</v>
      </c>
      <c r="CH517" s="111">
        <v>66</v>
      </c>
      <c r="CI517" s="111">
        <v>165</v>
      </c>
      <c r="CJ517" s="111">
        <v>100</v>
      </c>
      <c r="CK517" s="111">
        <v>169</v>
      </c>
      <c r="CL517" s="111">
        <v>100</v>
      </c>
      <c r="CM517" s="111">
        <v>90</v>
      </c>
      <c r="CN517" s="111">
        <v>325</v>
      </c>
      <c r="CO517" s="111">
        <v>82</v>
      </c>
      <c r="CP517" s="111">
        <v>82.9</v>
      </c>
      <c r="CQ517" s="111">
        <v>90</v>
      </c>
      <c r="CR517" s="111">
        <v>76</v>
      </c>
      <c r="CS517" s="112"/>
      <c r="CT517" s="422" t="s">
        <v>397</v>
      </c>
      <c r="CU517" s="114">
        <f t="shared" si="311"/>
        <v>36.299999999999997</v>
      </c>
      <c r="CV517" s="114"/>
      <c r="CW517" s="114"/>
      <c r="CX517" s="114">
        <f t="shared" si="312"/>
        <v>29.900000000000002</v>
      </c>
      <c r="CY517" s="114"/>
      <c r="CZ517" s="114"/>
      <c r="DA517" s="114">
        <f t="shared" si="313"/>
        <v>12</v>
      </c>
      <c r="DB517" s="115">
        <f t="shared" si="314"/>
        <v>78.2</v>
      </c>
      <c r="DC517" s="116">
        <f t="shared" si="315"/>
        <v>10</v>
      </c>
      <c r="DD517" s="116">
        <f t="shared" si="316"/>
        <v>10</v>
      </c>
      <c r="DE517" s="116">
        <f t="shared" si="317"/>
        <v>10</v>
      </c>
      <c r="DF517" s="117">
        <f t="shared" si="318"/>
        <v>30</v>
      </c>
      <c r="DH517" s="119">
        <v>23.88360768175583</v>
      </c>
      <c r="DI517" s="119">
        <v>17.787791495198906</v>
      </c>
      <c r="DJ517" s="120">
        <v>6.8952674897119346</v>
      </c>
      <c r="DK517" s="121"/>
      <c r="DL517" s="119">
        <v>21.322327044025155</v>
      </c>
      <c r="DM517" s="119">
        <v>23.424528301886792</v>
      </c>
      <c r="DN517" s="120">
        <v>18.919811320754715</v>
      </c>
      <c r="DO517" s="121"/>
      <c r="DP517" s="119">
        <v>23.586122748989347</v>
      </c>
      <c r="DQ517" s="119">
        <v>28.982947445791989</v>
      </c>
      <c r="DR517" s="120">
        <v>38.077596471885336</v>
      </c>
      <c r="DS517" s="121"/>
      <c r="DT517" s="119">
        <v>44.3</v>
      </c>
      <c r="DU517" s="119">
        <v>47.5</v>
      </c>
      <c r="DV517" s="120">
        <v>60.2</v>
      </c>
      <c r="DW517" s="121"/>
      <c r="DX517" s="119">
        <v>54.027921406411586</v>
      </c>
      <c r="DY517" s="119">
        <v>71.637021716649429</v>
      </c>
      <c r="DZ517" s="120">
        <v>67.835056876938992</v>
      </c>
      <c r="EA517" s="121"/>
      <c r="EB517" s="119">
        <v>71.974054054054065</v>
      </c>
      <c r="EC517" s="119">
        <v>59.378594594594588</v>
      </c>
      <c r="ED517" s="120">
        <v>53.580684684684684</v>
      </c>
      <c r="EE517" s="121"/>
      <c r="EF517" s="119">
        <v>58.2</v>
      </c>
      <c r="EG517" s="119">
        <v>41.6</v>
      </c>
      <c r="EH517" s="120">
        <v>48.2</v>
      </c>
      <c r="EI517" s="121"/>
      <c r="EJ517" s="119">
        <v>47.81024651661307</v>
      </c>
      <c r="EK517" s="119">
        <v>48.710439442658092</v>
      </c>
      <c r="EL517" s="120">
        <v>59.012647374062169</v>
      </c>
      <c r="EM517" s="121"/>
      <c r="EN517" s="119">
        <v>57.610762331838572</v>
      </c>
      <c r="EO517" s="119">
        <v>59.011023916292984</v>
      </c>
      <c r="EP517" s="120">
        <v>61.811547085201802</v>
      </c>
      <c r="EQ517" s="121"/>
      <c r="ER517" s="119">
        <v>61.6</v>
      </c>
      <c r="ES517" s="119">
        <v>67.400000000000006</v>
      </c>
      <c r="ET517" s="120">
        <v>78.5</v>
      </c>
      <c r="EU517" s="121"/>
      <c r="EV517" s="119">
        <v>49</v>
      </c>
      <c r="EW517" s="119">
        <v>58.8</v>
      </c>
      <c r="EX517" s="120">
        <v>49.4</v>
      </c>
      <c r="EY517" s="121"/>
      <c r="EZ517" s="119">
        <v>31.314470642625988</v>
      </c>
      <c r="FA517" s="119">
        <v>25.511789181692098</v>
      </c>
      <c r="FB517" s="120">
        <v>15.307073509015259</v>
      </c>
    </row>
    <row r="518" spans="1:158" s="118" customFormat="1" ht="15" customHeight="1" x14ac:dyDescent="0.25">
      <c r="A518" s="85">
        <v>27010870</v>
      </c>
      <c r="B518" s="447">
        <v>-75.668333329999996</v>
      </c>
      <c r="C518" s="447">
        <v>6.6091666699999996</v>
      </c>
      <c r="D518" s="445">
        <v>2540</v>
      </c>
      <c r="E518" s="361" t="s">
        <v>120</v>
      </c>
      <c r="F518" s="131" t="s">
        <v>49</v>
      </c>
      <c r="G518" s="131" t="s">
        <v>1515</v>
      </c>
      <c r="H518" s="131" t="s">
        <v>1425</v>
      </c>
      <c r="I518" s="131" t="s">
        <v>1546</v>
      </c>
      <c r="J518" s="282" t="s">
        <v>793</v>
      </c>
      <c r="K518" s="339">
        <v>20</v>
      </c>
      <c r="L518" s="126">
        <v>2</v>
      </c>
      <c r="M518" s="126">
        <v>0</v>
      </c>
      <c r="N518" s="126">
        <v>0</v>
      </c>
      <c r="O518" s="126">
        <v>19.8</v>
      </c>
      <c r="P518" s="126">
        <v>0</v>
      </c>
      <c r="Q518" s="126">
        <v>25.6</v>
      </c>
      <c r="R518" s="126">
        <v>23</v>
      </c>
      <c r="S518" s="126">
        <v>0</v>
      </c>
      <c r="T518" s="126">
        <v>12.4</v>
      </c>
      <c r="U518" s="126">
        <v>0</v>
      </c>
      <c r="V518" s="661">
        <v>0</v>
      </c>
      <c r="W518" s="661">
        <v>0</v>
      </c>
      <c r="X518" s="126">
        <v>12</v>
      </c>
      <c r="Y518" s="126">
        <v>26.4</v>
      </c>
      <c r="Z518" s="126">
        <v>0</v>
      </c>
      <c r="AA518" s="126">
        <v>0</v>
      </c>
      <c r="AB518" s="126">
        <v>0</v>
      </c>
      <c r="AC518" s="126">
        <v>0</v>
      </c>
      <c r="AD518" s="339">
        <v>0</v>
      </c>
      <c r="AE518" s="126">
        <v>0</v>
      </c>
      <c r="AF518" s="126">
        <v>0</v>
      </c>
      <c r="AG518" s="126">
        <v>0</v>
      </c>
      <c r="AH518" s="126">
        <v>0</v>
      </c>
      <c r="AI518" s="126">
        <v>5.3</v>
      </c>
      <c r="AJ518" s="126">
        <v>15.4</v>
      </c>
      <c r="AK518" s="126">
        <v>20</v>
      </c>
      <c r="AL518" s="126">
        <v>0</v>
      </c>
      <c r="AM518" s="126">
        <v>0</v>
      </c>
      <c r="AN518" s="126">
        <v>0</v>
      </c>
      <c r="AO518" s="120"/>
      <c r="AP518" s="92">
        <f t="shared" si="319"/>
        <v>181.90000000000003</v>
      </c>
      <c r="AQ518" s="93">
        <v>218.22758620689663</v>
      </c>
      <c r="AR518" s="94">
        <f t="shared" si="305"/>
        <v>83.353348291881289</v>
      </c>
      <c r="AS518" s="95">
        <f t="shared" si="306"/>
        <v>83.353348291881289</v>
      </c>
      <c r="AT518" s="96">
        <f t="shared" si="307"/>
        <v>30</v>
      </c>
      <c r="AU518" s="97">
        <f t="shared" si="308"/>
        <v>11</v>
      </c>
      <c r="AV518" s="98"/>
      <c r="AW518" s="58">
        <f t="shared" si="280"/>
        <v>0</v>
      </c>
      <c r="AX518" s="99"/>
      <c r="AY518" s="300">
        <f t="shared" si="309"/>
        <v>26.4</v>
      </c>
      <c r="AZ518" s="101">
        <v>76</v>
      </c>
      <c r="BA518" s="102">
        <f t="shared" si="320"/>
        <v>-49.6</v>
      </c>
      <c r="BB518" s="102" t="str">
        <f t="shared" si="321"/>
        <v/>
      </c>
      <c r="BC518" s="102" t="str">
        <f t="shared" si="322"/>
        <v/>
      </c>
      <c r="BD518" s="102">
        <v>18.98735632183908</v>
      </c>
      <c r="BE518" s="103">
        <f t="shared" si="310"/>
        <v>-7.98735632183908</v>
      </c>
      <c r="BF518" s="446" t="s">
        <v>120</v>
      </c>
      <c r="BG518" s="105">
        <v>83.683333333333337</v>
      </c>
      <c r="BH518" s="105">
        <v>106.96551724137933</v>
      </c>
      <c r="BI518" s="105">
        <v>184.48666666666665</v>
      </c>
      <c r="BJ518" s="105">
        <v>218.22758620689663</v>
      </c>
      <c r="BK518" s="105">
        <v>236.98999999999998</v>
      </c>
      <c r="BL518" s="105">
        <v>156.95862068965519</v>
      </c>
      <c r="BM518" s="105">
        <v>135.50344827586204</v>
      </c>
      <c r="BN518" s="105">
        <v>137.00344827586204</v>
      </c>
      <c r="BO518" s="105">
        <v>184.51333333333332</v>
      </c>
      <c r="BP518" s="105">
        <v>225.05172413793099</v>
      </c>
      <c r="BQ518" s="105">
        <v>227.13448275862066</v>
      </c>
      <c r="BR518" s="106">
        <v>130.30344827586208</v>
      </c>
      <c r="BS518" s="107"/>
      <c r="BT518" s="108">
        <v>9.2333333333333325</v>
      </c>
      <c r="BU518" s="108">
        <v>10.29631150033449</v>
      </c>
      <c r="BV518" s="108">
        <v>16.733333333333334</v>
      </c>
      <c r="BW518" s="108">
        <v>18.98735632183908</v>
      </c>
      <c r="BX518" s="108">
        <v>19.833333333333332</v>
      </c>
      <c r="BY518" s="109">
        <v>15.986206896551723</v>
      </c>
      <c r="BZ518" s="109">
        <v>15.17888888888889</v>
      </c>
      <c r="CA518" s="109">
        <v>14.947777777777773</v>
      </c>
      <c r="CB518" s="109">
        <v>17.233333333333331</v>
      </c>
      <c r="CC518" s="109">
        <v>20.189999999999994</v>
      </c>
      <c r="CD518" s="109">
        <v>20.353333333333335</v>
      </c>
      <c r="CE518" s="109">
        <v>13.422222222222222</v>
      </c>
      <c r="CF518" s="110"/>
      <c r="CG518" s="111">
        <v>60.4</v>
      </c>
      <c r="CH518" s="111">
        <v>65</v>
      </c>
      <c r="CI518" s="111">
        <v>55</v>
      </c>
      <c r="CJ518" s="111">
        <v>76</v>
      </c>
      <c r="CK518" s="111">
        <v>80</v>
      </c>
      <c r="CL518" s="111">
        <v>85</v>
      </c>
      <c r="CM518" s="111">
        <v>65</v>
      </c>
      <c r="CN518" s="111">
        <v>55</v>
      </c>
      <c r="CO518" s="111">
        <v>72</v>
      </c>
      <c r="CP518" s="111">
        <v>142.5</v>
      </c>
      <c r="CQ518" s="111">
        <v>67</v>
      </c>
      <c r="CR518" s="111">
        <v>60</v>
      </c>
      <c r="CS518" s="112"/>
      <c r="CT518" s="422" t="s">
        <v>120</v>
      </c>
      <c r="CU518" s="114">
        <f t="shared" si="311"/>
        <v>102.80000000000001</v>
      </c>
      <c r="CV518" s="114"/>
      <c r="CW518" s="114"/>
      <c r="CX518" s="114">
        <f t="shared" si="312"/>
        <v>38.4</v>
      </c>
      <c r="CY518" s="114"/>
      <c r="CZ518" s="114"/>
      <c r="DA518" s="114">
        <f t="shared" si="313"/>
        <v>40.700000000000003</v>
      </c>
      <c r="DB518" s="115">
        <f t="shared" si="314"/>
        <v>181.90000000000003</v>
      </c>
      <c r="DC518" s="116">
        <f t="shared" si="315"/>
        <v>10</v>
      </c>
      <c r="DD518" s="116">
        <f t="shared" si="316"/>
        <v>10</v>
      </c>
      <c r="DE518" s="116">
        <f t="shared" si="317"/>
        <v>10</v>
      </c>
      <c r="DF518" s="117">
        <f t="shared" si="318"/>
        <v>30</v>
      </c>
      <c r="DH518" s="119">
        <v>36.913743016759781</v>
      </c>
      <c r="DI518" s="119">
        <v>28.410577281191809</v>
      </c>
      <c r="DJ518" s="120">
        <v>24.209013035381755</v>
      </c>
      <c r="DK518" s="121"/>
      <c r="DL518" s="119">
        <v>32.184048257372652</v>
      </c>
      <c r="DM518" s="119">
        <v>41.890348525469165</v>
      </c>
      <c r="DN518" s="120">
        <v>40.255603217158175</v>
      </c>
      <c r="DO518" s="121"/>
      <c r="DP518" s="119">
        <v>50.290429984779301</v>
      </c>
      <c r="DQ518" s="119">
        <v>57.789003044140024</v>
      </c>
      <c r="DR518" s="120">
        <v>67.087233637747332</v>
      </c>
      <c r="DS518" s="121"/>
      <c r="DT518" s="119">
        <v>77.922433405327553</v>
      </c>
      <c r="DU518" s="119">
        <v>66.719208063354927</v>
      </c>
      <c r="DV518" s="120">
        <v>86.925025197984155</v>
      </c>
      <c r="DW518" s="121"/>
      <c r="DX518" s="119">
        <v>95.16973165458478</v>
      </c>
      <c r="DY518" s="119">
        <v>79.17481877146129</v>
      </c>
      <c r="DZ518" s="120">
        <v>87.672116240620639</v>
      </c>
      <c r="EA518" s="121"/>
      <c r="EB518" s="119">
        <v>72.972671340678204</v>
      </c>
      <c r="EC518" s="119">
        <v>49.740555566911262</v>
      </c>
      <c r="ED518" s="120">
        <v>44.776428264824311</v>
      </c>
      <c r="EE518" s="121"/>
      <c r="EF518" s="119">
        <v>52.714654337296345</v>
      </c>
      <c r="EG518" s="119">
        <v>41.520422721268162</v>
      </c>
      <c r="EH518" s="120">
        <v>59.838256274768824</v>
      </c>
      <c r="EI518" s="121"/>
      <c r="EJ518" s="119">
        <v>47.008076837663786</v>
      </c>
      <c r="EK518" s="119">
        <v>47.008076837663786</v>
      </c>
      <c r="EL518" s="120">
        <v>59.040512991339106</v>
      </c>
      <c r="EM518" s="121"/>
      <c r="EN518" s="119">
        <v>64.143165789053768</v>
      </c>
      <c r="EO518" s="119">
        <v>71.695343864688041</v>
      </c>
      <c r="EP518" s="120">
        <v>74.514823679591501</v>
      </c>
      <c r="EQ518" s="121"/>
      <c r="ER518" s="119">
        <v>65.583369601606975</v>
      </c>
      <c r="ES518" s="119">
        <v>86.441688985604287</v>
      </c>
      <c r="ET518" s="120">
        <v>95.868044861064604</v>
      </c>
      <c r="EU518" s="121"/>
      <c r="EV518" s="119">
        <v>66.709988109393578</v>
      </c>
      <c r="EW518" s="119">
        <v>79.631292112564395</v>
      </c>
      <c r="EX518" s="120">
        <v>62.803547364248914</v>
      </c>
      <c r="EY518" s="121"/>
      <c r="EZ518" s="119">
        <v>57.214579325706183</v>
      </c>
      <c r="FA518" s="119">
        <v>47.54995443960717</v>
      </c>
      <c r="FB518" s="120">
        <v>31.603323377543791</v>
      </c>
    </row>
    <row r="519" spans="1:158" s="118" customFormat="1" ht="15" customHeight="1" x14ac:dyDescent="0.25">
      <c r="A519" s="85">
        <v>23085080</v>
      </c>
      <c r="B519" s="447">
        <v>-74.83666667</v>
      </c>
      <c r="C519" s="447">
        <v>6.4858333300000002</v>
      </c>
      <c r="D519" s="445">
        <v>835</v>
      </c>
      <c r="E519" s="361" t="s">
        <v>398</v>
      </c>
      <c r="F519" s="131" t="s">
        <v>49</v>
      </c>
      <c r="G519" s="131" t="s">
        <v>1515</v>
      </c>
      <c r="H519" s="131" t="s">
        <v>1518</v>
      </c>
      <c r="I519" s="131" t="s">
        <v>1547</v>
      </c>
      <c r="J519" s="282" t="s">
        <v>1001</v>
      </c>
      <c r="K519" s="339">
        <v>1.5</v>
      </c>
      <c r="L519" s="126">
        <v>27.5</v>
      </c>
      <c r="M519" s="126">
        <v>0</v>
      </c>
      <c r="N519" s="126">
        <v>10.1</v>
      </c>
      <c r="O519" s="126">
        <v>0</v>
      </c>
      <c r="P519" s="126">
        <v>20.5</v>
      </c>
      <c r="Q519" s="126">
        <v>5.9</v>
      </c>
      <c r="R519" s="126">
        <v>0</v>
      </c>
      <c r="S519" s="126">
        <v>3</v>
      </c>
      <c r="T519" s="126">
        <v>43.8</v>
      </c>
      <c r="U519" s="126">
        <v>0</v>
      </c>
      <c r="V519" s="661">
        <v>2</v>
      </c>
      <c r="W519" s="661">
        <v>1.8</v>
      </c>
      <c r="X519" s="126">
        <v>4.0999999999999996</v>
      </c>
      <c r="Y519" s="126">
        <v>68.5</v>
      </c>
      <c r="Z519" s="126">
        <v>9</v>
      </c>
      <c r="AA519" s="126">
        <v>7</v>
      </c>
      <c r="AB519" s="126">
        <v>2.5</v>
      </c>
      <c r="AC519" s="126">
        <v>2.5</v>
      </c>
      <c r="AD519" s="339">
        <v>1.3</v>
      </c>
      <c r="AE519" s="126">
        <v>0</v>
      </c>
      <c r="AF519" s="126">
        <v>31.2</v>
      </c>
      <c r="AG519" s="126">
        <v>45.5</v>
      </c>
      <c r="AH519" s="126">
        <v>42.5</v>
      </c>
      <c r="AI519" s="126">
        <v>2</v>
      </c>
      <c r="AJ519" s="126">
        <v>3.5</v>
      </c>
      <c r="AK519" s="126">
        <v>0</v>
      </c>
      <c r="AL519" s="126">
        <v>0</v>
      </c>
      <c r="AM519" s="126">
        <v>0</v>
      </c>
      <c r="AN519" s="126">
        <v>6.5</v>
      </c>
      <c r="AO519" s="120"/>
      <c r="AP519" s="92">
        <f t="shared" si="319"/>
        <v>342.2</v>
      </c>
      <c r="AQ519" s="93">
        <v>238.62458333333336</v>
      </c>
      <c r="AR519" s="94">
        <f t="shared" si="305"/>
        <v>143.4051744459131</v>
      </c>
      <c r="AS519" s="95">
        <f t="shared" si="306"/>
        <v>143.4051744459131</v>
      </c>
      <c r="AT519" s="96">
        <f t="shared" si="307"/>
        <v>30</v>
      </c>
      <c r="AU519" s="97">
        <f t="shared" si="308"/>
        <v>22</v>
      </c>
      <c r="AV519" s="98"/>
      <c r="AW519" s="58">
        <f t="shared" si="280"/>
        <v>6.5</v>
      </c>
      <c r="AX519" s="99"/>
      <c r="AY519" s="300">
        <f t="shared" si="309"/>
        <v>68.5</v>
      </c>
      <c r="AZ519" s="101">
        <v>93.9</v>
      </c>
      <c r="BA519" s="102">
        <f t="shared" si="320"/>
        <v>-25.400000000000006</v>
      </c>
      <c r="BB519" s="102" t="str">
        <f t="shared" si="321"/>
        <v/>
      </c>
      <c r="BC519" s="102" t="str">
        <f t="shared" si="322"/>
        <v/>
      </c>
      <c r="BD519" s="102">
        <v>18.00812260536398</v>
      </c>
      <c r="BE519" s="103">
        <f t="shared" si="310"/>
        <v>3.9918773946360204</v>
      </c>
      <c r="BF519" s="446" t="s">
        <v>398</v>
      </c>
      <c r="BG519" s="105">
        <v>48.562500000000007</v>
      </c>
      <c r="BH519" s="105">
        <v>83.200000000000017</v>
      </c>
      <c r="BI519" s="105">
        <v>147.19200000000001</v>
      </c>
      <c r="BJ519" s="105">
        <v>238.62458333333336</v>
      </c>
      <c r="BK519" s="105">
        <v>277.50833333333338</v>
      </c>
      <c r="BL519" s="105">
        <v>204.30833333333331</v>
      </c>
      <c r="BM519" s="105">
        <v>227.90416666666667</v>
      </c>
      <c r="BN519" s="105">
        <v>211.83750000000006</v>
      </c>
      <c r="BO519" s="105">
        <v>299.26666666666671</v>
      </c>
      <c r="BP519" s="105">
        <v>286.17307692307696</v>
      </c>
      <c r="BQ519" s="105">
        <v>194.28625000000002</v>
      </c>
      <c r="BR519" s="106">
        <v>92.553749999999994</v>
      </c>
      <c r="BS519" s="107"/>
      <c r="BT519" s="108">
        <v>5.4845087224397551</v>
      </c>
      <c r="BU519" s="108">
        <v>7.6165998871522502</v>
      </c>
      <c r="BV519" s="108">
        <v>12.680473372781064</v>
      </c>
      <c r="BW519" s="108">
        <v>18.00812260536398</v>
      </c>
      <c r="BX519" s="108">
        <v>18.986666666666665</v>
      </c>
      <c r="BY519" s="109">
        <v>15.021220159151195</v>
      </c>
      <c r="BZ519" s="109">
        <v>15.679012345679009</v>
      </c>
      <c r="CA519" s="109">
        <v>16.105128205128203</v>
      </c>
      <c r="CB519" s="109">
        <v>17.997947454844006</v>
      </c>
      <c r="CC519" s="109">
        <v>19.383950617283947</v>
      </c>
      <c r="CD519" s="109">
        <v>14.996748674909593</v>
      </c>
      <c r="CE519" s="109">
        <v>9.5991693042367707</v>
      </c>
      <c r="CF519" s="110"/>
      <c r="CG519" s="111">
        <v>70.5</v>
      </c>
      <c r="CH519" s="111">
        <v>79.599999999999994</v>
      </c>
      <c r="CI519" s="111">
        <v>80</v>
      </c>
      <c r="CJ519" s="111">
        <v>93.9</v>
      </c>
      <c r="CK519" s="111">
        <v>131.19999999999999</v>
      </c>
      <c r="CL519" s="111">
        <v>123</v>
      </c>
      <c r="CM519" s="111">
        <v>120.4</v>
      </c>
      <c r="CN519" s="111">
        <v>90.6</v>
      </c>
      <c r="CO519" s="111">
        <v>105</v>
      </c>
      <c r="CP519" s="111">
        <v>112.2</v>
      </c>
      <c r="CQ519" s="111">
        <v>122.4</v>
      </c>
      <c r="CR519" s="111">
        <v>52.8</v>
      </c>
      <c r="CS519" s="112"/>
      <c r="CT519" s="422" t="s">
        <v>398</v>
      </c>
      <c r="CU519" s="114">
        <f t="shared" si="311"/>
        <v>112.3</v>
      </c>
      <c r="CV519" s="114"/>
      <c r="CW519" s="114"/>
      <c r="CX519" s="114">
        <f t="shared" si="312"/>
        <v>98.7</v>
      </c>
      <c r="CY519" s="114"/>
      <c r="CZ519" s="114"/>
      <c r="DA519" s="114">
        <f t="shared" si="313"/>
        <v>131.19999999999999</v>
      </c>
      <c r="DB519" s="115">
        <f t="shared" si="314"/>
        <v>342.2</v>
      </c>
      <c r="DC519" s="116">
        <f t="shared" si="315"/>
        <v>10</v>
      </c>
      <c r="DD519" s="116">
        <f t="shared" si="316"/>
        <v>10</v>
      </c>
      <c r="DE519" s="116">
        <f t="shared" si="317"/>
        <v>10</v>
      </c>
      <c r="DF519" s="117">
        <f t="shared" si="318"/>
        <v>30</v>
      </c>
      <c r="DH519" s="119">
        <v>14.039795918367348</v>
      </c>
      <c r="DI519" s="119">
        <v>19.098251800720291</v>
      </c>
      <c r="DJ519" s="120">
        <v>16.001237995198082</v>
      </c>
      <c r="DK519" s="121"/>
      <c r="DL519" s="119">
        <v>28.627246971109034</v>
      </c>
      <c r="DM519" s="119">
        <v>31.021163094128603</v>
      </c>
      <c r="DN519" s="120">
        <v>32.617107176141658</v>
      </c>
      <c r="DO519" s="121"/>
      <c r="DP519" s="119">
        <v>43.336943337376539</v>
      </c>
      <c r="DQ519" s="119">
        <v>32.350112632126148</v>
      </c>
      <c r="DR519" s="120">
        <v>45.778461271876623</v>
      </c>
      <c r="DS519" s="121"/>
      <c r="DT519" s="119">
        <v>74.660617059891123</v>
      </c>
      <c r="DU519" s="119">
        <v>64.023758455700388</v>
      </c>
      <c r="DV519" s="120">
        <v>94.212176208546452</v>
      </c>
      <c r="DW519" s="121"/>
      <c r="DX519" s="119">
        <v>90.390057466523643</v>
      </c>
      <c r="DY519" s="119">
        <v>86.190519398388702</v>
      </c>
      <c r="DZ519" s="120">
        <v>92.789793505457894</v>
      </c>
      <c r="EA519" s="121"/>
      <c r="EB519" s="119">
        <v>89.687675374939531</v>
      </c>
      <c r="EC519" s="119">
        <v>68.818238993710693</v>
      </c>
      <c r="ED519" s="120">
        <v>51.919085631349787</v>
      </c>
      <c r="EE519" s="121"/>
      <c r="EF519" s="119">
        <v>72.697488446855516</v>
      </c>
      <c r="EG519" s="119">
        <v>63.36201861898062</v>
      </c>
      <c r="EH519" s="120">
        <v>75.776207219878074</v>
      </c>
      <c r="EI519" s="121"/>
      <c r="EJ519" s="119">
        <v>67.258322010869563</v>
      </c>
      <c r="EK519" s="119">
        <v>64.628673330745343</v>
      </c>
      <c r="EL519" s="120">
        <v>91.430861801242244</v>
      </c>
      <c r="EM519" s="121"/>
      <c r="EN519" s="119">
        <v>99.27166917222587</v>
      </c>
      <c r="EO519" s="119">
        <v>96.716160856901254</v>
      </c>
      <c r="EP519" s="120">
        <v>92.588032039838382</v>
      </c>
      <c r="EQ519" s="121"/>
      <c r="ER519" s="119">
        <v>87.984865410073738</v>
      </c>
      <c r="ES519" s="119">
        <v>102.214763916031</v>
      </c>
      <c r="ET519" s="120">
        <v>83.876232742860736</v>
      </c>
      <c r="EU519" s="121"/>
      <c r="EV519" s="119">
        <v>66.455670141965641</v>
      </c>
      <c r="EW519" s="119">
        <v>59.455289304500283</v>
      </c>
      <c r="EX519" s="120">
        <v>49.482144001809914</v>
      </c>
      <c r="EY519" s="121"/>
      <c r="EZ519" s="119">
        <v>38.052370689655163</v>
      </c>
      <c r="FA519" s="119">
        <v>24.44094827586207</v>
      </c>
      <c r="FB519" s="120">
        <v>21.758405172413788</v>
      </c>
    </row>
    <row r="520" spans="1:158" s="118" customFormat="1" ht="15" customHeight="1" x14ac:dyDescent="0.25">
      <c r="A520" s="85">
        <v>27010820</v>
      </c>
      <c r="B520" s="444">
        <v>-75.453611109999997</v>
      </c>
      <c r="C520" s="444">
        <v>6.3683333299999996</v>
      </c>
      <c r="D520" s="445">
        <v>1600</v>
      </c>
      <c r="E520" s="361" t="s">
        <v>400</v>
      </c>
      <c r="F520" s="131" t="s">
        <v>49</v>
      </c>
      <c r="G520" s="131" t="s">
        <v>1515</v>
      </c>
      <c r="H520" s="131" t="s">
        <v>1425</v>
      </c>
      <c r="I520" s="131" t="s">
        <v>1546</v>
      </c>
      <c r="J520" s="282" t="s">
        <v>97</v>
      </c>
      <c r="K520" s="339">
        <v>93</v>
      </c>
      <c r="L520" s="126">
        <v>67</v>
      </c>
      <c r="M520" s="126">
        <v>89</v>
      </c>
      <c r="N520" s="126">
        <v>0</v>
      </c>
      <c r="O520" s="126">
        <v>74</v>
      </c>
      <c r="P520" s="126">
        <v>0</v>
      </c>
      <c r="Q520" s="126">
        <v>0</v>
      </c>
      <c r="R520" s="126">
        <v>16</v>
      </c>
      <c r="S520" s="126">
        <v>0</v>
      </c>
      <c r="T520" s="126">
        <v>74</v>
      </c>
      <c r="U520" s="126">
        <v>0</v>
      </c>
      <c r="V520" s="661">
        <v>0</v>
      </c>
      <c r="W520" s="661">
        <v>0</v>
      </c>
      <c r="X520" s="126">
        <v>72</v>
      </c>
      <c r="Y520" s="126">
        <v>57</v>
      </c>
      <c r="Z520" s="126">
        <v>62</v>
      </c>
      <c r="AA520" s="126">
        <v>94</v>
      </c>
      <c r="AB520" s="126">
        <v>0</v>
      </c>
      <c r="AC520" s="126">
        <v>0</v>
      </c>
      <c r="AD520" s="339">
        <v>0</v>
      </c>
      <c r="AE520" s="126">
        <v>18</v>
      </c>
      <c r="AF520" s="126">
        <v>0</v>
      </c>
      <c r="AG520" s="126">
        <v>0</v>
      </c>
      <c r="AH520" s="126">
        <v>59</v>
      </c>
      <c r="AI520" s="126">
        <v>34</v>
      </c>
      <c r="AJ520" s="126">
        <v>15</v>
      </c>
      <c r="AK520" s="126">
        <v>0</v>
      </c>
      <c r="AL520" s="126">
        <v>12</v>
      </c>
      <c r="AM520" s="126">
        <v>0</v>
      </c>
      <c r="AN520" s="126">
        <v>0</v>
      </c>
      <c r="AO520" s="120"/>
      <c r="AP520" s="92">
        <f t="shared" si="319"/>
        <v>836</v>
      </c>
      <c r="AQ520" s="93">
        <v>204.63103448275862</v>
      </c>
      <c r="AR520" s="94">
        <f t="shared" si="305"/>
        <v>408.54018165579765</v>
      </c>
      <c r="AS520" s="95">
        <f t="shared" si="306"/>
        <v>200</v>
      </c>
      <c r="AT520" s="96">
        <f t="shared" si="307"/>
        <v>30</v>
      </c>
      <c r="AU520" s="97">
        <f t="shared" si="308"/>
        <v>15</v>
      </c>
      <c r="AV520" s="98"/>
      <c r="AW520" s="58">
        <f t="shared" si="280"/>
        <v>0</v>
      </c>
      <c r="AX520" s="99"/>
      <c r="AY520" s="300">
        <f t="shared" si="309"/>
        <v>94</v>
      </c>
      <c r="AZ520" s="101">
        <v>120</v>
      </c>
      <c r="BA520" s="102">
        <f t="shared" si="320"/>
        <v>-26</v>
      </c>
      <c r="BB520" s="102" t="str">
        <f t="shared" si="321"/>
        <v/>
      </c>
      <c r="BC520" s="102" t="str">
        <f t="shared" si="322"/>
        <v/>
      </c>
      <c r="BD520" s="102">
        <v>16.169047619047618</v>
      </c>
      <c r="BE520" s="103">
        <f t="shared" si="310"/>
        <v>-1.1690476190476176</v>
      </c>
      <c r="BF520" s="446" t="s">
        <v>400</v>
      </c>
      <c r="BG520" s="105">
        <v>47.9</v>
      </c>
      <c r="BH520" s="105">
        <v>54.9</v>
      </c>
      <c r="BI520" s="105">
        <v>113.36428571428571</v>
      </c>
      <c r="BJ520" s="105">
        <v>204.63103448275862</v>
      </c>
      <c r="BK520" s="105">
        <v>300.84666666666664</v>
      </c>
      <c r="BL520" s="105">
        <v>177.10344827586206</v>
      </c>
      <c r="BM520" s="105">
        <v>163.04827586206895</v>
      </c>
      <c r="BN520" s="105">
        <v>168.34482758620689</v>
      </c>
      <c r="BO520" s="105">
        <v>215.23333333333332</v>
      </c>
      <c r="BP520" s="105">
        <v>263.78666666666669</v>
      </c>
      <c r="BQ520" s="105">
        <v>175.1</v>
      </c>
      <c r="BR520" s="106">
        <v>93.536666666666662</v>
      </c>
      <c r="BS520" s="107"/>
      <c r="BT520" s="108">
        <v>5.6148412698412677</v>
      </c>
      <c r="BU520" s="108">
        <v>6.9523296387520546</v>
      </c>
      <c r="BV520" s="108">
        <v>12.092222222222226</v>
      </c>
      <c r="BW520" s="108">
        <v>16.169047619047618</v>
      </c>
      <c r="BX520" s="108">
        <v>18.5</v>
      </c>
      <c r="BY520" s="109">
        <v>14.052873563218393</v>
      </c>
      <c r="BZ520" s="109">
        <v>13.896551724137932</v>
      </c>
      <c r="CA520" s="109">
        <v>14.113333333333332</v>
      </c>
      <c r="CB520" s="109">
        <v>16.233333333333334</v>
      </c>
      <c r="CC520" s="109">
        <v>18.899999999999995</v>
      </c>
      <c r="CD520" s="109">
        <v>14.766666666666667</v>
      </c>
      <c r="CE520" s="109">
        <v>8.7333333333333325</v>
      </c>
      <c r="CF520" s="110"/>
      <c r="CG520" s="111">
        <v>68</v>
      </c>
      <c r="CH520" s="111">
        <v>79</v>
      </c>
      <c r="CI520" s="111">
        <v>86</v>
      </c>
      <c r="CJ520" s="111">
        <v>120</v>
      </c>
      <c r="CK520" s="111">
        <v>126</v>
      </c>
      <c r="CL520" s="111">
        <v>115</v>
      </c>
      <c r="CM520" s="111">
        <v>83</v>
      </c>
      <c r="CN520" s="111">
        <v>90</v>
      </c>
      <c r="CO520" s="111">
        <v>84</v>
      </c>
      <c r="CP520" s="111">
        <v>94</v>
      </c>
      <c r="CQ520" s="111">
        <v>161</v>
      </c>
      <c r="CR520" s="111">
        <v>93</v>
      </c>
      <c r="CS520" s="112"/>
      <c r="CT520" s="422" t="s">
        <v>400</v>
      </c>
      <c r="CU520" s="114">
        <f t="shared" si="311"/>
        <v>413</v>
      </c>
      <c r="CV520" s="114"/>
      <c r="CW520" s="114"/>
      <c r="CX520" s="114">
        <f t="shared" si="312"/>
        <v>285</v>
      </c>
      <c r="CY520" s="114"/>
      <c r="CZ520" s="114"/>
      <c r="DA520" s="114">
        <f t="shared" si="313"/>
        <v>138</v>
      </c>
      <c r="DB520" s="115">
        <f t="shared" si="314"/>
        <v>836</v>
      </c>
      <c r="DC520" s="116">
        <f t="shared" si="315"/>
        <v>10</v>
      </c>
      <c r="DD520" s="116">
        <f t="shared" si="316"/>
        <v>10</v>
      </c>
      <c r="DE520" s="116">
        <f t="shared" si="317"/>
        <v>10</v>
      </c>
      <c r="DF520" s="117">
        <f t="shared" si="318"/>
        <v>30</v>
      </c>
      <c r="DH520" s="119">
        <v>16.71658711217184</v>
      </c>
      <c r="DI520" s="119">
        <v>13.677207637231506</v>
      </c>
      <c r="DJ520" s="120">
        <v>12.05620525059666</v>
      </c>
      <c r="DK520" s="121"/>
      <c r="DL520" s="119">
        <v>18.488431061806654</v>
      </c>
      <c r="DM520" s="119">
        <v>22.958161648177494</v>
      </c>
      <c r="DN520" s="120">
        <v>22.653407290015846</v>
      </c>
      <c r="DO520" s="121"/>
      <c r="DP520" s="119">
        <v>27.271828590121036</v>
      </c>
      <c r="DQ520" s="119">
        <v>28.565747464834807</v>
      </c>
      <c r="DR520" s="120">
        <v>45.585757278377493</v>
      </c>
      <c r="DS520" s="121"/>
      <c r="DT520" s="119">
        <v>52.409140066282916</v>
      </c>
      <c r="DU520" s="119">
        <v>61.210675039246475</v>
      </c>
      <c r="DV520" s="120">
        <v>77.513518227803942</v>
      </c>
      <c r="DW520" s="121"/>
      <c r="DX520" s="119">
        <v>82.682607781282854</v>
      </c>
      <c r="DY520" s="119">
        <v>87.38161934805467</v>
      </c>
      <c r="DZ520" s="120">
        <v>83.482439537329114</v>
      </c>
      <c r="EA520" s="121"/>
      <c r="EB520" s="119">
        <v>70.794450323339206</v>
      </c>
      <c r="EC520" s="119">
        <v>50.09607289829512</v>
      </c>
      <c r="ED520" s="120">
        <v>49.196143445032334</v>
      </c>
      <c r="EE520" s="121"/>
      <c r="EF520" s="119">
        <v>49.432140533506839</v>
      </c>
      <c r="EG520" s="119">
        <v>47.831099544567344</v>
      </c>
      <c r="EH520" s="120">
        <v>51.233311646063768</v>
      </c>
      <c r="EI520" s="121"/>
      <c r="EJ520" s="119">
        <v>46.208745031232262</v>
      </c>
      <c r="EK520" s="119">
        <v>52.409918606852159</v>
      </c>
      <c r="EL520" s="120">
        <v>77.514669695248912</v>
      </c>
      <c r="EM520" s="121"/>
      <c r="EN520" s="119">
        <v>72.278181818181821</v>
      </c>
      <c r="EO520" s="119">
        <v>71.562556255625566</v>
      </c>
      <c r="EP520" s="120">
        <v>83.319261926192624</v>
      </c>
      <c r="EQ520" s="121"/>
      <c r="ER520" s="119">
        <v>75.841994979521715</v>
      </c>
      <c r="ES520" s="119">
        <v>78.119235037653596</v>
      </c>
      <c r="ET520" s="120">
        <v>95.842103316158003</v>
      </c>
      <c r="EU520" s="121"/>
      <c r="EV520" s="119">
        <v>55.849487179487184</v>
      </c>
      <c r="EW520" s="119">
        <v>54.443205128205122</v>
      </c>
      <c r="EX520" s="120">
        <v>46.40730769230769</v>
      </c>
      <c r="EY520" s="121"/>
      <c r="EZ520" s="119">
        <v>41.716903225806455</v>
      </c>
      <c r="FA520" s="119">
        <v>29.447225806451613</v>
      </c>
      <c r="FB520" s="120">
        <v>23.925870967741933</v>
      </c>
    </row>
    <row r="521" spans="1:158" s="118" customFormat="1" ht="15" customHeight="1" x14ac:dyDescent="0.25">
      <c r="A521" s="85">
        <v>27011120</v>
      </c>
      <c r="B521" s="444">
        <v>-75.657527779999995</v>
      </c>
      <c r="C521" s="444">
        <v>6.3162777800000001</v>
      </c>
      <c r="D521" s="445">
        <v>2300</v>
      </c>
      <c r="E521" s="361" t="s">
        <v>1914</v>
      </c>
      <c r="F521" s="131" t="s">
        <v>49</v>
      </c>
      <c r="G521" s="131" t="s">
        <v>1515</v>
      </c>
      <c r="H521" s="131" t="s">
        <v>1425</v>
      </c>
      <c r="I521" s="131" t="s">
        <v>1546</v>
      </c>
      <c r="J521" s="282" t="s">
        <v>1474</v>
      </c>
      <c r="K521" s="339">
        <v>3</v>
      </c>
      <c r="L521" s="126">
        <v>16</v>
      </c>
      <c r="M521" s="126">
        <v>10</v>
      </c>
      <c r="N521" s="126">
        <v>14</v>
      </c>
      <c r="O521" s="126">
        <v>0</v>
      </c>
      <c r="P521" s="126">
        <v>0</v>
      </c>
      <c r="Q521" s="126">
        <v>1</v>
      </c>
      <c r="R521" s="126">
        <v>2.2000000000000002</v>
      </c>
      <c r="S521" s="126">
        <v>0</v>
      </c>
      <c r="T521" s="126">
        <v>14.5</v>
      </c>
      <c r="U521" s="126">
        <v>0</v>
      </c>
      <c r="V521" s="661">
        <v>4.4000000000000004</v>
      </c>
      <c r="W521" s="661">
        <v>1</v>
      </c>
      <c r="X521" s="126">
        <v>13.6</v>
      </c>
      <c r="Y521" s="126">
        <v>33</v>
      </c>
      <c r="Z521" s="126">
        <v>2.5</v>
      </c>
      <c r="AA521" s="126">
        <v>22.3</v>
      </c>
      <c r="AB521" s="126">
        <v>0</v>
      </c>
      <c r="AC521" s="126">
        <v>0</v>
      </c>
      <c r="AD521" s="339">
        <v>15</v>
      </c>
      <c r="AE521" s="126">
        <v>1.7</v>
      </c>
      <c r="AF521" s="126">
        <v>36.700000000000003</v>
      </c>
      <c r="AG521" s="126">
        <v>0</v>
      </c>
      <c r="AH521" s="126">
        <v>10.5</v>
      </c>
      <c r="AI521" s="126">
        <v>9</v>
      </c>
      <c r="AJ521" s="126">
        <v>3.9</v>
      </c>
      <c r="AK521" s="126">
        <v>2</v>
      </c>
      <c r="AL521" s="126">
        <v>4.5999999999999996</v>
      </c>
      <c r="AM521" s="126">
        <v>0</v>
      </c>
      <c r="AN521" s="126">
        <v>0</v>
      </c>
      <c r="AO521" s="120"/>
      <c r="AP521" s="92">
        <f t="shared" si="319"/>
        <v>220.89999999999998</v>
      </c>
      <c r="AQ521" s="93">
        <v>236.46000000000004</v>
      </c>
      <c r="AR521" s="94">
        <f t="shared" si="305"/>
        <v>93.419605852998359</v>
      </c>
      <c r="AS521" s="95">
        <f t="shared" si="306"/>
        <v>93.419605852998359</v>
      </c>
      <c r="AT521" s="96">
        <f t="shared" si="307"/>
        <v>30</v>
      </c>
      <c r="AU521" s="97">
        <f t="shared" si="308"/>
        <v>21</v>
      </c>
      <c r="AV521" s="98"/>
      <c r="AW521" s="58">
        <f t="shared" si="280"/>
        <v>0</v>
      </c>
      <c r="AX521" s="99"/>
      <c r="AY521" s="300">
        <f t="shared" si="309"/>
        <v>36.700000000000003</v>
      </c>
      <c r="AZ521" s="101">
        <v>111</v>
      </c>
      <c r="BA521" s="102">
        <f t="shared" si="320"/>
        <v>-74.3</v>
      </c>
      <c r="BB521" s="102" t="str">
        <f t="shared" si="321"/>
        <v/>
      </c>
      <c r="BC521" s="102" t="str">
        <f t="shared" si="322"/>
        <v/>
      </c>
      <c r="BD521" s="102">
        <v>17.966666666666665</v>
      </c>
      <c r="BE521" s="103">
        <f t="shared" si="310"/>
        <v>3.033333333333335</v>
      </c>
      <c r="BF521" s="446" t="s">
        <v>1820</v>
      </c>
      <c r="BG521" s="105">
        <v>76.199999999999989</v>
      </c>
      <c r="BH521" s="105">
        <v>90.48333333333332</v>
      </c>
      <c r="BI521" s="105">
        <v>170.84137931034482</v>
      </c>
      <c r="BJ521" s="105">
        <v>236.46000000000004</v>
      </c>
      <c r="BK521" s="105">
        <v>249.13333333333333</v>
      </c>
      <c r="BL521" s="105">
        <v>160.70000000000002</v>
      </c>
      <c r="BM521" s="105">
        <v>137.79666666666665</v>
      </c>
      <c r="BN521" s="105">
        <v>133.19655172413795</v>
      </c>
      <c r="BO521" s="105">
        <v>227.81034482758622</v>
      </c>
      <c r="BP521" s="105">
        <v>293.44482758620688</v>
      </c>
      <c r="BQ521" s="105">
        <v>248.53999999999996</v>
      </c>
      <c r="BR521" s="106">
        <v>116.01379310344829</v>
      </c>
      <c r="BS521" s="107"/>
      <c r="BT521" s="142">
        <v>8.035671819262781</v>
      </c>
      <c r="BU521" s="143">
        <v>8.8832101806239763</v>
      </c>
      <c r="BV521" s="143">
        <v>14.74888888888889</v>
      </c>
      <c r="BW521" s="143">
        <v>17.966666666666665</v>
      </c>
      <c r="BX521" s="143">
        <v>18.633333333333336</v>
      </c>
      <c r="BY521" s="143">
        <v>14.6</v>
      </c>
      <c r="BZ521" s="143">
        <v>13.266666666666667</v>
      </c>
      <c r="CA521" s="143">
        <v>14.395555555555555</v>
      </c>
      <c r="CB521" s="143">
        <v>17.322988505747123</v>
      </c>
      <c r="CC521" s="143">
        <v>19.885555555555555</v>
      </c>
      <c r="CD521" s="143">
        <v>18.200000000000003</v>
      </c>
      <c r="CE521" s="144">
        <v>11.029885057471265</v>
      </c>
      <c r="CF521" s="110"/>
      <c r="CG521" s="111">
        <v>60</v>
      </c>
      <c r="CH521" s="111">
        <v>67</v>
      </c>
      <c r="CI521" s="111">
        <v>130</v>
      </c>
      <c r="CJ521" s="111">
        <v>111</v>
      </c>
      <c r="CK521" s="111">
        <v>84</v>
      </c>
      <c r="CL521" s="111">
        <v>96</v>
      </c>
      <c r="CM521" s="111">
        <v>89</v>
      </c>
      <c r="CN521" s="111">
        <v>86</v>
      </c>
      <c r="CO521" s="111">
        <v>97</v>
      </c>
      <c r="CP521" s="111">
        <v>97</v>
      </c>
      <c r="CQ521" s="111">
        <v>86</v>
      </c>
      <c r="CR521" s="111">
        <v>100</v>
      </c>
      <c r="CS521" s="112"/>
      <c r="CT521" s="422" t="s">
        <v>1820</v>
      </c>
      <c r="CU521" s="114">
        <f t="shared" si="311"/>
        <v>60.7</v>
      </c>
      <c r="CV521" s="114"/>
      <c r="CW521" s="114"/>
      <c r="CX521" s="114">
        <f t="shared" si="312"/>
        <v>91.8</v>
      </c>
      <c r="CY521" s="114"/>
      <c r="CZ521" s="114"/>
      <c r="DA521" s="114">
        <f t="shared" si="313"/>
        <v>68.400000000000006</v>
      </c>
      <c r="DB521" s="115">
        <f t="shared" si="314"/>
        <v>220.9</v>
      </c>
      <c r="DC521" s="116">
        <f t="shared" si="315"/>
        <v>10</v>
      </c>
      <c r="DD521" s="116">
        <f t="shared" si="316"/>
        <v>10</v>
      </c>
      <c r="DE521" s="116">
        <f t="shared" si="317"/>
        <v>10</v>
      </c>
      <c r="DF521" s="117">
        <f t="shared" si="318"/>
        <v>30</v>
      </c>
      <c r="DH521" s="119">
        <v>32.552512384996454</v>
      </c>
      <c r="DI521" s="119">
        <v>32.449823071479116</v>
      </c>
      <c r="DJ521" s="120">
        <v>15.608775654635522</v>
      </c>
      <c r="DK521" s="121"/>
      <c r="DL521" s="119">
        <v>24.794925474254747</v>
      </c>
      <c r="DM521" s="119">
        <v>36.819932249322498</v>
      </c>
      <c r="DN521" s="120">
        <v>25.646253387533879</v>
      </c>
      <c r="DO521" s="121"/>
      <c r="DP521" s="119">
        <v>40.471808143547264</v>
      </c>
      <c r="DQ521" s="119">
        <v>49.931483781918566</v>
      </c>
      <c r="DR521" s="120">
        <v>66.607819185645255</v>
      </c>
      <c r="DS521" s="121"/>
      <c r="DT521" s="119">
        <v>63.139011756769776</v>
      </c>
      <c r="DU521" s="119">
        <v>95.063231184350002</v>
      </c>
      <c r="DV521" s="120">
        <v>75.503312614435771</v>
      </c>
      <c r="DW521" s="121"/>
      <c r="DX521" s="119">
        <v>86.014738006359735</v>
      </c>
      <c r="DY521" s="119">
        <v>76.928674132448492</v>
      </c>
      <c r="DZ521" s="120">
        <v>80.46214341674731</v>
      </c>
      <c r="EA521" s="121"/>
      <c r="EB521" s="119">
        <v>77.256764668448497</v>
      </c>
      <c r="EC521" s="119">
        <v>58.706987399770895</v>
      </c>
      <c r="ED521" s="120">
        <v>41.991803487336128</v>
      </c>
      <c r="EE521" s="121"/>
      <c r="EF521" s="119">
        <v>47.826818219257078</v>
      </c>
      <c r="EG521" s="119">
        <v>46.834560579853395</v>
      </c>
      <c r="EH521" s="120">
        <v>39.19417675644511</v>
      </c>
      <c r="EI521" s="121"/>
      <c r="EJ521" s="119">
        <v>32.530676855895187</v>
      </c>
      <c r="EK521" s="119">
        <v>38.480240174672488</v>
      </c>
      <c r="EL521" s="120">
        <v>60.839082969432305</v>
      </c>
      <c r="EM521" s="121"/>
      <c r="EN521" s="119">
        <v>64.102040217231774</v>
      </c>
      <c r="EO521" s="119">
        <v>81.51122853368561</v>
      </c>
      <c r="EP521" s="120">
        <v>82.920064582415989</v>
      </c>
      <c r="EQ521" s="121"/>
      <c r="ER521" s="119">
        <v>83.831907113867842</v>
      </c>
      <c r="ES521" s="119">
        <v>102.08642889960949</v>
      </c>
      <c r="ET521" s="120">
        <v>101.98721954207826</v>
      </c>
      <c r="EU521" s="121"/>
      <c r="EV521" s="119">
        <v>84.717769278940764</v>
      </c>
      <c r="EW521" s="119">
        <v>102.61732197173018</v>
      </c>
      <c r="EX521" s="120">
        <v>65.29268652710681</v>
      </c>
      <c r="EY521" s="121"/>
      <c r="EZ521" s="119">
        <v>58.770209205020919</v>
      </c>
      <c r="FA521" s="119">
        <v>42.094924932316026</v>
      </c>
      <c r="FB521" s="120">
        <v>20.640748215604237</v>
      </c>
    </row>
    <row r="522" spans="1:158" s="118" customFormat="1" ht="15" customHeight="1" x14ac:dyDescent="0.25">
      <c r="A522" s="85">
        <v>26175030</v>
      </c>
      <c r="B522" s="444">
        <v>-75.694277779999993</v>
      </c>
      <c r="C522" s="444">
        <v>5.7201666700000002</v>
      </c>
      <c r="D522" s="445">
        <v>1151</v>
      </c>
      <c r="E522" s="361" t="s">
        <v>401</v>
      </c>
      <c r="F522" s="131" t="s">
        <v>49</v>
      </c>
      <c r="G522" s="131" t="s">
        <v>1515</v>
      </c>
      <c r="H522" s="131" t="s">
        <v>713</v>
      </c>
      <c r="I522" s="131" t="s">
        <v>1624</v>
      </c>
      <c r="J522" s="282" t="s">
        <v>1002</v>
      </c>
      <c r="K522" s="339">
        <v>0.5</v>
      </c>
      <c r="L522" s="126">
        <v>0</v>
      </c>
      <c r="M522" s="126">
        <v>0</v>
      </c>
      <c r="N522" s="126">
        <v>4.2</v>
      </c>
      <c r="O522" s="126">
        <v>0</v>
      </c>
      <c r="P522" s="126">
        <v>2</v>
      </c>
      <c r="Q522" s="126">
        <v>4.3</v>
      </c>
      <c r="R522" s="126">
        <v>4</v>
      </c>
      <c r="S522" s="126">
        <v>0</v>
      </c>
      <c r="T522" s="126">
        <v>2.2000000000000002</v>
      </c>
      <c r="U522" s="126">
        <v>0</v>
      </c>
      <c r="V522" s="661">
        <v>0</v>
      </c>
      <c r="W522" s="661">
        <v>0</v>
      </c>
      <c r="X522" s="126">
        <v>0</v>
      </c>
      <c r="Y522" s="126">
        <v>2.8</v>
      </c>
      <c r="Z522" s="126">
        <v>26.5</v>
      </c>
      <c r="AA522" s="126">
        <v>1</v>
      </c>
      <c r="AB522" s="126">
        <v>0</v>
      </c>
      <c r="AC522" s="126">
        <v>10</v>
      </c>
      <c r="AD522" s="339">
        <v>0</v>
      </c>
      <c r="AE522" s="126">
        <v>1.3</v>
      </c>
      <c r="AF522" s="126">
        <v>0</v>
      </c>
      <c r="AG522" s="126">
        <v>0</v>
      </c>
      <c r="AH522" s="126">
        <v>4.2</v>
      </c>
      <c r="AI522" s="126">
        <v>0</v>
      </c>
      <c r="AJ522" s="126">
        <v>19</v>
      </c>
      <c r="AK522" s="126">
        <v>4.5</v>
      </c>
      <c r="AL522" s="126">
        <v>11</v>
      </c>
      <c r="AM522" s="126">
        <v>0</v>
      </c>
      <c r="AN522" s="126">
        <v>0</v>
      </c>
      <c r="AO522" s="120"/>
      <c r="AP522" s="92">
        <f t="shared" si="319"/>
        <v>97.5</v>
      </c>
      <c r="AQ522" s="93">
        <v>235.34</v>
      </c>
      <c r="AR522" s="94">
        <f t="shared" si="305"/>
        <v>41.429421262853744</v>
      </c>
      <c r="AS522" s="95">
        <f t="shared" si="306"/>
        <v>41.429421262853744</v>
      </c>
      <c r="AT522" s="96">
        <f t="shared" si="307"/>
        <v>30</v>
      </c>
      <c r="AU522" s="97">
        <f t="shared" si="308"/>
        <v>15</v>
      </c>
      <c r="AV522" s="98"/>
      <c r="AW522" s="58">
        <f t="shared" si="280"/>
        <v>0</v>
      </c>
      <c r="AX522" s="99"/>
      <c r="AY522" s="300">
        <f t="shared" si="309"/>
        <v>26.5</v>
      </c>
      <c r="AZ522" s="101">
        <v>104.2</v>
      </c>
      <c r="BA522" s="102">
        <f t="shared" si="320"/>
        <v>-77.7</v>
      </c>
      <c r="BB522" s="102" t="str">
        <f t="shared" si="321"/>
        <v/>
      </c>
      <c r="BC522" s="102" t="str">
        <f t="shared" si="322"/>
        <v/>
      </c>
      <c r="BD522" s="102">
        <v>16.899999999999999</v>
      </c>
      <c r="BE522" s="103">
        <f t="shared" si="310"/>
        <v>-1.8999999999999986</v>
      </c>
      <c r="BF522" s="446" t="s">
        <v>401</v>
      </c>
      <c r="BG522" s="105">
        <v>96.203333333333347</v>
      </c>
      <c r="BH522" s="105">
        <v>102.48620689655175</v>
      </c>
      <c r="BI522" s="105">
        <v>166.6</v>
      </c>
      <c r="BJ522" s="105">
        <v>235.34</v>
      </c>
      <c r="BK522" s="105">
        <v>296.35666666666668</v>
      </c>
      <c r="BL522" s="105">
        <v>205.97241379310341</v>
      </c>
      <c r="BM522" s="105">
        <v>184.25517241379305</v>
      </c>
      <c r="BN522" s="105">
        <v>191.26333333333332</v>
      </c>
      <c r="BO522" s="105">
        <v>259.52</v>
      </c>
      <c r="BP522" s="105">
        <v>304.15666666666669</v>
      </c>
      <c r="BQ522" s="105">
        <v>251.2555555555555</v>
      </c>
      <c r="BR522" s="106">
        <v>189.40740740740745</v>
      </c>
      <c r="BS522" s="107"/>
      <c r="BT522" s="108">
        <v>8.2666666666666657</v>
      </c>
      <c r="BU522" s="108">
        <v>9.9603455877881171</v>
      </c>
      <c r="BV522" s="108">
        <v>13.299999999999999</v>
      </c>
      <c r="BW522" s="108">
        <v>16.899999999999999</v>
      </c>
      <c r="BX522" s="108">
        <v>18.299999999999994</v>
      </c>
      <c r="BY522" s="109">
        <v>13.917241379310347</v>
      </c>
      <c r="BZ522" s="109">
        <v>12.013333333333332</v>
      </c>
      <c r="CA522" s="109">
        <v>12.866666666666667</v>
      </c>
      <c r="CB522" s="109">
        <v>16.166666666666668</v>
      </c>
      <c r="CC522" s="109">
        <v>19.066666666666666</v>
      </c>
      <c r="CD522" s="109">
        <v>19.1551724137931</v>
      </c>
      <c r="CE522" s="109">
        <v>12.991954022988502</v>
      </c>
      <c r="CF522" s="110"/>
      <c r="CG522" s="111">
        <v>93.8</v>
      </c>
      <c r="CH522" s="111">
        <v>71.599999999999994</v>
      </c>
      <c r="CI522" s="111">
        <v>60.6</v>
      </c>
      <c r="CJ522" s="111">
        <v>104.2</v>
      </c>
      <c r="CK522" s="111">
        <v>117.5</v>
      </c>
      <c r="CL522" s="111">
        <v>81.2</v>
      </c>
      <c r="CM522" s="111">
        <v>94.4</v>
      </c>
      <c r="CN522" s="111">
        <v>82.2</v>
      </c>
      <c r="CO522" s="111">
        <v>92.6</v>
      </c>
      <c r="CP522" s="111">
        <v>197.5</v>
      </c>
      <c r="CQ522" s="111">
        <v>73.599999999999994</v>
      </c>
      <c r="CR522" s="111">
        <v>100.6</v>
      </c>
      <c r="CS522" s="112"/>
      <c r="CT522" s="422" t="s">
        <v>401</v>
      </c>
      <c r="CU522" s="114">
        <f t="shared" si="311"/>
        <v>17.2</v>
      </c>
      <c r="CV522" s="114"/>
      <c r="CW522" s="114"/>
      <c r="CX522" s="114">
        <f t="shared" si="312"/>
        <v>40.299999999999997</v>
      </c>
      <c r="CY522" s="114"/>
      <c r="CZ522" s="114"/>
      <c r="DA522" s="114">
        <f t="shared" si="313"/>
        <v>40</v>
      </c>
      <c r="DB522" s="115">
        <f t="shared" si="314"/>
        <v>97.5</v>
      </c>
      <c r="DC522" s="116">
        <f t="shared" si="315"/>
        <v>10</v>
      </c>
      <c r="DD522" s="116">
        <f t="shared" si="316"/>
        <v>10</v>
      </c>
      <c r="DE522" s="116">
        <f t="shared" si="317"/>
        <v>10</v>
      </c>
      <c r="DF522" s="117">
        <f t="shared" si="318"/>
        <v>30</v>
      </c>
      <c r="DH522" s="119">
        <v>37.017163202463436</v>
      </c>
      <c r="DI522" s="119">
        <v>26.497540415704393</v>
      </c>
      <c r="DJ522" s="120">
        <v>22.428629715165517</v>
      </c>
      <c r="DK522" s="121"/>
      <c r="DL522" s="119">
        <v>35.003064676616916</v>
      </c>
      <c r="DM522" s="119">
        <v>34.696915422885574</v>
      </c>
      <c r="DN522" s="120">
        <v>32.860019900497512</v>
      </c>
      <c r="DO522" s="121"/>
      <c r="DP522" s="119">
        <v>44.721099123398517</v>
      </c>
      <c r="DQ522" s="119">
        <v>42.620107889413354</v>
      </c>
      <c r="DR522" s="120">
        <v>61.028792987188126</v>
      </c>
      <c r="DS522" s="121"/>
      <c r="DT522" s="119">
        <v>62.864579371938937</v>
      </c>
      <c r="DU522" s="119">
        <v>85.579514549121313</v>
      </c>
      <c r="DV522" s="120">
        <v>82.092572745606475</v>
      </c>
      <c r="DW522" s="121"/>
      <c r="DX522" s="119">
        <v>100.54339726027399</v>
      </c>
      <c r="DY522" s="119">
        <v>92.6635079908676</v>
      </c>
      <c r="DZ522" s="120">
        <v>98.049761415525126</v>
      </c>
      <c r="EA522" s="121"/>
      <c r="EB522" s="119">
        <v>90.271116504854362</v>
      </c>
      <c r="EC522" s="119">
        <v>59.023422330097084</v>
      </c>
      <c r="ED522" s="120">
        <v>55.055461165048541</v>
      </c>
      <c r="EE522" s="121"/>
      <c r="EF522" s="119">
        <v>69.465137376879227</v>
      </c>
      <c r="EG522" s="119">
        <v>59.199844479004668</v>
      </c>
      <c r="EH522" s="120">
        <v>63.585018144116127</v>
      </c>
      <c r="EI522" s="121"/>
      <c r="EJ522" s="119">
        <v>67.630906995884786</v>
      </c>
      <c r="EK522" s="119">
        <v>62.436213991769549</v>
      </c>
      <c r="EL522" s="120">
        <v>72.226212345679016</v>
      </c>
      <c r="EM522" s="121"/>
      <c r="EN522" s="119">
        <v>76.26490800477896</v>
      </c>
      <c r="EO522" s="119">
        <v>100.12264755077656</v>
      </c>
      <c r="EP522" s="120">
        <v>102.11911111111108</v>
      </c>
      <c r="EQ522" s="121"/>
      <c r="ER522" s="119">
        <v>92.074088584176749</v>
      </c>
      <c r="ES522" s="119">
        <v>92.674571770595293</v>
      </c>
      <c r="ET522" s="120">
        <v>121.79800631189468</v>
      </c>
      <c r="EU522" s="121"/>
      <c r="EV522" s="119">
        <v>86.381335483004179</v>
      </c>
      <c r="EW522" s="119">
        <v>77.225710063146593</v>
      </c>
      <c r="EX522" s="120">
        <v>83.296287787182607</v>
      </c>
      <c r="EY522" s="121"/>
      <c r="EZ522" s="119">
        <v>66.108241469816278</v>
      </c>
      <c r="FA522" s="119">
        <v>64.054583080961038</v>
      </c>
      <c r="FB522" s="120">
        <v>31.293842115889362</v>
      </c>
    </row>
    <row r="523" spans="1:158" s="118" customFormat="1" ht="15" customHeight="1" x14ac:dyDescent="0.25">
      <c r="A523" s="85">
        <v>26170150</v>
      </c>
      <c r="B523" s="444">
        <v>-75.838805559999997</v>
      </c>
      <c r="C523" s="444">
        <v>5.7910555600000002</v>
      </c>
      <c r="D523" s="445">
        <v>1785</v>
      </c>
      <c r="E523" s="197" t="s">
        <v>402</v>
      </c>
      <c r="F523" s="169" t="s">
        <v>49</v>
      </c>
      <c r="G523" s="169" t="s">
        <v>1515</v>
      </c>
      <c r="H523" s="169" t="s">
        <v>713</v>
      </c>
      <c r="I523" s="169" t="s">
        <v>1624</v>
      </c>
      <c r="J523" s="448" t="s">
        <v>1003</v>
      </c>
      <c r="K523" s="339">
        <v>0</v>
      </c>
      <c r="L523" s="126">
        <v>0</v>
      </c>
      <c r="M523" s="126">
        <v>0</v>
      </c>
      <c r="N523" s="126">
        <v>15</v>
      </c>
      <c r="O523" s="126">
        <v>5</v>
      </c>
      <c r="P523" s="126">
        <v>2</v>
      </c>
      <c r="Q523" s="126">
        <v>0</v>
      </c>
      <c r="R523" s="126">
        <v>3</v>
      </c>
      <c r="S523" s="126">
        <v>0</v>
      </c>
      <c r="T523" s="126">
        <v>25</v>
      </c>
      <c r="U523" s="126">
        <v>13</v>
      </c>
      <c r="V523" s="661">
        <v>0</v>
      </c>
      <c r="W523" s="661">
        <v>0</v>
      </c>
      <c r="X523" s="126">
        <v>30</v>
      </c>
      <c r="Y523" s="126">
        <v>14</v>
      </c>
      <c r="Z523" s="126">
        <v>4</v>
      </c>
      <c r="AA523" s="126">
        <v>0</v>
      </c>
      <c r="AB523" s="126">
        <v>0</v>
      </c>
      <c r="AC523" s="126">
        <v>0</v>
      </c>
      <c r="AD523" s="339">
        <v>0</v>
      </c>
      <c r="AE523" s="126">
        <v>0</v>
      </c>
      <c r="AF523" s="126">
        <v>0</v>
      </c>
      <c r="AG523" s="126">
        <v>0</v>
      </c>
      <c r="AH523" s="126">
        <v>0</v>
      </c>
      <c r="AI523" s="126">
        <v>0</v>
      </c>
      <c r="AJ523" s="126">
        <v>52</v>
      </c>
      <c r="AK523" s="126">
        <v>10</v>
      </c>
      <c r="AL523" s="126">
        <v>2</v>
      </c>
      <c r="AM523" s="126">
        <v>0</v>
      </c>
      <c r="AN523" s="126">
        <v>0</v>
      </c>
      <c r="AO523" s="120"/>
      <c r="AP523" s="92">
        <f t="shared" si="319"/>
        <v>175</v>
      </c>
      <c r="AQ523" s="93">
        <v>287.55172413793105</v>
      </c>
      <c r="AR523" s="94">
        <f t="shared" si="305"/>
        <v>60.8586161410241</v>
      </c>
      <c r="AS523" s="95">
        <f t="shared" si="306"/>
        <v>60.8586161410241</v>
      </c>
      <c r="AT523" s="96">
        <f t="shared" si="307"/>
        <v>30</v>
      </c>
      <c r="AU523" s="97">
        <f t="shared" si="308"/>
        <v>12</v>
      </c>
      <c r="AV523" s="98"/>
      <c r="AW523" s="58">
        <f t="shared" si="280"/>
        <v>0</v>
      </c>
      <c r="AX523" s="99"/>
      <c r="AY523" s="300">
        <f t="shared" si="309"/>
        <v>52</v>
      </c>
      <c r="AZ523" s="101"/>
      <c r="BA523" s="102" t="str">
        <f t="shared" si="320"/>
        <v/>
      </c>
      <c r="BB523" s="102" t="str">
        <f t="shared" si="321"/>
        <v/>
      </c>
      <c r="BC523" s="102" t="str">
        <f t="shared" si="322"/>
        <v/>
      </c>
      <c r="BD523" s="102">
        <v>16.28850574712644</v>
      </c>
      <c r="BE523" s="103">
        <f t="shared" si="310"/>
        <v>-4.2885057471264396</v>
      </c>
      <c r="BF523" s="346" t="s">
        <v>402</v>
      </c>
      <c r="BG523" s="105">
        <v>113.3</v>
      </c>
      <c r="BH523" s="105">
        <v>128.65517241379311</v>
      </c>
      <c r="BI523" s="105">
        <v>223.75862068965517</v>
      </c>
      <c r="BJ523" s="105">
        <v>287.55172413793105</v>
      </c>
      <c r="BK523" s="105">
        <v>336.13793103448273</v>
      </c>
      <c r="BL523" s="105">
        <v>261.46666666666664</v>
      </c>
      <c r="BM523" s="105">
        <v>222.33333333333334</v>
      </c>
      <c r="BN523" s="105">
        <v>244.53333333333333</v>
      </c>
      <c r="BO523" s="105">
        <v>286.03333333333336</v>
      </c>
      <c r="BP523" s="105">
        <v>322.9655172413793</v>
      </c>
      <c r="BQ523" s="105">
        <v>293.86206896551727</v>
      </c>
      <c r="BR523" s="106">
        <v>180</v>
      </c>
      <c r="BS523" s="107"/>
      <c r="BT523" s="108">
        <v>7.7999999999999972</v>
      </c>
      <c r="BU523" s="108">
        <v>9.0231458675424197</v>
      </c>
      <c r="BV523" s="108">
        <v>13.673333333333334</v>
      </c>
      <c r="BW523" s="108">
        <v>16.28850574712644</v>
      </c>
      <c r="BX523" s="108">
        <v>18.427777777777774</v>
      </c>
      <c r="BY523" s="109">
        <v>14.933333333333337</v>
      </c>
      <c r="BZ523" s="109">
        <v>12.566666666666666</v>
      </c>
      <c r="CA523" s="109">
        <v>13.5</v>
      </c>
      <c r="CB523" s="109">
        <v>16.3</v>
      </c>
      <c r="CC523" s="109">
        <v>18.434482758620685</v>
      </c>
      <c r="CD523" s="109">
        <v>17.349425287356325</v>
      </c>
      <c r="CE523" s="109">
        <v>11.533333333333333</v>
      </c>
      <c r="CF523" s="110"/>
      <c r="CG523" s="111"/>
      <c r="CH523" s="111"/>
      <c r="CI523" s="111"/>
      <c r="CJ523" s="111"/>
      <c r="CK523" s="111"/>
      <c r="CL523" s="111"/>
      <c r="CM523" s="111"/>
      <c r="CN523" s="111"/>
      <c r="CO523" s="111"/>
      <c r="CP523" s="111"/>
      <c r="CQ523" s="111"/>
      <c r="CR523" s="111"/>
      <c r="CS523" s="112"/>
      <c r="CT523" s="200" t="s">
        <v>402</v>
      </c>
      <c r="CU523" s="114">
        <f t="shared" si="311"/>
        <v>50</v>
      </c>
      <c r="CV523" s="114"/>
      <c r="CW523" s="114"/>
      <c r="CX523" s="114">
        <f t="shared" si="312"/>
        <v>61</v>
      </c>
      <c r="CY523" s="114"/>
      <c r="CZ523" s="114"/>
      <c r="DA523" s="114">
        <f t="shared" si="313"/>
        <v>64</v>
      </c>
      <c r="DB523" s="115">
        <f t="shared" si="314"/>
        <v>175</v>
      </c>
      <c r="DC523" s="116">
        <f t="shared" si="315"/>
        <v>10</v>
      </c>
      <c r="DD523" s="116">
        <f t="shared" si="316"/>
        <v>10</v>
      </c>
      <c r="DE523" s="116">
        <f t="shared" si="317"/>
        <v>10</v>
      </c>
      <c r="DF523" s="117">
        <f t="shared" si="318"/>
        <v>30</v>
      </c>
      <c r="DH523" s="119">
        <v>55.7</v>
      </c>
      <c r="DI523" s="119">
        <v>26.7</v>
      </c>
      <c r="DJ523" s="120">
        <v>32.5</v>
      </c>
      <c r="DK523" s="121"/>
      <c r="DL523" s="119">
        <v>29.324444444444445</v>
      </c>
      <c r="DM523" s="119">
        <v>42.580700152207008</v>
      </c>
      <c r="DN523" s="120">
        <v>38.061522070015222</v>
      </c>
      <c r="DO523" s="121"/>
      <c r="DP523" s="119">
        <v>65.57283653846153</v>
      </c>
      <c r="DQ523" s="119">
        <v>61.92442307692307</v>
      </c>
      <c r="DR523" s="120">
        <v>77.602740384615387</v>
      </c>
      <c r="DS523" s="121"/>
      <c r="DT523" s="119">
        <v>87.120120120120106</v>
      </c>
      <c r="DU523" s="119">
        <v>93.221529221529224</v>
      </c>
      <c r="DV523" s="120">
        <v>108.32501732501733</v>
      </c>
      <c r="DW523" s="121"/>
      <c r="DX523" s="119">
        <v>118.51133103843945</v>
      </c>
      <c r="DY523" s="119">
        <v>114.01090074584049</v>
      </c>
      <c r="DZ523" s="120">
        <v>116.11110154905333</v>
      </c>
      <c r="EA523" s="121"/>
      <c r="EB523" s="119">
        <v>115.8132554945055</v>
      </c>
      <c r="EC523" s="119">
        <v>97.11111492673993</v>
      </c>
      <c r="ED523" s="120">
        <v>78.308962912087921</v>
      </c>
      <c r="EE523" s="121"/>
      <c r="EF523" s="119">
        <v>79.900000000000006</v>
      </c>
      <c r="EG523" s="119">
        <v>90</v>
      </c>
      <c r="EH523" s="120">
        <v>87.3</v>
      </c>
      <c r="EI523" s="121"/>
      <c r="EJ523" s="119">
        <v>75.028330033003314</v>
      </c>
      <c r="EK523" s="119">
        <v>80.920607260726072</v>
      </c>
      <c r="EL523" s="120">
        <v>92.01772937293731</v>
      </c>
      <c r="EM523" s="121"/>
      <c r="EN523" s="119">
        <v>97.410693895476498</v>
      </c>
      <c r="EO523" s="119">
        <v>102.31123188405796</v>
      </c>
      <c r="EP523" s="120">
        <v>103.91140755379885</v>
      </c>
      <c r="EQ523" s="121"/>
      <c r="ER523" s="119">
        <v>104.8</v>
      </c>
      <c r="ES523" s="119">
        <v>110.6</v>
      </c>
      <c r="ET523" s="120">
        <v>123.4</v>
      </c>
      <c r="EU523" s="121"/>
      <c r="EV523" s="119">
        <v>101.11185287356322</v>
      </c>
      <c r="EW523" s="119">
        <v>93.548367816091954</v>
      </c>
      <c r="EX523" s="120">
        <v>93.946445977011507</v>
      </c>
      <c r="EY523" s="121"/>
      <c r="EZ523" s="119">
        <v>72.227646946199499</v>
      </c>
      <c r="FA523" s="119">
        <v>55.721328738273023</v>
      </c>
      <c r="FB523" s="120">
        <v>46.217690982194135</v>
      </c>
    </row>
    <row r="524" spans="1:158" s="118" customFormat="1" ht="15" customHeight="1" x14ac:dyDescent="0.25">
      <c r="A524" s="85">
        <v>26220110</v>
      </c>
      <c r="B524" s="449">
        <v>-75.616861110000002</v>
      </c>
      <c r="C524" s="449">
        <v>7.3237500000000004</v>
      </c>
      <c r="D524" s="445">
        <v>530</v>
      </c>
      <c r="E524" s="450" t="s">
        <v>1304</v>
      </c>
      <c r="F524" s="451" t="s">
        <v>49</v>
      </c>
      <c r="G524" s="451" t="s">
        <v>1515</v>
      </c>
      <c r="H524" s="451" t="s">
        <v>713</v>
      </c>
      <c r="I524" s="451" t="s">
        <v>1623</v>
      </c>
      <c r="J524" s="452" t="s">
        <v>1315</v>
      </c>
      <c r="K524" s="339">
        <v>6</v>
      </c>
      <c r="L524" s="126">
        <v>0</v>
      </c>
      <c r="M524" s="126">
        <v>0</v>
      </c>
      <c r="N524" s="126">
        <v>2</v>
      </c>
      <c r="O524" s="126">
        <v>0</v>
      </c>
      <c r="P524" s="126">
        <v>1</v>
      </c>
      <c r="Q524" s="126">
        <v>28</v>
      </c>
      <c r="R524" s="126">
        <v>3</v>
      </c>
      <c r="S524" s="126">
        <v>5</v>
      </c>
      <c r="T524" s="126">
        <v>48</v>
      </c>
      <c r="U524" s="126">
        <v>0</v>
      </c>
      <c r="V524" s="661">
        <v>0</v>
      </c>
      <c r="W524" s="661">
        <v>0</v>
      </c>
      <c r="X524" s="126">
        <v>5</v>
      </c>
      <c r="Y524" s="126">
        <v>4</v>
      </c>
      <c r="Z524" s="126">
        <v>2</v>
      </c>
      <c r="AA524" s="126">
        <v>0</v>
      </c>
      <c r="AB524" s="126">
        <v>0</v>
      </c>
      <c r="AC524" s="126">
        <v>0</v>
      </c>
      <c r="AD524" s="339">
        <v>7</v>
      </c>
      <c r="AE524" s="126">
        <v>5</v>
      </c>
      <c r="AF524" s="126">
        <v>15</v>
      </c>
      <c r="AG524" s="126">
        <v>2</v>
      </c>
      <c r="AH524" s="126">
        <v>10</v>
      </c>
      <c r="AI524" s="126">
        <v>0</v>
      </c>
      <c r="AJ524" s="126">
        <v>18</v>
      </c>
      <c r="AK524" s="126">
        <v>12</v>
      </c>
      <c r="AL524" s="126">
        <v>2</v>
      </c>
      <c r="AM524" s="126">
        <v>0</v>
      </c>
      <c r="AN524" s="126">
        <v>0</v>
      </c>
      <c r="AO524" s="120"/>
      <c r="AP524" s="92">
        <f t="shared" si="319"/>
        <v>175</v>
      </c>
      <c r="AQ524" s="93">
        <v>219.1571428571429</v>
      </c>
      <c r="AR524" s="94">
        <f>+AP524*100/AQ524</f>
        <v>79.851378658496827</v>
      </c>
      <c r="AS524" s="95">
        <f>IF(AND((AP524*$AT$1*100/(AQ524*AT524))&gt;100+3.33*AP524-AQ524*AT524/$AT$1,AQ524&lt;30),IF(100+3.33*AP524-AQ524*AT524/$AT$1&gt;200,200,100+3.33*AP524-AQ524*AT524/$AT$1),IF((AP524*$AT$1*100/(AQ524*AT524))&lt;100+AP524-3.33*AQ524*AT524/$AT$1,100+AP524-3.33*AQ524*AT524/$AT$1,IF((AP524*$AT$1*100/(AQ524*AT524))&gt;200,200,(AP524*$AT$1*100/(AQ524*AT524)))))</f>
        <v>79.851378658496827</v>
      </c>
      <c r="AT524" s="96">
        <f>COUNT(K524:AO524)</f>
        <v>30</v>
      </c>
      <c r="AU524" s="97">
        <f t="shared" si="308"/>
        <v>18</v>
      </c>
      <c r="AV524" s="98"/>
      <c r="AW524" s="58">
        <f t="shared" si="280"/>
        <v>0</v>
      </c>
      <c r="AX524" s="99"/>
      <c r="AY524" s="300">
        <f t="shared" si="309"/>
        <v>48</v>
      </c>
      <c r="AZ524" s="101">
        <v>105</v>
      </c>
      <c r="BA524" s="102">
        <f t="shared" si="320"/>
        <v>-57</v>
      </c>
      <c r="BB524" s="102" t="str">
        <f t="shared" si="321"/>
        <v/>
      </c>
      <c r="BC524" s="102" t="str">
        <f t="shared" si="322"/>
        <v/>
      </c>
      <c r="BD524" s="102">
        <v>17.337693222354339</v>
      </c>
      <c r="BE524" s="103">
        <f t="shared" si="310"/>
        <v>0.66230677764566082</v>
      </c>
      <c r="BF524" s="453" t="s">
        <v>1304</v>
      </c>
      <c r="BG524" s="105">
        <v>49.762068965517244</v>
      </c>
      <c r="BH524" s="105">
        <v>64.946666666666658</v>
      </c>
      <c r="BI524" s="105">
        <v>106.73571428571429</v>
      </c>
      <c r="BJ524" s="105">
        <v>219.1571428571429</v>
      </c>
      <c r="BK524" s="105">
        <v>313.75862068965517</v>
      </c>
      <c r="BL524" s="105">
        <v>292.06428571428575</v>
      </c>
      <c r="BM524" s="105">
        <v>304.62068965517244</v>
      </c>
      <c r="BN524" s="105">
        <v>300.29999999999995</v>
      </c>
      <c r="BO524" s="105">
        <v>275.24137931034483</v>
      </c>
      <c r="BP524" s="105">
        <v>329.80714285714294</v>
      </c>
      <c r="BQ524" s="105">
        <v>262.12142857142857</v>
      </c>
      <c r="BR524" s="106">
        <v>133.32000000000002</v>
      </c>
      <c r="BS524" s="107"/>
      <c r="BT524" s="142">
        <v>5.6517241379310326</v>
      </c>
      <c r="BU524" s="143">
        <v>6.7528633004926117</v>
      </c>
      <c r="BV524" s="143">
        <v>9.620000000000001</v>
      </c>
      <c r="BW524" s="143">
        <v>17.337693222354339</v>
      </c>
      <c r="BX524" s="143">
        <v>21.185555555555545</v>
      </c>
      <c r="BY524" s="143">
        <v>20.065845648604267</v>
      </c>
      <c r="BZ524" s="143">
        <v>19.985555555555553</v>
      </c>
      <c r="CA524" s="143">
        <v>19.448275862068964</v>
      </c>
      <c r="CB524" s="143">
        <v>18.686206896551727</v>
      </c>
      <c r="CC524" s="143">
        <v>22.035180623973726</v>
      </c>
      <c r="CD524" s="143">
        <v>20.537110016420364</v>
      </c>
      <c r="CE524" s="144">
        <v>12.299999999999999</v>
      </c>
      <c r="CF524" s="110"/>
      <c r="CG524" s="111">
        <v>55</v>
      </c>
      <c r="CH524" s="111">
        <v>69</v>
      </c>
      <c r="CI524" s="111">
        <v>90</v>
      </c>
      <c r="CJ524" s="111">
        <v>105</v>
      </c>
      <c r="CK524" s="111">
        <v>91</v>
      </c>
      <c r="CL524" s="111">
        <v>102</v>
      </c>
      <c r="CM524" s="111">
        <v>90</v>
      </c>
      <c r="CN524" s="111">
        <v>90</v>
      </c>
      <c r="CO524" s="111">
        <v>85</v>
      </c>
      <c r="CP524" s="111">
        <v>96</v>
      </c>
      <c r="CQ524" s="111">
        <v>130</v>
      </c>
      <c r="CR524" s="111">
        <v>70</v>
      </c>
      <c r="CS524" s="112"/>
      <c r="CT524" s="350" t="s">
        <v>1304</v>
      </c>
      <c r="CU524" s="114">
        <f t="shared" si="311"/>
        <v>93</v>
      </c>
      <c r="CV524" s="114"/>
      <c r="CW524" s="114"/>
      <c r="CX524" s="114">
        <f t="shared" si="312"/>
        <v>18</v>
      </c>
      <c r="CY524" s="114"/>
      <c r="CZ524" s="114"/>
      <c r="DA524" s="114">
        <f t="shared" si="313"/>
        <v>64</v>
      </c>
      <c r="DB524" s="115">
        <f t="shared" si="314"/>
        <v>175</v>
      </c>
      <c r="DC524" s="116">
        <f t="shared" si="315"/>
        <v>10</v>
      </c>
      <c r="DD524" s="116">
        <f t="shared" si="316"/>
        <v>10</v>
      </c>
      <c r="DE524" s="116">
        <f t="shared" si="317"/>
        <v>10</v>
      </c>
      <c r="DF524" s="117">
        <f t="shared" si="318"/>
        <v>30</v>
      </c>
      <c r="DH524" s="119">
        <v>37.198701661315084</v>
      </c>
      <c r="DI524" s="119">
        <v>43.298488761692006</v>
      </c>
      <c r="DJ524" s="120">
        <v>29.698963423146715</v>
      </c>
      <c r="DK524" s="121"/>
      <c r="DL524" s="119">
        <v>31.328223624887286</v>
      </c>
      <c r="DM524" s="119">
        <v>43.73940486925158</v>
      </c>
      <c r="DN524" s="120">
        <v>35.932371505861134</v>
      </c>
      <c r="DO524" s="121"/>
      <c r="DP524" s="119">
        <v>51.278341636409706</v>
      </c>
      <c r="DQ524" s="119">
        <v>55.676483998986754</v>
      </c>
      <c r="DR524" s="120">
        <v>75.168251287680505</v>
      </c>
      <c r="DS524" s="121"/>
      <c r="DT524" s="119">
        <v>70.706251105216623</v>
      </c>
      <c r="DU524" s="119">
        <v>81.807232537577363</v>
      </c>
      <c r="DV524" s="120">
        <v>108.50959328028293</v>
      </c>
      <c r="DW524" s="121"/>
      <c r="DX524" s="119">
        <v>110.28892709248333</v>
      </c>
      <c r="DY524" s="119">
        <v>92.490714016815133</v>
      </c>
      <c r="DZ524" s="120">
        <v>103.6895896599322</v>
      </c>
      <c r="EA524" s="121"/>
      <c r="EB524" s="119">
        <v>91.10961714406362</v>
      </c>
      <c r="EC524" s="119">
        <v>69.107294672390736</v>
      </c>
      <c r="ED524" s="120">
        <v>58.406165106622566</v>
      </c>
      <c r="EE524" s="121"/>
      <c r="EF524" s="119">
        <v>57.203743618831538</v>
      </c>
      <c r="EG524" s="119">
        <v>50.00327239408351</v>
      </c>
      <c r="EH524" s="120">
        <v>69.104522448623413</v>
      </c>
      <c r="EI524" s="121"/>
      <c r="EJ524" s="119">
        <v>51.403038303909206</v>
      </c>
      <c r="EK524" s="119">
        <v>65.503871768600263</v>
      </c>
      <c r="EL524" s="120">
        <v>78.304628389029006</v>
      </c>
      <c r="EM524" s="121"/>
      <c r="EN524" s="119">
        <v>76.604130137185805</v>
      </c>
      <c r="EO524" s="119">
        <v>85.633891591180486</v>
      </c>
      <c r="EP524" s="120">
        <v>99.823516733172156</v>
      </c>
      <c r="EQ524" s="121"/>
      <c r="ER524" s="119">
        <v>98.00502427696857</v>
      </c>
      <c r="ES524" s="119">
        <v>94.843571880937304</v>
      </c>
      <c r="ET524" s="120">
        <v>119.14723717542751</v>
      </c>
      <c r="EU524" s="121"/>
      <c r="EV524" s="119">
        <v>83.411540058115435</v>
      </c>
      <c r="EW524" s="119">
        <v>85.611844472118463</v>
      </c>
      <c r="EX524" s="120">
        <v>71.90994880309951</v>
      </c>
      <c r="EY524" s="121"/>
      <c r="EZ524" s="119">
        <v>62.97949579831932</v>
      </c>
      <c r="FA524" s="119">
        <v>53.126252100840325</v>
      </c>
      <c r="FB524" s="120">
        <v>41.038252100840332</v>
      </c>
    </row>
    <row r="525" spans="1:158" s="118" customFormat="1" ht="15" customHeight="1" x14ac:dyDescent="0.25">
      <c r="A525" s="85">
        <v>23080640</v>
      </c>
      <c r="B525" s="444">
        <v>-75.328000000000003</v>
      </c>
      <c r="C525" s="444">
        <v>6.1710833300000001</v>
      </c>
      <c r="D525" s="445">
        <v>2028</v>
      </c>
      <c r="E525" s="197" t="s">
        <v>403</v>
      </c>
      <c r="F525" s="169" t="s">
        <v>49</v>
      </c>
      <c r="G525" s="169" t="s">
        <v>1515</v>
      </c>
      <c r="H525" s="169" t="s">
        <v>1518</v>
      </c>
      <c r="I525" s="169" t="s">
        <v>1547</v>
      </c>
      <c r="J525" s="448" t="s">
        <v>1004</v>
      </c>
      <c r="K525" s="339">
        <v>41</v>
      </c>
      <c r="L525" s="126">
        <v>0</v>
      </c>
      <c r="M525" s="126">
        <v>2</v>
      </c>
      <c r="N525" s="126">
        <v>0</v>
      </c>
      <c r="O525" s="126">
        <v>0</v>
      </c>
      <c r="P525" s="126">
        <v>0</v>
      </c>
      <c r="Q525" s="126">
        <v>4</v>
      </c>
      <c r="R525" s="126">
        <v>5</v>
      </c>
      <c r="S525" s="126">
        <v>0</v>
      </c>
      <c r="T525" s="126">
        <v>2</v>
      </c>
      <c r="U525" s="126">
        <v>0</v>
      </c>
      <c r="V525" s="661">
        <v>0</v>
      </c>
      <c r="W525" s="661">
        <v>0</v>
      </c>
      <c r="X525" s="126">
        <v>3</v>
      </c>
      <c r="Y525" s="126">
        <v>0</v>
      </c>
      <c r="Z525" s="126">
        <v>50</v>
      </c>
      <c r="AA525" s="126">
        <v>0</v>
      </c>
      <c r="AB525" s="126">
        <v>3</v>
      </c>
      <c r="AC525" s="126">
        <v>20</v>
      </c>
      <c r="AD525" s="339">
        <v>2</v>
      </c>
      <c r="AE525" s="126">
        <v>10</v>
      </c>
      <c r="AF525" s="126">
        <v>2</v>
      </c>
      <c r="AG525" s="126">
        <v>1</v>
      </c>
      <c r="AH525" s="126">
        <v>20</v>
      </c>
      <c r="AI525" s="126">
        <v>25</v>
      </c>
      <c r="AJ525" s="126">
        <v>0</v>
      </c>
      <c r="AK525" s="126">
        <v>0</v>
      </c>
      <c r="AL525" s="126">
        <v>2</v>
      </c>
      <c r="AM525" s="126">
        <v>0</v>
      </c>
      <c r="AN525" s="126">
        <v>0</v>
      </c>
      <c r="AO525" s="120"/>
      <c r="AP525" s="92">
        <f t="shared" si="319"/>
        <v>192</v>
      </c>
      <c r="AQ525" s="93">
        <v>195.27931034482759</v>
      </c>
      <c r="AR525" s="94">
        <f t="shared" si="305"/>
        <v>98.320707739577259</v>
      </c>
      <c r="AS525" s="95">
        <f t="shared" si="306"/>
        <v>98.320707739577259</v>
      </c>
      <c r="AT525" s="96">
        <f t="shared" si="307"/>
        <v>30</v>
      </c>
      <c r="AU525" s="97">
        <f t="shared" si="308"/>
        <v>16</v>
      </c>
      <c r="AV525" s="98"/>
      <c r="AW525" s="58">
        <f t="shared" si="280"/>
        <v>0</v>
      </c>
      <c r="AX525" s="99"/>
      <c r="AY525" s="300">
        <f t="shared" si="309"/>
        <v>50</v>
      </c>
      <c r="AZ525" s="101">
        <v>102</v>
      </c>
      <c r="BA525" s="102">
        <f t="shared" si="320"/>
        <v>-52</v>
      </c>
      <c r="BB525" s="102" t="str">
        <f t="shared" si="321"/>
        <v/>
      </c>
      <c r="BC525" s="102" t="str">
        <f t="shared" si="322"/>
        <v/>
      </c>
      <c r="BD525" s="102">
        <v>18.241379310344826</v>
      </c>
      <c r="BE525" s="103">
        <f t="shared" si="310"/>
        <v>-2.2413793103448256</v>
      </c>
      <c r="BF525" s="346" t="s">
        <v>403</v>
      </c>
      <c r="BG525" s="105">
        <v>59.006666666666668</v>
      </c>
      <c r="BH525" s="105">
        <v>77.222222222222229</v>
      </c>
      <c r="BI525" s="105">
        <v>145.55714285714285</v>
      </c>
      <c r="BJ525" s="105">
        <v>195.27931034482759</v>
      </c>
      <c r="BK525" s="105">
        <v>223.03571428571428</v>
      </c>
      <c r="BL525" s="105">
        <v>159.04482758620691</v>
      </c>
      <c r="BM525" s="105">
        <v>163.75862068965517</v>
      </c>
      <c r="BN525" s="105">
        <v>171.3</v>
      </c>
      <c r="BO525" s="105">
        <v>220.8</v>
      </c>
      <c r="BP525" s="105">
        <v>216.71428571428572</v>
      </c>
      <c r="BQ525" s="105">
        <v>173.21666666666667</v>
      </c>
      <c r="BR525" s="106">
        <v>94.527586206896558</v>
      </c>
      <c r="BS525" s="107"/>
      <c r="BT525" s="108">
        <v>8.5</v>
      </c>
      <c r="BU525" s="108">
        <v>9.6299204068600641</v>
      </c>
      <c r="BV525" s="108">
        <v>15.148275862068967</v>
      </c>
      <c r="BW525" s="174">
        <v>18.241379310344826</v>
      </c>
      <c r="BX525" s="174">
        <v>19.130421455938691</v>
      </c>
      <c r="BY525" s="109">
        <v>15.191954022988508</v>
      </c>
      <c r="BZ525" s="109">
        <v>14.379999999999999</v>
      </c>
      <c r="CA525" s="109">
        <v>16.066666666666663</v>
      </c>
      <c r="CB525" s="109">
        <v>18.099999999999998</v>
      </c>
      <c r="CC525" s="109">
        <v>19.043333333333329</v>
      </c>
      <c r="CD525" s="109">
        <v>16.766666666666666</v>
      </c>
      <c r="CE525" s="109">
        <v>12.084444444444445</v>
      </c>
      <c r="CF525" s="110"/>
      <c r="CG525" s="111">
        <v>54</v>
      </c>
      <c r="CH525" s="111">
        <v>70</v>
      </c>
      <c r="CI525" s="111">
        <v>90</v>
      </c>
      <c r="CJ525" s="111">
        <v>102</v>
      </c>
      <c r="CK525" s="111">
        <v>85</v>
      </c>
      <c r="CL525" s="111">
        <v>92</v>
      </c>
      <c r="CM525" s="111">
        <v>59</v>
      </c>
      <c r="CN525" s="111">
        <v>57</v>
      </c>
      <c r="CO525" s="111">
        <v>112</v>
      </c>
      <c r="CP525" s="111">
        <v>135</v>
      </c>
      <c r="CQ525" s="111">
        <v>90</v>
      </c>
      <c r="CR525" s="111">
        <v>52</v>
      </c>
      <c r="CS525" s="112"/>
      <c r="CT525" s="200" t="s">
        <v>403</v>
      </c>
      <c r="CU525" s="114">
        <f t="shared" si="311"/>
        <v>54</v>
      </c>
      <c r="CV525" s="114"/>
      <c r="CW525" s="114"/>
      <c r="CX525" s="114">
        <f t="shared" si="312"/>
        <v>78</v>
      </c>
      <c r="CY525" s="114"/>
      <c r="CZ525" s="114"/>
      <c r="DA525" s="114">
        <f t="shared" si="313"/>
        <v>60</v>
      </c>
      <c r="DB525" s="115">
        <f t="shared" si="314"/>
        <v>192</v>
      </c>
      <c r="DC525" s="116">
        <f t="shared" si="315"/>
        <v>10</v>
      </c>
      <c r="DD525" s="116">
        <f t="shared" si="316"/>
        <v>10</v>
      </c>
      <c r="DE525" s="116">
        <f t="shared" si="317"/>
        <v>10</v>
      </c>
      <c r="DF525" s="117">
        <f t="shared" si="318"/>
        <v>30</v>
      </c>
      <c r="DH525" s="119">
        <v>31.020734632683659</v>
      </c>
      <c r="DI525" s="119">
        <v>19.051319340329837</v>
      </c>
      <c r="DJ525" s="120">
        <v>16.457946026986509</v>
      </c>
      <c r="DK525" s="121"/>
      <c r="DL525" s="119">
        <v>30.204162142598626</v>
      </c>
      <c r="DM525" s="119">
        <v>32.283792978646403</v>
      </c>
      <c r="DN525" s="120">
        <v>28.718711545421645</v>
      </c>
      <c r="DO525" s="121"/>
      <c r="DP525" s="119">
        <v>37.677374343585896</v>
      </c>
      <c r="DQ525" s="119">
        <v>34.879054763690917</v>
      </c>
      <c r="DR525" s="120">
        <v>60.663570892723179</v>
      </c>
      <c r="DS525" s="121"/>
      <c r="DT525" s="119">
        <v>67.658453656264555</v>
      </c>
      <c r="DU525" s="119">
        <v>66.042729389846315</v>
      </c>
      <c r="DV525" s="120">
        <v>83.108816953889146</v>
      </c>
      <c r="DW525" s="121"/>
      <c r="DX525" s="119">
        <v>92.096664110429444</v>
      </c>
      <c r="DY525" s="119">
        <v>77.000511247443754</v>
      </c>
      <c r="DZ525" s="120">
        <v>95.136157975460122</v>
      </c>
      <c r="EA525" s="121"/>
      <c r="EB525" s="119">
        <v>72.166629773104603</v>
      </c>
      <c r="EC525" s="119">
        <v>47.612008854454906</v>
      </c>
      <c r="ED525" s="120">
        <v>60.588028039107186</v>
      </c>
      <c r="EE525" s="121"/>
      <c r="EF525" s="119">
        <v>68.044135802469143</v>
      </c>
      <c r="EG525" s="119">
        <v>57.506327160493832</v>
      </c>
      <c r="EH525" s="120">
        <v>69.549537037037041</v>
      </c>
      <c r="EI525" s="121"/>
      <c r="EJ525" s="119">
        <v>58.940106616494198</v>
      </c>
      <c r="EK525" s="119">
        <v>66.00893697083724</v>
      </c>
      <c r="EL525" s="120">
        <v>86.717623079335212</v>
      </c>
      <c r="EM525" s="121"/>
      <c r="EN525" s="119">
        <v>81.936061776061777</v>
      </c>
      <c r="EO525" s="119">
        <v>83.040592020592015</v>
      </c>
      <c r="EP525" s="120">
        <v>95.090012870012885</v>
      </c>
      <c r="EQ525" s="121"/>
      <c r="ER525" s="119">
        <v>77.433937896070972</v>
      </c>
      <c r="ES525" s="119">
        <v>102.67246134347276</v>
      </c>
      <c r="ET525" s="120">
        <v>102.35026742712294</v>
      </c>
      <c r="EU525" s="121"/>
      <c r="EV525" s="119">
        <v>61.469886618660119</v>
      </c>
      <c r="EW525" s="119">
        <v>64.343270300333714</v>
      </c>
      <c r="EX525" s="120">
        <v>55.51787756376482</v>
      </c>
      <c r="EY525" s="121"/>
      <c r="EZ525" s="119">
        <v>48.350201013237452</v>
      </c>
      <c r="FA525" s="119">
        <v>28.435466579506457</v>
      </c>
      <c r="FB525" s="120">
        <v>27.741918614152642</v>
      </c>
    </row>
    <row r="526" spans="1:158" s="118" customFormat="1" ht="15" customHeight="1" x14ac:dyDescent="0.25">
      <c r="A526" s="85">
        <v>27010810</v>
      </c>
      <c r="B526" s="444">
        <v>-75.516750000000002</v>
      </c>
      <c r="C526" s="444">
        <v>6.1968888900000003</v>
      </c>
      <c r="D526" s="445">
        <v>2550</v>
      </c>
      <c r="E526" s="197" t="s">
        <v>1915</v>
      </c>
      <c r="F526" s="169" t="s">
        <v>49</v>
      </c>
      <c r="G526" s="169" t="s">
        <v>1515</v>
      </c>
      <c r="H526" s="169" t="s">
        <v>1425</v>
      </c>
      <c r="I526" s="169" t="s">
        <v>1546</v>
      </c>
      <c r="J526" s="448" t="s">
        <v>1475</v>
      </c>
      <c r="K526" s="339" t="s">
        <v>1301</v>
      </c>
      <c r="L526" s="126" t="s">
        <v>1301</v>
      </c>
      <c r="M526" s="126" t="s">
        <v>1301</v>
      </c>
      <c r="N526" s="126" t="s">
        <v>1301</v>
      </c>
      <c r="O526" s="126" t="s">
        <v>1301</v>
      </c>
      <c r="P526" s="126" t="s">
        <v>1301</v>
      </c>
      <c r="Q526" s="126" t="s">
        <v>1301</v>
      </c>
      <c r="R526" s="126" t="s">
        <v>1301</v>
      </c>
      <c r="S526" s="126" t="s">
        <v>1301</v>
      </c>
      <c r="T526" s="126" t="s">
        <v>1301</v>
      </c>
      <c r="U526" s="126" t="s">
        <v>1301</v>
      </c>
      <c r="V526" s="661" t="s">
        <v>1301</v>
      </c>
      <c r="W526" s="661" t="s">
        <v>1301</v>
      </c>
      <c r="X526" s="126" t="s">
        <v>1301</v>
      </c>
      <c r="Y526" s="126" t="s">
        <v>1301</v>
      </c>
      <c r="Z526" s="126" t="s">
        <v>1301</v>
      </c>
      <c r="AA526" s="126" t="s">
        <v>1301</v>
      </c>
      <c r="AB526" s="126" t="s">
        <v>1301</v>
      </c>
      <c r="AC526" s="126" t="s">
        <v>1301</v>
      </c>
      <c r="AD526" s="339" t="s">
        <v>1301</v>
      </c>
      <c r="AE526" s="126" t="s">
        <v>1301</v>
      </c>
      <c r="AF526" s="126" t="s">
        <v>1301</v>
      </c>
      <c r="AG526" s="126" t="s">
        <v>1301</v>
      </c>
      <c r="AH526" s="126" t="s">
        <v>1301</v>
      </c>
      <c r="AI526" s="126" t="s">
        <v>1301</v>
      </c>
      <c r="AJ526" s="126" t="s">
        <v>1301</v>
      </c>
      <c r="AK526" s="126" t="s">
        <v>1301</v>
      </c>
      <c r="AL526" s="126" t="s">
        <v>1301</v>
      </c>
      <c r="AM526" s="126" t="s">
        <v>1301</v>
      </c>
      <c r="AN526" s="126" t="s">
        <v>1301</v>
      </c>
      <c r="AO526" s="120"/>
      <c r="AP526" s="92" t="str">
        <f t="shared" si="319"/>
        <v/>
      </c>
      <c r="AQ526" s="93">
        <v>319.32413793103444</v>
      </c>
      <c r="AR526" s="94"/>
      <c r="AS526" s="95"/>
      <c r="AT526" s="96">
        <f t="shared" si="307"/>
        <v>0</v>
      </c>
      <c r="AU526" s="97">
        <f t="shared" si="308"/>
        <v>0</v>
      </c>
      <c r="AV526" s="98"/>
      <c r="AW526" s="58"/>
      <c r="AX526" s="99"/>
      <c r="AY526" s="300"/>
      <c r="AZ526" s="101">
        <v>80</v>
      </c>
      <c r="BA526" s="102" t="str">
        <f t="shared" si="320"/>
        <v/>
      </c>
      <c r="BB526" s="102" t="str">
        <f t="shared" si="321"/>
        <v/>
      </c>
      <c r="BC526" s="102" t="str">
        <f t="shared" si="322"/>
        <v/>
      </c>
      <c r="BD526" s="102">
        <v>17.716091954022989</v>
      </c>
      <c r="BE526" s="103">
        <f t="shared" si="310"/>
        <v>-17.716091954022989</v>
      </c>
      <c r="BF526" s="346" t="s">
        <v>1821</v>
      </c>
      <c r="BG526" s="105">
        <v>115.52758620689656</v>
      </c>
      <c r="BH526" s="105">
        <v>133.51379310344828</v>
      </c>
      <c r="BI526" s="105">
        <v>204.43571428571428</v>
      </c>
      <c r="BJ526" s="105">
        <v>319.32413793103444</v>
      </c>
      <c r="BK526" s="105">
        <v>345.11785714285713</v>
      </c>
      <c r="BL526" s="105">
        <v>215.32758620689654</v>
      </c>
      <c r="BM526" s="105">
        <v>198.53333333333333</v>
      </c>
      <c r="BN526" s="105">
        <v>215.97142857142856</v>
      </c>
      <c r="BO526" s="105">
        <v>290.60666666666668</v>
      </c>
      <c r="BP526" s="105">
        <v>346.30357142857144</v>
      </c>
      <c r="BQ526" s="105">
        <v>309.18571428571431</v>
      </c>
      <c r="BR526" s="106">
        <v>160.83448275862068</v>
      </c>
      <c r="BS526" s="107"/>
      <c r="BT526" s="108">
        <v>8.9655172413793096</v>
      </c>
      <c r="BU526" s="108">
        <v>9.8145596228979102</v>
      </c>
      <c r="BV526" s="108">
        <v>14.338773946360153</v>
      </c>
      <c r="BW526" s="108">
        <v>17.716091954022989</v>
      </c>
      <c r="BX526" s="108">
        <v>18.237777777777779</v>
      </c>
      <c r="BY526" s="109">
        <v>13.879310344827587</v>
      </c>
      <c r="BZ526" s="109">
        <v>12.699999999999998</v>
      </c>
      <c r="CA526" s="109">
        <v>14.357777777777777</v>
      </c>
      <c r="CB526" s="109">
        <v>17.599999999999998</v>
      </c>
      <c r="CC526" s="109">
        <v>20.294252873563213</v>
      </c>
      <c r="CD526" s="109">
        <v>19.826397146254461</v>
      </c>
      <c r="CE526" s="109">
        <v>12.068965517241383</v>
      </c>
      <c r="CF526" s="110"/>
      <c r="CG526" s="111">
        <v>85</v>
      </c>
      <c r="CH526" s="111">
        <v>63</v>
      </c>
      <c r="CI526" s="111">
        <v>79</v>
      </c>
      <c r="CJ526" s="111">
        <v>80</v>
      </c>
      <c r="CK526" s="111">
        <v>109</v>
      </c>
      <c r="CL526" s="111">
        <v>99</v>
      </c>
      <c r="CM526" s="111">
        <v>80</v>
      </c>
      <c r="CN526" s="111">
        <v>86</v>
      </c>
      <c r="CO526" s="111">
        <v>98</v>
      </c>
      <c r="CP526" s="111">
        <v>92</v>
      </c>
      <c r="CQ526" s="111">
        <v>93</v>
      </c>
      <c r="CR526" s="111">
        <v>97</v>
      </c>
      <c r="CS526" s="112"/>
      <c r="CT526" s="200" t="s">
        <v>1821</v>
      </c>
      <c r="CU526" s="114">
        <f t="shared" si="311"/>
        <v>0</v>
      </c>
      <c r="CV526" s="114"/>
      <c r="CW526" s="114"/>
      <c r="CX526" s="114">
        <f t="shared" si="312"/>
        <v>0</v>
      </c>
      <c r="CY526" s="114"/>
      <c r="CZ526" s="114"/>
      <c r="DA526" s="114">
        <f t="shared" si="313"/>
        <v>0</v>
      </c>
      <c r="DB526" s="115">
        <f t="shared" si="314"/>
        <v>0</v>
      </c>
      <c r="DC526" s="116">
        <f t="shared" si="315"/>
        <v>0</v>
      </c>
      <c r="DD526" s="116">
        <f t="shared" si="316"/>
        <v>0</v>
      </c>
      <c r="DE526" s="116">
        <f t="shared" si="317"/>
        <v>0</v>
      </c>
      <c r="DF526" s="117">
        <f t="shared" si="318"/>
        <v>0</v>
      </c>
      <c r="DH526" s="119">
        <v>45.135644379401818</v>
      </c>
      <c r="DI526" s="119">
        <v>31.179228025244676</v>
      </c>
      <c r="DJ526" s="120">
        <v>35.633403457422482</v>
      </c>
      <c r="DK526" s="121"/>
      <c r="DL526" s="119">
        <v>31.912492125660766</v>
      </c>
      <c r="DM526" s="119">
        <v>55.004450713483614</v>
      </c>
      <c r="DN526" s="120">
        <v>37.858919229821147</v>
      </c>
      <c r="DO526" s="121"/>
      <c r="DP526" s="119">
        <v>38.619559855814842</v>
      </c>
      <c r="DQ526" s="119">
        <v>59.964560804401444</v>
      </c>
      <c r="DR526" s="120">
        <v>75.849212673117066</v>
      </c>
      <c r="DS526" s="121"/>
      <c r="DT526" s="119">
        <v>83.757437877770315</v>
      </c>
      <c r="DU526" s="119">
        <v>95.580848444145957</v>
      </c>
      <c r="DV526" s="120">
        <v>116.54504701141704</v>
      </c>
      <c r="DW526" s="121"/>
      <c r="DX526" s="119">
        <v>122.22036279873309</v>
      </c>
      <c r="DY526" s="119">
        <v>94.289939533544498</v>
      </c>
      <c r="DZ526" s="120">
        <v>127.46969766772241</v>
      </c>
      <c r="EA526" s="121"/>
      <c r="EB526" s="119">
        <v>89.36755156950673</v>
      </c>
      <c r="EC526" s="119">
        <v>58.436394618834086</v>
      </c>
      <c r="ED526" s="120">
        <v>70.476053811659199</v>
      </c>
      <c r="EE526" s="121"/>
      <c r="EF526" s="119">
        <v>72.453719780029743</v>
      </c>
      <c r="EG526" s="119">
        <v>55.557790613218963</v>
      </c>
      <c r="EH526" s="120">
        <v>70.167799951578871</v>
      </c>
      <c r="EI526" s="121"/>
      <c r="EJ526" s="119">
        <v>55.956963818321789</v>
      </c>
      <c r="EK526" s="119">
        <v>60.39017397998461</v>
      </c>
      <c r="EL526" s="120">
        <v>96.939528868360298</v>
      </c>
      <c r="EM526" s="121"/>
      <c r="EN526" s="119">
        <v>89.115440041173414</v>
      </c>
      <c r="EO526" s="119">
        <v>83.786277513794275</v>
      </c>
      <c r="EP526" s="120">
        <v>111.41897210020466</v>
      </c>
      <c r="EQ526" s="121"/>
      <c r="ER526" s="119">
        <v>113.5740268725194</v>
      </c>
      <c r="ES526" s="119">
        <v>113.28131030841496</v>
      </c>
      <c r="ET526" s="120">
        <v>142.74811109492774</v>
      </c>
      <c r="EU526" s="121"/>
      <c r="EV526" s="119">
        <v>94.883246206653979</v>
      </c>
      <c r="EW526" s="119">
        <v>94.883246206653979</v>
      </c>
      <c r="EX526" s="120">
        <v>96.595576552209309</v>
      </c>
      <c r="EY526" s="121"/>
      <c r="EZ526" s="119">
        <v>77.100778615794141</v>
      </c>
      <c r="FA526" s="119">
        <v>48.765472493345172</v>
      </c>
      <c r="FB526" s="120">
        <v>39.423034605146412</v>
      </c>
    </row>
    <row r="527" spans="1:158" s="118" customFormat="1" ht="15" customHeight="1" x14ac:dyDescent="0.25">
      <c r="A527" s="85">
        <v>27015090</v>
      </c>
      <c r="B527" s="444">
        <v>-75.552499999999995</v>
      </c>
      <c r="C527" s="444">
        <v>6.3211111100000004</v>
      </c>
      <c r="D527" s="445">
        <v>1438</v>
      </c>
      <c r="E527" s="197" t="s">
        <v>404</v>
      </c>
      <c r="F527" s="169" t="s">
        <v>49</v>
      </c>
      <c r="G527" s="169" t="s">
        <v>1515</v>
      </c>
      <c r="H527" s="169" t="s">
        <v>1425</v>
      </c>
      <c r="I527" s="169" t="s">
        <v>1546</v>
      </c>
      <c r="J527" s="448" t="s">
        <v>1005</v>
      </c>
      <c r="K527" s="339">
        <v>9.4</v>
      </c>
      <c r="L527" s="126">
        <v>0</v>
      </c>
      <c r="M527" s="126">
        <v>0</v>
      </c>
      <c r="N527" s="126">
        <v>27</v>
      </c>
      <c r="O527" s="126">
        <v>2.4</v>
      </c>
      <c r="P527" s="126">
        <v>0</v>
      </c>
      <c r="Q527" s="126">
        <v>0</v>
      </c>
      <c r="R527" s="126">
        <v>3</v>
      </c>
      <c r="S527" s="126">
        <v>0</v>
      </c>
      <c r="T527" s="126">
        <v>4.4000000000000004</v>
      </c>
      <c r="U527" s="126">
        <v>0</v>
      </c>
      <c r="V527" s="661">
        <v>0</v>
      </c>
      <c r="W527" s="661">
        <v>3.7</v>
      </c>
      <c r="X527" s="126">
        <v>1.8</v>
      </c>
      <c r="Y527" s="126">
        <v>11.6</v>
      </c>
      <c r="Z527" s="126">
        <v>18.8</v>
      </c>
      <c r="AA527" s="126">
        <v>18</v>
      </c>
      <c r="AB527" s="126">
        <v>0</v>
      </c>
      <c r="AC527" s="126">
        <v>0</v>
      </c>
      <c r="AD527" s="339">
        <v>0</v>
      </c>
      <c r="AE527" s="126">
        <v>2.2999999999999998</v>
      </c>
      <c r="AF527" s="126">
        <v>0</v>
      </c>
      <c r="AG527" s="126">
        <v>0</v>
      </c>
      <c r="AH527" s="126">
        <v>2.2000000000000002</v>
      </c>
      <c r="AI527" s="126">
        <v>1</v>
      </c>
      <c r="AJ527" s="126">
        <v>0.6</v>
      </c>
      <c r="AK527" s="126">
        <v>5.6</v>
      </c>
      <c r="AL527" s="126">
        <v>1.6</v>
      </c>
      <c r="AM527" s="126">
        <v>0</v>
      </c>
      <c r="AN527" s="126">
        <v>0</v>
      </c>
      <c r="AO527" s="120"/>
      <c r="AP527" s="92">
        <f t="shared" si="319"/>
        <v>113.39999999999998</v>
      </c>
      <c r="AQ527" s="93" t="s">
        <v>1301</v>
      </c>
      <c r="AR527" s="93" t="s">
        <v>1301</v>
      </c>
      <c r="AS527" s="300"/>
      <c r="AT527" s="96">
        <f t="shared" si="307"/>
        <v>30</v>
      </c>
      <c r="AU527" s="97">
        <f t="shared" si="308"/>
        <v>16</v>
      </c>
      <c r="AV527" s="98"/>
      <c r="AW527" s="58">
        <f t="shared" si="280"/>
        <v>0</v>
      </c>
      <c r="AX527" s="99"/>
      <c r="AY527" s="300">
        <f t="shared" si="309"/>
        <v>27</v>
      </c>
      <c r="AZ527" s="101">
        <v>152.6</v>
      </c>
      <c r="BA527" s="102">
        <f t="shared" si="320"/>
        <v>-125.6</v>
      </c>
      <c r="BB527" s="102" t="str">
        <f t="shared" si="321"/>
        <v/>
      </c>
      <c r="BC527" s="102" t="str">
        <f t="shared" si="322"/>
        <v/>
      </c>
      <c r="BD527" s="102" t="s">
        <v>1301</v>
      </c>
      <c r="BE527" s="103" t="e">
        <f t="shared" si="310"/>
        <v>#VALUE!</v>
      </c>
      <c r="BF527" s="346" t="s">
        <v>404</v>
      </c>
      <c r="BG527" s="105" t="s">
        <v>1301</v>
      </c>
      <c r="BH527" s="105" t="s">
        <v>1301</v>
      </c>
      <c r="BI527" s="105" t="s">
        <v>1301</v>
      </c>
      <c r="BJ527" s="105" t="s">
        <v>1301</v>
      </c>
      <c r="BK527" s="105" t="s">
        <v>1301</v>
      </c>
      <c r="BL527" s="105" t="s">
        <v>1301</v>
      </c>
      <c r="BM527" s="105" t="s">
        <v>1301</v>
      </c>
      <c r="BN527" s="105" t="s">
        <v>1301</v>
      </c>
      <c r="BO527" s="105" t="s">
        <v>1301</v>
      </c>
      <c r="BP527" s="105" t="s">
        <v>1301</v>
      </c>
      <c r="BQ527" s="105" t="s">
        <v>1301</v>
      </c>
      <c r="BR527" s="106" t="s">
        <v>1301</v>
      </c>
      <c r="BS527" s="107"/>
      <c r="BT527" s="108" t="s">
        <v>1301</v>
      </c>
      <c r="BU527" s="108" t="s">
        <v>1301</v>
      </c>
      <c r="BV527" s="108" t="s">
        <v>1301</v>
      </c>
      <c r="BW527" s="108" t="s">
        <v>1301</v>
      </c>
      <c r="BX527" s="108" t="s">
        <v>1301</v>
      </c>
      <c r="BY527" s="109" t="s">
        <v>1301</v>
      </c>
      <c r="BZ527" s="109" t="s">
        <v>1301</v>
      </c>
      <c r="CA527" s="109" t="s">
        <v>1301</v>
      </c>
      <c r="CB527" s="109" t="s">
        <v>1301</v>
      </c>
      <c r="CC527" s="109" t="s">
        <v>1301</v>
      </c>
      <c r="CD527" s="109" t="s">
        <v>1301</v>
      </c>
      <c r="CE527" s="109" t="s">
        <v>1301</v>
      </c>
      <c r="CF527" s="110"/>
      <c r="CG527" s="111">
        <v>80.7</v>
      </c>
      <c r="CH527" s="111">
        <v>66.8</v>
      </c>
      <c r="CI527" s="111">
        <v>81.8</v>
      </c>
      <c r="CJ527" s="111">
        <v>152.6</v>
      </c>
      <c r="CK527" s="111">
        <v>81.8</v>
      </c>
      <c r="CL527" s="111">
        <v>86.2</v>
      </c>
      <c r="CM527" s="111">
        <v>105.2</v>
      </c>
      <c r="CN527" s="111">
        <v>82.7</v>
      </c>
      <c r="CO527" s="111">
        <v>80.900000000000006</v>
      </c>
      <c r="CP527" s="111">
        <v>70</v>
      </c>
      <c r="CQ527" s="111">
        <v>82.1</v>
      </c>
      <c r="CR527" s="111">
        <v>62</v>
      </c>
      <c r="CS527" s="112"/>
      <c r="CT527" s="350" t="s">
        <v>404</v>
      </c>
      <c r="CU527" s="133">
        <f t="shared" si="311"/>
        <v>46.199999999999996</v>
      </c>
      <c r="CV527" s="133"/>
      <c r="CW527" s="133"/>
      <c r="CX527" s="133">
        <f t="shared" si="312"/>
        <v>53.900000000000006</v>
      </c>
      <c r="CY527" s="133"/>
      <c r="CZ527" s="133"/>
      <c r="DA527" s="133">
        <f t="shared" si="313"/>
        <v>13.299999999999999</v>
      </c>
      <c r="DB527" s="134">
        <f t="shared" si="314"/>
        <v>113.39999999999999</v>
      </c>
      <c r="DC527" s="135">
        <f t="shared" si="315"/>
        <v>10</v>
      </c>
      <c r="DD527" s="135">
        <f t="shared" si="316"/>
        <v>10</v>
      </c>
      <c r="DE527" s="135">
        <f t="shared" si="317"/>
        <v>10</v>
      </c>
      <c r="DF527" s="136">
        <f t="shared" si="318"/>
        <v>30</v>
      </c>
      <c r="DG527" s="137"/>
      <c r="DH527" s="138">
        <v>16.787115609186454</v>
      </c>
      <c r="DI527" s="138">
        <v>13.599688594783963</v>
      </c>
      <c r="DJ527" s="139">
        <v>8.6060529388867266</v>
      </c>
      <c r="DK527" s="140"/>
      <c r="DL527" s="138">
        <v>17.566390892845327</v>
      </c>
      <c r="DM527" s="138">
        <v>19.400244887153356</v>
      </c>
      <c r="DN527" s="139">
        <v>13.31957111655305</v>
      </c>
      <c r="DO527" s="140"/>
      <c r="DP527" s="138">
        <v>25.211320754716983</v>
      </c>
      <c r="DQ527" s="138">
        <v>29.660377358490567</v>
      </c>
      <c r="DR527" s="139">
        <v>44.688301886792452</v>
      </c>
      <c r="DS527" s="140"/>
      <c r="DT527" s="138">
        <v>48.960791100123608</v>
      </c>
      <c r="DU527" s="138">
        <v>51.946205191594558</v>
      </c>
      <c r="DV527" s="139">
        <v>60.106337041615149</v>
      </c>
      <c r="DW527" s="140"/>
      <c r="DX527" s="138">
        <v>65.91032012195123</v>
      </c>
      <c r="DY527" s="138">
        <v>67.013841463414636</v>
      </c>
      <c r="DZ527" s="139">
        <v>64.505838414634141</v>
      </c>
      <c r="EA527" s="140"/>
      <c r="EB527" s="138">
        <v>65.438146270818251</v>
      </c>
      <c r="EC527" s="138">
        <v>36.253540912382334</v>
      </c>
      <c r="ED527" s="139">
        <v>37.768312816799423</v>
      </c>
      <c r="EE527" s="140"/>
      <c r="EF527" s="138">
        <v>42.691928213689486</v>
      </c>
      <c r="EG527" s="138">
        <v>37.746527545909849</v>
      </c>
      <c r="EH527" s="139">
        <v>40.471544240400675</v>
      </c>
      <c r="EI527" s="140"/>
      <c r="EJ527" s="138">
        <v>37.341885093989944</v>
      </c>
      <c r="EK527" s="138">
        <v>37.039113052687327</v>
      </c>
      <c r="EL527" s="139">
        <v>52.682335186656083</v>
      </c>
      <c r="EM527" s="140"/>
      <c r="EN527" s="138">
        <v>58.724609195402302</v>
      </c>
      <c r="EO527" s="138">
        <v>57.020994252873564</v>
      </c>
      <c r="EP527" s="139">
        <v>58.624396551724139</v>
      </c>
      <c r="EQ527" s="140"/>
      <c r="ER527" s="138">
        <v>63.248530700007954</v>
      </c>
      <c r="ES527" s="138">
        <v>72.0275065700406</v>
      </c>
      <c r="ET527" s="139">
        <v>80.706721350641075</v>
      </c>
      <c r="EU527" s="140"/>
      <c r="EV527" s="138">
        <v>44.072810457516347</v>
      </c>
      <c r="EW527" s="138">
        <v>54.576143790849692</v>
      </c>
      <c r="EX527" s="139">
        <v>37.894379084967326</v>
      </c>
      <c r="EY527" s="140"/>
      <c r="EZ527" s="138">
        <v>31.439730639730637</v>
      </c>
      <c r="FA527" s="138">
        <v>27.902760942760938</v>
      </c>
      <c r="FB527" s="139">
        <v>18.47084175084175</v>
      </c>
    </row>
    <row r="528" spans="1:158" s="118" customFormat="1" ht="15" customHeight="1" x14ac:dyDescent="0.25">
      <c r="A528" s="85">
        <v>27020190</v>
      </c>
      <c r="B528" s="444">
        <v>-75.415555555555997</v>
      </c>
      <c r="C528" s="444">
        <v>6.955972222222</v>
      </c>
      <c r="D528" s="445">
        <v>2400</v>
      </c>
      <c r="E528" s="197" t="s">
        <v>123</v>
      </c>
      <c r="F528" s="169" t="s">
        <v>49</v>
      </c>
      <c r="G528" s="169" t="s">
        <v>1515</v>
      </c>
      <c r="H528" s="169" t="s">
        <v>1425</v>
      </c>
      <c r="I528" s="169" t="s">
        <v>1625</v>
      </c>
      <c r="J528" s="448" t="s">
        <v>797</v>
      </c>
      <c r="K528" s="339">
        <v>6</v>
      </c>
      <c r="L528" s="126">
        <v>0</v>
      </c>
      <c r="M528" s="126">
        <v>0</v>
      </c>
      <c r="N528" s="126">
        <v>0</v>
      </c>
      <c r="O528" s="126">
        <v>3</v>
      </c>
      <c r="P528" s="126">
        <v>8</v>
      </c>
      <c r="Q528" s="126">
        <v>0</v>
      </c>
      <c r="R528" s="126">
        <v>0</v>
      </c>
      <c r="S528" s="126">
        <v>4</v>
      </c>
      <c r="T528" s="126">
        <v>0</v>
      </c>
      <c r="U528" s="126">
        <v>0</v>
      </c>
      <c r="V528" s="661">
        <v>0</v>
      </c>
      <c r="W528" s="661">
        <v>0</v>
      </c>
      <c r="X528" s="126">
        <v>6</v>
      </c>
      <c r="Y528" s="126">
        <v>3</v>
      </c>
      <c r="Z528" s="126">
        <v>2</v>
      </c>
      <c r="AA528" s="126">
        <v>0</v>
      </c>
      <c r="AB528" s="126">
        <v>4</v>
      </c>
      <c r="AC528" s="126">
        <v>0</v>
      </c>
      <c r="AD528" s="339">
        <v>0</v>
      </c>
      <c r="AE528" s="126">
        <v>0</v>
      </c>
      <c r="AF528" s="126">
        <v>7</v>
      </c>
      <c r="AG528" s="126">
        <v>5</v>
      </c>
      <c r="AH528" s="126">
        <v>3</v>
      </c>
      <c r="AI528" s="126">
        <v>0</v>
      </c>
      <c r="AJ528" s="126">
        <v>5</v>
      </c>
      <c r="AK528" s="126">
        <v>0</v>
      </c>
      <c r="AL528" s="126">
        <v>4</v>
      </c>
      <c r="AM528" s="126">
        <v>0</v>
      </c>
      <c r="AN528" s="126">
        <v>0</v>
      </c>
      <c r="AO528" s="120"/>
      <c r="AP528" s="92">
        <f t="shared" si="319"/>
        <v>60</v>
      </c>
      <c r="AQ528" s="93">
        <v>267.57142857142856</v>
      </c>
      <c r="AR528" s="94">
        <f>+AP528*100/AQ528</f>
        <v>22.42391884676989</v>
      </c>
      <c r="AS528" s="95">
        <f>IF(AND((AP528*$AT$1*100/(AQ528*AT528))&gt;100+3.33*AP528-AQ528*AT528/$AT$1,AQ528&lt;30),IF(100+3.33*AP528-AQ528*AT528/$AT$1&gt;200,200,100+3.33*AP528-AQ528*AT528/$AT$1),IF((AP528*$AT$1*100/(AQ528*AT528))&lt;100+AP528-3.33*AQ528*AT528/$AT$1,100+AP528-3.33*AQ528*AT528/$AT$1,IF((AP528*$AT$1*100/(AQ528*AT528))&gt;200,200,(AP528*$AT$1*100/(AQ528*AT528)))))</f>
        <v>22.42391884676989</v>
      </c>
      <c r="AT528" s="96">
        <f>COUNT(K528:AO528)</f>
        <v>30</v>
      </c>
      <c r="AU528" s="97">
        <f t="shared" si="308"/>
        <v>13</v>
      </c>
      <c r="AV528" s="98"/>
      <c r="AW528" s="58">
        <f t="shared" si="280"/>
        <v>0</v>
      </c>
      <c r="AX528" s="99"/>
      <c r="AY528" s="300">
        <f t="shared" si="309"/>
        <v>8</v>
      </c>
      <c r="AZ528" s="101">
        <v>130</v>
      </c>
      <c r="BA528" s="102">
        <f t="shared" si="320"/>
        <v>-122</v>
      </c>
      <c r="BB528" s="102" t="str">
        <f t="shared" si="321"/>
        <v/>
      </c>
      <c r="BC528" s="102" t="str">
        <f t="shared" si="322"/>
        <v/>
      </c>
      <c r="BD528" s="102">
        <v>20.071428571428569</v>
      </c>
      <c r="BE528" s="103">
        <f t="shared" si="310"/>
        <v>-7.0714285714285694</v>
      </c>
      <c r="BF528" s="346" t="s">
        <v>123</v>
      </c>
      <c r="BG528" s="105">
        <v>61.0037037037037</v>
      </c>
      <c r="BH528" s="105">
        <v>74.692307692307693</v>
      </c>
      <c r="BI528" s="105">
        <v>139.81481481481481</v>
      </c>
      <c r="BJ528" s="105">
        <v>267.57142857142856</v>
      </c>
      <c r="BK528" s="105">
        <v>375.80769230769232</v>
      </c>
      <c r="BL528" s="105">
        <v>318.18518518518516</v>
      </c>
      <c r="BM528" s="105">
        <v>323.33793103448272</v>
      </c>
      <c r="BN528" s="105">
        <v>305.68571428571431</v>
      </c>
      <c r="BO528" s="105">
        <v>289.40740740740739</v>
      </c>
      <c r="BP528" s="105">
        <v>306.14814814814815</v>
      </c>
      <c r="BQ528" s="105">
        <v>227.93333333333334</v>
      </c>
      <c r="BR528" s="106">
        <v>116.11111111111111</v>
      </c>
      <c r="BS528" s="107"/>
      <c r="BT528" s="108">
        <v>7.9809523809523784</v>
      </c>
      <c r="BU528" s="108">
        <v>8.4145029419813913</v>
      </c>
      <c r="BV528" s="108">
        <v>14.088095238095237</v>
      </c>
      <c r="BW528" s="108">
        <v>20.071428571428569</v>
      </c>
      <c r="BX528" s="108">
        <v>24.155952380952382</v>
      </c>
      <c r="BY528" s="109">
        <v>21.602853745541026</v>
      </c>
      <c r="BZ528" s="109">
        <v>21.41379310344827</v>
      </c>
      <c r="CA528" s="109">
        <v>20.228735632183902</v>
      </c>
      <c r="CB528" s="109">
        <v>20.59482758620689</v>
      </c>
      <c r="CC528" s="109">
        <v>21.916666666666661</v>
      </c>
      <c r="CD528" s="109">
        <v>19.185493460166466</v>
      </c>
      <c r="CE528" s="109">
        <v>11.898809523809522</v>
      </c>
      <c r="CF528" s="110"/>
      <c r="CG528" s="111">
        <v>100</v>
      </c>
      <c r="CH528" s="111">
        <v>75</v>
      </c>
      <c r="CI528" s="111">
        <v>67</v>
      </c>
      <c r="CJ528" s="111">
        <v>130</v>
      </c>
      <c r="CK528" s="111">
        <v>110</v>
      </c>
      <c r="CL528" s="111">
        <v>167</v>
      </c>
      <c r="CM528" s="111">
        <v>105</v>
      </c>
      <c r="CN528" s="111">
        <v>95</v>
      </c>
      <c r="CO528" s="111">
        <v>91</v>
      </c>
      <c r="CP528" s="111">
        <v>99</v>
      </c>
      <c r="CQ528" s="111">
        <v>98</v>
      </c>
      <c r="CR528" s="111">
        <v>77</v>
      </c>
      <c r="CS528" s="112"/>
      <c r="CT528" s="200" t="s">
        <v>123</v>
      </c>
      <c r="CU528" s="114">
        <f t="shared" si="311"/>
        <v>21</v>
      </c>
      <c r="CV528" s="114"/>
      <c r="CW528" s="114"/>
      <c r="CX528" s="114">
        <f t="shared" si="312"/>
        <v>15</v>
      </c>
      <c r="CY528" s="114"/>
      <c r="CZ528" s="114"/>
      <c r="DA528" s="114">
        <f t="shared" si="313"/>
        <v>24</v>
      </c>
      <c r="DB528" s="115">
        <f t="shared" si="314"/>
        <v>60</v>
      </c>
      <c r="DC528" s="116">
        <f t="shared" si="315"/>
        <v>10</v>
      </c>
      <c r="DD528" s="116">
        <f t="shared" si="316"/>
        <v>10</v>
      </c>
      <c r="DE528" s="116">
        <f t="shared" si="317"/>
        <v>10</v>
      </c>
      <c r="DF528" s="117">
        <f t="shared" si="318"/>
        <v>30</v>
      </c>
      <c r="DH528" s="119"/>
      <c r="DI528" s="119"/>
      <c r="DJ528" s="120"/>
      <c r="DK528" s="121"/>
      <c r="DL528" s="119"/>
      <c r="DM528" s="119"/>
      <c r="DN528" s="120"/>
      <c r="DO528" s="121"/>
      <c r="DP528" s="119"/>
      <c r="DQ528" s="119"/>
      <c r="DR528" s="120"/>
      <c r="DS528" s="121"/>
      <c r="DT528" s="119"/>
      <c r="DU528" s="119"/>
      <c r="DV528" s="120"/>
      <c r="DW528" s="121"/>
      <c r="DX528" s="119"/>
      <c r="DY528" s="119"/>
      <c r="DZ528" s="120"/>
      <c r="EA528" s="121"/>
      <c r="EB528" s="119"/>
      <c r="EC528" s="119"/>
      <c r="ED528" s="120"/>
      <c r="EE528" s="121"/>
      <c r="EF528" s="119"/>
      <c r="EG528" s="119"/>
      <c r="EH528" s="120"/>
      <c r="EI528" s="121"/>
      <c r="EJ528" s="119"/>
      <c r="EK528" s="119"/>
      <c r="EL528" s="120"/>
      <c r="EM528" s="121"/>
      <c r="EN528" s="119"/>
      <c r="EO528" s="119"/>
      <c r="EP528" s="120"/>
      <c r="EQ528" s="121"/>
      <c r="ER528" s="119"/>
      <c r="ES528" s="119"/>
      <c r="ET528" s="120"/>
      <c r="EU528" s="121"/>
      <c r="EV528" s="119"/>
      <c r="EW528" s="119"/>
      <c r="EX528" s="120"/>
      <c r="EY528" s="121"/>
      <c r="EZ528" s="119"/>
      <c r="FA528" s="119"/>
      <c r="FB528" s="120"/>
    </row>
    <row r="529" spans="1:158" s="118" customFormat="1" ht="15" customHeight="1" x14ac:dyDescent="0.25">
      <c r="A529" s="85">
        <v>23085110</v>
      </c>
      <c r="B529" s="444">
        <v>-75.241333330000003</v>
      </c>
      <c r="C529" s="444">
        <v>6.2142499999999998</v>
      </c>
      <c r="D529" s="445">
        <v>1956</v>
      </c>
      <c r="E529" s="197" t="s">
        <v>121</v>
      </c>
      <c r="F529" s="169" t="s">
        <v>49</v>
      </c>
      <c r="G529" s="169" t="s">
        <v>1515</v>
      </c>
      <c r="H529" s="169" t="s">
        <v>1518</v>
      </c>
      <c r="I529" s="169" t="s">
        <v>1547</v>
      </c>
      <c r="J529" s="448" t="s">
        <v>795</v>
      </c>
      <c r="K529" s="339">
        <v>24.5</v>
      </c>
      <c r="L529" s="126">
        <v>4.2</v>
      </c>
      <c r="M529" s="126">
        <v>6</v>
      </c>
      <c r="N529" s="126">
        <v>7</v>
      </c>
      <c r="O529" s="126">
        <v>0</v>
      </c>
      <c r="P529" s="126">
        <v>0</v>
      </c>
      <c r="Q529" s="126">
        <v>28</v>
      </c>
      <c r="R529" s="126">
        <v>13.5</v>
      </c>
      <c r="S529" s="126">
        <v>0</v>
      </c>
      <c r="T529" s="126">
        <v>4.3</v>
      </c>
      <c r="U529" s="126">
        <v>0</v>
      </c>
      <c r="V529" s="661">
        <v>0</v>
      </c>
      <c r="W529" s="661">
        <v>8.3000000000000007</v>
      </c>
      <c r="X529" s="126">
        <v>7.4</v>
      </c>
      <c r="Y529" s="126">
        <v>30.2</v>
      </c>
      <c r="Z529" s="126">
        <v>41.8</v>
      </c>
      <c r="AA529" s="126">
        <v>0</v>
      </c>
      <c r="AB529" s="126">
        <v>3</v>
      </c>
      <c r="AC529" s="126">
        <v>17</v>
      </c>
      <c r="AD529" s="339">
        <v>47.5</v>
      </c>
      <c r="AE529" s="126">
        <v>2.7</v>
      </c>
      <c r="AF529" s="126">
        <v>35.5</v>
      </c>
      <c r="AG529" s="126">
        <v>16.8</v>
      </c>
      <c r="AH529" s="126">
        <v>22.6</v>
      </c>
      <c r="AI529" s="126">
        <v>15</v>
      </c>
      <c r="AJ529" s="126">
        <v>58.5</v>
      </c>
      <c r="AK529" s="126">
        <v>9</v>
      </c>
      <c r="AL529" s="126">
        <v>5.5</v>
      </c>
      <c r="AM529" s="126">
        <v>0</v>
      </c>
      <c r="AN529" s="126" t="s">
        <v>1301</v>
      </c>
      <c r="AO529" s="120"/>
      <c r="AP529" s="92">
        <f t="shared" si="319"/>
        <v>408.3</v>
      </c>
      <c r="AQ529" s="93">
        <v>266.66399999999999</v>
      </c>
      <c r="AR529" s="94">
        <f>+AP529*100/AQ529</f>
        <v>153.1140311403114</v>
      </c>
      <c r="AS529" s="95">
        <f>IF(AND((AP529*$AT$1*100/(AQ529*AT529))&gt;100+3.33*AP529-AQ529*AT529/$AT$1,AQ529&lt;30),IF(100+3.33*AP529-AQ529*AT529/$AT$1&gt;200,200,100+3.33*AP529-AQ529*AT529/$AT$1),IF((AP529*$AT$1*100/(AQ529*AT529))&lt;100+AP529-3.33*AQ529*AT529/$AT$1,100+AP529-3.33*AQ529*AT529/$AT$1,IF((AP529*$AT$1*100/(AQ529*AT529))&gt;200,200,(AP529*$AT$1*100/(AQ529*AT529)))))</f>
        <v>158.39382531756354</v>
      </c>
      <c r="AT529" s="96">
        <f t="shared" ref="AT529:AT534" si="323">COUNT(K529:AO529)</f>
        <v>29</v>
      </c>
      <c r="AU529" s="97">
        <f t="shared" si="308"/>
        <v>22</v>
      </c>
      <c r="AV529" s="98"/>
      <c r="AW529" s="58">
        <f t="shared" ref="AW529:AW584" si="324">+LOOKUP(1000,K529:AO529)</f>
        <v>0</v>
      </c>
      <c r="AX529" s="99"/>
      <c r="AY529" s="300">
        <f t="shared" si="309"/>
        <v>58.5</v>
      </c>
      <c r="AZ529" s="101">
        <v>90</v>
      </c>
      <c r="BA529" s="102">
        <f t="shared" si="320"/>
        <v>-31.5</v>
      </c>
      <c r="BB529" s="102" t="str">
        <f t="shared" si="321"/>
        <v/>
      </c>
      <c r="BC529" s="102" t="str">
        <f t="shared" si="322"/>
        <v/>
      </c>
      <c r="BD529" s="102">
        <v>20.800237812128415</v>
      </c>
      <c r="BE529" s="103">
        <f t="shared" si="310"/>
        <v>1.1997621878715847</v>
      </c>
      <c r="BF529" s="346" t="s">
        <v>121</v>
      </c>
      <c r="BG529" s="105">
        <v>127.10740740740742</v>
      </c>
      <c r="BH529" s="105">
        <v>112.62592592592593</v>
      </c>
      <c r="BI529" s="105">
        <v>203.54999999999995</v>
      </c>
      <c r="BJ529" s="105">
        <v>266.66399999999999</v>
      </c>
      <c r="BK529" s="105">
        <v>311.14400000000001</v>
      </c>
      <c r="BL529" s="105">
        <v>198.49230769230766</v>
      </c>
      <c r="BM529" s="105">
        <v>201.16428571428577</v>
      </c>
      <c r="BN529" s="105">
        <v>225.10344827586209</v>
      </c>
      <c r="BO529" s="105">
        <v>272.00344827586207</v>
      </c>
      <c r="BP529" s="105">
        <v>280.86296296296297</v>
      </c>
      <c r="BQ529" s="105">
        <v>248.12068965517241</v>
      </c>
      <c r="BR529" s="106">
        <v>148.72142857142856</v>
      </c>
      <c r="BS529" s="107"/>
      <c r="BT529" s="108">
        <v>12.155172413793105</v>
      </c>
      <c r="BU529" s="108">
        <v>12.077570812807878</v>
      </c>
      <c r="BV529" s="108">
        <v>18.172988505747128</v>
      </c>
      <c r="BW529" s="108">
        <v>20.800237812128415</v>
      </c>
      <c r="BX529" s="108">
        <v>21.038095238095245</v>
      </c>
      <c r="BY529" s="109">
        <v>16.196679438058752</v>
      </c>
      <c r="BZ529" s="109">
        <v>16.071428571428573</v>
      </c>
      <c r="CA529" s="109">
        <v>17.354444444444443</v>
      </c>
      <c r="CB529" s="109">
        <v>20.352873563218388</v>
      </c>
      <c r="CC529" s="109">
        <v>21.55714285714285</v>
      </c>
      <c r="CD529" s="109">
        <v>20.344827586206897</v>
      </c>
      <c r="CE529" s="109">
        <v>14.605747126436782</v>
      </c>
      <c r="CF529" s="110"/>
      <c r="CG529" s="111">
        <v>84.6</v>
      </c>
      <c r="CH529" s="111">
        <v>70</v>
      </c>
      <c r="CI529" s="111">
        <v>96</v>
      </c>
      <c r="CJ529" s="111">
        <v>90</v>
      </c>
      <c r="CK529" s="111">
        <v>92.5</v>
      </c>
      <c r="CL529" s="111">
        <v>75.2</v>
      </c>
      <c r="CM529" s="111">
        <v>86</v>
      </c>
      <c r="CN529" s="111">
        <v>76</v>
      </c>
      <c r="CO529" s="111">
        <v>124</v>
      </c>
      <c r="CP529" s="111">
        <v>103</v>
      </c>
      <c r="CQ529" s="111">
        <v>114.5</v>
      </c>
      <c r="CR529" s="111">
        <v>69.2</v>
      </c>
      <c r="CS529" s="112"/>
      <c r="CT529" s="200" t="s">
        <v>121</v>
      </c>
      <c r="CU529" s="114">
        <f t="shared" si="311"/>
        <v>87.5</v>
      </c>
      <c r="CV529" s="114"/>
      <c r="CW529" s="114"/>
      <c r="CX529" s="114">
        <f t="shared" si="312"/>
        <v>155.19999999999999</v>
      </c>
      <c r="CY529" s="114"/>
      <c r="CZ529" s="114"/>
      <c r="DA529" s="114">
        <f t="shared" si="313"/>
        <v>165.6</v>
      </c>
      <c r="DB529" s="115">
        <f t="shared" si="314"/>
        <v>408.29999999999995</v>
      </c>
      <c r="DC529" s="116">
        <f t="shared" si="315"/>
        <v>10</v>
      </c>
      <c r="DD529" s="116">
        <f t="shared" si="316"/>
        <v>10</v>
      </c>
      <c r="DE529" s="116">
        <f t="shared" si="317"/>
        <v>9</v>
      </c>
      <c r="DF529" s="117">
        <f t="shared" si="318"/>
        <v>29</v>
      </c>
      <c r="DH529" s="119">
        <v>40.306732348111652</v>
      </c>
      <c r="DI529" s="119">
        <v>35.314614121510665</v>
      </c>
      <c r="DJ529" s="120">
        <v>28.935796387520522</v>
      </c>
      <c r="DK529" s="121"/>
      <c r="DL529" s="119">
        <v>42.149161668484197</v>
      </c>
      <c r="DM529" s="119">
        <v>35.429730098146131</v>
      </c>
      <c r="DN529" s="120">
        <v>29.117536804798267</v>
      </c>
      <c r="DO529" s="121"/>
      <c r="DP529" s="119">
        <v>55.055445094586148</v>
      </c>
      <c r="DQ529" s="119">
        <v>59.321002101914438</v>
      </c>
      <c r="DR529" s="120">
        <v>66.26493211384421</v>
      </c>
      <c r="DS529" s="121"/>
      <c r="DT529" s="119">
        <v>83.584933335028055</v>
      </c>
      <c r="DU529" s="119">
        <v>88.228540742529617</v>
      </c>
      <c r="DV529" s="120">
        <v>96.231353508649335</v>
      </c>
      <c r="DW529" s="121"/>
      <c r="DX529" s="119">
        <v>103.88980239606705</v>
      </c>
      <c r="DY529" s="119">
        <v>88.197078898381974</v>
      </c>
      <c r="DZ529" s="120">
        <v>105.18097584840824</v>
      </c>
      <c r="EA529" s="121"/>
      <c r="EB529" s="119">
        <v>86.226849054492561</v>
      </c>
      <c r="EC529" s="119">
        <v>55.381472156950501</v>
      </c>
      <c r="ED529" s="120">
        <v>57.28427138114953</v>
      </c>
      <c r="EE529" s="121"/>
      <c r="EF529" s="119">
        <v>71.531981436642454</v>
      </c>
      <c r="EG529" s="119">
        <v>65.454751815980643</v>
      </c>
      <c r="EH529" s="120">
        <v>74.620409604519793</v>
      </c>
      <c r="EI529" s="121"/>
      <c r="EJ529" s="119">
        <v>67.911271316482839</v>
      </c>
      <c r="EK529" s="119">
        <v>73.049958018471898</v>
      </c>
      <c r="EL529" s="120">
        <v>99.045667216769473</v>
      </c>
      <c r="EM529" s="121"/>
      <c r="EN529" s="119">
        <v>97.801072874259148</v>
      </c>
      <c r="EO529" s="119">
        <v>94.241074266096035</v>
      </c>
      <c r="EP529" s="120">
        <v>101.95440458378279</v>
      </c>
      <c r="EQ529" s="121"/>
      <c r="ER529" s="119">
        <v>89.489593015068309</v>
      </c>
      <c r="ES529" s="119">
        <v>111.56236093507958</v>
      </c>
      <c r="ET529" s="120">
        <v>114.15915716096325</v>
      </c>
      <c r="EU529" s="121"/>
      <c r="EV529" s="119">
        <v>72.366684804576991</v>
      </c>
      <c r="EW529" s="119">
        <v>69.898516837163044</v>
      </c>
      <c r="EX529" s="120">
        <v>76.710660427225548</v>
      </c>
      <c r="EY529" s="121"/>
      <c r="EZ529" s="119">
        <v>61.660699437515284</v>
      </c>
      <c r="FA529" s="119">
        <v>45.034162609217631</v>
      </c>
      <c r="FB529" s="120">
        <v>40.663758642922254</v>
      </c>
    </row>
    <row r="530" spans="1:158" s="118" customFormat="1" ht="15" customHeight="1" x14ac:dyDescent="0.25">
      <c r="A530" s="85">
        <v>26240160</v>
      </c>
      <c r="B530" s="444">
        <v>-75.195999999999998</v>
      </c>
      <c r="C530" s="444">
        <v>7.9621388888890001</v>
      </c>
      <c r="D530" s="445">
        <v>49</v>
      </c>
      <c r="E530" s="197" t="s">
        <v>1258</v>
      </c>
      <c r="F530" s="169" t="s">
        <v>49</v>
      </c>
      <c r="G530" s="169" t="s">
        <v>1515</v>
      </c>
      <c r="H530" s="169" t="s">
        <v>713</v>
      </c>
      <c r="I530" s="169" t="s">
        <v>1626</v>
      </c>
      <c r="J530" s="448" t="s">
        <v>1025</v>
      </c>
      <c r="K530" s="339">
        <v>0</v>
      </c>
      <c r="L530" s="126">
        <v>0</v>
      </c>
      <c r="M530" s="126">
        <v>0</v>
      </c>
      <c r="N530" s="126">
        <v>0</v>
      </c>
      <c r="O530" s="126">
        <v>0</v>
      </c>
      <c r="P530" s="126">
        <v>0</v>
      </c>
      <c r="Q530" s="126">
        <v>34</v>
      </c>
      <c r="R530" s="126">
        <v>0</v>
      </c>
      <c r="S530" s="126">
        <v>0</v>
      </c>
      <c r="T530" s="126">
        <v>0</v>
      </c>
      <c r="U530" s="126">
        <v>12</v>
      </c>
      <c r="V530" s="661">
        <v>0</v>
      </c>
      <c r="W530" s="661">
        <v>8</v>
      </c>
      <c r="X530" s="126">
        <v>0</v>
      </c>
      <c r="Y530" s="126">
        <v>0</v>
      </c>
      <c r="Z530" s="126">
        <v>0</v>
      </c>
      <c r="AA530" s="126">
        <v>0</v>
      </c>
      <c r="AB530" s="126">
        <v>0</v>
      </c>
      <c r="AC530" s="126">
        <v>0</v>
      </c>
      <c r="AD530" s="339">
        <v>0</v>
      </c>
      <c r="AE530" s="126">
        <v>35</v>
      </c>
      <c r="AF530" s="126">
        <v>40</v>
      </c>
      <c r="AG530" s="126">
        <v>35</v>
      </c>
      <c r="AH530" s="126">
        <v>45</v>
      </c>
      <c r="AI530" s="126">
        <v>15</v>
      </c>
      <c r="AJ530" s="126">
        <v>3</v>
      </c>
      <c r="AK530" s="126">
        <v>0</v>
      </c>
      <c r="AL530" s="126">
        <v>0</v>
      </c>
      <c r="AM530" s="126">
        <v>0</v>
      </c>
      <c r="AN530" s="126">
        <v>0</v>
      </c>
      <c r="AO530" s="120"/>
      <c r="AP530" s="92">
        <f t="shared" si="319"/>
        <v>227</v>
      </c>
      <c r="AQ530" s="93">
        <v>232.27586206896552</v>
      </c>
      <c r="AR530" s="94">
        <f>+AP530*100/AQ530</f>
        <v>97.728622327790973</v>
      </c>
      <c r="AS530" s="95">
        <f>IF(AND((AP530*$AT$1*100/(AQ530*AT530))&gt;100+3.33*AP530-AQ530*AT530/$AT$1,AQ530&lt;30),IF(100+3.33*AP530-AQ530*AT530/$AT$1&gt;200,200,100+3.33*AP530-AQ530*AT530/$AT$1),IF((AP530*$AT$1*100/(AQ530*AT530))&lt;100+AP530-3.33*AQ530*AT530/$AT$1,100+AP530-3.33*AQ530*AT530/$AT$1,IF((AP530*$AT$1*100/(AQ530*AT530))&gt;200,200,(AP530*$AT$1*100/(AQ530*AT530)))))</f>
        <v>97.728622327790973</v>
      </c>
      <c r="AT530" s="96">
        <f t="shared" si="323"/>
        <v>30</v>
      </c>
      <c r="AU530" s="97">
        <f t="shared" si="308"/>
        <v>9</v>
      </c>
      <c r="AV530" s="98"/>
      <c r="AW530" s="58">
        <f t="shared" si="324"/>
        <v>0</v>
      </c>
      <c r="AX530" s="99"/>
      <c r="AY530" s="300">
        <f t="shared" si="309"/>
        <v>45</v>
      </c>
      <c r="AZ530" s="101">
        <v>235</v>
      </c>
      <c r="BA530" s="102">
        <f t="shared" si="320"/>
        <v>-190</v>
      </c>
      <c r="BB530" s="102" t="str">
        <f t="shared" si="321"/>
        <v/>
      </c>
      <c r="BC530" s="102" t="str">
        <f t="shared" si="322"/>
        <v/>
      </c>
      <c r="BD530" s="102">
        <v>9.275862068965516</v>
      </c>
      <c r="BE530" s="103">
        <f t="shared" si="310"/>
        <v>-0.27586206896551602</v>
      </c>
      <c r="BF530" s="346" t="s">
        <v>1258</v>
      </c>
      <c r="BG530" s="105">
        <v>15.25</v>
      </c>
      <c r="BH530" s="105">
        <v>24.206896551724139</v>
      </c>
      <c r="BI530" s="105">
        <v>94.115384615384613</v>
      </c>
      <c r="BJ530" s="105">
        <v>232.27586206896552</v>
      </c>
      <c r="BK530" s="105">
        <v>299.86206896551727</v>
      </c>
      <c r="BL530" s="105">
        <v>355.57857142857148</v>
      </c>
      <c r="BM530" s="105">
        <v>343.01034482758621</v>
      </c>
      <c r="BN530" s="105">
        <v>402.11333333333334</v>
      </c>
      <c r="BO530" s="105">
        <v>337.33333333333331</v>
      </c>
      <c r="BP530" s="105">
        <v>300.83333333333331</v>
      </c>
      <c r="BQ530" s="105">
        <v>234.60689655172416</v>
      </c>
      <c r="BR530" s="106">
        <v>91.466666666666669</v>
      </c>
      <c r="BS530" s="107"/>
      <c r="BT530" s="142">
        <v>1.7657550535077287</v>
      </c>
      <c r="BU530" s="143">
        <v>2.3057796840496008</v>
      </c>
      <c r="BV530" s="143">
        <v>5.5302545155993412</v>
      </c>
      <c r="BW530" s="143">
        <v>9.275862068965516</v>
      </c>
      <c r="BX530" s="143">
        <v>13.978888888888887</v>
      </c>
      <c r="BY530" s="143">
        <v>15.1</v>
      </c>
      <c r="BZ530" s="143">
        <v>15.077777777777778</v>
      </c>
      <c r="CA530" s="143">
        <v>16.3</v>
      </c>
      <c r="CB530" s="143">
        <v>14.466666666666669</v>
      </c>
      <c r="CC530" s="143">
        <v>15.033333333333337</v>
      </c>
      <c r="CD530" s="143">
        <v>12.371264367816094</v>
      </c>
      <c r="CE530" s="144">
        <v>5.5666666666666647</v>
      </c>
      <c r="CF530" s="110"/>
      <c r="CG530" s="111">
        <v>61</v>
      </c>
      <c r="CH530" s="111">
        <v>80</v>
      </c>
      <c r="CI530" s="111">
        <v>96</v>
      </c>
      <c r="CJ530" s="111">
        <v>235</v>
      </c>
      <c r="CK530" s="111">
        <v>138</v>
      </c>
      <c r="CL530" s="111">
        <v>155</v>
      </c>
      <c r="CM530" s="111">
        <v>135</v>
      </c>
      <c r="CN530" s="111">
        <v>194</v>
      </c>
      <c r="CO530" s="111">
        <v>158</v>
      </c>
      <c r="CP530" s="111">
        <v>142</v>
      </c>
      <c r="CQ530" s="111">
        <v>137</v>
      </c>
      <c r="CR530" s="111">
        <v>105</v>
      </c>
      <c r="CS530" s="112"/>
      <c r="CT530" s="125" t="s">
        <v>1258</v>
      </c>
      <c r="CU530" s="114">
        <f t="shared" si="311"/>
        <v>34</v>
      </c>
      <c r="CV530" s="114"/>
      <c r="CW530" s="114"/>
      <c r="CX530" s="114">
        <f t="shared" si="312"/>
        <v>20</v>
      </c>
      <c r="CY530" s="114"/>
      <c r="CZ530" s="114"/>
      <c r="DA530" s="114">
        <f t="shared" si="313"/>
        <v>173</v>
      </c>
      <c r="DB530" s="115">
        <f t="shared" si="314"/>
        <v>227</v>
      </c>
      <c r="DC530" s="116">
        <f t="shared" si="315"/>
        <v>10</v>
      </c>
      <c r="DD530" s="116">
        <f t="shared" si="316"/>
        <v>10</v>
      </c>
      <c r="DE530" s="116">
        <f t="shared" si="317"/>
        <v>10</v>
      </c>
      <c r="DF530" s="117">
        <f t="shared" si="318"/>
        <v>30</v>
      </c>
      <c r="DH530" s="119">
        <v>40.18296347665278</v>
      </c>
      <c r="DI530" s="119">
        <v>29.987286176606553</v>
      </c>
      <c r="DJ530" s="120">
        <v>22.490464632454916</v>
      </c>
      <c r="DK530" s="121"/>
      <c r="DL530" s="119">
        <v>28.178717598908595</v>
      </c>
      <c r="DM530" s="119">
        <v>25.465211459754432</v>
      </c>
      <c r="DN530" s="120">
        <v>22.85607094133697</v>
      </c>
      <c r="DO530" s="121"/>
      <c r="DP530" s="119">
        <v>31.790803932909196</v>
      </c>
      <c r="DQ530" s="119">
        <v>16.895112781954886</v>
      </c>
      <c r="DR530" s="120">
        <v>50.085511856564487</v>
      </c>
      <c r="DS530" s="121"/>
      <c r="DT530" s="119">
        <v>74.105333390913813</v>
      </c>
      <c r="DU530" s="119">
        <v>65.904743191109588</v>
      </c>
      <c r="DV530" s="120">
        <v>108.10778056083377</v>
      </c>
      <c r="DW530" s="121"/>
      <c r="DX530" s="119">
        <v>97.799432473175486</v>
      </c>
      <c r="DY530" s="119">
        <v>113.63457479826192</v>
      </c>
      <c r="DZ530" s="120">
        <v>109.45170701427685</v>
      </c>
      <c r="EA530" s="121"/>
      <c r="EB530" s="119">
        <v>103.51456157011714</v>
      </c>
      <c r="EC530" s="119">
        <v>99.910572966128527</v>
      </c>
      <c r="ED530" s="120">
        <v>112.82486546375436</v>
      </c>
      <c r="EE530" s="121"/>
      <c r="EF530" s="119">
        <v>91.050786691386477</v>
      </c>
      <c r="EG530" s="119">
        <v>105.79424011624994</v>
      </c>
      <c r="EH530" s="120">
        <v>87.165687478077857</v>
      </c>
      <c r="EI530" s="121"/>
      <c r="EJ530" s="119">
        <v>83.69643242271745</v>
      </c>
      <c r="EK530" s="119">
        <v>81.701285046728955</v>
      </c>
      <c r="EL530" s="120">
        <v>112.12728253055353</v>
      </c>
      <c r="EM530" s="121"/>
      <c r="EN530" s="119">
        <v>96.014006112746245</v>
      </c>
      <c r="EO530" s="119">
        <v>120.39690966719498</v>
      </c>
      <c r="EP530" s="120">
        <v>102.79265564863032</v>
      </c>
      <c r="EQ530" s="121"/>
      <c r="ER530" s="119">
        <v>108.7539497911708</v>
      </c>
      <c r="ES530" s="119">
        <v>104.63295908743881</v>
      </c>
      <c r="ET530" s="120">
        <v>106.34166254996184</v>
      </c>
      <c r="EU530" s="121"/>
      <c r="EV530" s="119">
        <v>103.49899368587215</v>
      </c>
      <c r="EW530" s="119">
        <v>109.98639444728168</v>
      </c>
      <c r="EX530" s="120">
        <v>93.618183295417623</v>
      </c>
      <c r="EY530" s="121"/>
      <c r="EZ530" s="119">
        <v>86.366713396703801</v>
      </c>
      <c r="FA530" s="119">
        <v>77.453422690282423</v>
      </c>
      <c r="FB530" s="120">
        <v>50.201292484442313</v>
      </c>
    </row>
    <row r="531" spans="1:158" s="118" customFormat="1" ht="15" customHeight="1" x14ac:dyDescent="0.25">
      <c r="A531" s="85">
        <v>27011270</v>
      </c>
      <c r="B531" s="444">
        <v>-75.583333333333329</v>
      </c>
      <c r="C531" s="444">
        <v>6.2333333333333334</v>
      </c>
      <c r="D531" s="445">
        <v>1512</v>
      </c>
      <c r="E531" s="187" t="s">
        <v>1916</v>
      </c>
      <c r="F531" s="188" t="s">
        <v>49</v>
      </c>
      <c r="G531" s="89" t="s">
        <v>1515</v>
      </c>
      <c r="H531" s="89" t="s">
        <v>1425</v>
      </c>
      <c r="I531" s="89" t="s">
        <v>1546</v>
      </c>
      <c r="J531" s="188" t="s">
        <v>1476</v>
      </c>
      <c r="K531" s="339">
        <v>2.8</v>
      </c>
      <c r="L531" s="126">
        <v>0.3</v>
      </c>
      <c r="M531" s="126">
        <v>0</v>
      </c>
      <c r="N531" s="126">
        <v>15.2</v>
      </c>
      <c r="O531" s="126">
        <v>0.4</v>
      </c>
      <c r="P531" s="126">
        <v>0</v>
      </c>
      <c r="Q531" s="126">
        <v>0</v>
      </c>
      <c r="R531" s="126">
        <v>1.8</v>
      </c>
      <c r="S531" s="126">
        <v>0</v>
      </c>
      <c r="T531" s="126">
        <v>5.2</v>
      </c>
      <c r="U531" s="126">
        <v>0</v>
      </c>
      <c r="V531" s="661">
        <v>0</v>
      </c>
      <c r="W531" s="661">
        <v>1.9</v>
      </c>
      <c r="X531" s="126">
        <v>0.9</v>
      </c>
      <c r="Y531" s="126">
        <v>13.8</v>
      </c>
      <c r="Z531" s="126">
        <v>30.4</v>
      </c>
      <c r="AA531" s="126">
        <v>0</v>
      </c>
      <c r="AB531" s="126">
        <v>0</v>
      </c>
      <c r="AC531" s="126">
        <v>0</v>
      </c>
      <c r="AD531" s="339">
        <v>7.1</v>
      </c>
      <c r="AE531" s="126">
        <v>1.9</v>
      </c>
      <c r="AF531" s="126">
        <v>0</v>
      </c>
      <c r="AG531" s="126">
        <v>0</v>
      </c>
      <c r="AH531" s="126">
        <v>0</v>
      </c>
      <c r="AI531" s="126">
        <v>0</v>
      </c>
      <c r="AJ531" s="126">
        <v>26.4</v>
      </c>
      <c r="AK531" s="126">
        <v>15</v>
      </c>
      <c r="AL531" s="126">
        <v>0.7</v>
      </c>
      <c r="AM531" s="126">
        <v>0</v>
      </c>
      <c r="AN531" s="126">
        <v>0</v>
      </c>
      <c r="AO531" s="120"/>
      <c r="AP531" s="92">
        <f t="shared" si="319"/>
        <v>123.8</v>
      </c>
      <c r="AQ531" s="93" t="s">
        <v>1301</v>
      </c>
      <c r="AT531" s="96">
        <f>COUNT(K531:AO531)</f>
        <v>30</v>
      </c>
      <c r="AU531" s="97">
        <f t="shared" si="308"/>
        <v>15</v>
      </c>
      <c r="AV531" s="98"/>
      <c r="AW531" s="58">
        <f t="shared" si="324"/>
        <v>0</v>
      </c>
      <c r="AX531" s="99"/>
      <c r="AY531" s="300">
        <f t="shared" si="309"/>
        <v>30.4</v>
      </c>
      <c r="AZ531" s="101">
        <v>57</v>
      </c>
      <c r="BA531" s="102">
        <f t="shared" si="320"/>
        <v>-26.6</v>
      </c>
      <c r="BB531" s="102" t="str">
        <f t="shared" si="321"/>
        <v/>
      </c>
      <c r="BC531" s="102" t="str">
        <f t="shared" si="322"/>
        <v/>
      </c>
      <c r="BD531" s="102" t="s">
        <v>1301</v>
      </c>
      <c r="BE531" s="103"/>
      <c r="BF531" s="454" t="s">
        <v>1336</v>
      </c>
      <c r="BG531" s="105" t="s">
        <v>1301</v>
      </c>
      <c r="BH531" s="105" t="s">
        <v>1301</v>
      </c>
      <c r="BI531" s="105" t="s">
        <v>1301</v>
      </c>
      <c r="BJ531" s="105" t="s">
        <v>1301</v>
      </c>
      <c r="BK531" s="105" t="s">
        <v>1301</v>
      </c>
      <c r="BL531" s="105" t="s">
        <v>1301</v>
      </c>
      <c r="BM531" s="105" t="s">
        <v>1301</v>
      </c>
      <c r="BN531" s="105" t="s">
        <v>1301</v>
      </c>
      <c r="BO531" s="105" t="s">
        <v>1301</v>
      </c>
      <c r="BP531" s="105" t="s">
        <v>1301</v>
      </c>
      <c r="BQ531" s="105" t="s">
        <v>1301</v>
      </c>
      <c r="BR531" s="106" t="s">
        <v>1301</v>
      </c>
      <c r="BS531" s="107"/>
      <c r="BT531" s="108" t="s">
        <v>1301</v>
      </c>
      <c r="BU531" s="108" t="s">
        <v>1301</v>
      </c>
      <c r="BV531" s="108" t="s">
        <v>1301</v>
      </c>
      <c r="BW531" s="108" t="s">
        <v>1301</v>
      </c>
      <c r="BX531" s="108" t="s">
        <v>1301</v>
      </c>
      <c r="BY531" s="109" t="s">
        <v>1301</v>
      </c>
      <c r="BZ531" s="109" t="s">
        <v>1301</v>
      </c>
      <c r="CA531" s="109" t="s">
        <v>1301</v>
      </c>
      <c r="CB531" s="109" t="s">
        <v>1301</v>
      </c>
      <c r="CC531" s="109" t="s">
        <v>1301</v>
      </c>
      <c r="CD531" s="109" t="s">
        <v>1301</v>
      </c>
      <c r="CE531" s="109" t="s">
        <v>1301</v>
      </c>
      <c r="CF531" s="110"/>
      <c r="CG531" s="111">
        <v>92.5</v>
      </c>
      <c r="CH531" s="111">
        <v>54.5</v>
      </c>
      <c r="CI531" s="111">
        <v>75.400000000000006</v>
      </c>
      <c r="CJ531" s="111">
        <v>57</v>
      </c>
      <c r="CK531" s="111">
        <v>92</v>
      </c>
      <c r="CL531" s="111">
        <v>55.4</v>
      </c>
      <c r="CM531" s="111">
        <v>67</v>
      </c>
      <c r="CN531" s="111">
        <v>54</v>
      </c>
      <c r="CO531" s="111">
        <v>70.599999999999994</v>
      </c>
      <c r="CP531" s="111">
        <v>75.5</v>
      </c>
      <c r="CQ531" s="111">
        <v>58.4</v>
      </c>
      <c r="CR531" s="111">
        <v>95</v>
      </c>
      <c r="CS531" s="112"/>
      <c r="CT531" s="125" t="s">
        <v>1336</v>
      </c>
      <c r="CU531" s="114">
        <f t="shared" si="311"/>
        <v>25.699999999999996</v>
      </c>
      <c r="CV531" s="114"/>
      <c r="CW531" s="114"/>
      <c r="CX531" s="114">
        <f t="shared" si="312"/>
        <v>54.1</v>
      </c>
      <c r="CY531" s="114"/>
      <c r="CZ531" s="114"/>
      <c r="DA531" s="114">
        <f t="shared" si="313"/>
        <v>44</v>
      </c>
      <c r="DB531" s="115">
        <f t="shared" si="314"/>
        <v>123.8</v>
      </c>
      <c r="DC531" s="116">
        <f t="shared" si="315"/>
        <v>10</v>
      </c>
      <c r="DD531" s="116">
        <f t="shared" si="316"/>
        <v>10</v>
      </c>
      <c r="DE531" s="116">
        <f t="shared" si="317"/>
        <v>10</v>
      </c>
      <c r="DF531" s="117">
        <f t="shared" si="318"/>
        <v>30</v>
      </c>
      <c r="DH531" s="119"/>
      <c r="DI531" s="119"/>
      <c r="DJ531" s="120"/>
      <c r="DK531" s="121"/>
      <c r="DL531" s="119"/>
      <c r="DM531" s="119"/>
      <c r="DN531" s="120"/>
      <c r="DO531" s="121"/>
      <c r="DP531" s="119"/>
      <c r="DQ531" s="119"/>
      <c r="DR531" s="120"/>
      <c r="DS531" s="121"/>
      <c r="DT531" s="119"/>
      <c r="DU531" s="119"/>
      <c r="DV531" s="120"/>
      <c r="DW531" s="121"/>
      <c r="DX531" s="119"/>
      <c r="DY531" s="119"/>
      <c r="DZ531" s="120"/>
      <c r="EA531" s="121"/>
      <c r="EB531" s="119"/>
      <c r="EC531" s="119"/>
      <c r="ED531" s="120"/>
      <c r="EE531" s="121"/>
      <c r="EF531" s="119"/>
      <c r="EG531" s="119"/>
      <c r="EH531" s="120"/>
      <c r="EI531" s="121"/>
      <c r="EJ531" s="119"/>
      <c r="EK531" s="119"/>
      <c r="EL531" s="120"/>
      <c r="EM531" s="121"/>
      <c r="EN531" s="119"/>
      <c r="EO531" s="119"/>
      <c r="EP531" s="120"/>
      <c r="EQ531" s="121"/>
      <c r="ER531" s="119"/>
      <c r="ES531" s="119"/>
      <c r="ET531" s="120"/>
      <c r="EU531" s="121"/>
      <c r="EV531" s="119"/>
      <c r="EW531" s="119"/>
      <c r="EX531" s="120"/>
      <c r="EY531" s="121"/>
      <c r="EZ531" s="119"/>
      <c r="FA531" s="119"/>
      <c r="FB531" s="120"/>
    </row>
    <row r="532" spans="1:158" s="118" customFormat="1" ht="15" customHeight="1" x14ac:dyDescent="0.25">
      <c r="A532" s="85">
        <v>11075020</v>
      </c>
      <c r="B532" s="444">
        <v>-76.139861109999998</v>
      </c>
      <c r="C532" s="444">
        <v>6.3249444400000003</v>
      </c>
      <c r="D532" s="445">
        <v>1850</v>
      </c>
      <c r="E532" s="197" t="s">
        <v>405</v>
      </c>
      <c r="F532" s="169" t="s">
        <v>49</v>
      </c>
      <c r="G532" s="169" t="s">
        <v>1511</v>
      </c>
      <c r="H532" s="169" t="s">
        <v>1522</v>
      </c>
      <c r="I532" s="169" t="s">
        <v>1627</v>
      </c>
      <c r="J532" s="448" t="s">
        <v>1006</v>
      </c>
      <c r="K532" s="339">
        <v>0</v>
      </c>
      <c r="L532" s="126">
        <v>0</v>
      </c>
      <c r="M532" s="126">
        <v>0</v>
      </c>
      <c r="N532" s="126">
        <v>0</v>
      </c>
      <c r="O532" s="126">
        <v>0</v>
      </c>
      <c r="P532" s="126">
        <v>0</v>
      </c>
      <c r="Q532" s="126">
        <v>2</v>
      </c>
      <c r="R532" s="126">
        <v>0</v>
      </c>
      <c r="S532" s="126">
        <v>0</v>
      </c>
      <c r="T532" s="126">
        <v>54</v>
      </c>
      <c r="U532" s="126">
        <v>0</v>
      </c>
      <c r="V532" s="661">
        <v>2</v>
      </c>
      <c r="W532" s="661">
        <v>0</v>
      </c>
      <c r="X532" s="126">
        <v>0</v>
      </c>
      <c r="Y532" s="126">
        <v>2</v>
      </c>
      <c r="Z532" s="126">
        <v>3</v>
      </c>
      <c r="AA532" s="126">
        <v>0</v>
      </c>
      <c r="AB532" s="126">
        <v>0</v>
      </c>
      <c r="AC532" s="126">
        <v>0</v>
      </c>
      <c r="AD532" s="339">
        <v>1</v>
      </c>
      <c r="AE532" s="126">
        <v>0</v>
      </c>
      <c r="AF532" s="126">
        <v>3</v>
      </c>
      <c r="AG532" s="126">
        <v>0</v>
      </c>
      <c r="AH532" s="126">
        <v>6.7</v>
      </c>
      <c r="AI532" s="126">
        <v>1</v>
      </c>
      <c r="AJ532" s="126">
        <v>0</v>
      </c>
      <c r="AK532" s="126">
        <v>2</v>
      </c>
      <c r="AL532" s="126">
        <v>1</v>
      </c>
      <c r="AM532" s="126">
        <v>0</v>
      </c>
      <c r="AN532" s="126">
        <v>0</v>
      </c>
      <c r="AO532" s="120"/>
      <c r="AP532" s="92">
        <f t="shared" si="319"/>
        <v>77.7</v>
      </c>
      <c r="AQ532" s="93">
        <v>165.21199999999996</v>
      </c>
      <c r="AR532" s="94">
        <f>+AP532*100/AQ532</f>
        <v>47.030482047308922</v>
      </c>
      <c r="AS532" s="95">
        <f>IF(AND((AP532*$AT$1*100/(AQ532*AT532))&gt;100+3.33*AP532-AQ532*AT532/$AT$1,AQ532&lt;30),IF(100+3.33*AP532-AQ532*AT532/$AT$1&gt;200,200,100+3.33*AP532-AQ532*AT532/$AT$1),IF((AP532*$AT$1*100/(AQ532*AT532))&lt;100+AP532-3.33*AQ532*AT532/$AT$1,100+AP532-3.33*AQ532*AT532/$AT$1,IF((AP532*$AT$1*100/(AQ532*AT532))&gt;200,200,(AP532*$AT$1*100/(AQ532*AT532)))))</f>
        <v>47.030482047308922</v>
      </c>
      <c r="AT532" s="96">
        <f>COUNT(K532:AO532)</f>
        <v>30</v>
      </c>
      <c r="AU532" s="97">
        <f t="shared" si="308"/>
        <v>11</v>
      </c>
      <c r="AV532" s="98"/>
      <c r="AW532" s="58">
        <f t="shared" si="324"/>
        <v>0</v>
      </c>
      <c r="AX532" s="99"/>
      <c r="AY532" s="300">
        <f t="shared" si="309"/>
        <v>54</v>
      </c>
      <c r="AZ532" s="101">
        <v>57</v>
      </c>
      <c r="BA532" s="102">
        <f t="shared" si="320"/>
        <v>-3</v>
      </c>
      <c r="BB532" s="102" t="str">
        <f t="shared" si="321"/>
        <v/>
      </c>
      <c r="BC532" s="102" t="str">
        <f t="shared" si="322"/>
        <v/>
      </c>
      <c r="BD532" s="102">
        <v>17.072649572649571</v>
      </c>
      <c r="BE532" s="103">
        <f t="shared" ref="BE532:BE566" si="325">AU532-BD532</f>
        <v>-6.0726495726495706</v>
      </c>
      <c r="BF532" s="346" t="s">
        <v>405</v>
      </c>
      <c r="BG532" s="105">
        <v>51.595999999999997</v>
      </c>
      <c r="BH532" s="105">
        <v>62.684000000000005</v>
      </c>
      <c r="BI532" s="105">
        <v>98.611999999999995</v>
      </c>
      <c r="BJ532" s="105">
        <v>165.21199999999996</v>
      </c>
      <c r="BK532" s="105">
        <v>218.72500000000002</v>
      </c>
      <c r="BL532" s="105">
        <v>181.25599999999997</v>
      </c>
      <c r="BM532" s="105">
        <v>172.75000000000003</v>
      </c>
      <c r="BN532" s="105">
        <v>153.34615384615387</v>
      </c>
      <c r="BO532" s="105">
        <v>186.26538461538468</v>
      </c>
      <c r="BP532" s="105">
        <v>187.16499999999996</v>
      </c>
      <c r="BQ532" s="105">
        <v>162.072</v>
      </c>
      <c r="BR532" s="106">
        <v>89.074999999999989</v>
      </c>
      <c r="BS532" s="107"/>
      <c r="BT532" s="108">
        <v>8.3353846153846138</v>
      </c>
      <c r="BU532" s="108">
        <v>8.9358421750663144</v>
      </c>
      <c r="BV532" s="108">
        <v>12.587179487179485</v>
      </c>
      <c r="BW532" s="108">
        <v>17.072649572649571</v>
      </c>
      <c r="BX532" s="108">
        <v>20.695446507515467</v>
      </c>
      <c r="BY532" s="109">
        <v>17.371647509578544</v>
      </c>
      <c r="BZ532" s="109">
        <v>15.846153846153845</v>
      </c>
      <c r="CA532" s="109">
        <v>16.12515964240102</v>
      </c>
      <c r="CB532" s="109">
        <v>17.920634920634917</v>
      </c>
      <c r="CC532" s="109">
        <v>19.541290191290191</v>
      </c>
      <c r="CD532" s="109">
        <v>17.799999999999997</v>
      </c>
      <c r="CE532" s="109">
        <v>12.31153846153846</v>
      </c>
      <c r="CF532" s="110"/>
      <c r="CG532" s="111">
        <v>50.1</v>
      </c>
      <c r="CH532" s="111">
        <v>52</v>
      </c>
      <c r="CI532" s="111">
        <v>51</v>
      </c>
      <c r="CJ532" s="111">
        <v>57</v>
      </c>
      <c r="CK532" s="111">
        <v>75.5</v>
      </c>
      <c r="CL532" s="111">
        <v>80.8</v>
      </c>
      <c r="CM532" s="111">
        <v>74.5</v>
      </c>
      <c r="CN532" s="111">
        <v>54.8</v>
      </c>
      <c r="CO532" s="111">
        <v>48.4</v>
      </c>
      <c r="CP532" s="111">
        <v>65.400000000000006</v>
      </c>
      <c r="CQ532" s="111">
        <v>66.5</v>
      </c>
      <c r="CR532" s="111">
        <v>69</v>
      </c>
      <c r="CS532" s="112"/>
      <c r="CT532" s="200" t="s">
        <v>405</v>
      </c>
      <c r="CU532" s="114">
        <f t="shared" si="311"/>
        <v>56</v>
      </c>
      <c r="CV532" s="114"/>
      <c r="CW532" s="114"/>
      <c r="CX532" s="114">
        <f t="shared" si="312"/>
        <v>8</v>
      </c>
      <c r="CY532" s="114"/>
      <c r="CZ532" s="114"/>
      <c r="DA532" s="114">
        <f t="shared" si="313"/>
        <v>13.7</v>
      </c>
      <c r="DB532" s="115">
        <f t="shared" si="314"/>
        <v>77.7</v>
      </c>
      <c r="DC532" s="116">
        <f t="shared" si="315"/>
        <v>10</v>
      </c>
      <c r="DD532" s="116">
        <f t="shared" si="316"/>
        <v>10</v>
      </c>
      <c r="DE532" s="116">
        <f t="shared" si="317"/>
        <v>10</v>
      </c>
      <c r="DF532" s="117">
        <f t="shared" si="318"/>
        <v>30</v>
      </c>
      <c r="DH532" s="119">
        <v>21.815490956072352</v>
      </c>
      <c r="DI532" s="119">
        <v>16.912009043927647</v>
      </c>
      <c r="DJ532" s="120">
        <v>12.909166666666668</v>
      </c>
      <c r="DK532" s="121"/>
      <c r="DL532" s="119">
        <v>20.381017425519953</v>
      </c>
      <c r="DM532" s="119">
        <v>21.987403035413148</v>
      </c>
      <c r="DN532" s="120">
        <v>17.168246205733556</v>
      </c>
      <c r="DO532" s="121"/>
      <c r="DP532" s="119">
        <v>28.510178571428572</v>
      </c>
      <c r="DQ532" s="119">
        <v>25.70917857142857</v>
      </c>
      <c r="DR532" s="120">
        <v>29.810642857142859</v>
      </c>
      <c r="DS532" s="121"/>
      <c r="DT532" s="119">
        <v>38.925575101488491</v>
      </c>
      <c r="DU532" s="119">
        <v>52.856833558863329</v>
      </c>
      <c r="DV532" s="120">
        <v>59.617591339648179</v>
      </c>
      <c r="DW532" s="121"/>
      <c r="DX532" s="119">
        <v>57.913743641912511</v>
      </c>
      <c r="DY532" s="119">
        <v>70.416710749406576</v>
      </c>
      <c r="DZ532" s="120">
        <v>68.316212275347567</v>
      </c>
      <c r="EA532" s="121"/>
      <c r="EB532" s="119">
        <v>74.231512259030509</v>
      </c>
      <c r="EC532" s="119">
        <v>54.382431218416627</v>
      </c>
      <c r="ED532" s="120">
        <v>51.749389855886214</v>
      </c>
      <c r="EE532" s="121"/>
      <c r="EF532" s="119">
        <v>58.504823747680881</v>
      </c>
      <c r="EG532" s="119">
        <v>50.704180581323442</v>
      </c>
      <c r="EH532" s="120">
        <v>52.504329004329001</v>
      </c>
      <c r="EI532" s="121"/>
      <c r="EJ532" s="119">
        <v>44.813116793365587</v>
      </c>
      <c r="EK532" s="119">
        <v>46.709440221147197</v>
      </c>
      <c r="EL532" s="120">
        <v>52.897442985487217</v>
      </c>
      <c r="EM532" s="121"/>
      <c r="EN532" s="119">
        <v>54.433075666848126</v>
      </c>
      <c r="EO532" s="119">
        <v>64.862770821992385</v>
      </c>
      <c r="EP532" s="120">
        <v>63.174153511159503</v>
      </c>
      <c r="EQ532" s="121"/>
      <c r="ER532" s="119">
        <v>59.6</v>
      </c>
      <c r="ES532" s="119">
        <v>67</v>
      </c>
      <c r="ET532" s="120">
        <v>73.400000000000006</v>
      </c>
      <c r="EU532" s="121"/>
      <c r="EV532" s="119">
        <v>48.545811965811957</v>
      </c>
      <c r="EW532" s="119">
        <v>56.505752794214324</v>
      </c>
      <c r="EX532" s="120">
        <v>44.418435239973697</v>
      </c>
      <c r="EY532" s="121"/>
      <c r="EZ532" s="119">
        <v>39.65712742980562</v>
      </c>
      <c r="FA532" s="119">
        <v>31.565874730021594</v>
      </c>
      <c r="FB532" s="120">
        <v>21.276997840172783</v>
      </c>
    </row>
    <row r="533" spans="1:158" s="118" customFormat="1" ht="15" customHeight="1" x14ac:dyDescent="0.25">
      <c r="A533" s="85">
        <v>12015020</v>
      </c>
      <c r="B533" s="444">
        <v>-76.651388890000007</v>
      </c>
      <c r="C533" s="444">
        <v>7.8261111100000003</v>
      </c>
      <c r="D533" s="445">
        <v>23</v>
      </c>
      <c r="E533" s="197" t="s">
        <v>406</v>
      </c>
      <c r="F533" s="131" t="s">
        <v>49</v>
      </c>
      <c r="G533" s="131" t="s">
        <v>1511</v>
      </c>
      <c r="H533" s="131" t="s">
        <v>1514</v>
      </c>
      <c r="I533" s="131" t="s">
        <v>1542</v>
      </c>
      <c r="J533" s="282" t="s">
        <v>1007</v>
      </c>
      <c r="K533" s="339">
        <v>0.2</v>
      </c>
      <c r="L533" s="126">
        <v>0.9</v>
      </c>
      <c r="M533" s="126">
        <v>0</v>
      </c>
      <c r="N533" s="126">
        <v>0</v>
      </c>
      <c r="O533" s="126">
        <v>1.6</v>
      </c>
      <c r="P533" s="126">
        <v>6.6</v>
      </c>
      <c r="Q533" s="126">
        <v>34</v>
      </c>
      <c r="R533" s="126">
        <v>2.9</v>
      </c>
      <c r="S533" s="126">
        <v>1</v>
      </c>
      <c r="T533" s="126">
        <v>80</v>
      </c>
      <c r="U533" s="126">
        <v>0</v>
      </c>
      <c r="V533" s="660">
        <v>0.4</v>
      </c>
      <c r="W533" s="660">
        <v>25</v>
      </c>
      <c r="X533" s="126">
        <v>30</v>
      </c>
      <c r="Y533" s="126">
        <v>0</v>
      </c>
      <c r="Z533" s="126">
        <v>0</v>
      </c>
      <c r="AA533" s="126">
        <v>2.5</v>
      </c>
      <c r="AB533" s="126">
        <v>0</v>
      </c>
      <c r="AC533" s="126">
        <v>14</v>
      </c>
      <c r="AD533" s="339">
        <v>70.400000000000006</v>
      </c>
      <c r="AE533" s="126">
        <v>0</v>
      </c>
      <c r="AF533" s="126">
        <v>0</v>
      </c>
      <c r="AG533" s="126">
        <v>0</v>
      </c>
      <c r="AH533" s="126">
        <v>0.3</v>
      </c>
      <c r="AI533" s="126">
        <v>1.8</v>
      </c>
      <c r="AJ533" s="126">
        <v>0</v>
      </c>
      <c r="AK533" s="126">
        <v>0</v>
      </c>
      <c r="AL533" s="126">
        <v>6.4</v>
      </c>
      <c r="AM533" s="126">
        <v>27</v>
      </c>
      <c r="AN533" s="126">
        <v>1.3</v>
      </c>
      <c r="AO533" s="120"/>
      <c r="AP533" s="92">
        <f t="shared" si="319"/>
        <v>306.3</v>
      </c>
      <c r="AQ533" s="93">
        <v>268.02307692307687</v>
      </c>
      <c r="AR533" s="94">
        <f>+AP533*100/AQ533</f>
        <v>114.28120425910515</v>
      </c>
      <c r="AS533" s="95">
        <f>IF(AND((AP533*$AT$1*100/(AQ533*AT533))&gt;100+3.33*AP533-AQ533*AT533/$AT$1,AQ533&lt;30),IF(100+3.33*AP533-AQ533*AT533/$AT$1&gt;200,200,100+3.33*AP533-AQ533*AT533/$AT$1),IF((AP533*$AT$1*100/(AQ533*AT533))&lt;100+AP533-3.33*AQ533*AT533/$AT$1,100+AP533-3.33*AQ533*AT533/$AT$1,IF((AP533*$AT$1*100/(AQ533*AT533))&gt;200,200,(AP533*$AT$1*100/(AQ533*AT533)))))</f>
        <v>114.28120425910515</v>
      </c>
      <c r="AT533" s="96">
        <f t="shared" si="323"/>
        <v>30</v>
      </c>
      <c r="AU533" s="97">
        <f t="shared" si="308"/>
        <v>19</v>
      </c>
      <c r="AV533" s="98"/>
      <c r="AW533" s="58">
        <f t="shared" si="324"/>
        <v>1.3</v>
      </c>
      <c r="AX533" s="99"/>
      <c r="AY533" s="300">
        <f t="shared" si="309"/>
        <v>80</v>
      </c>
      <c r="AZ533" s="101">
        <v>183.8</v>
      </c>
      <c r="BA533" s="102">
        <f t="shared" si="320"/>
        <v>-103.80000000000001</v>
      </c>
      <c r="BB533" s="102" t="str">
        <f t="shared" si="321"/>
        <v/>
      </c>
      <c r="BC533" s="102" t="str">
        <f t="shared" si="322"/>
        <v/>
      </c>
      <c r="BD533" s="102">
        <v>13.812643678160921</v>
      </c>
      <c r="BE533" s="103">
        <f t="shared" si="325"/>
        <v>5.1873563218390792</v>
      </c>
      <c r="BF533" s="346" t="s">
        <v>406</v>
      </c>
      <c r="BG533" s="105">
        <v>100.75185185185184</v>
      </c>
      <c r="BH533" s="105">
        <v>62.803846153846138</v>
      </c>
      <c r="BI533" s="105">
        <v>111.89310344827587</v>
      </c>
      <c r="BJ533" s="105">
        <v>268.02307692307687</v>
      </c>
      <c r="BK533" s="105">
        <v>354.5291666666667</v>
      </c>
      <c r="BL533" s="105">
        <v>265.92692307692312</v>
      </c>
      <c r="BM533" s="105">
        <v>257.17500000000001</v>
      </c>
      <c r="BN533" s="105">
        <v>247.92499999999995</v>
      </c>
      <c r="BO533" s="105">
        <v>321.6785714285715</v>
      </c>
      <c r="BP533" s="105">
        <v>274.4703703703704</v>
      </c>
      <c r="BQ533" s="105">
        <v>302.10370370370362</v>
      </c>
      <c r="BR533" s="106">
        <v>242.73461538461535</v>
      </c>
      <c r="BS533" s="107"/>
      <c r="BT533" s="108">
        <v>6.2896551724137915</v>
      </c>
      <c r="BU533" s="108">
        <v>4.8346104725415051</v>
      </c>
      <c r="BV533" s="108">
        <v>7.2344444444444411</v>
      </c>
      <c r="BW533" s="108">
        <v>13.812643678160921</v>
      </c>
      <c r="BX533" s="108">
        <v>17.500287356321838</v>
      </c>
      <c r="BY533" s="109">
        <v>17.990487514863254</v>
      </c>
      <c r="BZ533" s="109">
        <v>18.225747126436783</v>
      </c>
      <c r="CA533" s="109">
        <v>18.443333333333335</v>
      </c>
      <c r="CB533" s="109">
        <v>17.308045977011492</v>
      </c>
      <c r="CC533" s="109">
        <v>15.46456822870616</v>
      </c>
      <c r="CD533" s="109">
        <v>14.98045977011494</v>
      </c>
      <c r="CE533" s="109">
        <v>13.203908045977009</v>
      </c>
      <c r="CF533" s="110"/>
      <c r="CG533" s="111">
        <v>130.1</v>
      </c>
      <c r="CH533" s="111">
        <v>90</v>
      </c>
      <c r="CI533" s="111">
        <v>149.30000000000001</v>
      </c>
      <c r="CJ533" s="111">
        <v>183.8</v>
      </c>
      <c r="CK533" s="111">
        <v>142.69999999999999</v>
      </c>
      <c r="CL533" s="111">
        <v>132</v>
      </c>
      <c r="CM533" s="111">
        <v>135</v>
      </c>
      <c r="CN533" s="111">
        <v>192.2</v>
      </c>
      <c r="CO533" s="111">
        <v>156.30000000000001</v>
      </c>
      <c r="CP533" s="111">
        <v>196</v>
      </c>
      <c r="CQ533" s="111">
        <v>142.30000000000001</v>
      </c>
      <c r="CR533" s="111">
        <v>136.80000000000001</v>
      </c>
      <c r="CS533" s="112"/>
      <c r="CT533" s="200" t="s">
        <v>406</v>
      </c>
      <c r="CU533" s="114">
        <f t="shared" si="311"/>
        <v>127.19999999999999</v>
      </c>
      <c r="CV533" s="114"/>
      <c r="CW533" s="114"/>
      <c r="CX533" s="114">
        <f t="shared" si="312"/>
        <v>142.30000000000001</v>
      </c>
      <c r="CY533" s="114"/>
      <c r="CZ533" s="114"/>
      <c r="DA533" s="114">
        <f t="shared" si="313"/>
        <v>36.799999999999997</v>
      </c>
      <c r="DB533" s="115">
        <f t="shared" si="314"/>
        <v>306.3</v>
      </c>
      <c r="DC533" s="116">
        <f t="shared" si="315"/>
        <v>10</v>
      </c>
      <c r="DD533" s="116">
        <f t="shared" si="316"/>
        <v>10</v>
      </c>
      <c r="DE533" s="116">
        <f t="shared" si="317"/>
        <v>10</v>
      </c>
      <c r="DF533" s="117">
        <f t="shared" si="318"/>
        <v>30</v>
      </c>
      <c r="DH533" s="119">
        <v>41.883776839141149</v>
      </c>
      <c r="DI533" s="119">
        <v>28.688887715593101</v>
      </c>
      <c r="DJ533" s="120">
        <v>24.090668778599088</v>
      </c>
      <c r="DK533" s="121"/>
      <c r="DL533" s="119">
        <v>29.459834254143647</v>
      </c>
      <c r="DM533" s="119">
        <v>29.23408839779005</v>
      </c>
      <c r="DN533" s="120">
        <v>23.026077348066295</v>
      </c>
      <c r="DO533" s="121"/>
      <c r="DP533" s="119">
        <v>28.914640324214794</v>
      </c>
      <c r="DQ533" s="119">
        <v>16.208206686930094</v>
      </c>
      <c r="DR533" s="120">
        <v>53.627152988855123</v>
      </c>
      <c r="DS533" s="121"/>
      <c r="DT533" s="119">
        <v>70.0477690288714</v>
      </c>
      <c r="DU533" s="119">
        <v>73.550157480314965</v>
      </c>
      <c r="DV533" s="120">
        <v>110.575406824147</v>
      </c>
      <c r="DW533" s="121"/>
      <c r="DX533" s="119">
        <v>106.52866746939597</v>
      </c>
      <c r="DY533" s="119">
        <v>112.6017971101746</v>
      </c>
      <c r="DZ533" s="120">
        <v>111.60620208709615</v>
      </c>
      <c r="EA533" s="121"/>
      <c r="EB533" s="119">
        <v>89.605309242529529</v>
      </c>
      <c r="EC533" s="119">
        <v>95.651685198054196</v>
      </c>
      <c r="ED533" s="120">
        <v>100.01300555941626</v>
      </c>
      <c r="EE533" s="121"/>
      <c r="EF533" s="119">
        <v>80.001045751633967</v>
      </c>
      <c r="EG533" s="119">
        <v>89.90117516339869</v>
      </c>
      <c r="EH533" s="120">
        <v>85.101112418300644</v>
      </c>
      <c r="EI533" s="121"/>
      <c r="EJ533" s="119">
        <v>79.417875778042642</v>
      </c>
      <c r="EK533" s="119">
        <v>78.217605615150305</v>
      </c>
      <c r="EL533" s="120">
        <v>94.121185273473685</v>
      </c>
      <c r="EM533" s="121"/>
      <c r="EN533" s="119">
        <v>87.5362310672772</v>
      </c>
      <c r="EO533" s="119">
        <v>106.52239990607022</v>
      </c>
      <c r="EP533" s="120">
        <v>89.634702359985923</v>
      </c>
      <c r="EQ533" s="121"/>
      <c r="ER533" s="119">
        <v>109.9011817204301</v>
      </c>
      <c r="ES533" s="119">
        <v>99.401068817204305</v>
      </c>
      <c r="ET533" s="120">
        <v>100.70108279569892</v>
      </c>
      <c r="EU533" s="121"/>
      <c r="EV533" s="119">
        <v>85.698037329669049</v>
      </c>
      <c r="EW533" s="119">
        <v>114.6973731821825</v>
      </c>
      <c r="EX533" s="120">
        <v>90.697922821481725</v>
      </c>
      <c r="EY533" s="121"/>
      <c r="EZ533" s="119">
        <v>83.225047801147227</v>
      </c>
      <c r="FA533" s="119">
        <v>77.082246653919682</v>
      </c>
      <c r="FB533" s="120">
        <v>46.962705544933073</v>
      </c>
    </row>
    <row r="534" spans="1:158" s="118" customFormat="1" ht="15" customHeight="1" x14ac:dyDescent="0.25">
      <c r="A534" s="85">
        <v>23080650</v>
      </c>
      <c r="B534" s="444">
        <v>-75.335611110000002</v>
      </c>
      <c r="C534" s="444">
        <v>6.0737777800000003</v>
      </c>
      <c r="D534" s="445">
        <v>2137</v>
      </c>
      <c r="E534" s="197" t="s">
        <v>349</v>
      </c>
      <c r="F534" s="131" t="s">
        <v>49</v>
      </c>
      <c r="G534" s="131" t="s">
        <v>1515</v>
      </c>
      <c r="H534" s="131" t="s">
        <v>1518</v>
      </c>
      <c r="I534" s="131" t="s">
        <v>1547</v>
      </c>
      <c r="J534" s="282" t="s">
        <v>1008</v>
      </c>
      <c r="K534" s="339">
        <v>19</v>
      </c>
      <c r="L534" s="126">
        <v>0</v>
      </c>
      <c r="M534" s="126">
        <v>0</v>
      </c>
      <c r="N534" s="126">
        <v>0</v>
      </c>
      <c r="O534" s="126">
        <v>0</v>
      </c>
      <c r="P534" s="126">
        <v>0</v>
      </c>
      <c r="Q534" s="126">
        <v>12</v>
      </c>
      <c r="R534" s="126">
        <v>21</v>
      </c>
      <c r="S534" s="126">
        <v>0</v>
      </c>
      <c r="T534" s="126">
        <v>8</v>
      </c>
      <c r="U534" s="126">
        <v>0</v>
      </c>
      <c r="V534" s="661">
        <v>0</v>
      </c>
      <c r="W534" s="661">
        <v>0</v>
      </c>
      <c r="X534" s="126">
        <v>5</v>
      </c>
      <c r="Y534" s="126">
        <v>10</v>
      </c>
      <c r="Z534" s="126">
        <v>60</v>
      </c>
      <c r="AA534" s="126">
        <v>6</v>
      </c>
      <c r="AB534" s="126">
        <v>2</v>
      </c>
      <c r="AC534" s="126">
        <v>9</v>
      </c>
      <c r="AD534" s="339">
        <v>0</v>
      </c>
      <c r="AE534" s="126">
        <v>2</v>
      </c>
      <c r="AF534" s="126">
        <v>7</v>
      </c>
      <c r="AG534" s="126">
        <v>0</v>
      </c>
      <c r="AH534" s="126">
        <v>5</v>
      </c>
      <c r="AI534" s="126">
        <v>16</v>
      </c>
      <c r="AJ534" s="126">
        <v>4</v>
      </c>
      <c r="AK534" s="126">
        <v>5</v>
      </c>
      <c r="AL534" s="126">
        <v>2</v>
      </c>
      <c r="AM534" s="126">
        <v>3</v>
      </c>
      <c r="AN534" s="126">
        <v>2</v>
      </c>
      <c r="AO534" s="120"/>
      <c r="AP534" s="92">
        <f t="shared" si="319"/>
        <v>198</v>
      </c>
      <c r="AQ534" s="93">
        <v>269.65517241379308</v>
      </c>
      <c r="AR534" s="94">
        <f>+AP534*100/AQ534</f>
        <v>73.427109974424553</v>
      </c>
      <c r="AS534" s="95">
        <f>IF(AND((AP534*$AT$1*100/(AQ534*AT534))&gt;100+3.33*AP534-AQ534*AT534/$AT$1,AQ534&lt;30),IF(100+3.33*AP534-AQ534*AT534/$AT$1&gt;200,200,100+3.33*AP534-AQ534*AT534/$AT$1),IF((AP534*$AT$1*100/(AQ534*AT534))&lt;100+AP534-3.33*AQ534*AT534/$AT$1,100+AP534-3.33*AQ534*AT534/$AT$1,IF((AP534*$AT$1*100/(AQ534*AT534))&gt;200,200,(AP534*$AT$1*100/(AQ534*AT534)))))</f>
        <v>73.427109974424553</v>
      </c>
      <c r="AT534" s="96">
        <f t="shared" si="323"/>
        <v>30</v>
      </c>
      <c r="AU534" s="97">
        <f t="shared" si="308"/>
        <v>19</v>
      </c>
      <c r="AV534" s="98"/>
      <c r="AW534" s="58">
        <f t="shared" si="324"/>
        <v>2</v>
      </c>
      <c r="AX534" s="99"/>
      <c r="AY534" s="300">
        <f t="shared" si="309"/>
        <v>60</v>
      </c>
      <c r="AZ534" s="101">
        <v>87</v>
      </c>
      <c r="BA534" s="102">
        <f t="shared" si="320"/>
        <v>-27</v>
      </c>
      <c r="BB534" s="102" t="str">
        <f t="shared" si="321"/>
        <v/>
      </c>
      <c r="BC534" s="102" t="str">
        <f t="shared" si="322"/>
        <v/>
      </c>
      <c r="BD534" s="102">
        <v>19.255172413793105</v>
      </c>
      <c r="BE534" s="103">
        <f t="shared" si="325"/>
        <v>-0.25517241379310462</v>
      </c>
      <c r="BF534" s="346" t="s">
        <v>349</v>
      </c>
      <c r="BG534" s="105">
        <v>101.3</v>
      </c>
      <c r="BH534" s="105">
        <v>130.19999999999999</v>
      </c>
      <c r="BI534" s="105">
        <v>193.36666666666667</v>
      </c>
      <c r="BJ534" s="105">
        <v>269.65517241379308</v>
      </c>
      <c r="BK534" s="105">
        <v>341.96666666666664</v>
      </c>
      <c r="BL534" s="105">
        <v>283.03333333333336</v>
      </c>
      <c r="BM534" s="105">
        <v>282.3</v>
      </c>
      <c r="BN534" s="105">
        <v>271.96666666666664</v>
      </c>
      <c r="BO534" s="105">
        <v>314.60000000000002</v>
      </c>
      <c r="BP534" s="105">
        <v>260.43333333333334</v>
      </c>
      <c r="BQ534" s="105">
        <v>195.83333333333334</v>
      </c>
      <c r="BR534" s="106">
        <v>130.83333333333334</v>
      </c>
      <c r="BS534" s="107"/>
      <c r="BT534" s="108">
        <v>11.066666666666666</v>
      </c>
      <c r="BU534" s="108">
        <v>12.051477832512314</v>
      </c>
      <c r="BV534" s="108">
        <v>16.233333333333334</v>
      </c>
      <c r="BW534" s="108">
        <v>19.255172413793105</v>
      </c>
      <c r="BX534" s="108">
        <v>20.533333333333328</v>
      </c>
      <c r="BY534" s="109">
        <v>17.2</v>
      </c>
      <c r="BZ534" s="109">
        <v>16.100000000000001</v>
      </c>
      <c r="CA534" s="109">
        <v>16.133333333333333</v>
      </c>
      <c r="CB534" s="109">
        <v>19.5</v>
      </c>
      <c r="CC534" s="109">
        <v>19.866666666666664</v>
      </c>
      <c r="CD534" s="109">
        <v>16.666666666666661</v>
      </c>
      <c r="CE534" s="109">
        <v>13.4</v>
      </c>
      <c r="CF534" s="110"/>
      <c r="CG534" s="111">
        <v>67</v>
      </c>
      <c r="CH534" s="111">
        <v>76</v>
      </c>
      <c r="CI534" s="111">
        <v>90</v>
      </c>
      <c r="CJ534" s="111">
        <v>87</v>
      </c>
      <c r="CK534" s="111">
        <v>98</v>
      </c>
      <c r="CL534" s="111">
        <v>93</v>
      </c>
      <c r="CM534" s="111">
        <v>129</v>
      </c>
      <c r="CN534" s="111">
        <v>80</v>
      </c>
      <c r="CO534" s="111">
        <v>116</v>
      </c>
      <c r="CP534" s="111">
        <v>80</v>
      </c>
      <c r="CQ534" s="111">
        <v>73</v>
      </c>
      <c r="CR534" s="111">
        <v>70</v>
      </c>
      <c r="CS534" s="112"/>
      <c r="CT534" s="350" t="s">
        <v>349</v>
      </c>
      <c r="CU534" s="133">
        <f t="shared" si="311"/>
        <v>60</v>
      </c>
      <c r="CV534" s="133"/>
      <c r="CW534" s="133"/>
      <c r="CX534" s="133">
        <f t="shared" si="312"/>
        <v>92</v>
      </c>
      <c r="CY534" s="133"/>
      <c r="CZ534" s="133"/>
      <c r="DA534" s="133">
        <f t="shared" si="313"/>
        <v>46</v>
      </c>
      <c r="DB534" s="134">
        <f t="shared" si="314"/>
        <v>198</v>
      </c>
      <c r="DC534" s="135">
        <f t="shared" si="315"/>
        <v>10</v>
      </c>
      <c r="DD534" s="135">
        <f t="shared" si="316"/>
        <v>10</v>
      </c>
      <c r="DE534" s="135">
        <f t="shared" si="317"/>
        <v>10</v>
      </c>
      <c r="DF534" s="136">
        <f t="shared" si="318"/>
        <v>30</v>
      </c>
      <c r="DG534" s="137"/>
      <c r="DH534" s="138">
        <v>35.088075313807536</v>
      </c>
      <c r="DI534" s="138">
        <v>22.664999999999999</v>
      </c>
      <c r="DJ534" s="139">
        <v>32.906924686192468</v>
      </c>
      <c r="DK534" s="140"/>
      <c r="DL534" s="138">
        <v>34.667309753483387</v>
      </c>
      <c r="DM534" s="138">
        <v>45.047347266881033</v>
      </c>
      <c r="DN534" s="139">
        <v>45.652009646302254</v>
      </c>
      <c r="DO534" s="140"/>
      <c r="DP534" s="138">
        <v>57.812747875354113</v>
      </c>
      <c r="DQ534" s="138">
        <v>50.975762039660069</v>
      </c>
      <c r="DR534" s="139">
        <v>68.671490084985834</v>
      </c>
      <c r="DS534" s="140"/>
      <c r="DT534" s="138">
        <v>81.386360153256689</v>
      </c>
      <c r="DU534" s="138">
        <v>80.488716475095785</v>
      </c>
      <c r="DV534" s="139">
        <v>98.441590038314175</v>
      </c>
      <c r="DW534" s="140"/>
      <c r="DX534" s="138">
        <v>104.29337926902338</v>
      </c>
      <c r="DY534" s="138">
        <v>102.49693828639906</v>
      </c>
      <c r="DZ534" s="139">
        <v>126.3496824445776</v>
      </c>
      <c r="EA534" s="140"/>
      <c r="EB534" s="138">
        <v>104.74826482357221</v>
      </c>
      <c r="EC534" s="138">
        <v>89.100807566387786</v>
      </c>
      <c r="ED534" s="139">
        <v>80.130927610040033</v>
      </c>
      <c r="EE534" s="140"/>
      <c r="EF534" s="138">
        <v>103.4791129032258</v>
      </c>
      <c r="EG534" s="138">
        <v>82.942795698924726</v>
      </c>
      <c r="EH534" s="139">
        <v>85.534758064516112</v>
      </c>
      <c r="EI534" s="140"/>
      <c r="EJ534" s="138">
        <v>80.345858585858593</v>
      </c>
      <c r="EK534" s="138">
        <v>83.543703703703699</v>
      </c>
      <c r="EL534" s="139">
        <v>113.12377104377104</v>
      </c>
      <c r="EM534" s="140"/>
      <c r="EN534" s="138">
        <v>109.58814622539477</v>
      </c>
      <c r="EO534" s="138">
        <v>96.289584685269318</v>
      </c>
      <c r="EP534" s="139">
        <v>102.2889357560026</v>
      </c>
      <c r="EQ534" s="140"/>
      <c r="ER534" s="138">
        <v>85.410473387294573</v>
      </c>
      <c r="ES534" s="138">
        <v>85.610497915133664</v>
      </c>
      <c r="ET534" s="139">
        <v>100.81236203090506</v>
      </c>
      <c r="EU534" s="140"/>
      <c r="EV534" s="138">
        <v>69.312339743589746</v>
      </c>
      <c r="EW534" s="138">
        <v>70.212500000000006</v>
      </c>
      <c r="EX534" s="139">
        <v>47.708493589743597</v>
      </c>
      <c r="EY534" s="140"/>
      <c r="EZ534" s="138">
        <v>48.960032626427406</v>
      </c>
      <c r="FA534" s="138">
        <v>40.866639477977159</v>
      </c>
      <c r="FB534" s="139">
        <v>32.673327895595435</v>
      </c>
    </row>
    <row r="535" spans="1:158" s="118" customFormat="1" ht="15" customHeight="1" x14ac:dyDescent="0.25">
      <c r="A535" s="85">
        <v>25020420</v>
      </c>
      <c r="B535" s="444">
        <v>-74.563000000000002</v>
      </c>
      <c r="C535" s="444">
        <v>8.3876944444439996</v>
      </c>
      <c r="D535" s="445">
        <v>60</v>
      </c>
      <c r="E535" s="197" t="s">
        <v>1263</v>
      </c>
      <c r="F535" s="131" t="s">
        <v>39</v>
      </c>
      <c r="G535" s="131" t="s">
        <v>1515</v>
      </c>
      <c r="H535" s="131" t="s">
        <v>1528</v>
      </c>
      <c r="I535" s="131" t="s">
        <v>1565</v>
      </c>
      <c r="J535" s="282" t="s">
        <v>1477</v>
      </c>
      <c r="K535" s="339">
        <v>0</v>
      </c>
      <c r="L535" s="126">
        <v>0</v>
      </c>
      <c r="M535" s="126">
        <v>0</v>
      </c>
      <c r="N535" s="126">
        <v>0</v>
      </c>
      <c r="O535" s="126">
        <v>0</v>
      </c>
      <c r="P535" s="126">
        <v>0</v>
      </c>
      <c r="Q535" s="126">
        <v>2</v>
      </c>
      <c r="R535" s="126">
        <v>0</v>
      </c>
      <c r="S535" s="126">
        <v>27</v>
      </c>
      <c r="T535" s="126">
        <v>18</v>
      </c>
      <c r="U535" s="126">
        <v>0</v>
      </c>
      <c r="V535" s="661">
        <v>0</v>
      </c>
      <c r="W535" s="661">
        <v>80</v>
      </c>
      <c r="X535" s="126">
        <v>57</v>
      </c>
      <c r="Y535" s="126">
        <v>28</v>
      </c>
      <c r="Z535" s="126">
        <v>9</v>
      </c>
      <c r="AA535" s="126">
        <v>0</v>
      </c>
      <c r="AB535" s="126">
        <v>0</v>
      </c>
      <c r="AC535" s="126">
        <v>0</v>
      </c>
      <c r="AD535" s="339">
        <v>0</v>
      </c>
      <c r="AE535" s="126">
        <v>0</v>
      </c>
      <c r="AF535" s="126">
        <v>2</v>
      </c>
      <c r="AG535" s="126">
        <v>17</v>
      </c>
      <c r="AH535" s="126">
        <v>0</v>
      </c>
      <c r="AI535" s="126">
        <v>0</v>
      </c>
      <c r="AJ535" s="126">
        <v>17</v>
      </c>
      <c r="AK535" s="126">
        <v>41</v>
      </c>
      <c r="AL535" s="126">
        <v>7</v>
      </c>
      <c r="AM535" s="126">
        <v>0</v>
      </c>
      <c r="AN535" s="126">
        <v>0</v>
      </c>
      <c r="AO535" s="120"/>
      <c r="AP535" s="92">
        <f t="shared" si="319"/>
        <v>305</v>
      </c>
      <c r="AQ535" s="93">
        <v>290.96428571428572</v>
      </c>
      <c r="AR535" s="94">
        <f>+AP535*100/AQ535</f>
        <v>104.82386154412667</v>
      </c>
      <c r="AS535" s="95">
        <f>IF(AND((AP535*$AT$1*100/(AQ535*AT535))&gt;100+3.33*AP535-AQ535*AT535/$AT$1,AQ535&lt;30),IF(100+3.33*AP535-AQ535*AT535/$AT$1&gt;200,200,100+3.33*AP535-AQ535*AT535/$AT$1),IF((AP535*$AT$1*100/(AQ535*AT535))&lt;100+AP535-3.33*AQ535*AT535/$AT$1,100+AP535-3.33*AQ535*AT535/$AT$1,IF((AP535*$AT$1*100/(AQ535*AT535))&gt;200,200,(AP535*$AT$1*100/(AQ535*AT535)))))</f>
        <v>104.82386154412666</v>
      </c>
      <c r="AT535" s="96">
        <f>COUNT(K535:AO535)</f>
        <v>30</v>
      </c>
      <c r="AU535" s="97">
        <f t="shared" si="308"/>
        <v>12</v>
      </c>
      <c r="AV535" s="98"/>
      <c r="AW535" s="58">
        <f t="shared" si="324"/>
        <v>0</v>
      </c>
      <c r="AX535" s="99"/>
      <c r="AY535" s="300">
        <f t="shared" si="309"/>
        <v>80</v>
      </c>
      <c r="AZ535" s="101">
        <v>136</v>
      </c>
      <c r="BA535" s="102">
        <f t="shared" si="320"/>
        <v>-56</v>
      </c>
      <c r="BB535" s="102" t="str">
        <f t="shared" si="321"/>
        <v/>
      </c>
      <c r="BC535" s="102" t="str">
        <f t="shared" si="322"/>
        <v/>
      </c>
      <c r="BD535" s="102">
        <v>11.941736028537461</v>
      </c>
      <c r="BE535" s="103">
        <f t="shared" si="325"/>
        <v>5.8263971462539033E-2</v>
      </c>
      <c r="BF535" s="346" t="s">
        <v>1263</v>
      </c>
      <c r="BG535" s="105">
        <v>49.137931034482762</v>
      </c>
      <c r="BH535" s="105">
        <v>53.655172413793103</v>
      </c>
      <c r="BI535" s="105">
        <v>107.41379310344827</v>
      </c>
      <c r="BJ535" s="105">
        <v>290.96428571428572</v>
      </c>
      <c r="BK535" s="105">
        <v>449.75</v>
      </c>
      <c r="BL535" s="105">
        <v>446.07333333333338</v>
      </c>
      <c r="BM535" s="105">
        <v>455.06896551724139</v>
      </c>
      <c r="BN535" s="105">
        <v>536.96296296296293</v>
      </c>
      <c r="BO535" s="105">
        <v>490.17666666666662</v>
      </c>
      <c r="BP535" s="105">
        <v>514.64285714285711</v>
      </c>
      <c r="BQ535" s="105">
        <v>459.92142857142852</v>
      </c>
      <c r="BR535" s="106">
        <v>237.48214285714286</v>
      </c>
      <c r="BS535" s="107"/>
      <c r="BT535" s="142">
        <v>3.4137931034482749</v>
      </c>
      <c r="BU535" s="143">
        <v>2.9967937829115008</v>
      </c>
      <c r="BV535" s="143">
        <v>6.0689655172413781</v>
      </c>
      <c r="BW535" s="143">
        <v>11.941736028537461</v>
      </c>
      <c r="BX535" s="143">
        <v>17.712643678160919</v>
      </c>
      <c r="BY535" s="143">
        <v>17.699999999999996</v>
      </c>
      <c r="BZ535" s="143">
        <v>17.251111111111111</v>
      </c>
      <c r="CA535" s="143">
        <v>19.324444444444449</v>
      </c>
      <c r="CB535" s="143">
        <v>17.499999999999996</v>
      </c>
      <c r="CC535" s="143">
        <v>19.107142857142858</v>
      </c>
      <c r="CD535" s="143">
        <v>17.821428571428573</v>
      </c>
      <c r="CE535" s="144">
        <v>11.071428571428569</v>
      </c>
      <c r="CF535" s="110"/>
      <c r="CG535" s="111">
        <v>145</v>
      </c>
      <c r="CH535" s="111">
        <v>116</v>
      </c>
      <c r="CI535" s="111">
        <v>132</v>
      </c>
      <c r="CJ535" s="111">
        <v>136</v>
      </c>
      <c r="CK535" s="111">
        <v>149</v>
      </c>
      <c r="CL535" s="111">
        <v>200</v>
      </c>
      <c r="CM535" s="111">
        <v>155</v>
      </c>
      <c r="CN535" s="111">
        <v>140</v>
      </c>
      <c r="CO535" s="111">
        <v>135</v>
      </c>
      <c r="CP535" s="111">
        <v>137</v>
      </c>
      <c r="CQ535" s="111">
        <v>150</v>
      </c>
      <c r="CR535" s="111">
        <v>135</v>
      </c>
      <c r="CS535" s="112"/>
      <c r="CT535" s="125" t="s">
        <v>1263</v>
      </c>
      <c r="CU535" s="114">
        <f t="shared" si="311"/>
        <v>47</v>
      </c>
      <c r="CV535" s="114"/>
      <c r="CW535" s="114"/>
      <c r="CX535" s="114">
        <f t="shared" si="312"/>
        <v>174</v>
      </c>
      <c r="CY535" s="114"/>
      <c r="CZ535" s="114"/>
      <c r="DA535" s="114">
        <f t="shared" si="313"/>
        <v>84</v>
      </c>
      <c r="DB535" s="115">
        <f t="shared" si="314"/>
        <v>305</v>
      </c>
      <c r="DC535" s="116">
        <f t="shared" si="315"/>
        <v>10</v>
      </c>
      <c r="DD535" s="116">
        <f t="shared" si="316"/>
        <v>10</v>
      </c>
      <c r="DE535" s="116">
        <f t="shared" si="317"/>
        <v>10</v>
      </c>
      <c r="DF535" s="117">
        <f t="shared" si="318"/>
        <v>30</v>
      </c>
      <c r="DH535" s="119"/>
      <c r="DI535" s="119"/>
      <c r="DJ535" s="120"/>
      <c r="DK535" s="121"/>
      <c r="DL535" s="119"/>
      <c r="DM535" s="119"/>
      <c r="DN535" s="120"/>
      <c r="DO535" s="121"/>
      <c r="DP535" s="119"/>
      <c r="DQ535" s="119"/>
      <c r="DR535" s="120"/>
      <c r="DS535" s="121"/>
      <c r="DT535" s="119"/>
      <c r="DU535" s="119"/>
      <c r="DV535" s="120"/>
      <c r="DW535" s="121"/>
      <c r="DX535" s="119"/>
      <c r="DY535" s="119"/>
      <c r="DZ535" s="120"/>
      <c r="EA535" s="121"/>
      <c r="EB535" s="119"/>
      <c r="EC535" s="119"/>
      <c r="ED535" s="120"/>
      <c r="EE535" s="121"/>
      <c r="EF535" s="119"/>
      <c r="EG535" s="119"/>
      <c r="EH535" s="120"/>
      <c r="EI535" s="121"/>
      <c r="EJ535" s="119"/>
      <c r="EK535" s="119"/>
      <c r="EL535" s="120"/>
      <c r="EM535" s="121"/>
      <c r="EN535" s="119"/>
      <c r="EO535" s="119"/>
      <c r="EP535" s="120"/>
      <c r="EQ535" s="121"/>
      <c r="ER535" s="119"/>
      <c r="ES535" s="119"/>
      <c r="ET535" s="120"/>
      <c r="EU535" s="121"/>
      <c r="EV535" s="119"/>
      <c r="EW535" s="119"/>
      <c r="EX535" s="120"/>
      <c r="EY535" s="121"/>
      <c r="EZ535" s="119"/>
      <c r="FA535" s="119"/>
      <c r="FB535" s="120"/>
    </row>
    <row r="536" spans="1:158" s="118" customFormat="1" ht="15" customHeight="1" x14ac:dyDescent="0.25">
      <c r="A536" s="85">
        <v>12010070</v>
      </c>
      <c r="B536" s="444">
        <v>-76.647777779999998</v>
      </c>
      <c r="C536" s="444">
        <v>7.8844444400000002</v>
      </c>
      <c r="D536" s="445">
        <v>10</v>
      </c>
      <c r="E536" s="197" t="s">
        <v>407</v>
      </c>
      <c r="F536" s="131" t="s">
        <v>49</v>
      </c>
      <c r="G536" s="131" t="s">
        <v>1511</v>
      </c>
      <c r="H536" s="131" t="s">
        <v>1514</v>
      </c>
      <c r="I536" s="131" t="s">
        <v>1542</v>
      </c>
      <c r="J536" s="282" t="s">
        <v>1007</v>
      </c>
      <c r="K536" s="339" t="s">
        <v>1301</v>
      </c>
      <c r="L536" s="126" t="s">
        <v>1301</v>
      </c>
      <c r="M536" s="126" t="s">
        <v>1301</v>
      </c>
      <c r="N536" s="126" t="s">
        <v>1301</v>
      </c>
      <c r="O536" s="126" t="s">
        <v>1301</v>
      </c>
      <c r="P536" s="126" t="s">
        <v>1301</v>
      </c>
      <c r="Q536" s="126" t="s">
        <v>1301</v>
      </c>
      <c r="R536" s="126" t="s">
        <v>1301</v>
      </c>
      <c r="S536" s="126" t="s">
        <v>1301</v>
      </c>
      <c r="T536" s="126" t="s">
        <v>1301</v>
      </c>
      <c r="U536" s="126" t="s">
        <v>1301</v>
      </c>
      <c r="V536" s="661" t="s">
        <v>1301</v>
      </c>
      <c r="W536" s="661" t="s">
        <v>1301</v>
      </c>
      <c r="X536" s="126" t="s">
        <v>1301</v>
      </c>
      <c r="Y536" s="126" t="s">
        <v>1301</v>
      </c>
      <c r="Z536" s="126" t="s">
        <v>1301</v>
      </c>
      <c r="AA536" s="126" t="s">
        <v>1301</v>
      </c>
      <c r="AB536" s="126" t="s">
        <v>1301</v>
      </c>
      <c r="AC536" s="126" t="s">
        <v>1301</v>
      </c>
      <c r="AD536" s="339" t="s">
        <v>1301</v>
      </c>
      <c r="AE536" s="126" t="s">
        <v>1301</v>
      </c>
      <c r="AF536" s="126" t="s">
        <v>1301</v>
      </c>
      <c r="AG536" s="126" t="s">
        <v>1301</v>
      </c>
      <c r="AH536" s="126" t="s">
        <v>1301</v>
      </c>
      <c r="AI536" s="126" t="s">
        <v>1301</v>
      </c>
      <c r="AJ536" s="126" t="s">
        <v>1301</v>
      </c>
      <c r="AK536" s="126" t="s">
        <v>1301</v>
      </c>
      <c r="AL536" s="126" t="s">
        <v>1301</v>
      </c>
      <c r="AM536" s="126" t="s">
        <v>1301</v>
      </c>
      <c r="AN536" s="126" t="s">
        <v>1301</v>
      </c>
      <c r="AO536" s="120"/>
      <c r="AP536" s="92" t="str">
        <f t="shared" si="319"/>
        <v/>
      </c>
      <c r="AQ536" s="93">
        <v>224.08214285714286</v>
      </c>
      <c r="AT536" s="96">
        <f t="shared" ref="AT536:AT560" si="326">COUNT(K536:AO536)</f>
        <v>0</v>
      </c>
      <c r="AU536" s="97">
        <f t="shared" si="308"/>
        <v>0</v>
      </c>
      <c r="AV536" s="98"/>
      <c r="AW536" s="58"/>
      <c r="AX536" s="99"/>
      <c r="AY536" s="300"/>
      <c r="AZ536" s="101">
        <v>196.2</v>
      </c>
      <c r="BA536" s="102" t="str">
        <f t="shared" si="320"/>
        <v/>
      </c>
      <c r="BB536" s="102" t="str">
        <f t="shared" si="321"/>
        <v/>
      </c>
      <c r="BC536" s="102" t="str">
        <f t="shared" si="322"/>
        <v/>
      </c>
      <c r="BD536" s="102">
        <v>10.863793103448277</v>
      </c>
      <c r="BE536" s="103">
        <f t="shared" si="325"/>
        <v>-10.863793103448277</v>
      </c>
      <c r="BF536" s="346" t="s">
        <v>407</v>
      </c>
      <c r="BG536" s="105">
        <v>93.813333333333333</v>
      </c>
      <c r="BH536" s="105">
        <v>56.863333333333323</v>
      </c>
      <c r="BI536" s="105">
        <v>116.94642857142854</v>
      </c>
      <c r="BJ536" s="105">
        <v>224.08214285714286</v>
      </c>
      <c r="BK536" s="105">
        <v>341.83846153846144</v>
      </c>
      <c r="BL536" s="105">
        <v>252.28666666666666</v>
      </c>
      <c r="BM536" s="105">
        <v>257.05555555555554</v>
      </c>
      <c r="BN536" s="105">
        <v>243.52142857142852</v>
      </c>
      <c r="BO536" s="105">
        <v>279.62500000000006</v>
      </c>
      <c r="BP536" s="105">
        <v>264.2551724137931</v>
      </c>
      <c r="BQ536" s="105">
        <v>257.38965517241388</v>
      </c>
      <c r="BR536" s="106">
        <v>221.8241379310345</v>
      </c>
      <c r="BS536" s="107"/>
      <c r="BT536" s="108">
        <v>5.0999999999999996</v>
      </c>
      <c r="BU536" s="108">
        <v>3.956855500821018</v>
      </c>
      <c r="BV536" s="108">
        <v>5.8471264367816085</v>
      </c>
      <c r="BW536" s="108">
        <v>10.863793103448277</v>
      </c>
      <c r="BX536" s="108">
        <v>14.13987599796161</v>
      </c>
      <c r="BY536" s="109">
        <v>14.433333333333332</v>
      </c>
      <c r="BZ536" s="109">
        <v>14.625042735042735</v>
      </c>
      <c r="CA536" s="109">
        <v>13.396666666666665</v>
      </c>
      <c r="CB536" s="109">
        <v>13.234482758620688</v>
      </c>
      <c r="CC536" s="109">
        <v>12.172413793103452</v>
      </c>
      <c r="CD536" s="109">
        <v>11.942528735632186</v>
      </c>
      <c r="CE536" s="109">
        <v>10.478888888888893</v>
      </c>
      <c r="CF536" s="110"/>
      <c r="CG536" s="111">
        <v>120.5</v>
      </c>
      <c r="CH536" s="111">
        <v>201</v>
      </c>
      <c r="CI536" s="111">
        <v>138</v>
      </c>
      <c r="CJ536" s="111">
        <v>196.2</v>
      </c>
      <c r="CK536" s="111">
        <v>156</v>
      </c>
      <c r="CL536" s="111">
        <v>148.5</v>
      </c>
      <c r="CM536" s="111">
        <v>217</v>
      </c>
      <c r="CN536" s="111">
        <v>163</v>
      </c>
      <c r="CO536" s="111">
        <v>263.89999999999998</v>
      </c>
      <c r="CP536" s="111">
        <v>210</v>
      </c>
      <c r="CQ536" s="111">
        <v>143.69999999999999</v>
      </c>
      <c r="CR536" s="111">
        <v>136</v>
      </c>
      <c r="CS536" s="112"/>
      <c r="CT536" s="200" t="s">
        <v>407</v>
      </c>
      <c r="CU536" s="114">
        <f t="shared" si="311"/>
        <v>0</v>
      </c>
      <c r="CV536" s="114"/>
      <c r="CW536" s="114"/>
      <c r="CX536" s="114">
        <f t="shared" si="312"/>
        <v>0</v>
      </c>
      <c r="CY536" s="114"/>
      <c r="CZ536" s="114"/>
      <c r="DA536" s="114">
        <f t="shared" si="313"/>
        <v>0</v>
      </c>
      <c r="DB536" s="115">
        <f t="shared" si="314"/>
        <v>0</v>
      </c>
      <c r="DC536" s="116">
        <f t="shared" si="315"/>
        <v>0</v>
      </c>
      <c r="DD536" s="116">
        <f t="shared" si="316"/>
        <v>0</v>
      </c>
      <c r="DE536" s="116">
        <f t="shared" si="317"/>
        <v>0</v>
      </c>
      <c r="DF536" s="117">
        <f t="shared" si="318"/>
        <v>0</v>
      </c>
      <c r="DH536" s="119">
        <v>45.92922413793103</v>
      </c>
      <c r="DI536" s="119">
        <v>32.198803448275861</v>
      </c>
      <c r="DJ536" s="120">
        <v>18.565075862068966</v>
      </c>
      <c r="DK536" s="121"/>
      <c r="DL536" s="119">
        <v>30.194544518785385</v>
      </c>
      <c r="DM536" s="119">
        <v>33.001088720851975</v>
      </c>
      <c r="DN536" s="120">
        <v>21.097470208638505</v>
      </c>
      <c r="DO536" s="121"/>
      <c r="DP536" s="119">
        <v>30.24576090054147</v>
      </c>
      <c r="DQ536" s="119">
        <v>18.742455115417499</v>
      </c>
      <c r="DR536" s="120">
        <v>47.004887432316906</v>
      </c>
      <c r="DS536" s="121"/>
      <c r="DT536" s="119">
        <v>68.426063941143028</v>
      </c>
      <c r="DU536" s="119">
        <v>76.569659359392261</v>
      </c>
      <c r="DV536" s="120">
        <v>84.018069802912919</v>
      </c>
      <c r="DW536" s="121"/>
      <c r="DX536" s="119">
        <v>105.4792498667432</v>
      </c>
      <c r="DY536" s="119">
        <v>133.89695764483989</v>
      </c>
      <c r="DZ536" s="120">
        <v>100.82724076427897</v>
      </c>
      <c r="EA536" s="121"/>
      <c r="EB536" s="119">
        <v>90.069036458993153</v>
      </c>
      <c r="EC536" s="119">
        <v>94.25365983430035</v>
      </c>
      <c r="ED536" s="120">
        <v>86.880751982568626</v>
      </c>
      <c r="EE536" s="121"/>
      <c r="EF536" s="119">
        <v>72.612690231084869</v>
      </c>
      <c r="EG536" s="119">
        <v>94.839012310128865</v>
      </c>
      <c r="EH536" s="120">
        <v>73.417262976027644</v>
      </c>
      <c r="EI536" s="121"/>
      <c r="EJ536" s="119">
        <v>80.039791412195811</v>
      </c>
      <c r="EK536" s="119">
        <v>88.033778070093021</v>
      </c>
      <c r="EL536" s="120">
        <v>88.63332706943531</v>
      </c>
      <c r="EM536" s="121"/>
      <c r="EN536" s="119">
        <v>71.921622910393879</v>
      </c>
      <c r="EO536" s="119">
        <v>98.618291802340622</v>
      </c>
      <c r="EP536" s="120">
        <v>81.584223218299968</v>
      </c>
      <c r="EQ536" s="121"/>
      <c r="ER536" s="119">
        <v>105.32360928391245</v>
      </c>
      <c r="ES536" s="119">
        <v>80.025785427202379</v>
      </c>
      <c r="ET536" s="120">
        <v>102.60232942681614</v>
      </c>
      <c r="EU536" s="121"/>
      <c r="EV536" s="119">
        <v>82.414984326018811</v>
      </c>
      <c r="EW536" s="119">
        <v>100.72942528735634</v>
      </c>
      <c r="EX536" s="120">
        <v>79.628004179728322</v>
      </c>
      <c r="EY536" s="121"/>
      <c r="EZ536" s="119">
        <v>83.011527617903667</v>
      </c>
      <c r="FA536" s="119">
        <v>74.131224663430245</v>
      </c>
      <c r="FB536" s="120">
        <v>42.374489097976401</v>
      </c>
    </row>
    <row r="537" spans="1:158" s="118" customFormat="1" ht="15" customHeight="1" x14ac:dyDescent="0.25">
      <c r="A537" s="85">
        <v>26160090</v>
      </c>
      <c r="B537" s="444">
        <v>-75.455083329999994</v>
      </c>
      <c r="C537" s="444">
        <v>5.5224444400000001</v>
      </c>
      <c r="D537" s="445">
        <v>1730</v>
      </c>
      <c r="E537" s="197" t="s">
        <v>408</v>
      </c>
      <c r="F537" s="131" t="s">
        <v>58</v>
      </c>
      <c r="G537" s="131" t="s">
        <v>1515</v>
      </c>
      <c r="H537" s="131" t="s">
        <v>713</v>
      </c>
      <c r="I537" s="131" t="s">
        <v>1628</v>
      </c>
      <c r="J537" s="282" t="s">
        <v>1010</v>
      </c>
      <c r="K537" s="339">
        <v>0</v>
      </c>
      <c r="L537" s="126">
        <v>4</v>
      </c>
      <c r="M537" s="126">
        <v>0</v>
      </c>
      <c r="N537" s="126">
        <v>0</v>
      </c>
      <c r="O537" s="126">
        <v>0</v>
      </c>
      <c r="P537" s="126">
        <v>8</v>
      </c>
      <c r="Q537" s="126">
        <v>0</v>
      </c>
      <c r="R537" s="126">
        <v>5</v>
      </c>
      <c r="S537" s="126">
        <v>0</v>
      </c>
      <c r="T537" s="126">
        <v>10</v>
      </c>
      <c r="U537" s="126">
        <v>0</v>
      </c>
      <c r="V537" s="661">
        <v>0</v>
      </c>
      <c r="W537" s="661">
        <v>33</v>
      </c>
      <c r="X537" s="126">
        <v>20</v>
      </c>
      <c r="Y537" s="126">
        <v>0</v>
      </c>
      <c r="Z537" s="126">
        <v>25</v>
      </c>
      <c r="AA537" s="126">
        <v>0</v>
      </c>
      <c r="AB537" s="126">
        <v>0</v>
      </c>
      <c r="AC537" s="126">
        <v>27</v>
      </c>
      <c r="AD537" s="339">
        <v>0</v>
      </c>
      <c r="AE537" s="126">
        <v>0</v>
      </c>
      <c r="AF537" s="126">
        <v>9</v>
      </c>
      <c r="AG537" s="126">
        <v>0</v>
      </c>
      <c r="AH537" s="126">
        <v>0</v>
      </c>
      <c r="AI537" s="126">
        <v>0</v>
      </c>
      <c r="AJ537" s="126">
        <v>36</v>
      </c>
      <c r="AK537" s="126">
        <v>30</v>
      </c>
      <c r="AL537" s="126">
        <v>7</v>
      </c>
      <c r="AM537" s="126">
        <v>0</v>
      </c>
      <c r="AN537" s="126">
        <v>0</v>
      </c>
      <c r="AO537" s="120"/>
      <c r="AP537" s="92">
        <f t="shared" si="319"/>
        <v>214</v>
      </c>
      <c r="AQ537" s="93">
        <v>298.63333333333333</v>
      </c>
      <c r="AR537" s="94">
        <f t="shared" ref="AR537:AR560" si="327">+AP537*100/AQ537</f>
        <v>71.659783457975223</v>
      </c>
      <c r="AS537" s="95">
        <f t="shared" ref="AS537:AS560" si="328">IF(AND((AP537*$AT$1*100/(AQ537*AT537))&gt;100+3.33*AP537-AQ537*AT537/$AT$1,AQ537&lt;30),IF(100+3.33*AP537-AQ537*AT537/$AT$1&gt;200,200,100+3.33*AP537-AQ537*AT537/$AT$1),IF((AP537*$AT$1*100/(AQ537*AT537))&lt;100+AP537-3.33*AQ537*AT537/$AT$1,100+AP537-3.33*AQ537*AT537/$AT$1,IF((AP537*$AT$1*100/(AQ537*AT537))&gt;200,200,(AP537*$AT$1*100/(AQ537*AT537)))))</f>
        <v>71.659783457975223</v>
      </c>
      <c r="AT537" s="96">
        <f t="shared" si="326"/>
        <v>30</v>
      </c>
      <c r="AU537" s="97">
        <f t="shared" si="308"/>
        <v>12</v>
      </c>
      <c r="AV537" s="98"/>
      <c r="AW537" s="58">
        <f t="shared" si="324"/>
        <v>0</v>
      </c>
      <c r="AX537" s="99"/>
      <c r="AY537" s="300">
        <f>MAX(K537:AO537)</f>
        <v>36</v>
      </c>
      <c r="AZ537" s="101">
        <v>137.4</v>
      </c>
      <c r="BA537" s="102">
        <f t="shared" si="320"/>
        <v>-101.4</v>
      </c>
      <c r="BB537" s="102" t="str">
        <f t="shared" si="321"/>
        <v/>
      </c>
      <c r="BC537" s="102" t="str">
        <f t="shared" si="322"/>
        <v/>
      </c>
      <c r="BD537" s="102">
        <v>21.299999999999997</v>
      </c>
      <c r="BE537" s="103">
        <f t="shared" si="325"/>
        <v>-9.2999999999999972</v>
      </c>
      <c r="BF537" s="346" t="s">
        <v>408</v>
      </c>
      <c r="BG537" s="105">
        <v>139.37931034482759</v>
      </c>
      <c r="BH537" s="105">
        <v>155.59259259259258</v>
      </c>
      <c r="BI537" s="105">
        <v>248.93103448275863</v>
      </c>
      <c r="BJ537" s="105">
        <v>298.63333333333333</v>
      </c>
      <c r="BK537" s="105">
        <v>321.7</v>
      </c>
      <c r="BL537" s="105">
        <v>214.64666666666665</v>
      </c>
      <c r="BM537" s="105">
        <v>175.12758620689655</v>
      </c>
      <c r="BN537" s="105">
        <v>183</v>
      </c>
      <c r="BO537" s="105">
        <v>270.08333333333331</v>
      </c>
      <c r="BP537" s="105">
        <v>347.43333333333334</v>
      </c>
      <c r="BQ537" s="105">
        <v>285.2</v>
      </c>
      <c r="BR537" s="106">
        <v>206.83333333333334</v>
      </c>
      <c r="BS537" s="107"/>
      <c r="BT537" s="108">
        <v>12.179999999999998</v>
      </c>
      <c r="BU537" s="108">
        <v>13.262707535121331</v>
      </c>
      <c r="BV537" s="108">
        <v>18.018888888888892</v>
      </c>
      <c r="BW537" s="108">
        <v>21.299999999999997</v>
      </c>
      <c r="BX537" s="108">
        <v>21.933333333333334</v>
      </c>
      <c r="BY537" s="109">
        <v>16.733333333333331</v>
      </c>
      <c r="BZ537" s="109">
        <v>15.198850574712646</v>
      </c>
      <c r="CA537" s="109">
        <v>15.466666666666669</v>
      </c>
      <c r="CB537" s="109">
        <v>19.533333333333335</v>
      </c>
      <c r="CC537" s="109">
        <v>21.799999999999997</v>
      </c>
      <c r="CD537" s="109">
        <v>20.866666666666671</v>
      </c>
      <c r="CE537" s="109">
        <v>15.2</v>
      </c>
      <c r="CF537" s="110"/>
      <c r="CG537" s="111">
        <v>95</v>
      </c>
      <c r="CH537" s="111">
        <v>100</v>
      </c>
      <c r="CI537" s="111">
        <v>143</v>
      </c>
      <c r="CJ537" s="111">
        <v>137.4</v>
      </c>
      <c r="CK537" s="111">
        <v>85</v>
      </c>
      <c r="CL537" s="111">
        <v>71</v>
      </c>
      <c r="CM537" s="111">
        <v>72</v>
      </c>
      <c r="CN537" s="111">
        <v>135</v>
      </c>
      <c r="CO537" s="111">
        <v>200</v>
      </c>
      <c r="CP537" s="111">
        <v>123</v>
      </c>
      <c r="CQ537" s="111">
        <v>172</v>
      </c>
      <c r="CR537" s="111">
        <v>125</v>
      </c>
      <c r="CS537" s="112"/>
      <c r="CT537" s="200" t="s">
        <v>408</v>
      </c>
      <c r="CU537" s="114">
        <f t="shared" si="311"/>
        <v>27</v>
      </c>
      <c r="CV537" s="114"/>
      <c r="CW537" s="114"/>
      <c r="CX537" s="114">
        <f t="shared" si="312"/>
        <v>105</v>
      </c>
      <c r="CY537" s="114"/>
      <c r="CZ537" s="114"/>
      <c r="DA537" s="114">
        <f t="shared" si="313"/>
        <v>82</v>
      </c>
      <c r="DB537" s="115">
        <f t="shared" si="314"/>
        <v>214</v>
      </c>
      <c r="DC537" s="116">
        <f t="shared" si="315"/>
        <v>10</v>
      </c>
      <c r="DD537" s="116">
        <f t="shared" si="316"/>
        <v>10</v>
      </c>
      <c r="DE537" s="116">
        <f t="shared" si="317"/>
        <v>10</v>
      </c>
      <c r="DF537" s="117">
        <f t="shared" si="318"/>
        <v>30</v>
      </c>
      <c r="DH537" s="119">
        <v>55.798586626139816</v>
      </c>
      <c r="DI537" s="119">
        <v>38.799017223910845</v>
      </c>
      <c r="DJ537" s="120">
        <v>36.999062816616011</v>
      </c>
      <c r="DK537" s="121"/>
      <c r="DL537" s="119">
        <v>59.022036412677004</v>
      </c>
      <c r="DM537" s="119">
        <v>52.296736345246124</v>
      </c>
      <c r="DN537" s="120">
        <v>37.541227242076872</v>
      </c>
      <c r="DO537" s="121"/>
      <c r="DP537" s="119">
        <v>70.106198054818748</v>
      </c>
      <c r="DQ537" s="119">
        <v>61.305419982316536</v>
      </c>
      <c r="DR537" s="120">
        <v>94.808381962864729</v>
      </c>
      <c r="DS537" s="121"/>
      <c r="DT537" s="119">
        <v>84.484597858282072</v>
      </c>
      <c r="DU537" s="119">
        <v>96.982319434951009</v>
      </c>
      <c r="DV537" s="120">
        <v>111.07974937343359</v>
      </c>
      <c r="DW537" s="121"/>
      <c r="DX537" s="119">
        <v>102.1774840273188</v>
      </c>
      <c r="DY537" s="119">
        <v>89.68023793787178</v>
      </c>
      <c r="DZ537" s="120">
        <v>110.67561136814277</v>
      </c>
      <c r="EA537" s="121"/>
      <c r="EB537" s="119">
        <v>88.069115988416399</v>
      </c>
      <c r="EC537" s="119">
        <v>75.373568053650388</v>
      </c>
      <c r="ED537" s="120">
        <v>55.180649291266583</v>
      </c>
      <c r="EE537" s="121"/>
      <c r="EF537" s="119">
        <v>59.327421965317917</v>
      </c>
      <c r="EG537" s="119">
        <v>52.824416184971099</v>
      </c>
      <c r="EH537" s="120">
        <v>60.928161849710982</v>
      </c>
      <c r="EI537" s="121"/>
      <c r="EJ537" s="119">
        <v>55.209330628803251</v>
      </c>
      <c r="EK537" s="119">
        <v>58.909956051386075</v>
      </c>
      <c r="EL537" s="120">
        <v>83.114046653144001</v>
      </c>
      <c r="EM537" s="121"/>
      <c r="EN537" s="119">
        <v>85.494043887147328</v>
      </c>
      <c r="EO537" s="119">
        <v>95.693333333333328</v>
      </c>
      <c r="EP537" s="120">
        <v>105.89262277951933</v>
      </c>
      <c r="EQ537" s="121"/>
      <c r="ER537" s="119">
        <v>102.67574347915384</v>
      </c>
      <c r="ES537" s="119">
        <v>100.17633394947629</v>
      </c>
      <c r="ET537" s="120">
        <v>121.67125590470324</v>
      </c>
      <c r="EU537" s="121"/>
      <c r="EV537" s="119">
        <v>95.766105635582505</v>
      </c>
      <c r="EW537" s="119">
        <v>88.968511498610056</v>
      </c>
      <c r="EX537" s="120">
        <v>78.972049532474088</v>
      </c>
      <c r="EY537" s="121"/>
      <c r="EZ537" s="119">
        <v>71.677542037586562</v>
      </c>
      <c r="FA537" s="119">
        <v>76.276101219914281</v>
      </c>
      <c r="FB537" s="120">
        <v>54.183023409165848</v>
      </c>
    </row>
    <row r="538" spans="1:158" s="118" customFormat="1" ht="15" customHeight="1" x14ac:dyDescent="0.25">
      <c r="A538" s="85">
        <v>11010010</v>
      </c>
      <c r="B538" s="444">
        <v>-76.533333333333331</v>
      </c>
      <c r="C538" s="444">
        <v>5.45</v>
      </c>
      <c r="D538" s="445">
        <v>100</v>
      </c>
      <c r="E538" s="197" t="s">
        <v>1223</v>
      </c>
      <c r="F538" s="131" t="s">
        <v>74</v>
      </c>
      <c r="G538" s="131" t="s">
        <v>1511</v>
      </c>
      <c r="H538" s="131" t="s">
        <v>1522</v>
      </c>
      <c r="I538" s="131" t="s">
        <v>1629</v>
      </c>
      <c r="J538" s="282" t="s">
        <v>1224</v>
      </c>
      <c r="K538" s="339">
        <v>0</v>
      </c>
      <c r="L538" s="126">
        <v>0</v>
      </c>
      <c r="M538" s="126">
        <v>1.4</v>
      </c>
      <c r="N538" s="126">
        <v>48.1</v>
      </c>
      <c r="O538" s="126">
        <v>34.700000000000003</v>
      </c>
      <c r="P538" s="126">
        <v>8.4</v>
      </c>
      <c r="Q538" s="126">
        <v>1.6</v>
      </c>
      <c r="R538" s="126">
        <v>2.5</v>
      </c>
      <c r="S538" s="126">
        <v>0</v>
      </c>
      <c r="T538" s="126">
        <v>1.3</v>
      </c>
      <c r="U538" s="126">
        <v>0</v>
      </c>
      <c r="V538" s="661">
        <v>142.30000000000001</v>
      </c>
      <c r="W538" s="661">
        <v>0</v>
      </c>
      <c r="X538" s="126">
        <v>0</v>
      </c>
      <c r="Y538" s="126">
        <v>73.5</v>
      </c>
      <c r="Z538" s="126">
        <v>0</v>
      </c>
      <c r="AA538" s="126">
        <v>43.8</v>
      </c>
      <c r="AB538" s="126"/>
      <c r="AC538" s="126">
        <v>18.5</v>
      </c>
      <c r="AD538" s="339">
        <v>23.8</v>
      </c>
      <c r="AE538" s="126">
        <v>38.4</v>
      </c>
      <c r="AF538" s="126">
        <v>4.8</v>
      </c>
      <c r="AG538" s="126">
        <v>0</v>
      </c>
      <c r="AH538" s="126">
        <v>2.7</v>
      </c>
      <c r="AI538" s="126">
        <v>0</v>
      </c>
      <c r="AJ538" s="126">
        <v>0</v>
      </c>
      <c r="AK538" s="126">
        <v>8.6</v>
      </c>
      <c r="AL538" s="126">
        <v>87.4</v>
      </c>
      <c r="AM538" s="126">
        <v>1.3</v>
      </c>
      <c r="AN538" s="126">
        <v>0</v>
      </c>
      <c r="AO538" s="120"/>
      <c r="AP538" s="92">
        <f t="shared" si="319"/>
        <v>543.1</v>
      </c>
      <c r="AQ538" s="93">
        <v>720.69642857142856</v>
      </c>
      <c r="AR538" s="94">
        <f>+AP538*100/AQ538</f>
        <v>75.357664957010826</v>
      </c>
      <c r="AS538" s="95">
        <f>IF(AND((AP538*$AT$1*100/(AQ538*AT538))&gt;100+3.33*AP538-AQ538*AT538/$AT$1,AQ538&lt;30),IF(100+3.33*AP538-AQ538*AT538/$AT$1&gt;200,200,100+3.33*AP538-AQ538*AT538/$AT$1),IF((AP538*$AT$1*100/(AQ538*AT538))&lt;100+AP538-3.33*AQ538*AT538/$AT$1,100+AP538-3.33*AQ538*AT538/$AT$1,IF((AP538*$AT$1*100/(AQ538*AT538))&gt;200,200,(AP538*$AT$1*100/(AQ538*AT538)))))</f>
        <v>77.956205127942241</v>
      </c>
      <c r="AT538" s="96">
        <f t="shared" si="326"/>
        <v>29</v>
      </c>
      <c r="AU538" s="97">
        <f t="shared" si="308"/>
        <v>18</v>
      </c>
      <c r="AV538" s="98"/>
      <c r="AW538" s="58">
        <f t="shared" si="324"/>
        <v>0</v>
      </c>
      <c r="AX538" s="99"/>
      <c r="AY538" s="300">
        <f>MAX(K538:AO538)</f>
        <v>142.30000000000001</v>
      </c>
      <c r="AZ538" s="101">
        <v>188</v>
      </c>
      <c r="BA538" s="102">
        <f t="shared" si="320"/>
        <v>-45.699999999999989</v>
      </c>
      <c r="BB538" s="102" t="str">
        <f t="shared" si="321"/>
        <v/>
      </c>
      <c r="BC538" s="102" t="str">
        <f t="shared" si="322"/>
        <v/>
      </c>
      <c r="BD538" s="102">
        <v>22.585057471264363</v>
      </c>
      <c r="BE538" s="103">
        <f t="shared" si="325"/>
        <v>-4.5850574712643635</v>
      </c>
      <c r="BF538" s="346" t="s">
        <v>1223</v>
      </c>
      <c r="BG538" s="105">
        <v>578.13666666666666</v>
      </c>
      <c r="BH538" s="105">
        <v>544.41</v>
      </c>
      <c r="BI538" s="105">
        <v>591.02068965517253</v>
      </c>
      <c r="BJ538" s="105">
        <v>720.69642857142856</v>
      </c>
      <c r="BK538" s="105">
        <v>853.04137931034484</v>
      </c>
      <c r="BL538" s="105">
        <v>743.76896551724144</v>
      </c>
      <c r="BM538" s="105">
        <v>790.17692307692334</v>
      </c>
      <c r="BN538" s="105">
        <v>889.62413793103451</v>
      </c>
      <c r="BO538" s="105">
        <v>850.16923076923092</v>
      </c>
      <c r="BP538" s="105">
        <v>788.85862068965525</v>
      </c>
      <c r="BQ538" s="105">
        <v>829.19999999999982</v>
      </c>
      <c r="BR538" s="106">
        <v>702.40357142857135</v>
      </c>
      <c r="BS538" s="107"/>
      <c r="BT538" s="108">
        <v>19.3</v>
      </c>
      <c r="BU538" s="108">
        <v>18.550369458128085</v>
      </c>
      <c r="BV538" s="108">
        <v>19.921839080459772</v>
      </c>
      <c r="BW538" s="108">
        <v>22.585057471264363</v>
      </c>
      <c r="BX538" s="108">
        <v>23.391111111111105</v>
      </c>
      <c r="BY538" s="109">
        <v>21.988505747126439</v>
      </c>
      <c r="BZ538" s="109">
        <v>23.069999999999997</v>
      </c>
      <c r="CA538" s="109">
        <v>22.69222222222222</v>
      </c>
      <c r="CB538" s="109">
        <v>22.271530490912181</v>
      </c>
      <c r="CC538" s="109">
        <v>23.068965517241381</v>
      </c>
      <c r="CD538" s="109">
        <v>22.827586206896552</v>
      </c>
      <c r="CE538" s="109">
        <v>21.540229885057464</v>
      </c>
      <c r="CF538" s="110"/>
      <c r="CG538" s="111">
        <v>201.5</v>
      </c>
      <c r="CH538" s="111">
        <v>185</v>
      </c>
      <c r="CI538" s="111">
        <v>232.1</v>
      </c>
      <c r="CJ538" s="111">
        <v>188</v>
      </c>
      <c r="CK538" s="111">
        <v>223</v>
      </c>
      <c r="CL538" s="111">
        <v>187.4</v>
      </c>
      <c r="CM538" s="111">
        <v>195.7</v>
      </c>
      <c r="CN538" s="111">
        <v>198.4</v>
      </c>
      <c r="CO538" s="111">
        <v>222</v>
      </c>
      <c r="CP538" s="111">
        <v>192</v>
      </c>
      <c r="CQ538" s="111">
        <v>203.1</v>
      </c>
      <c r="CR538" s="111">
        <v>161.5</v>
      </c>
      <c r="CS538" s="112"/>
      <c r="CT538" s="200" t="s">
        <v>1223</v>
      </c>
      <c r="CU538" s="114">
        <f t="shared" si="311"/>
        <v>98</v>
      </c>
      <c r="CV538" s="114"/>
      <c r="CW538" s="114"/>
      <c r="CX538" s="114">
        <f t="shared" si="312"/>
        <v>301.90000000000003</v>
      </c>
      <c r="CY538" s="114"/>
      <c r="CZ538" s="114"/>
      <c r="DA538" s="114">
        <f t="shared" si="313"/>
        <v>143.20000000000002</v>
      </c>
      <c r="DB538" s="115">
        <f t="shared" si="314"/>
        <v>543.1</v>
      </c>
      <c r="DC538" s="116">
        <f t="shared" si="315"/>
        <v>10</v>
      </c>
      <c r="DD538" s="116">
        <f t="shared" si="316"/>
        <v>9</v>
      </c>
      <c r="DE538" s="116">
        <f t="shared" si="317"/>
        <v>10</v>
      </c>
      <c r="DF538" s="117">
        <f t="shared" si="318"/>
        <v>29</v>
      </c>
      <c r="DH538" s="119">
        <v>212.5</v>
      </c>
      <c r="DI538" s="119">
        <v>162.1</v>
      </c>
      <c r="DJ538" s="120">
        <v>206.1</v>
      </c>
      <c r="DK538" s="121"/>
      <c r="DL538" s="119">
        <v>171.4341290001245</v>
      </c>
      <c r="DM538" s="119">
        <v>185.17694683102974</v>
      </c>
      <c r="DN538" s="120">
        <v>180.46225750217906</v>
      </c>
      <c r="DO538" s="121"/>
      <c r="DP538" s="119">
        <v>183.19794871794872</v>
      </c>
      <c r="DQ538" s="119">
        <v>160.59689743589743</v>
      </c>
      <c r="DR538" s="120">
        <v>225.71182051282048</v>
      </c>
      <c r="DS538" s="121"/>
      <c r="DT538" s="119">
        <v>212.02757886735088</v>
      </c>
      <c r="DU538" s="119">
        <v>222.29019194222732</v>
      </c>
      <c r="DV538" s="120">
        <v>264.73556252375528</v>
      </c>
      <c r="DW538" s="121"/>
      <c r="DX538" s="119">
        <v>260.88521204620463</v>
      </c>
      <c r="DY538" s="119">
        <v>262.37997070957096</v>
      </c>
      <c r="DZ538" s="120">
        <v>281.91148391089104</v>
      </c>
      <c r="EA538" s="121"/>
      <c r="EB538" s="119">
        <v>226.96582590692228</v>
      </c>
      <c r="EC538" s="119">
        <v>263.22841164821313</v>
      </c>
      <c r="ED538" s="120">
        <v>249.64242911153116</v>
      </c>
      <c r="EE538" s="121"/>
      <c r="EF538" s="119">
        <v>239.10164981373072</v>
      </c>
      <c r="EG538" s="119">
        <v>240.39678375022177</v>
      </c>
      <c r="EH538" s="120">
        <v>269.28823310271423</v>
      </c>
      <c r="EI538" s="121"/>
      <c r="EJ538" s="119">
        <v>265.83784420289868</v>
      </c>
      <c r="EK538" s="119">
        <v>251.39776515151524</v>
      </c>
      <c r="EL538" s="120">
        <v>294.61772397891974</v>
      </c>
      <c r="EM538" s="121"/>
      <c r="EN538" s="119">
        <v>256.82750164781794</v>
      </c>
      <c r="EO538" s="119">
        <v>274.99211866023728</v>
      </c>
      <c r="EP538" s="120">
        <v>270.65279348504816</v>
      </c>
      <c r="EQ538" s="121"/>
      <c r="ER538" s="119">
        <v>241.58089212274595</v>
      </c>
      <c r="ES538" s="119">
        <v>235.68135874723185</v>
      </c>
      <c r="ET538" s="120">
        <v>307.47568016450487</v>
      </c>
      <c r="EU538" s="121"/>
      <c r="EV538" s="119">
        <v>260.09767039856706</v>
      </c>
      <c r="EW538" s="119">
        <v>249.59776444245415</v>
      </c>
      <c r="EX538" s="120">
        <v>260.29766860725488</v>
      </c>
      <c r="EY538" s="121"/>
      <c r="EZ538" s="119">
        <v>197.62112108517857</v>
      </c>
      <c r="FA538" s="119">
        <v>238.90769798523843</v>
      </c>
      <c r="FB538" s="120">
        <v>225.24451426291645</v>
      </c>
    </row>
    <row r="539" spans="1:158" s="118" customFormat="1" ht="15" customHeight="1" x14ac:dyDescent="0.25">
      <c r="A539" s="85">
        <v>26230010</v>
      </c>
      <c r="B539" s="449">
        <v>-75.810888890000001</v>
      </c>
      <c r="C539" s="449">
        <v>6.6287222200000002</v>
      </c>
      <c r="D539" s="445">
        <v>575</v>
      </c>
      <c r="E539" s="450" t="s">
        <v>1316</v>
      </c>
      <c r="F539" s="455" t="s">
        <v>49</v>
      </c>
      <c r="G539" s="455" t="s">
        <v>1515</v>
      </c>
      <c r="H539" s="455" t="s">
        <v>713</v>
      </c>
      <c r="I539" s="455" t="s">
        <v>1622</v>
      </c>
      <c r="J539" s="133" t="s">
        <v>1317</v>
      </c>
      <c r="K539" s="339">
        <v>0</v>
      </c>
      <c r="L539" s="126">
        <v>0</v>
      </c>
      <c r="M539" s="126">
        <v>0</v>
      </c>
      <c r="N539" s="126">
        <v>0</v>
      </c>
      <c r="O539" s="126">
        <v>0</v>
      </c>
      <c r="P539" s="126">
        <v>0</v>
      </c>
      <c r="Q539" s="126">
        <v>1</v>
      </c>
      <c r="R539" s="126">
        <v>0</v>
      </c>
      <c r="S539" s="126">
        <v>0</v>
      </c>
      <c r="T539" s="126">
        <v>1</v>
      </c>
      <c r="U539" s="126">
        <v>0</v>
      </c>
      <c r="V539" s="661">
        <v>2</v>
      </c>
      <c r="W539" s="661">
        <v>0</v>
      </c>
      <c r="X539" s="126">
        <v>0</v>
      </c>
      <c r="Y539" s="126">
        <v>6</v>
      </c>
      <c r="Z539" s="126">
        <v>0</v>
      </c>
      <c r="AA539" s="126">
        <v>0</v>
      </c>
      <c r="AB539" s="126">
        <v>0</v>
      </c>
      <c r="AC539" s="126">
        <v>0</v>
      </c>
      <c r="AD539" s="339">
        <v>0</v>
      </c>
      <c r="AE539" s="126">
        <v>0</v>
      </c>
      <c r="AF539" s="126">
        <v>0</v>
      </c>
      <c r="AG539" s="126">
        <v>0</v>
      </c>
      <c r="AH539" s="126">
        <v>0</v>
      </c>
      <c r="AI539" s="126">
        <v>0</v>
      </c>
      <c r="AJ539" s="126">
        <v>0</v>
      </c>
      <c r="AK539" s="126">
        <v>0</v>
      </c>
      <c r="AL539" s="126">
        <v>0</v>
      </c>
      <c r="AM539" s="126">
        <v>0</v>
      </c>
      <c r="AN539" s="126">
        <v>0</v>
      </c>
      <c r="AO539" s="120"/>
      <c r="AP539" s="92">
        <f t="shared" si="319"/>
        <v>10</v>
      </c>
      <c r="AQ539" s="93">
        <v>94.9</v>
      </c>
      <c r="AR539" s="94">
        <f>+AP539*100/AQ539</f>
        <v>10.537407797681769</v>
      </c>
      <c r="AS539" s="95">
        <f>IF(AND((AP539*$AT$1*100/(AQ539*AT539))&gt;100+3.33*AP539-AQ539*AT539/$AT$1,AQ539&lt;30),IF(100+3.33*AP539-AQ539*AT539/$AT$1&gt;200,200,100+3.33*AP539-AQ539*AT539/$AT$1),IF((AP539*$AT$1*100/(AQ539*AT539))&lt;100+AP539-3.33*AQ539*AT539/$AT$1,100+AP539-3.33*AQ539*AT539/$AT$1,IF((AP539*$AT$1*100/(AQ539*AT539))&gt;200,200,(AP539*$AT$1*100/(AQ539*AT539)))))</f>
        <v>10.537407797681769</v>
      </c>
      <c r="AT539" s="96">
        <f>COUNT(K539:AO539)</f>
        <v>30</v>
      </c>
      <c r="AU539" s="97">
        <f t="shared" si="308"/>
        <v>4</v>
      </c>
      <c r="AV539" s="98"/>
      <c r="AW539" s="58">
        <f t="shared" si="324"/>
        <v>0</v>
      </c>
      <c r="AX539" s="99"/>
      <c r="AY539" s="300">
        <f>MAX(K539:AO539)</f>
        <v>6</v>
      </c>
      <c r="AZ539" s="101">
        <v>95</v>
      </c>
      <c r="BA539" s="102">
        <f t="shared" si="320"/>
        <v>-89</v>
      </c>
      <c r="BB539" s="102" t="str">
        <f t="shared" si="321"/>
        <v/>
      </c>
      <c r="BC539" s="102" t="str">
        <f t="shared" si="322"/>
        <v/>
      </c>
      <c r="BD539" s="102">
        <v>8.6666666666666661</v>
      </c>
      <c r="BE539" s="103">
        <f t="shared" si="325"/>
        <v>-4.6666666666666661</v>
      </c>
      <c r="BF539" s="453" t="s">
        <v>1316</v>
      </c>
      <c r="BG539" s="105">
        <v>18.399999999999999</v>
      </c>
      <c r="BH539" s="105">
        <v>26.8</v>
      </c>
      <c r="BI539" s="105">
        <v>56.01</v>
      </c>
      <c r="BJ539" s="105">
        <v>94.9</v>
      </c>
      <c r="BK539" s="105">
        <v>163.62068965517241</v>
      </c>
      <c r="BL539" s="105">
        <v>120.76666666666667</v>
      </c>
      <c r="BM539" s="105">
        <v>92.986666666666665</v>
      </c>
      <c r="BN539" s="105">
        <v>106.93333333333334</v>
      </c>
      <c r="BO539" s="105">
        <v>128.56666666666666</v>
      </c>
      <c r="BP539" s="105">
        <v>142.94827586206895</v>
      </c>
      <c r="BQ539" s="105">
        <v>108.86666666666666</v>
      </c>
      <c r="BR539" s="106">
        <v>51.275862068965516</v>
      </c>
      <c r="BS539" s="107"/>
      <c r="BT539" s="142">
        <v>2.4333333333333322</v>
      </c>
      <c r="BU539" s="143">
        <v>2.989675697865354</v>
      </c>
      <c r="BV539" s="143">
        <v>5.6999999999999966</v>
      </c>
      <c r="BW539" s="143">
        <v>8.6666666666666661</v>
      </c>
      <c r="BX539" s="143">
        <v>11.608888888888892</v>
      </c>
      <c r="BY539" s="143">
        <v>9.6</v>
      </c>
      <c r="BZ539" s="143">
        <v>8.4999999999999982</v>
      </c>
      <c r="CA539" s="143">
        <v>8.6999999999999957</v>
      </c>
      <c r="CB539" s="143">
        <v>9.7333333333333343</v>
      </c>
      <c r="CC539" s="143">
        <v>10.671111111111108</v>
      </c>
      <c r="CD539" s="143">
        <v>8.4666666666666668</v>
      </c>
      <c r="CE539" s="144">
        <v>4.9711111111111101</v>
      </c>
      <c r="CF539" s="110"/>
      <c r="CG539" s="111">
        <v>80</v>
      </c>
      <c r="CH539" s="111">
        <v>79</v>
      </c>
      <c r="CI539" s="111">
        <v>78</v>
      </c>
      <c r="CJ539" s="111">
        <v>95</v>
      </c>
      <c r="CK539" s="111">
        <v>110</v>
      </c>
      <c r="CL539" s="111">
        <v>100</v>
      </c>
      <c r="CM539" s="111">
        <v>86</v>
      </c>
      <c r="CN539" s="111">
        <v>84</v>
      </c>
      <c r="CO539" s="111">
        <v>126</v>
      </c>
      <c r="CP539" s="111">
        <v>97</v>
      </c>
      <c r="CQ539" s="111">
        <v>75</v>
      </c>
      <c r="CR539" s="111">
        <v>54</v>
      </c>
      <c r="CS539" s="112"/>
      <c r="CT539" s="350" t="s">
        <v>1316</v>
      </c>
      <c r="CU539" s="114">
        <f t="shared" si="311"/>
        <v>2</v>
      </c>
      <c r="CV539" s="114"/>
      <c r="CW539" s="114"/>
      <c r="CX539" s="114">
        <f t="shared" si="312"/>
        <v>8</v>
      </c>
      <c r="CY539" s="114"/>
      <c r="CZ539" s="114"/>
      <c r="DA539" s="114">
        <f t="shared" si="313"/>
        <v>0</v>
      </c>
      <c r="DB539" s="115">
        <f t="shared" si="314"/>
        <v>10</v>
      </c>
      <c r="DC539" s="116">
        <f t="shared" si="315"/>
        <v>10</v>
      </c>
      <c r="DD539" s="116">
        <f t="shared" si="316"/>
        <v>10</v>
      </c>
      <c r="DE539" s="116">
        <f t="shared" si="317"/>
        <v>10</v>
      </c>
      <c r="DF539" s="117">
        <f t="shared" si="318"/>
        <v>30</v>
      </c>
      <c r="DH539" s="119">
        <v>17.424913456169733</v>
      </c>
      <c r="DI539" s="119">
        <v>22.719776661083195</v>
      </c>
      <c r="DJ539" s="120">
        <v>17.328643216080401</v>
      </c>
      <c r="DK539" s="121"/>
      <c r="DL539" s="119">
        <v>26.162227805695139</v>
      </c>
      <c r="DM539" s="119">
        <v>26.06160385259631</v>
      </c>
      <c r="DN539" s="120">
        <v>27.872835008375205</v>
      </c>
      <c r="DO539" s="121"/>
      <c r="DP539" s="119">
        <v>33.105848056537106</v>
      </c>
      <c r="DQ539" s="119">
        <v>36.506448763250887</v>
      </c>
      <c r="DR539" s="120">
        <v>43.60770318021202</v>
      </c>
      <c r="DS539" s="121"/>
      <c r="DT539" s="119">
        <v>52.053449428320143</v>
      </c>
      <c r="DU539" s="119">
        <v>65.589336851363242</v>
      </c>
      <c r="DV539" s="120">
        <v>70.963880386983291</v>
      </c>
      <c r="DW539" s="121"/>
      <c r="DX539" s="119">
        <v>79.927667359667353</v>
      </c>
      <c r="DY539" s="119">
        <v>79.72246153846153</v>
      </c>
      <c r="DZ539" s="120">
        <v>87.109871101871093</v>
      </c>
      <c r="EA539" s="121"/>
      <c r="EB539" s="119">
        <v>78.125318104906952</v>
      </c>
      <c r="EC539" s="119">
        <v>60.842744500846038</v>
      </c>
      <c r="ED539" s="120">
        <v>60.135270727580377</v>
      </c>
      <c r="EE539" s="121"/>
      <c r="EF539" s="119">
        <v>65.944814459373021</v>
      </c>
      <c r="EG539" s="119">
        <v>72.419758477287274</v>
      </c>
      <c r="EH539" s="120">
        <v>69.232093730006412</v>
      </c>
      <c r="EI539" s="121"/>
      <c r="EJ539" s="119">
        <v>67.625631388064619</v>
      </c>
      <c r="EK539" s="119">
        <v>61.923470161556217</v>
      </c>
      <c r="EL539" s="120">
        <v>72.727565117045842</v>
      </c>
      <c r="EM539" s="121"/>
      <c r="EN539" s="119">
        <v>79.491870652656488</v>
      </c>
      <c r="EO539" s="119">
        <v>72.148052390113946</v>
      </c>
      <c r="EP539" s="120">
        <v>79.591111439988154</v>
      </c>
      <c r="EQ539" s="121"/>
      <c r="ER539" s="119">
        <v>75.968987514394826</v>
      </c>
      <c r="ES539" s="119">
        <v>73.104097218013223</v>
      </c>
      <c r="ET539" s="120">
        <v>83.773343839020555</v>
      </c>
      <c r="EU539" s="121"/>
      <c r="EV539" s="119">
        <v>54.039277081716371</v>
      </c>
      <c r="EW539" s="119">
        <v>57.293467124958418</v>
      </c>
      <c r="EX539" s="120">
        <v>42.008635103670031</v>
      </c>
      <c r="EY539" s="121"/>
      <c r="EZ539" s="119">
        <v>39.549673396674578</v>
      </c>
      <c r="FA539" s="119">
        <v>25.276107058025104</v>
      </c>
      <c r="FB539" s="120">
        <v>18.634933831014589</v>
      </c>
    </row>
    <row r="540" spans="1:158" s="118" customFormat="1" ht="15" customHeight="1" x14ac:dyDescent="0.25">
      <c r="A540" s="85">
        <v>56015010</v>
      </c>
      <c r="B540" s="444">
        <v>-77.404444440000006</v>
      </c>
      <c r="C540" s="444">
        <v>6.22333333</v>
      </c>
      <c r="D540" s="445">
        <v>4</v>
      </c>
      <c r="E540" s="197" t="s">
        <v>410</v>
      </c>
      <c r="F540" s="131" t="s">
        <v>74</v>
      </c>
      <c r="G540" s="131" t="s">
        <v>1521</v>
      </c>
      <c r="H540" s="131" t="s">
        <v>1530</v>
      </c>
      <c r="I540" s="131" t="s">
        <v>1630</v>
      </c>
      <c r="J540" s="282" t="s">
        <v>1012</v>
      </c>
      <c r="K540" s="246" t="s">
        <v>1301</v>
      </c>
      <c r="L540" s="91" t="s">
        <v>1301</v>
      </c>
      <c r="M540" s="91" t="s">
        <v>1301</v>
      </c>
      <c r="N540" s="91" t="s">
        <v>1301</v>
      </c>
      <c r="O540" s="91" t="s">
        <v>1301</v>
      </c>
      <c r="P540" s="91" t="s">
        <v>1301</v>
      </c>
      <c r="Q540" s="91" t="s">
        <v>1301</v>
      </c>
      <c r="R540" s="91" t="s">
        <v>1301</v>
      </c>
      <c r="S540" s="91" t="s">
        <v>1301</v>
      </c>
      <c r="T540" s="91" t="s">
        <v>1301</v>
      </c>
      <c r="U540" s="91" t="s">
        <v>1301</v>
      </c>
      <c r="V540" s="660" t="s">
        <v>1301</v>
      </c>
      <c r="W540" s="660" t="s">
        <v>1301</v>
      </c>
      <c r="X540" s="91" t="s">
        <v>1301</v>
      </c>
      <c r="Y540" s="91" t="s">
        <v>1301</v>
      </c>
      <c r="Z540" s="91" t="s">
        <v>1301</v>
      </c>
      <c r="AA540" s="91" t="s">
        <v>1301</v>
      </c>
      <c r="AB540" s="91" t="s">
        <v>1301</v>
      </c>
      <c r="AC540" s="91" t="s">
        <v>1301</v>
      </c>
      <c r="AD540" s="246" t="s">
        <v>1301</v>
      </c>
      <c r="AE540" s="91" t="s">
        <v>1301</v>
      </c>
      <c r="AF540" s="91" t="s">
        <v>1301</v>
      </c>
      <c r="AG540" s="91" t="s">
        <v>1301</v>
      </c>
      <c r="AH540" s="91" t="s">
        <v>1301</v>
      </c>
      <c r="AI540" s="91" t="s">
        <v>1301</v>
      </c>
      <c r="AJ540" s="91" t="s">
        <v>1301</v>
      </c>
      <c r="AK540" s="91" t="s">
        <v>1301</v>
      </c>
      <c r="AL540" s="91" t="s">
        <v>1301</v>
      </c>
      <c r="AM540" s="91" t="s">
        <v>1301</v>
      </c>
      <c r="AN540" s="91" t="s">
        <v>1301</v>
      </c>
      <c r="AO540" s="120"/>
      <c r="AP540" s="92" t="str">
        <f t="shared" si="319"/>
        <v/>
      </c>
      <c r="AQ540" s="93">
        <v>340.92916666666667</v>
      </c>
      <c r="AT540" s="96">
        <f>COUNT(K540:AO540)</f>
        <v>0</v>
      </c>
      <c r="AU540" s="97">
        <f>COUNTIF(K540:AO540,"&gt;0")</f>
        <v>0</v>
      </c>
      <c r="AV540" s="98"/>
      <c r="AW540" s="58"/>
      <c r="AX540" s="99"/>
      <c r="AY540" s="300"/>
      <c r="AZ540" s="101"/>
      <c r="BA540" s="102" t="str">
        <f t="shared" si="320"/>
        <v/>
      </c>
      <c r="BB540" s="102" t="str">
        <f t="shared" si="321"/>
        <v/>
      </c>
      <c r="BC540" s="102" t="str">
        <f t="shared" si="322"/>
        <v/>
      </c>
      <c r="BD540" s="102">
        <v>18.024732461355526</v>
      </c>
      <c r="BE540" s="103">
        <f t="shared" si="325"/>
        <v>-18.024732461355526</v>
      </c>
      <c r="BF540" s="346" t="s">
        <v>410</v>
      </c>
      <c r="BG540" s="105">
        <v>267.42307692307691</v>
      </c>
      <c r="BH540" s="105">
        <v>169.98846153846159</v>
      </c>
      <c r="BI540" s="105">
        <v>213.78846153846149</v>
      </c>
      <c r="BJ540" s="105">
        <v>340.92916666666667</v>
      </c>
      <c r="BK540" s="105">
        <v>499.07692307692309</v>
      </c>
      <c r="BL540" s="105">
        <v>489.49199999999996</v>
      </c>
      <c r="BM540" s="105">
        <v>517.79230769230776</v>
      </c>
      <c r="BN540" s="105">
        <v>573.63703703703698</v>
      </c>
      <c r="BO540" s="105">
        <v>548.47692307692319</v>
      </c>
      <c r="BP540" s="105">
        <v>832.71153846153845</v>
      </c>
      <c r="BQ540" s="105">
        <v>746.08888888888907</v>
      </c>
      <c r="BR540" s="106">
        <v>537.43599999999992</v>
      </c>
      <c r="BS540" s="107"/>
      <c r="BT540" s="108">
        <v>14.957308319020566</v>
      </c>
      <c r="BU540" s="108">
        <v>11.283510897544785</v>
      </c>
      <c r="BV540" s="108">
        <v>11.573869731800768</v>
      </c>
      <c r="BW540" s="108">
        <v>18.024732461355526</v>
      </c>
      <c r="BX540" s="108">
        <v>22.5037037037037</v>
      </c>
      <c r="BY540" s="109">
        <v>23.568965517241377</v>
      </c>
      <c r="BZ540" s="109">
        <v>23.8074074074074</v>
      </c>
      <c r="CA540" s="109">
        <v>24.126518883415432</v>
      </c>
      <c r="CB540" s="109">
        <v>24.554441990827247</v>
      </c>
      <c r="CC540" s="109">
        <v>25.159176455728176</v>
      </c>
      <c r="CD540" s="109">
        <v>24.558263971462544</v>
      </c>
      <c r="CE540" s="109">
        <v>22.532142857142855</v>
      </c>
      <c r="CF540" s="110"/>
      <c r="CG540" s="111"/>
      <c r="CH540" s="111"/>
      <c r="CI540" s="111"/>
      <c r="CJ540" s="111"/>
      <c r="CK540" s="111"/>
      <c r="CL540" s="111"/>
      <c r="CM540" s="111"/>
      <c r="CN540" s="111"/>
      <c r="CO540" s="111"/>
      <c r="CP540" s="111"/>
      <c r="CQ540" s="111"/>
      <c r="CR540" s="111"/>
      <c r="CS540" s="112"/>
      <c r="CT540" s="200" t="s">
        <v>410</v>
      </c>
      <c r="CU540" s="114">
        <f t="shared" si="311"/>
        <v>0</v>
      </c>
      <c r="CV540" s="114"/>
      <c r="CW540" s="114"/>
      <c r="CX540" s="114">
        <f t="shared" si="312"/>
        <v>0</v>
      </c>
      <c r="CY540" s="114"/>
      <c r="CZ540" s="114"/>
      <c r="DA540" s="114">
        <f t="shared" si="313"/>
        <v>0</v>
      </c>
      <c r="DB540" s="115">
        <f t="shared" si="314"/>
        <v>0</v>
      </c>
      <c r="DC540" s="116">
        <f t="shared" si="315"/>
        <v>0</v>
      </c>
      <c r="DD540" s="116">
        <f t="shared" si="316"/>
        <v>0</v>
      </c>
      <c r="DE540" s="116">
        <f t="shared" si="317"/>
        <v>0</v>
      </c>
      <c r="DF540" s="117">
        <f t="shared" si="318"/>
        <v>0</v>
      </c>
      <c r="DH540" s="119">
        <v>106.47602914204198</v>
      </c>
      <c r="DI540" s="119">
        <v>77.268384450784595</v>
      </c>
      <c r="DJ540" s="120">
        <v>90.162729264316283</v>
      </c>
      <c r="DK540" s="121"/>
      <c r="DL540" s="119">
        <v>42.885906040268459</v>
      </c>
      <c r="DM540" s="119">
        <v>53.750335570469801</v>
      </c>
      <c r="DN540" s="120">
        <v>45.363758389261747</v>
      </c>
      <c r="DO540" s="121"/>
      <c r="DP540" s="119">
        <v>68.918474426807748</v>
      </c>
      <c r="DQ540" s="119">
        <v>53.197018722018704</v>
      </c>
      <c r="DR540" s="120">
        <v>70.380935422602064</v>
      </c>
      <c r="DS540" s="121"/>
      <c r="DT540" s="119">
        <v>82.777611940298513</v>
      </c>
      <c r="DU540" s="119">
        <v>115.43208955223881</v>
      </c>
      <c r="DV540" s="120">
        <v>134.29029850746272</v>
      </c>
      <c r="DW540" s="121"/>
      <c r="DX540" s="119">
        <v>113.01676910651462</v>
      </c>
      <c r="DY540" s="119">
        <v>171.15336135028949</v>
      </c>
      <c r="DZ540" s="120">
        <v>198.35400747423029</v>
      </c>
      <c r="EA540" s="121"/>
      <c r="EB540" s="119">
        <v>150.16380950927498</v>
      </c>
      <c r="EC540" s="119">
        <v>150.5658545146546</v>
      </c>
      <c r="ED540" s="120">
        <v>153.48068080365655</v>
      </c>
      <c r="EE540" s="121"/>
      <c r="EF540" s="119">
        <v>149.69555126810963</v>
      </c>
      <c r="EG540" s="119">
        <v>161.09908583856597</v>
      </c>
      <c r="EH540" s="120">
        <v>164.19156978987621</v>
      </c>
      <c r="EI540" s="121"/>
      <c r="EJ540" s="119">
        <v>198.4474475555956</v>
      </c>
      <c r="EK540" s="119">
        <v>169.00361573782303</v>
      </c>
      <c r="EL540" s="120">
        <v>204.01790222382283</v>
      </c>
      <c r="EM540" s="121"/>
      <c r="EN540" s="119">
        <v>173.051291365406</v>
      </c>
      <c r="EO540" s="119">
        <v>191.08735574249167</v>
      </c>
      <c r="EP540" s="120">
        <v>200.8648011679644</v>
      </c>
      <c r="EQ540" s="121"/>
      <c r="ER540" s="119">
        <v>244.62191566109846</v>
      </c>
      <c r="ES540" s="119">
        <v>232.53945334306695</v>
      </c>
      <c r="ET540" s="120">
        <v>292.85587237514488</v>
      </c>
      <c r="EU540" s="121"/>
      <c r="EV540" s="119">
        <v>214.48085699797156</v>
      </c>
      <c r="EW540" s="119">
        <v>203.50312711291406</v>
      </c>
      <c r="EX540" s="120">
        <v>221.8608434753211</v>
      </c>
      <c r="EY540" s="121"/>
      <c r="EZ540" s="119">
        <v>190.65066144449611</v>
      </c>
      <c r="FA540" s="119">
        <v>142.58904713647939</v>
      </c>
      <c r="FB540" s="120">
        <v>139.49132590178297</v>
      </c>
    </row>
    <row r="541" spans="1:158" s="118" customFormat="1" ht="15" customHeight="1" x14ac:dyDescent="0.25">
      <c r="A541" s="85">
        <v>26230240</v>
      </c>
      <c r="B541" s="449">
        <v>-75.70483333</v>
      </c>
      <c r="C541" s="449">
        <v>6.9001944399999999</v>
      </c>
      <c r="D541" s="445">
        <v>2550</v>
      </c>
      <c r="E541" s="450" t="s">
        <v>1318</v>
      </c>
      <c r="F541" s="455" t="s">
        <v>49</v>
      </c>
      <c r="G541" s="455" t="s">
        <v>1515</v>
      </c>
      <c r="H541" s="455" t="s">
        <v>713</v>
      </c>
      <c r="I541" s="455" t="s">
        <v>1622</v>
      </c>
      <c r="J541" s="133" t="s">
        <v>1319</v>
      </c>
      <c r="K541" s="339">
        <v>15.3</v>
      </c>
      <c r="L541" s="126">
        <v>5.3</v>
      </c>
      <c r="M541" s="126">
        <v>1.1000000000000001</v>
      </c>
      <c r="N541" s="126">
        <v>6</v>
      </c>
      <c r="O541" s="126">
        <v>6.9</v>
      </c>
      <c r="P541" s="126">
        <v>2</v>
      </c>
      <c r="Q541" s="126">
        <v>5.2</v>
      </c>
      <c r="R541" s="126">
        <v>4</v>
      </c>
      <c r="S541" s="126">
        <v>0</v>
      </c>
      <c r="T541" s="126">
        <v>1.4</v>
      </c>
      <c r="U541" s="126">
        <v>0</v>
      </c>
      <c r="V541" s="661">
        <v>0</v>
      </c>
      <c r="W541" s="661">
        <v>1</v>
      </c>
      <c r="X541" s="126">
        <v>1</v>
      </c>
      <c r="Y541" s="126">
        <v>58.8</v>
      </c>
      <c r="Z541" s="126">
        <v>11.5</v>
      </c>
      <c r="AA541" s="126">
        <v>0</v>
      </c>
      <c r="AB541" s="126">
        <v>0</v>
      </c>
      <c r="AC541" s="126">
        <v>1.3</v>
      </c>
      <c r="AD541" s="339">
        <v>0</v>
      </c>
      <c r="AE541" s="126">
        <v>2</v>
      </c>
      <c r="AF541" s="126">
        <v>0</v>
      </c>
      <c r="AG541" s="126">
        <v>0</v>
      </c>
      <c r="AH541" s="126">
        <v>0</v>
      </c>
      <c r="AI541" s="126">
        <v>0</v>
      </c>
      <c r="AJ541" s="126">
        <v>2.1</v>
      </c>
      <c r="AK541" s="126">
        <v>10.5</v>
      </c>
      <c r="AL541" s="126">
        <v>1</v>
      </c>
      <c r="AM541" s="126">
        <v>0</v>
      </c>
      <c r="AN541" s="126">
        <v>0</v>
      </c>
      <c r="AO541" s="120"/>
      <c r="AP541" s="92">
        <f t="shared" si="319"/>
        <v>136.39999999999998</v>
      </c>
      <c r="AQ541" s="93" t="s">
        <v>1301</v>
      </c>
      <c r="AT541" s="96">
        <f>COUNT(K541:AO541)</f>
        <v>30</v>
      </c>
      <c r="AU541" s="97">
        <f t="shared" si="308"/>
        <v>18</v>
      </c>
      <c r="AV541" s="98"/>
      <c r="AW541" s="58">
        <f t="shared" si="324"/>
        <v>0</v>
      </c>
      <c r="AX541" s="99"/>
      <c r="AY541" s="300">
        <f t="shared" ref="AY541:AY560" si="329">MAX(K541:AO541)</f>
        <v>58.8</v>
      </c>
      <c r="AZ541" s="101">
        <v>140</v>
      </c>
      <c r="BA541" s="102">
        <f t="shared" si="320"/>
        <v>-81.2</v>
      </c>
      <c r="BB541" s="102" t="str">
        <f t="shared" si="321"/>
        <v/>
      </c>
      <c r="BC541" s="102" t="str">
        <f t="shared" si="322"/>
        <v/>
      </c>
      <c r="BD541" s="102" t="s">
        <v>1301</v>
      </c>
      <c r="BE541" s="103" t="e">
        <f t="shared" si="325"/>
        <v>#VALUE!</v>
      </c>
      <c r="BF541" s="453" t="s">
        <v>1318</v>
      </c>
      <c r="BG541" s="105" t="s">
        <v>1301</v>
      </c>
      <c r="BH541" s="105" t="s">
        <v>1301</v>
      </c>
      <c r="BI541" s="105" t="s">
        <v>1301</v>
      </c>
      <c r="BJ541" s="105" t="s">
        <v>1301</v>
      </c>
      <c r="BK541" s="105" t="s">
        <v>1301</v>
      </c>
      <c r="BL541" s="105" t="s">
        <v>1301</v>
      </c>
      <c r="BM541" s="105" t="s">
        <v>1301</v>
      </c>
      <c r="BN541" s="105" t="s">
        <v>1301</v>
      </c>
      <c r="BO541" s="105" t="s">
        <v>1301</v>
      </c>
      <c r="BP541" s="105" t="s">
        <v>1301</v>
      </c>
      <c r="BQ541" s="105" t="s">
        <v>1301</v>
      </c>
      <c r="BR541" s="106" t="s">
        <v>1301</v>
      </c>
      <c r="BS541" s="107"/>
      <c r="BT541" s="108" t="s">
        <v>1301</v>
      </c>
      <c r="BU541" s="108" t="s">
        <v>1301</v>
      </c>
      <c r="BV541" s="108" t="s">
        <v>1301</v>
      </c>
      <c r="BW541" s="108" t="s">
        <v>1301</v>
      </c>
      <c r="BX541" s="108" t="s">
        <v>1301</v>
      </c>
      <c r="BY541" s="109" t="s">
        <v>1301</v>
      </c>
      <c r="BZ541" s="109" t="s">
        <v>1301</v>
      </c>
      <c r="CA541" s="109" t="s">
        <v>1301</v>
      </c>
      <c r="CB541" s="109" t="s">
        <v>1301</v>
      </c>
      <c r="CC541" s="109" t="s">
        <v>1301</v>
      </c>
      <c r="CD541" s="109" t="s">
        <v>1301</v>
      </c>
      <c r="CE541" s="109" t="s">
        <v>1301</v>
      </c>
      <c r="CF541" s="110"/>
      <c r="CG541" s="111">
        <v>90</v>
      </c>
      <c r="CH541" s="111">
        <v>110</v>
      </c>
      <c r="CI541" s="111">
        <v>80</v>
      </c>
      <c r="CJ541" s="111">
        <v>140</v>
      </c>
      <c r="CK541" s="111">
        <v>80</v>
      </c>
      <c r="CL541" s="111">
        <v>98</v>
      </c>
      <c r="CM541" s="111">
        <v>80</v>
      </c>
      <c r="CN541" s="111">
        <v>80</v>
      </c>
      <c r="CO541" s="111">
        <v>87</v>
      </c>
      <c r="CP541" s="111">
        <v>100</v>
      </c>
      <c r="CQ541" s="111">
        <v>80</v>
      </c>
      <c r="CR541" s="111">
        <v>80</v>
      </c>
      <c r="CS541" s="112"/>
      <c r="CT541" s="350" t="s">
        <v>1318</v>
      </c>
      <c r="CU541" s="114"/>
      <c r="CV541" s="114"/>
      <c r="CW541" s="114"/>
      <c r="CX541" s="114"/>
      <c r="CY541" s="114"/>
      <c r="CZ541" s="114"/>
      <c r="DA541" s="114"/>
      <c r="DB541" s="115"/>
      <c r="DC541" s="116"/>
      <c r="DD541" s="116"/>
      <c r="DE541" s="116"/>
      <c r="DF541" s="117"/>
      <c r="DH541" s="119">
        <v>36.394238683127575</v>
      </c>
      <c r="DI541" s="119">
        <v>24.69609053497943</v>
      </c>
      <c r="DJ541" s="120">
        <v>32.494855967078195</v>
      </c>
      <c r="DK541" s="121"/>
      <c r="DL541" s="119">
        <v>37.356952402351801</v>
      </c>
      <c r="DM541" s="119">
        <v>34.50683069318054</v>
      </c>
      <c r="DN541" s="120">
        <v>28.806587274838037</v>
      </c>
      <c r="DO541" s="121"/>
      <c r="DP541" s="119">
        <v>54.596731321839073</v>
      </c>
      <c r="DQ541" s="119">
        <v>55.296689415708805</v>
      </c>
      <c r="DR541" s="120">
        <v>75.695468151340989</v>
      </c>
      <c r="DS541" s="121"/>
      <c r="DT541" s="119">
        <v>77.482582704063276</v>
      </c>
      <c r="DU541" s="119">
        <v>76.882717547644745</v>
      </c>
      <c r="DV541" s="120">
        <v>92.779144192736425</v>
      </c>
      <c r="DW541" s="121"/>
      <c r="DX541" s="119">
        <v>81.713998115308854</v>
      </c>
      <c r="DY541" s="119">
        <v>82.01404951597705</v>
      </c>
      <c r="DZ541" s="120">
        <v>95.716396813158582</v>
      </c>
      <c r="EA541" s="121"/>
      <c r="EB541" s="119">
        <v>79.165041531238714</v>
      </c>
      <c r="EC541" s="119">
        <v>53.776252959351545</v>
      </c>
      <c r="ED541" s="120">
        <v>51.577224027928253</v>
      </c>
      <c r="EE541" s="121"/>
      <c r="EF541" s="119">
        <v>62.692084665881168</v>
      </c>
      <c r="EG541" s="119">
        <v>56.192905234808954</v>
      </c>
      <c r="EH541" s="120">
        <v>63.891933176232953</v>
      </c>
      <c r="EI541" s="121"/>
      <c r="EJ541" s="119">
        <v>49.890124026916482</v>
      </c>
      <c r="EK541" s="119">
        <v>55.189075075867542</v>
      </c>
      <c r="EL541" s="120">
        <v>69.786185512600611</v>
      </c>
      <c r="EM541" s="121"/>
      <c r="EN541" s="119">
        <v>69.024407357289633</v>
      </c>
      <c r="EO541" s="119">
        <v>67.497318698942522</v>
      </c>
      <c r="EP541" s="120">
        <v>89.181977647471555</v>
      </c>
      <c r="EQ541" s="121"/>
      <c r="ER541" s="119">
        <v>81.317682068604981</v>
      </c>
      <c r="ES541" s="119">
        <v>99.85851664186805</v>
      </c>
      <c r="ET541" s="120">
        <v>97.238616104341759</v>
      </c>
      <c r="EU541" s="121"/>
      <c r="EV541" s="119">
        <v>82.073326835607531</v>
      </c>
      <c r="EW541" s="119">
        <v>82.773099415204683</v>
      </c>
      <c r="EX541" s="120">
        <v>63.079499675113716</v>
      </c>
      <c r="EY541" s="121"/>
      <c r="EZ541" s="119">
        <v>63.902329953005193</v>
      </c>
      <c r="FA541" s="119">
        <v>53.347034380410591</v>
      </c>
      <c r="FB541" s="120">
        <v>30.619866435814991</v>
      </c>
    </row>
    <row r="542" spans="1:158" s="118" customFormat="1" ht="15" customHeight="1" x14ac:dyDescent="0.25">
      <c r="A542" s="85">
        <v>27010830</v>
      </c>
      <c r="B542" s="444">
        <v>-75.515749999999997</v>
      </c>
      <c r="C542" s="444">
        <v>6.5632222200000001</v>
      </c>
      <c r="D542" s="445">
        <v>2320</v>
      </c>
      <c r="E542" s="197" t="s">
        <v>411</v>
      </c>
      <c r="F542" s="131" t="s">
        <v>49</v>
      </c>
      <c r="G542" s="131" t="s">
        <v>1515</v>
      </c>
      <c r="H542" s="131" t="s">
        <v>1425</v>
      </c>
      <c r="I542" s="131" t="s">
        <v>1546</v>
      </c>
      <c r="J542" s="282" t="s">
        <v>794</v>
      </c>
      <c r="K542" s="339">
        <v>4</v>
      </c>
      <c r="L542" s="126">
        <v>0</v>
      </c>
      <c r="M542" s="126">
        <v>13</v>
      </c>
      <c r="N542" s="126">
        <v>24</v>
      </c>
      <c r="O542" s="126">
        <v>0</v>
      </c>
      <c r="P542" s="126">
        <v>0</v>
      </c>
      <c r="Q542" s="126">
        <v>0</v>
      </c>
      <c r="R542" s="126">
        <v>7</v>
      </c>
      <c r="S542" s="126">
        <v>5</v>
      </c>
      <c r="T542" s="126">
        <v>2</v>
      </c>
      <c r="U542" s="126">
        <v>0</v>
      </c>
      <c r="V542" s="661">
        <v>0</v>
      </c>
      <c r="W542" s="661">
        <v>0</v>
      </c>
      <c r="X542" s="126">
        <v>0</v>
      </c>
      <c r="Y542" s="126">
        <v>7</v>
      </c>
      <c r="Z542" s="126">
        <v>17</v>
      </c>
      <c r="AA542" s="126">
        <v>19</v>
      </c>
      <c r="AB542" s="126">
        <v>0</v>
      </c>
      <c r="AC542" s="126">
        <v>7</v>
      </c>
      <c r="AD542" s="339">
        <v>0</v>
      </c>
      <c r="AE542" s="126">
        <v>0</v>
      </c>
      <c r="AF542" s="126">
        <v>9</v>
      </c>
      <c r="AG542" s="126">
        <v>0</v>
      </c>
      <c r="AH542" s="126">
        <v>0</v>
      </c>
      <c r="AI542" s="126">
        <v>0</v>
      </c>
      <c r="AJ542" s="126">
        <v>0</v>
      </c>
      <c r="AK542" s="126">
        <v>7</v>
      </c>
      <c r="AL542" s="126">
        <v>12</v>
      </c>
      <c r="AM542" s="126">
        <v>0</v>
      </c>
      <c r="AN542" s="126">
        <v>0</v>
      </c>
      <c r="AO542" s="120"/>
      <c r="AP542" s="92">
        <f t="shared" si="319"/>
        <v>133</v>
      </c>
      <c r="AQ542" s="93">
        <v>153.34482758620689</v>
      </c>
      <c r="AR542" s="94">
        <f t="shared" si="327"/>
        <v>86.732628738475384</v>
      </c>
      <c r="AS542" s="95">
        <f t="shared" si="328"/>
        <v>86.732628738475384</v>
      </c>
      <c r="AT542" s="96">
        <f t="shared" si="326"/>
        <v>30</v>
      </c>
      <c r="AU542" s="97">
        <f t="shared" si="308"/>
        <v>13</v>
      </c>
      <c r="AV542" s="98"/>
      <c r="AW542" s="58">
        <f t="shared" si="324"/>
        <v>0</v>
      </c>
      <c r="AX542" s="99"/>
      <c r="AY542" s="300">
        <f t="shared" si="329"/>
        <v>24</v>
      </c>
      <c r="AZ542" s="101">
        <v>57</v>
      </c>
      <c r="BA542" s="102">
        <f t="shared" si="320"/>
        <v>-33</v>
      </c>
      <c r="BB542" s="102" t="str">
        <f t="shared" si="321"/>
        <v/>
      </c>
      <c r="BC542" s="102" t="str">
        <f t="shared" si="322"/>
        <v/>
      </c>
      <c r="BD542" s="102">
        <v>18.062068965517241</v>
      </c>
      <c r="BE542" s="103">
        <f t="shared" si="325"/>
        <v>-5.0620689655172413</v>
      </c>
      <c r="BF542" s="346" t="s">
        <v>411</v>
      </c>
      <c r="BG542" s="105">
        <v>49.962962962962962</v>
      </c>
      <c r="BH542" s="105">
        <v>67.965517241379317</v>
      </c>
      <c r="BI542" s="105">
        <v>115.06666666666666</v>
      </c>
      <c r="BJ542" s="105">
        <v>153.34482758620689</v>
      </c>
      <c r="BK542" s="105">
        <v>194.43333333333334</v>
      </c>
      <c r="BL542" s="105">
        <v>158.79310344827587</v>
      </c>
      <c r="BM542" s="105">
        <v>165.06896551724137</v>
      </c>
      <c r="BN542" s="105">
        <v>137.60666666666665</v>
      </c>
      <c r="BO542" s="105">
        <v>151.06206896551726</v>
      </c>
      <c r="BP542" s="105">
        <v>167.7</v>
      </c>
      <c r="BQ542" s="105">
        <v>146.45517241379309</v>
      </c>
      <c r="BR542" s="106">
        <v>76.13333333333334</v>
      </c>
      <c r="BS542" s="107"/>
      <c r="BT542" s="108">
        <v>7.3244444444444419</v>
      </c>
      <c r="BU542" s="108">
        <v>8.8727300370978526</v>
      </c>
      <c r="BV542" s="108">
        <v>14.733333333333336</v>
      </c>
      <c r="BW542" s="108">
        <v>18.062068965517241</v>
      </c>
      <c r="BX542" s="108">
        <v>21.366666666666667</v>
      </c>
      <c r="BY542" s="109">
        <v>18.786206896551722</v>
      </c>
      <c r="BZ542" s="109">
        <v>19.009999999999998</v>
      </c>
      <c r="CA542" s="109">
        <v>17.733333333333334</v>
      </c>
      <c r="CB542" s="109">
        <v>18.826436781609193</v>
      </c>
      <c r="CC542" s="109">
        <v>19.866666666666664</v>
      </c>
      <c r="CD542" s="109">
        <v>17.456321839080459</v>
      </c>
      <c r="CE542" s="109">
        <v>10.833333333333334</v>
      </c>
      <c r="CF542" s="110"/>
      <c r="CG542" s="111">
        <v>35</v>
      </c>
      <c r="CH542" s="111">
        <v>60</v>
      </c>
      <c r="CI542" s="111">
        <v>49</v>
      </c>
      <c r="CJ542" s="111">
        <v>57</v>
      </c>
      <c r="CK542" s="111">
        <v>66</v>
      </c>
      <c r="CL542" s="111">
        <v>90</v>
      </c>
      <c r="CM542" s="111">
        <v>70</v>
      </c>
      <c r="CN542" s="111">
        <v>83</v>
      </c>
      <c r="CO542" s="111">
        <v>120</v>
      </c>
      <c r="CP542" s="111">
        <v>127</v>
      </c>
      <c r="CQ542" s="111">
        <v>80</v>
      </c>
      <c r="CR542" s="111">
        <v>51</v>
      </c>
      <c r="CS542" s="112"/>
      <c r="CT542" s="200" t="s">
        <v>411</v>
      </c>
      <c r="CU542" s="114">
        <f>SUM(K542:T542)</f>
        <v>55</v>
      </c>
      <c r="CV542" s="114"/>
      <c r="CW542" s="114"/>
      <c r="CX542" s="114">
        <f t="shared" ref="CX542:CX549" si="330">SUM(U542:AD542)</f>
        <v>50</v>
      </c>
      <c r="CY542" s="114"/>
      <c r="CZ542" s="114"/>
      <c r="DA542" s="114">
        <f>SUM(AE542:AO542)</f>
        <v>28</v>
      </c>
      <c r="DB542" s="115">
        <f>+SUM(CU542:DA542)</f>
        <v>133</v>
      </c>
      <c r="DC542" s="116">
        <f>COUNT(K542:T542)</f>
        <v>10</v>
      </c>
      <c r="DD542" s="116">
        <f t="shared" ref="DD542:DD549" si="331">COUNT(U542:AD542)</f>
        <v>10</v>
      </c>
      <c r="DE542" s="116">
        <f>COUNT(AE542:AO542)</f>
        <v>10</v>
      </c>
      <c r="DF542" s="117">
        <f>COUNT(K542:AO542)</f>
        <v>30</v>
      </c>
      <c r="DH542" s="119">
        <v>19.33480721393035</v>
      </c>
      <c r="DI542" s="119">
        <v>16.22921641791045</v>
      </c>
      <c r="DJ542" s="120">
        <v>18.132643034825872</v>
      </c>
      <c r="DK542" s="121"/>
      <c r="DL542" s="119">
        <v>24.600273597811221</v>
      </c>
      <c r="DM542" s="119">
        <v>27.826538987688103</v>
      </c>
      <c r="DN542" s="120">
        <v>21.273187414500686</v>
      </c>
      <c r="DO542" s="121"/>
      <c r="DP542" s="119">
        <v>31.016298633017872</v>
      </c>
      <c r="DQ542" s="119">
        <v>42.422292323869605</v>
      </c>
      <c r="DR542" s="120">
        <v>53.428075709779172</v>
      </c>
      <c r="DS542" s="121"/>
      <c r="DT542" s="119">
        <v>43.615027777777776</v>
      </c>
      <c r="DU542" s="119">
        <v>54.992861111111111</v>
      </c>
      <c r="DV542" s="120">
        <v>69.065444444444438</v>
      </c>
      <c r="DW542" s="121"/>
      <c r="DX542" s="119">
        <v>69.353525792711778</v>
      </c>
      <c r="DY542" s="119">
        <v>63.20444865120681</v>
      </c>
      <c r="DZ542" s="120">
        <v>80.44202555608139</v>
      </c>
      <c r="EA542" s="121"/>
      <c r="EB542" s="119">
        <v>67.735378167269957</v>
      </c>
      <c r="EC542" s="119">
        <v>57.189750428653078</v>
      </c>
      <c r="ED542" s="120">
        <v>58.609354162697656</v>
      </c>
      <c r="EE542" s="121"/>
      <c r="EF542" s="119">
        <v>61.667390195006377</v>
      </c>
      <c r="EG542" s="119">
        <v>57.56955713504648</v>
      </c>
      <c r="EH542" s="120">
        <v>63.566386003280485</v>
      </c>
      <c r="EI542" s="121"/>
      <c r="EJ542" s="119">
        <v>50.983427172582616</v>
      </c>
      <c r="EK542" s="119">
        <v>49.678733170134635</v>
      </c>
      <c r="EL542" s="120">
        <v>63.327839657282738</v>
      </c>
      <c r="EM542" s="121"/>
      <c r="EN542" s="119">
        <v>63.940759363776294</v>
      </c>
      <c r="EO542" s="119">
        <v>62.337229348383794</v>
      </c>
      <c r="EP542" s="120">
        <v>69.052011287839932</v>
      </c>
      <c r="EQ542" s="121"/>
      <c r="ER542" s="119">
        <v>67.167744259342626</v>
      </c>
      <c r="ES542" s="119">
        <v>77.05128620741408</v>
      </c>
      <c r="ET542" s="120">
        <v>79.774302866576619</v>
      </c>
      <c r="EU542" s="121"/>
      <c r="EV542" s="119">
        <v>55.093060453400504</v>
      </c>
      <c r="EW542" s="119">
        <v>52.393400503778338</v>
      </c>
      <c r="EX542" s="120">
        <v>51.293539042821152</v>
      </c>
      <c r="EY542" s="121"/>
      <c r="EZ542" s="119">
        <v>29.945835432409741</v>
      </c>
      <c r="FA542" s="119">
        <v>28.553005877413941</v>
      </c>
      <c r="FB542" s="120">
        <v>20.494492023509657</v>
      </c>
    </row>
    <row r="543" spans="1:158" s="118" customFormat="1" ht="15" customHeight="1" x14ac:dyDescent="0.25">
      <c r="A543" s="85">
        <v>23080740</v>
      </c>
      <c r="B543" s="444">
        <v>-75.259166669999999</v>
      </c>
      <c r="C543" s="444">
        <v>6.3969444400000004</v>
      </c>
      <c r="D543" s="445">
        <v>1837</v>
      </c>
      <c r="E543" s="197" t="s">
        <v>412</v>
      </c>
      <c r="F543" s="169" t="s">
        <v>49</v>
      </c>
      <c r="G543" s="169" t="s">
        <v>1515</v>
      </c>
      <c r="H543" s="169" t="s">
        <v>1518</v>
      </c>
      <c r="I543" s="169" t="s">
        <v>1547</v>
      </c>
      <c r="J543" s="448" t="s">
        <v>1013</v>
      </c>
      <c r="K543" s="339">
        <v>38</v>
      </c>
      <c r="L543" s="126">
        <v>3</v>
      </c>
      <c r="M543" s="126">
        <v>2</v>
      </c>
      <c r="N543" s="126">
        <v>0</v>
      </c>
      <c r="O543" s="126">
        <v>0</v>
      </c>
      <c r="P543" s="126">
        <v>6</v>
      </c>
      <c r="Q543" s="126">
        <v>12</v>
      </c>
      <c r="R543" s="126">
        <v>27</v>
      </c>
      <c r="S543" s="126">
        <v>0</v>
      </c>
      <c r="T543" s="126">
        <v>21</v>
      </c>
      <c r="U543" s="126">
        <v>0</v>
      </c>
      <c r="V543" s="661">
        <v>1</v>
      </c>
      <c r="W543" s="661">
        <v>20</v>
      </c>
      <c r="X543" s="126">
        <v>12</v>
      </c>
      <c r="Y543" s="126">
        <v>24</v>
      </c>
      <c r="Z543" s="126">
        <v>23</v>
      </c>
      <c r="AA543" s="126">
        <v>4</v>
      </c>
      <c r="AB543" s="126">
        <v>0</v>
      </c>
      <c r="AC543" s="126">
        <v>39</v>
      </c>
      <c r="AD543" s="339">
        <v>39</v>
      </c>
      <c r="AE543" s="126">
        <v>4</v>
      </c>
      <c r="AF543" s="126">
        <v>16</v>
      </c>
      <c r="AG543" s="126">
        <v>2</v>
      </c>
      <c r="AH543" s="126">
        <v>58</v>
      </c>
      <c r="AI543" s="126">
        <v>10</v>
      </c>
      <c r="AJ543" s="126">
        <v>31</v>
      </c>
      <c r="AK543" s="126">
        <v>23</v>
      </c>
      <c r="AL543" s="126">
        <v>8</v>
      </c>
      <c r="AM543" s="126">
        <v>4</v>
      </c>
      <c r="AN543" s="126">
        <v>0</v>
      </c>
      <c r="AO543" s="120"/>
      <c r="AP543" s="92">
        <f t="shared" si="319"/>
        <v>427</v>
      </c>
      <c r="AQ543" s="93">
        <v>291.26666666666665</v>
      </c>
      <c r="AR543" s="94">
        <f t="shared" si="327"/>
        <v>146.60105287251088</v>
      </c>
      <c r="AS543" s="95">
        <f t="shared" si="328"/>
        <v>146.60105287251088</v>
      </c>
      <c r="AT543" s="96">
        <f t="shared" si="326"/>
        <v>30</v>
      </c>
      <c r="AU543" s="97">
        <f t="shared" si="308"/>
        <v>24</v>
      </c>
      <c r="AV543" s="98"/>
      <c r="AW543" s="58">
        <f t="shared" si="324"/>
        <v>0</v>
      </c>
      <c r="AX543" s="99"/>
      <c r="AY543" s="300">
        <f t="shared" si="329"/>
        <v>58</v>
      </c>
      <c r="AZ543" s="101">
        <v>90</v>
      </c>
      <c r="BA543" s="102">
        <f t="shared" si="320"/>
        <v>-32</v>
      </c>
      <c r="BB543" s="102" t="str">
        <f t="shared" si="321"/>
        <v/>
      </c>
      <c r="BC543" s="102" t="str">
        <f t="shared" si="322"/>
        <v/>
      </c>
      <c r="BD543" s="102">
        <v>20.866666666666664</v>
      </c>
      <c r="BE543" s="103">
        <f t="shared" si="325"/>
        <v>3.1333333333333364</v>
      </c>
      <c r="BF543" s="346" t="s">
        <v>412</v>
      </c>
      <c r="BG543" s="105">
        <v>99.166666666666671</v>
      </c>
      <c r="BH543" s="105">
        <v>133.60344827586206</v>
      </c>
      <c r="BI543" s="105">
        <v>214.72413793103448</v>
      </c>
      <c r="BJ543" s="105">
        <v>291.26666666666665</v>
      </c>
      <c r="BK543" s="105">
        <v>372.63333333333333</v>
      </c>
      <c r="BL543" s="105">
        <v>303.24</v>
      </c>
      <c r="BM543" s="105">
        <v>300.65517241379308</v>
      </c>
      <c r="BN543" s="105">
        <v>293.73333333333335</v>
      </c>
      <c r="BO543" s="105">
        <v>314.88666666666666</v>
      </c>
      <c r="BP543" s="105">
        <v>330.53333333333336</v>
      </c>
      <c r="BQ543" s="105">
        <v>263.63333333333333</v>
      </c>
      <c r="BR543" s="106">
        <v>131.13333333333333</v>
      </c>
      <c r="BS543" s="107"/>
      <c r="BT543" s="108">
        <v>10.099999999999998</v>
      </c>
      <c r="BU543" s="108">
        <v>11.907676518883415</v>
      </c>
      <c r="BV543" s="108">
        <v>17.351111111111113</v>
      </c>
      <c r="BW543" s="108">
        <v>20.866666666666664</v>
      </c>
      <c r="BX543" s="108">
        <v>22.433333333333326</v>
      </c>
      <c r="BY543" s="109">
        <v>18.266666666666666</v>
      </c>
      <c r="BZ543" s="109">
        <v>17.155555555555551</v>
      </c>
      <c r="CA543" s="109">
        <v>17.966666666666672</v>
      </c>
      <c r="CB543" s="109">
        <v>20.666666666666664</v>
      </c>
      <c r="CC543" s="109">
        <v>22.033333333333331</v>
      </c>
      <c r="CD543" s="109">
        <v>19.166666666666668</v>
      </c>
      <c r="CE543" s="109">
        <v>13.100000000000001</v>
      </c>
      <c r="CF543" s="110"/>
      <c r="CG543" s="111">
        <v>67</v>
      </c>
      <c r="CH543" s="111">
        <v>71</v>
      </c>
      <c r="CI543" s="111">
        <v>105</v>
      </c>
      <c r="CJ543" s="111">
        <v>90</v>
      </c>
      <c r="CK543" s="111">
        <v>115</v>
      </c>
      <c r="CL543" s="111">
        <v>97</v>
      </c>
      <c r="CM543" s="111">
        <v>105</v>
      </c>
      <c r="CN543" s="111">
        <v>90</v>
      </c>
      <c r="CO543" s="111">
        <v>95</v>
      </c>
      <c r="CP543" s="111">
        <v>98</v>
      </c>
      <c r="CQ543" s="111">
        <v>92</v>
      </c>
      <c r="CR543" s="111">
        <v>72</v>
      </c>
      <c r="CS543" s="112"/>
      <c r="CT543" s="200" t="s">
        <v>412</v>
      </c>
      <c r="CU543" s="114">
        <f>SUM(K543:T543)</f>
        <v>109</v>
      </c>
      <c r="CV543" s="114"/>
      <c r="CW543" s="114"/>
      <c r="CX543" s="114">
        <f t="shared" si="330"/>
        <v>162</v>
      </c>
      <c r="CY543" s="114"/>
      <c r="CZ543" s="114"/>
      <c r="DA543" s="114">
        <f>SUM(AE543:AO543)</f>
        <v>156</v>
      </c>
      <c r="DB543" s="115">
        <f>+SUM(CU543:DA543)</f>
        <v>427</v>
      </c>
      <c r="DC543" s="116">
        <f>COUNT(K543:T543)</f>
        <v>10</v>
      </c>
      <c r="DD543" s="116">
        <f t="shared" si="331"/>
        <v>10</v>
      </c>
      <c r="DE543" s="116">
        <f>COUNT(AE543:AO543)</f>
        <v>10</v>
      </c>
      <c r="DF543" s="117">
        <f>COUNT(K543:AO543)</f>
        <v>30</v>
      </c>
      <c r="DH543" s="119">
        <v>32.6</v>
      </c>
      <c r="DI543" s="119">
        <v>28.2</v>
      </c>
      <c r="DJ543" s="120">
        <v>30.7</v>
      </c>
      <c r="DK543" s="121"/>
      <c r="DL543" s="119">
        <v>44.292891233358461</v>
      </c>
      <c r="DM543" s="119">
        <v>48.621514694800304</v>
      </c>
      <c r="DN543" s="120">
        <v>40.668927405174578</v>
      </c>
      <c r="DO543" s="121"/>
      <c r="DP543" s="119">
        <v>53.190450547478015</v>
      </c>
      <c r="DQ543" s="119">
        <v>55.690001795009877</v>
      </c>
      <c r="DR543" s="120">
        <v>76.786214324178786</v>
      </c>
      <c r="DS543" s="121"/>
      <c r="DT543" s="119">
        <v>80.791263920423816</v>
      </c>
      <c r="DU543" s="119">
        <v>102.48891772083468</v>
      </c>
      <c r="DV543" s="120">
        <v>124.98648502540813</v>
      </c>
      <c r="DW543" s="121"/>
      <c r="DX543" s="119">
        <v>123.99654692286269</v>
      </c>
      <c r="DY543" s="119">
        <v>108.89696741854635</v>
      </c>
      <c r="DZ543" s="120">
        <v>126.1964856585909</v>
      </c>
      <c r="EA543" s="121"/>
      <c r="EB543" s="119">
        <v>112.32830011454755</v>
      </c>
      <c r="EC543" s="119">
        <v>83.020916380297834</v>
      </c>
      <c r="ED543" s="120">
        <v>95.724116838487987</v>
      </c>
      <c r="EE543" s="121"/>
      <c r="EF543" s="119">
        <v>116.5</v>
      </c>
      <c r="EG543" s="119">
        <v>104.8</v>
      </c>
      <c r="EH543" s="120">
        <v>101.7</v>
      </c>
      <c r="EI543" s="121"/>
      <c r="EJ543" s="119">
        <v>87.7</v>
      </c>
      <c r="EK543" s="119">
        <v>89.5</v>
      </c>
      <c r="EL543" s="120">
        <v>126.2</v>
      </c>
      <c r="EM543" s="121"/>
      <c r="EN543" s="119">
        <v>121.38820557660546</v>
      </c>
      <c r="EO543" s="119">
        <v>109.58935198678714</v>
      </c>
      <c r="EP543" s="120">
        <v>112.08910910327405</v>
      </c>
      <c r="EQ543" s="121"/>
      <c r="ER543" s="119">
        <v>113.1217479088549</v>
      </c>
      <c r="ES543" s="119">
        <v>111.72147870397075</v>
      </c>
      <c r="ET543" s="120">
        <v>121.92344005384096</v>
      </c>
      <c r="EU543" s="121"/>
      <c r="EV543" s="119">
        <v>84.2</v>
      </c>
      <c r="EW543" s="119">
        <v>83.5</v>
      </c>
      <c r="EX543" s="120">
        <v>75.3</v>
      </c>
      <c r="EY543" s="121"/>
      <c r="EZ543" s="119">
        <v>62.9</v>
      </c>
      <c r="FA543" s="119">
        <v>34.299999999999997</v>
      </c>
      <c r="FB543" s="120">
        <v>29.9</v>
      </c>
    </row>
    <row r="544" spans="1:158" s="118" customFormat="1" ht="15" customHeight="1" x14ac:dyDescent="0.25">
      <c r="A544" s="85">
        <v>23080760</v>
      </c>
      <c r="B544" s="444">
        <v>-75.016999999999996</v>
      </c>
      <c r="C544" s="444">
        <v>6.4874999999999998</v>
      </c>
      <c r="D544" s="445">
        <v>1412</v>
      </c>
      <c r="E544" s="197" t="s">
        <v>399</v>
      </c>
      <c r="F544" s="169" t="s">
        <v>49</v>
      </c>
      <c r="G544" s="169" t="s">
        <v>1515</v>
      </c>
      <c r="H544" s="169" t="s">
        <v>1518</v>
      </c>
      <c r="I544" s="169" t="s">
        <v>1547</v>
      </c>
      <c r="J544" s="448" t="s">
        <v>1001</v>
      </c>
      <c r="K544" s="339">
        <v>14</v>
      </c>
      <c r="L544" s="126">
        <v>3</v>
      </c>
      <c r="M544" s="126">
        <v>2</v>
      </c>
      <c r="N544" s="126">
        <v>12</v>
      </c>
      <c r="O544" s="126">
        <v>0</v>
      </c>
      <c r="P544" s="126">
        <v>0</v>
      </c>
      <c r="Q544" s="126">
        <v>59</v>
      </c>
      <c r="R544" s="126">
        <v>11</v>
      </c>
      <c r="S544" s="126">
        <v>0</v>
      </c>
      <c r="T544" s="126">
        <v>12</v>
      </c>
      <c r="U544" s="126">
        <v>0</v>
      </c>
      <c r="V544" s="661">
        <v>3</v>
      </c>
      <c r="W544" s="661">
        <v>0</v>
      </c>
      <c r="X544" s="126">
        <v>11</v>
      </c>
      <c r="Y544" s="126">
        <v>50</v>
      </c>
      <c r="Z544" s="126">
        <v>13</v>
      </c>
      <c r="AA544" s="126">
        <v>17</v>
      </c>
      <c r="AB544" s="126">
        <v>2</v>
      </c>
      <c r="AC544" s="126">
        <v>52</v>
      </c>
      <c r="AD544" s="339">
        <v>6</v>
      </c>
      <c r="AE544" s="126">
        <v>18</v>
      </c>
      <c r="AF544" s="126">
        <v>6</v>
      </c>
      <c r="AG544" s="126">
        <v>13</v>
      </c>
      <c r="AH544" s="126">
        <v>78</v>
      </c>
      <c r="AI544" s="126">
        <v>75</v>
      </c>
      <c r="AJ544" s="126">
        <v>7</v>
      </c>
      <c r="AK544" s="126">
        <v>0</v>
      </c>
      <c r="AL544" s="126">
        <v>5</v>
      </c>
      <c r="AM544" s="126">
        <v>0</v>
      </c>
      <c r="AN544" s="126">
        <v>7</v>
      </c>
      <c r="AO544" s="120"/>
      <c r="AP544" s="92">
        <f t="shared" si="319"/>
        <v>476</v>
      </c>
      <c r="AQ544" s="93">
        <v>429.26896551724133</v>
      </c>
      <c r="AR544" s="94">
        <f t="shared" si="327"/>
        <v>110.88618983355826</v>
      </c>
      <c r="AS544" s="95">
        <f t="shared" si="328"/>
        <v>110.88618983355828</v>
      </c>
      <c r="AT544" s="96">
        <f t="shared" si="326"/>
        <v>30</v>
      </c>
      <c r="AU544" s="97">
        <f t="shared" si="308"/>
        <v>23</v>
      </c>
      <c r="AV544" s="98"/>
      <c r="AW544" s="58">
        <f t="shared" si="324"/>
        <v>7</v>
      </c>
      <c r="AX544" s="99"/>
      <c r="AY544" s="300">
        <f t="shared" si="329"/>
        <v>78</v>
      </c>
      <c r="AZ544" s="101">
        <v>175</v>
      </c>
      <c r="BA544" s="102">
        <f t="shared" si="320"/>
        <v>-97</v>
      </c>
      <c r="BB544" s="102" t="str">
        <f t="shared" si="321"/>
        <v/>
      </c>
      <c r="BC544" s="102" t="str">
        <f t="shared" si="322"/>
        <v/>
      </c>
      <c r="BD544" s="102">
        <v>20.014942528735634</v>
      </c>
      <c r="BE544" s="103">
        <f t="shared" si="325"/>
        <v>2.9850574712643656</v>
      </c>
      <c r="BF544" s="346" t="s">
        <v>399</v>
      </c>
      <c r="BG544" s="105">
        <v>121.73</v>
      </c>
      <c r="BH544" s="105">
        <v>156.18333333333334</v>
      </c>
      <c r="BI544" s="105">
        <v>306.90357142857147</v>
      </c>
      <c r="BJ544" s="105">
        <v>429.26896551724133</v>
      </c>
      <c r="BK544" s="105">
        <v>494.8</v>
      </c>
      <c r="BL544" s="105">
        <v>351.22758620689655</v>
      </c>
      <c r="BM544" s="105">
        <v>300.91666666666669</v>
      </c>
      <c r="BN544" s="105">
        <v>335.28275862068961</v>
      </c>
      <c r="BO544" s="105">
        <v>434.72068965517246</v>
      </c>
      <c r="BP544" s="105">
        <v>457.32499999999999</v>
      </c>
      <c r="BQ544" s="105">
        <v>367.83448275862071</v>
      </c>
      <c r="BR544" s="106">
        <v>196.0344827586207</v>
      </c>
      <c r="BS544" s="107"/>
      <c r="BT544" s="108">
        <v>8.5999999999999979</v>
      </c>
      <c r="BU544" s="108">
        <v>9.3238916256157633</v>
      </c>
      <c r="BV544" s="108">
        <v>14.976628352490424</v>
      </c>
      <c r="BW544" s="108">
        <v>20.014942528735634</v>
      </c>
      <c r="BX544" s="108">
        <v>21.161111111111108</v>
      </c>
      <c r="BY544" s="109">
        <v>16.379310344827584</v>
      </c>
      <c r="BZ544" s="109">
        <v>16.266666666666666</v>
      </c>
      <c r="CA544" s="109">
        <v>17.517241379310345</v>
      </c>
      <c r="CB544" s="109">
        <v>19.793103448275861</v>
      </c>
      <c r="CC544" s="109">
        <v>21.42988505747126</v>
      </c>
      <c r="CD544" s="109">
        <v>18.785057471264366</v>
      </c>
      <c r="CE544" s="109">
        <v>13.213333333333331</v>
      </c>
      <c r="CF544" s="110"/>
      <c r="CG544" s="111">
        <v>150</v>
      </c>
      <c r="CH544" s="111">
        <v>133</v>
      </c>
      <c r="CI544" s="111">
        <v>148</v>
      </c>
      <c r="CJ544" s="111">
        <v>175</v>
      </c>
      <c r="CK544" s="111">
        <v>155</v>
      </c>
      <c r="CL544" s="111">
        <v>150</v>
      </c>
      <c r="CM544" s="111">
        <v>135</v>
      </c>
      <c r="CN544" s="111">
        <v>140</v>
      </c>
      <c r="CO544" s="111">
        <v>142</v>
      </c>
      <c r="CP544" s="111">
        <v>145</v>
      </c>
      <c r="CQ544" s="111">
        <v>154</v>
      </c>
      <c r="CR544" s="111">
        <v>98</v>
      </c>
      <c r="CS544" s="112"/>
      <c r="CT544" s="200" t="s">
        <v>399</v>
      </c>
      <c r="CU544" s="114">
        <f>SUM(K544:T544)</f>
        <v>113</v>
      </c>
      <c r="CV544" s="114"/>
      <c r="CW544" s="114"/>
      <c r="CX544" s="114">
        <f t="shared" si="330"/>
        <v>154</v>
      </c>
      <c r="CY544" s="114"/>
      <c r="CZ544" s="114"/>
      <c r="DA544" s="114">
        <f>SUM(AE544:AO544)</f>
        <v>209</v>
      </c>
      <c r="DB544" s="115">
        <f>+SUM(CU544:DA544)</f>
        <v>476</v>
      </c>
      <c r="DC544" s="116">
        <f>COUNT(K544:T544)</f>
        <v>10</v>
      </c>
      <c r="DD544" s="116">
        <f t="shared" si="331"/>
        <v>10</v>
      </c>
      <c r="DE544" s="116">
        <f>COUNT(AE544:AO544)</f>
        <v>10</v>
      </c>
      <c r="DF544" s="117">
        <f>COUNT(K544:AO544)</f>
        <v>30</v>
      </c>
      <c r="DH544" s="119">
        <v>70.469534472598696</v>
      </c>
      <c r="DI544" s="119">
        <v>54.576405421331756</v>
      </c>
      <c r="DJ544" s="120">
        <v>44.580726772736199</v>
      </c>
      <c r="DK544" s="121"/>
      <c r="DL544" s="119">
        <v>50.375289739500268</v>
      </c>
      <c r="DM544" s="119">
        <v>81.706262626262628</v>
      </c>
      <c r="DN544" s="120">
        <v>60.511780967570438</v>
      </c>
      <c r="DO544" s="121"/>
      <c r="DP544" s="119">
        <v>85.384080420379263</v>
      </c>
      <c r="DQ544" s="119">
        <v>73.242307516563855</v>
      </c>
      <c r="DR544" s="120">
        <v>127.09694539639024</v>
      </c>
      <c r="DS544" s="121"/>
      <c r="DT544" s="119">
        <v>129.44528925619835</v>
      </c>
      <c r="DU544" s="119">
        <v>142.74446280991734</v>
      </c>
      <c r="DV544" s="120">
        <v>168.8502479338843</v>
      </c>
      <c r="DW544" s="121"/>
      <c r="DX544" s="119">
        <v>177.49644288577156</v>
      </c>
      <c r="DY544" s="119">
        <v>149.19701002004007</v>
      </c>
      <c r="DZ544" s="120">
        <v>172.29654709418841</v>
      </c>
      <c r="EA544" s="121"/>
      <c r="EB544" s="119">
        <v>132.60612834124987</v>
      </c>
      <c r="EC544" s="119">
        <v>116.59331284343858</v>
      </c>
      <c r="ED544" s="120">
        <v>108.98722548197823</v>
      </c>
      <c r="EE544" s="121"/>
      <c r="EF544" s="119">
        <v>100.36107427478483</v>
      </c>
      <c r="EG544" s="119">
        <v>91.08482945489321</v>
      </c>
      <c r="EH544" s="120">
        <v>118.12409627032197</v>
      </c>
      <c r="EI544" s="121"/>
      <c r="EJ544" s="119">
        <v>114.73426852827541</v>
      </c>
      <c r="EK544" s="119">
        <v>113.23119950825433</v>
      </c>
      <c r="EL544" s="120">
        <v>152.41119863013702</v>
      </c>
      <c r="EM544" s="121"/>
      <c r="EN544" s="119">
        <v>162.89912854496225</v>
      </c>
      <c r="EO544" s="119">
        <v>142.82248182984182</v>
      </c>
      <c r="EP544" s="120">
        <v>159.22172295852928</v>
      </c>
      <c r="EQ544" s="121"/>
      <c r="ER544" s="119">
        <v>158.92377422072451</v>
      </c>
      <c r="ES544" s="119">
        <v>155.2115395956192</v>
      </c>
      <c r="ET544" s="120">
        <v>162.23468618365627</v>
      </c>
      <c r="EU544" s="121"/>
      <c r="EV544" s="119">
        <v>138.8243697478992</v>
      </c>
      <c r="EW544" s="119">
        <v>124.19556519381949</v>
      </c>
      <c r="EX544" s="120">
        <v>104.09339839161473</v>
      </c>
      <c r="EY544" s="121"/>
      <c r="EZ544" s="119">
        <v>87.795125307125318</v>
      </c>
      <c r="FA544" s="119">
        <v>57.157238329238325</v>
      </c>
      <c r="FB544" s="120">
        <v>59.467636363636366</v>
      </c>
    </row>
    <row r="545" spans="1:158" s="118" customFormat="1" ht="15" customHeight="1" x14ac:dyDescent="0.25">
      <c r="A545" s="85">
        <v>26180180</v>
      </c>
      <c r="B545" s="444">
        <v>-75.294499999999999</v>
      </c>
      <c r="C545" s="444">
        <v>5.7152500000000002</v>
      </c>
      <c r="D545" s="445">
        <v>2402</v>
      </c>
      <c r="E545" s="197" t="s">
        <v>413</v>
      </c>
      <c r="F545" s="169" t="s">
        <v>49</v>
      </c>
      <c r="G545" s="169" t="s">
        <v>1515</v>
      </c>
      <c r="H545" s="169" t="s">
        <v>713</v>
      </c>
      <c r="I545" s="169" t="s">
        <v>1631</v>
      </c>
      <c r="J545" s="448" t="s">
        <v>1305</v>
      </c>
      <c r="K545" s="339">
        <v>13</v>
      </c>
      <c r="L545" s="126">
        <v>1</v>
      </c>
      <c r="M545" s="126">
        <v>5</v>
      </c>
      <c r="N545" s="126">
        <v>0</v>
      </c>
      <c r="O545" s="126">
        <v>0</v>
      </c>
      <c r="P545" s="126">
        <v>0</v>
      </c>
      <c r="Q545" s="126">
        <v>0</v>
      </c>
      <c r="R545" s="126">
        <v>9</v>
      </c>
      <c r="S545" s="126">
        <v>0</v>
      </c>
      <c r="T545" s="126">
        <v>13</v>
      </c>
      <c r="U545" s="126">
        <v>0</v>
      </c>
      <c r="V545" s="661">
        <v>0</v>
      </c>
      <c r="W545" s="661">
        <v>5</v>
      </c>
      <c r="X545" s="126">
        <v>2</v>
      </c>
      <c r="Y545" s="126">
        <v>10</v>
      </c>
      <c r="Z545" s="126">
        <v>22</v>
      </c>
      <c r="AA545" s="126">
        <v>0</v>
      </c>
      <c r="AB545" s="126">
        <v>26</v>
      </c>
      <c r="AC545" s="126">
        <v>12</v>
      </c>
      <c r="AD545" s="339">
        <v>0</v>
      </c>
      <c r="AE545" s="126">
        <v>0</v>
      </c>
      <c r="AF545" s="126">
        <v>1</v>
      </c>
      <c r="AG545" s="126">
        <v>0</v>
      </c>
      <c r="AH545" s="126">
        <v>0</v>
      </c>
      <c r="AI545" s="126">
        <v>16</v>
      </c>
      <c r="AJ545" s="126">
        <v>6</v>
      </c>
      <c r="AK545" s="126">
        <v>0</v>
      </c>
      <c r="AL545" s="126">
        <v>7</v>
      </c>
      <c r="AM545" s="126">
        <v>0</v>
      </c>
      <c r="AN545" s="126">
        <v>5</v>
      </c>
      <c r="AO545" s="120"/>
      <c r="AP545" s="92">
        <f t="shared" si="319"/>
        <v>153</v>
      </c>
      <c r="AQ545" s="93">
        <v>239.12758620689652</v>
      </c>
      <c r="AR545" s="94">
        <f t="shared" si="327"/>
        <v>63.982580356756607</v>
      </c>
      <c r="AS545" s="95">
        <f t="shared" si="328"/>
        <v>63.982580356756607</v>
      </c>
      <c r="AT545" s="96">
        <f t="shared" si="326"/>
        <v>30</v>
      </c>
      <c r="AU545" s="97">
        <f t="shared" si="308"/>
        <v>16</v>
      </c>
      <c r="AV545" s="98"/>
      <c r="AW545" s="58">
        <f t="shared" si="324"/>
        <v>5</v>
      </c>
      <c r="AX545" s="99"/>
      <c r="AY545" s="300">
        <f t="shared" si="329"/>
        <v>26</v>
      </c>
      <c r="AZ545" s="101"/>
      <c r="BA545" s="102" t="str">
        <f t="shared" si="320"/>
        <v/>
      </c>
      <c r="BB545" s="102" t="str">
        <f t="shared" si="321"/>
        <v/>
      </c>
      <c r="BC545" s="102" t="str">
        <f t="shared" si="322"/>
        <v/>
      </c>
      <c r="BD545" s="102">
        <v>20.793103448275865</v>
      </c>
      <c r="BE545" s="103">
        <f t="shared" si="325"/>
        <v>-4.7931034482758648</v>
      </c>
      <c r="BF545" s="346" t="s">
        <v>413</v>
      </c>
      <c r="BG545" s="105">
        <v>101.56896551724137</v>
      </c>
      <c r="BH545" s="105">
        <v>130.06</v>
      </c>
      <c r="BI545" s="105">
        <v>192.51333333333329</v>
      </c>
      <c r="BJ545" s="105">
        <v>239.12758620689652</v>
      </c>
      <c r="BK545" s="105">
        <v>274.29310344827582</v>
      </c>
      <c r="BL545" s="105">
        <v>180.08666666666662</v>
      </c>
      <c r="BM545" s="105">
        <v>183.97241379310341</v>
      </c>
      <c r="BN545" s="105">
        <v>168.93103448275863</v>
      </c>
      <c r="BO545" s="105">
        <v>250.19</v>
      </c>
      <c r="BP545" s="105">
        <v>279.4933333333334</v>
      </c>
      <c r="BQ545" s="105">
        <v>229.8586206896552</v>
      </c>
      <c r="BR545" s="106">
        <v>144.14827586206894</v>
      </c>
      <c r="BS545" s="107"/>
      <c r="BT545" s="108">
        <v>14.944444444444445</v>
      </c>
      <c r="BU545" s="108">
        <v>15.18843390804598</v>
      </c>
      <c r="BV545" s="108">
        <v>20.299999999999994</v>
      </c>
      <c r="BW545" s="108">
        <v>20.793103448275865</v>
      </c>
      <c r="BX545" s="108">
        <v>22.094444444444438</v>
      </c>
      <c r="BY545" s="109">
        <v>16.3</v>
      </c>
      <c r="BZ545" s="109">
        <v>15.073333333333332</v>
      </c>
      <c r="CA545" s="109">
        <v>15.282222222222222</v>
      </c>
      <c r="CB545" s="109">
        <v>20.633333333333333</v>
      </c>
      <c r="CC545" s="109">
        <v>22.333333333333332</v>
      </c>
      <c r="CD545" s="109">
        <v>21.22183908045977</v>
      </c>
      <c r="CE545" s="109">
        <v>16.882222222222218</v>
      </c>
      <c r="CF545" s="110"/>
      <c r="CG545" s="111"/>
      <c r="CH545" s="111"/>
      <c r="CI545" s="111"/>
      <c r="CJ545" s="111"/>
      <c r="CK545" s="111"/>
      <c r="CL545" s="111"/>
      <c r="CM545" s="111"/>
      <c r="CN545" s="111"/>
      <c r="CO545" s="111"/>
      <c r="CP545" s="111"/>
      <c r="CQ545" s="111"/>
      <c r="CR545" s="111"/>
      <c r="CS545" s="112"/>
      <c r="CT545" s="200" t="s">
        <v>413</v>
      </c>
      <c r="CU545" s="114">
        <f>SUM(K545:T545)</f>
        <v>41</v>
      </c>
      <c r="CV545" s="114"/>
      <c r="CW545" s="114"/>
      <c r="CX545" s="114">
        <f t="shared" si="330"/>
        <v>77</v>
      </c>
      <c r="CY545" s="114"/>
      <c r="CZ545" s="114"/>
      <c r="DA545" s="114">
        <f>SUM(AE545:AO545)</f>
        <v>35</v>
      </c>
      <c r="DB545" s="115">
        <f>+SUM(CU545:DA545)</f>
        <v>153</v>
      </c>
      <c r="DC545" s="116">
        <f>COUNT(K545:T545)</f>
        <v>10</v>
      </c>
      <c r="DD545" s="116">
        <f t="shared" si="331"/>
        <v>10</v>
      </c>
      <c r="DE545" s="116">
        <f>COUNT(AE545:AO545)</f>
        <v>10</v>
      </c>
      <c r="DF545" s="117">
        <f>COUNT(K545:AO545)</f>
        <v>30</v>
      </c>
      <c r="DH545" s="119">
        <v>33.698803691870786</v>
      </c>
      <c r="DI545" s="119">
        <v>31.798871139510119</v>
      </c>
      <c r="DJ545" s="120">
        <v>28.398991835285763</v>
      </c>
      <c r="DK545" s="121"/>
      <c r="DL545" s="119">
        <v>33.841430161380082</v>
      </c>
      <c r="DM545" s="119">
        <v>44.58152476349472</v>
      </c>
      <c r="DN545" s="120">
        <v>42.960378408458539</v>
      </c>
      <c r="DO545" s="121"/>
      <c r="DP545" s="119">
        <v>55.896845372460504</v>
      </c>
      <c r="DQ545" s="119">
        <v>50.297161399548528</v>
      </c>
      <c r="DR545" s="120">
        <v>70.995993227990979</v>
      </c>
      <c r="DS545" s="121"/>
      <c r="DT545" s="119">
        <v>78.222601156069373</v>
      </c>
      <c r="DU545" s="119">
        <v>82.923959537572259</v>
      </c>
      <c r="DV545" s="120">
        <v>81.123439306358364</v>
      </c>
      <c r="DW545" s="121"/>
      <c r="DX545" s="119">
        <v>84.989575668383608</v>
      </c>
      <c r="DY545" s="119">
        <v>89.089072847682104</v>
      </c>
      <c r="DZ545" s="120">
        <v>97.688018150600925</v>
      </c>
      <c r="EA545" s="121"/>
      <c r="EB545" s="119">
        <v>72.413108817671556</v>
      </c>
      <c r="EC545" s="119">
        <v>61.411117146478354</v>
      </c>
      <c r="ED545" s="120">
        <v>50.309107369183415</v>
      </c>
      <c r="EE545" s="121"/>
      <c r="EF545" s="119">
        <v>62.002320793561665</v>
      </c>
      <c r="EG545" s="119">
        <v>55.90209245742092</v>
      </c>
      <c r="EH545" s="120">
        <v>60.202253415684069</v>
      </c>
      <c r="EI545" s="121"/>
      <c r="EJ545" s="119">
        <v>49.918248912097482</v>
      </c>
      <c r="EK545" s="119">
        <v>56.471223672758931</v>
      </c>
      <c r="EL545" s="120">
        <v>78.15386074847693</v>
      </c>
      <c r="EM545" s="121"/>
      <c r="EN545" s="119">
        <v>77.686993638676867</v>
      </c>
      <c r="EO545" s="119">
        <v>83.229119592875321</v>
      </c>
      <c r="EP545" s="120">
        <v>93.827220101781194</v>
      </c>
      <c r="EQ545" s="121"/>
      <c r="ER545" s="119">
        <v>88.061231859216107</v>
      </c>
      <c r="ES545" s="119">
        <v>88.64570906182152</v>
      </c>
      <c r="ET545" s="120">
        <v>107.44639241229575</v>
      </c>
      <c r="EU545" s="121"/>
      <c r="EV545" s="119">
        <v>80.534786171956469</v>
      </c>
      <c r="EW545" s="119">
        <v>75.332539114886004</v>
      </c>
      <c r="EX545" s="120">
        <v>67.929341379824166</v>
      </c>
      <c r="EY545" s="121"/>
      <c r="EZ545" s="119">
        <v>54.497102065775131</v>
      </c>
      <c r="FA545" s="119">
        <v>47.997447690957912</v>
      </c>
      <c r="FB545" s="120">
        <v>27.198553691542816</v>
      </c>
    </row>
    <row r="546" spans="1:158" s="118" customFormat="1" ht="15" customHeight="1" x14ac:dyDescent="0.25">
      <c r="A546" s="85">
        <v>26210080</v>
      </c>
      <c r="B546" s="449">
        <v>-75.873972219999999</v>
      </c>
      <c r="C546" s="449">
        <v>6.0992222199999997</v>
      </c>
      <c r="D546" s="445">
        <v>620</v>
      </c>
      <c r="E546" s="450" t="s">
        <v>1320</v>
      </c>
      <c r="F546" s="451" t="s">
        <v>49</v>
      </c>
      <c r="G546" s="451" t="s">
        <v>1515</v>
      </c>
      <c r="H546" s="451" t="s">
        <v>713</v>
      </c>
      <c r="I546" s="451" t="s">
        <v>1623</v>
      </c>
      <c r="J546" s="452" t="s">
        <v>1321</v>
      </c>
      <c r="K546" s="339">
        <v>0</v>
      </c>
      <c r="L546" s="126">
        <v>0</v>
      </c>
      <c r="M546" s="126">
        <v>0</v>
      </c>
      <c r="N546" s="126">
        <v>5</v>
      </c>
      <c r="O546" s="126">
        <v>0</v>
      </c>
      <c r="P546" s="126">
        <v>0</v>
      </c>
      <c r="Q546" s="126">
        <v>0</v>
      </c>
      <c r="R546" s="126">
        <v>15</v>
      </c>
      <c r="S546" s="126">
        <v>0</v>
      </c>
      <c r="T546" s="126">
        <v>29</v>
      </c>
      <c r="U546" s="126">
        <v>0</v>
      </c>
      <c r="V546" s="661">
        <v>2</v>
      </c>
      <c r="W546" s="661">
        <v>0</v>
      </c>
      <c r="X546" s="126">
        <v>0</v>
      </c>
      <c r="Y546" s="126">
        <v>35</v>
      </c>
      <c r="Z546" s="126">
        <v>11</v>
      </c>
      <c r="AA546" s="126">
        <v>0</v>
      </c>
      <c r="AB546" s="126">
        <v>0</v>
      </c>
      <c r="AC546" s="126">
        <v>8</v>
      </c>
      <c r="AD546" s="339">
        <v>0</v>
      </c>
      <c r="AE546" s="126">
        <v>0</v>
      </c>
      <c r="AF546" s="126">
        <v>6</v>
      </c>
      <c r="AG546" s="126">
        <v>0</v>
      </c>
      <c r="AH546" s="126">
        <v>0</v>
      </c>
      <c r="AI546" s="126">
        <v>0</v>
      </c>
      <c r="AJ546" s="126">
        <v>5</v>
      </c>
      <c r="AK546" s="126">
        <v>0</v>
      </c>
      <c r="AL546" s="126">
        <v>6</v>
      </c>
      <c r="AM546" s="126">
        <v>0</v>
      </c>
      <c r="AN546" s="126">
        <v>0</v>
      </c>
      <c r="AO546" s="120"/>
      <c r="AP546" s="92">
        <f t="shared" si="319"/>
        <v>122</v>
      </c>
      <c r="AQ546" s="93">
        <v>206.48275862068965</v>
      </c>
      <c r="AR546" s="94">
        <f t="shared" si="327"/>
        <v>59.084836339345358</v>
      </c>
      <c r="AS546" s="95">
        <f t="shared" si="328"/>
        <v>59.084836339345358</v>
      </c>
      <c r="AT546" s="96">
        <f t="shared" si="326"/>
        <v>30</v>
      </c>
      <c r="AU546" s="97">
        <f t="shared" si="308"/>
        <v>10</v>
      </c>
      <c r="AV546" s="98"/>
      <c r="AW546" s="58">
        <f t="shared" si="324"/>
        <v>0</v>
      </c>
      <c r="AX546" s="99"/>
      <c r="AY546" s="300">
        <f t="shared" si="329"/>
        <v>35</v>
      </c>
      <c r="AZ546" s="101">
        <v>140</v>
      </c>
      <c r="BA546" s="102">
        <f t="shared" si="320"/>
        <v>-105</v>
      </c>
      <c r="BB546" s="102" t="str">
        <f t="shared" si="321"/>
        <v/>
      </c>
      <c r="BC546" s="102" t="str">
        <f t="shared" si="322"/>
        <v/>
      </c>
      <c r="BD546" s="102">
        <v>11.042528735632185</v>
      </c>
      <c r="BE546" s="103">
        <f t="shared" si="325"/>
        <v>-1.0425287356321853</v>
      </c>
      <c r="BF546" s="453" t="s">
        <v>1320</v>
      </c>
      <c r="BG546" s="105">
        <v>62.3</v>
      </c>
      <c r="BH546" s="105">
        <v>97.233333333333334</v>
      </c>
      <c r="BI546" s="105">
        <v>156.19230769230768</v>
      </c>
      <c r="BJ546" s="105">
        <v>206.48275862068965</v>
      </c>
      <c r="BK546" s="105">
        <v>257.82142857142856</v>
      </c>
      <c r="BL546" s="105">
        <v>199</v>
      </c>
      <c r="BM546" s="105">
        <v>174.89655172413794</v>
      </c>
      <c r="BN546" s="105">
        <v>179.55172413793105</v>
      </c>
      <c r="BO546" s="105">
        <v>218.36666666666667</v>
      </c>
      <c r="BP546" s="105">
        <v>249.96666666666667</v>
      </c>
      <c r="BQ546" s="105">
        <v>232.39285714285714</v>
      </c>
      <c r="BR546" s="106">
        <v>128.82758620689654</v>
      </c>
      <c r="BS546" s="107"/>
      <c r="BT546" s="108">
        <v>4.1666666666666652</v>
      </c>
      <c r="BU546" s="108">
        <v>5.6627565681445002</v>
      </c>
      <c r="BV546" s="108">
        <v>8.7666666666666622</v>
      </c>
      <c r="BW546" s="108">
        <v>11.042528735632185</v>
      </c>
      <c r="BX546" s="108">
        <v>13.278697318007662</v>
      </c>
      <c r="BY546" s="109">
        <v>10.900000000000002</v>
      </c>
      <c r="BZ546" s="109">
        <v>10.862068965517238</v>
      </c>
      <c r="CA546" s="109">
        <v>9.9733333333333309</v>
      </c>
      <c r="CB546" s="109">
        <v>11.766666666666671</v>
      </c>
      <c r="CC546" s="109">
        <v>12.566666666666666</v>
      </c>
      <c r="CD546" s="109">
        <v>11.673916887709991</v>
      </c>
      <c r="CE546" s="109">
        <v>7.551724137931032</v>
      </c>
      <c r="CF546" s="110"/>
      <c r="CG546" s="111">
        <v>130</v>
      </c>
      <c r="CH546" s="111">
        <v>80</v>
      </c>
      <c r="CI546" s="111">
        <v>110</v>
      </c>
      <c r="CJ546" s="111">
        <v>140</v>
      </c>
      <c r="CK546" s="111">
        <v>120</v>
      </c>
      <c r="CL546" s="111">
        <v>201</v>
      </c>
      <c r="CM546" s="111">
        <v>103</v>
      </c>
      <c r="CN546" s="111">
        <v>100</v>
      </c>
      <c r="CO546" s="111">
        <v>91</v>
      </c>
      <c r="CP546" s="111">
        <v>96</v>
      </c>
      <c r="CQ546" s="111">
        <v>105</v>
      </c>
      <c r="CR546" s="111">
        <v>131</v>
      </c>
      <c r="CS546" s="112"/>
      <c r="CT546" s="350" t="s">
        <v>1320</v>
      </c>
      <c r="CU546" s="114"/>
      <c r="CV546" s="114"/>
      <c r="CW546" s="114"/>
      <c r="CX546" s="114">
        <f t="shared" si="330"/>
        <v>56</v>
      </c>
      <c r="CY546" s="114"/>
      <c r="CZ546" s="114"/>
      <c r="DA546" s="114"/>
      <c r="DB546" s="115"/>
      <c r="DC546" s="116"/>
      <c r="DD546" s="116">
        <f t="shared" si="331"/>
        <v>10</v>
      </c>
      <c r="DE546" s="116"/>
      <c r="DF546" s="117"/>
      <c r="DH546" s="119">
        <v>27.912125162972622</v>
      </c>
      <c r="DI546" s="119">
        <v>27.511951325510644</v>
      </c>
      <c r="DJ546" s="120">
        <v>21.309256844850065</v>
      </c>
      <c r="DK546" s="121"/>
      <c r="DL546" s="119">
        <v>28.932196007259527</v>
      </c>
      <c r="DM546" s="119">
        <v>34.394918330308528</v>
      </c>
      <c r="DN546" s="120">
        <v>32.776333938294009</v>
      </c>
      <c r="DO546" s="121"/>
      <c r="DP546" s="119">
        <v>40.088485068879955</v>
      </c>
      <c r="DQ546" s="119">
        <v>50.778747753914608</v>
      </c>
      <c r="DR546" s="120">
        <v>68.694836142722707</v>
      </c>
      <c r="DS546" s="121"/>
      <c r="DT546" s="119">
        <v>54.348198621553877</v>
      </c>
      <c r="DU546" s="119">
        <v>72.464264828738521</v>
      </c>
      <c r="DV546" s="120">
        <v>78.569679406850454</v>
      </c>
      <c r="DW546" s="121"/>
      <c r="DX546" s="119">
        <v>90.019286570743418</v>
      </c>
      <c r="DY546" s="119">
        <v>90.914505995203854</v>
      </c>
      <c r="DZ546" s="120">
        <v>95.589540767386097</v>
      </c>
      <c r="EA546" s="121"/>
      <c r="EB546" s="119">
        <v>85.879930191972079</v>
      </c>
      <c r="EC546" s="119">
        <v>66.007713787085521</v>
      </c>
      <c r="ED546" s="120">
        <v>57.919022687609079</v>
      </c>
      <c r="EE546" s="121"/>
      <c r="EF546" s="119">
        <v>69.714743521946062</v>
      </c>
      <c r="EG546" s="119">
        <v>59.912670544685348</v>
      </c>
      <c r="EH546" s="120">
        <v>59.512585933368591</v>
      </c>
      <c r="EI546" s="121"/>
      <c r="EJ546" s="119">
        <v>60.887341815097557</v>
      </c>
      <c r="EK546" s="119">
        <v>57.922049194232414</v>
      </c>
      <c r="EL546" s="120">
        <v>75.417275657336745</v>
      </c>
      <c r="EM546" s="121"/>
      <c r="EN546" s="119">
        <v>80.087020424509433</v>
      </c>
      <c r="EO546" s="119">
        <v>81.377145908423444</v>
      </c>
      <c r="EP546" s="120">
        <v>86.339167000400479</v>
      </c>
      <c r="EQ546" s="121"/>
      <c r="ER546" s="119">
        <v>78.670469050365242</v>
      </c>
      <c r="ES546" s="119">
        <v>83.456505190311432</v>
      </c>
      <c r="ET546" s="120">
        <v>97.216359092656674</v>
      </c>
      <c r="EU546" s="121"/>
      <c r="EV546" s="119">
        <v>69.177565725413828</v>
      </c>
      <c r="EW546" s="119">
        <v>72.656322622525153</v>
      </c>
      <c r="EX546" s="120">
        <v>62.319444985394362</v>
      </c>
      <c r="EY546" s="121"/>
      <c r="EZ546" s="119">
        <v>42.127590110217454</v>
      </c>
      <c r="FA546" s="119">
        <v>41.727327971403042</v>
      </c>
      <c r="FB546" s="120">
        <v>28.118415251712836</v>
      </c>
    </row>
    <row r="547" spans="1:158" s="118" customFormat="1" ht="15" customHeight="1" x14ac:dyDescent="0.25">
      <c r="A547" s="85">
        <v>27010800</v>
      </c>
      <c r="B547" s="444">
        <v>-75.607222219999997</v>
      </c>
      <c r="C547" s="444">
        <v>6.3997222200000001</v>
      </c>
      <c r="D547" s="445">
        <v>2600</v>
      </c>
      <c r="E547" s="197" t="s">
        <v>414</v>
      </c>
      <c r="F547" s="169" t="s">
        <v>49</v>
      </c>
      <c r="G547" s="169" t="s">
        <v>1515</v>
      </c>
      <c r="H547" s="169" t="s">
        <v>1425</v>
      </c>
      <c r="I547" s="169" t="s">
        <v>1546</v>
      </c>
      <c r="J547" s="448" t="s">
        <v>1005</v>
      </c>
      <c r="K547" s="339">
        <v>15</v>
      </c>
      <c r="L547" s="126">
        <v>1</v>
      </c>
      <c r="M547" s="126">
        <v>2</v>
      </c>
      <c r="N547" s="126">
        <v>21</v>
      </c>
      <c r="O547" s="126">
        <v>0</v>
      </c>
      <c r="P547" s="126">
        <v>0</v>
      </c>
      <c r="Q547" s="126">
        <v>0</v>
      </c>
      <c r="R547" s="126">
        <v>3</v>
      </c>
      <c r="S547" s="126">
        <v>0</v>
      </c>
      <c r="T547" s="126">
        <v>8</v>
      </c>
      <c r="U547" s="126">
        <v>0</v>
      </c>
      <c r="V547" s="661">
        <v>0</v>
      </c>
      <c r="W547" s="661">
        <v>2</v>
      </c>
      <c r="X547" s="126">
        <v>3</v>
      </c>
      <c r="Y547" s="126">
        <v>21</v>
      </c>
      <c r="Z547" s="126">
        <v>6</v>
      </c>
      <c r="AA547" s="126">
        <v>20</v>
      </c>
      <c r="AB547" s="126">
        <v>0</v>
      </c>
      <c r="AC547" s="126">
        <v>0</v>
      </c>
      <c r="AD547" s="339">
        <v>0</v>
      </c>
      <c r="AE547" s="126">
        <v>0</v>
      </c>
      <c r="AF547" s="126">
        <v>9</v>
      </c>
      <c r="AG547" s="126">
        <v>0</v>
      </c>
      <c r="AH547" s="126">
        <v>0</v>
      </c>
      <c r="AI547" s="126">
        <v>3</v>
      </c>
      <c r="AJ547" s="126">
        <v>19</v>
      </c>
      <c r="AK547" s="126">
        <v>35</v>
      </c>
      <c r="AL547" s="126">
        <v>2</v>
      </c>
      <c r="AM547" s="126">
        <v>0</v>
      </c>
      <c r="AN547" s="126">
        <v>0</v>
      </c>
      <c r="AO547" s="120"/>
      <c r="AP547" s="92">
        <f t="shared" si="319"/>
        <v>170</v>
      </c>
      <c r="AQ547" s="93">
        <v>167.65517241379311</v>
      </c>
      <c r="AR547" s="94">
        <f t="shared" si="327"/>
        <v>101.3986013986014</v>
      </c>
      <c r="AS547" s="95">
        <f t="shared" si="328"/>
        <v>101.39860139860139</v>
      </c>
      <c r="AT547" s="96">
        <f t="shared" si="326"/>
        <v>30</v>
      </c>
      <c r="AU547" s="97">
        <f t="shared" si="308"/>
        <v>16</v>
      </c>
      <c r="AV547" s="98"/>
      <c r="AW547" s="58">
        <f t="shared" si="324"/>
        <v>0</v>
      </c>
      <c r="AX547" s="99"/>
      <c r="AY547" s="300">
        <f t="shared" si="329"/>
        <v>35</v>
      </c>
      <c r="AZ547" s="101">
        <v>130</v>
      </c>
      <c r="BA547" s="102">
        <f t="shared" si="320"/>
        <v>-95</v>
      </c>
      <c r="BB547" s="102" t="str">
        <f t="shared" si="321"/>
        <v/>
      </c>
      <c r="BC547" s="102" t="str">
        <f t="shared" si="322"/>
        <v/>
      </c>
      <c r="BD547" s="102">
        <v>15.586206896551726</v>
      </c>
      <c r="BE547" s="103">
        <f t="shared" si="325"/>
        <v>0.41379310344827402</v>
      </c>
      <c r="BF547" s="346" t="s">
        <v>414</v>
      </c>
      <c r="BG547" s="105">
        <v>55.762068965517237</v>
      </c>
      <c r="BH547" s="105">
        <v>66.27</v>
      </c>
      <c r="BI547" s="105">
        <v>102.35666666666665</v>
      </c>
      <c r="BJ547" s="105">
        <v>167.65517241379311</v>
      </c>
      <c r="BK547" s="105">
        <v>203.72413793103448</v>
      </c>
      <c r="BL547" s="105">
        <v>155.67000000000002</v>
      </c>
      <c r="BM547" s="105">
        <v>140.20666666666665</v>
      </c>
      <c r="BN547" s="105">
        <v>146.23666666666665</v>
      </c>
      <c r="BO547" s="105">
        <v>169.96666666666667</v>
      </c>
      <c r="BP547" s="105">
        <v>213.14137931034483</v>
      </c>
      <c r="BQ547" s="105">
        <v>181.11379310344827</v>
      </c>
      <c r="BR547" s="106">
        <v>88.233333333333334</v>
      </c>
      <c r="BS547" s="107"/>
      <c r="BT547" s="108">
        <v>7.0444444444444425</v>
      </c>
      <c r="BU547" s="108">
        <v>7.5866789819375997</v>
      </c>
      <c r="BV547" s="108">
        <v>12.833333333333334</v>
      </c>
      <c r="BW547" s="108">
        <v>15.586206896551726</v>
      </c>
      <c r="BX547" s="108">
        <v>17.350000000000005</v>
      </c>
      <c r="BY547" s="109">
        <v>13.4</v>
      </c>
      <c r="BZ547" s="109">
        <v>13.033333333333335</v>
      </c>
      <c r="CA547" s="109">
        <v>13.499999999999998</v>
      </c>
      <c r="CB547" s="109">
        <v>15.16666666666667</v>
      </c>
      <c r="CC547" s="109">
        <v>18.685555555555549</v>
      </c>
      <c r="CD547" s="109">
        <v>16.989655172413794</v>
      </c>
      <c r="CE547" s="109">
        <v>10.833333333333334</v>
      </c>
      <c r="CF547" s="110"/>
      <c r="CG547" s="111">
        <v>50</v>
      </c>
      <c r="CH547" s="111">
        <v>57</v>
      </c>
      <c r="CI547" s="111">
        <v>56</v>
      </c>
      <c r="CJ547" s="111">
        <v>130</v>
      </c>
      <c r="CK547" s="111">
        <v>94</v>
      </c>
      <c r="CL547" s="111">
        <v>117</v>
      </c>
      <c r="CM547" s="111">
        <v>77</v>
      </c>
      <c r="CN547" s="111">
        <v>81</v>
      </c>
      <c r="CO547" s="111">
        <v>80</v>
      </c>
      <c r="CP547" s="111">
        <v>67</v>
      </c>
      <c r="CQ547" s="111">
        <v>64</v>
      </c>
      <c r="CR547" s="111">
        <v>55</v>
      </c>
      <c r="CS547" s="112"/>
      <c r="CT547" s="200" t="s">
        <v>414</v>
      </c>
      <c r="CU547" s="114">
        <f>SUM(K547:T547)</f>
        <v>50</v>
      </c>
      <c r="CV547" s="114"/>
      <c r="CW547" s="114"/>
      <c r="CX547" s="114">
        <f t="shared" si="330"/>
        <v>52</v>
      </c>
      <c r="CY547" s="114"/>
      <c r="CZ547" s="114"/>
      <c r="DA547" s="114">
        <f>SUM(AE547:AO547)</f>
        <v>68</v>
      </c>
      <c r="DB547" s="115">
        <f>+SUM(CU547:DA547)</f>
        <v>170</v>
      </c>
      <c r="DC547" s="116">
        <f>COUNT(K547:T547)</f>
        <v>10</v>
      </c>
      <c r="DD547" s="116">
        <f t="shared" si="331"/>
        <v>10</v>
      </c>
      <c r="DE547" s="116">
        <f>COUNT(AE547:AO547)</f>
        <v>10</v>
      </c>
      <c r="DF547" s="117">
        <f>COUNT(K547:AO547)</f>
        <v>30</v>
      </c>
      <c r="DH547" s="119">
        <v>18.183406113537117</v>
      </c>
      <c r="DI547" s="119">
        <v>14.142649199417759</v>
      </c>
      <c r="DJ547" s="120">
        <v>13.940611353711791</v>
      </c>
      <c r="DK547" s="121"/>
      <c r="DL547" s="119">
        <v>16.004864010120176</v>
      </c>
      <c r="DM547" s="119">
        <v>21.203896268184693</v>
      </c>
      <c r="DN547" s="120">
        <v>16.51457305502846</v>
      </c>
      <c r="DO547" s="121"/>
      <c r="DP547" s="119">
        <v>22.595570388349515</v>
      </c>
      <c r="DQ547" s="119">
        <v>27.616808252427184</v>
      </c>
      <c r="DR547" s="120">
        <v>32.537621359223294</v>
      </c>
      <c r="DS547" s="121"/>
      <c r="DT547" s="119">
        <v>43.236974323386541</v>
      </c>
      <c r="DU547" s="119">
        <v>48.341339347675223</v>
      </c>
      <c r="DV547" s="120">
        <v>52.645019662271572</v>
      </c>
      <c r="DW547" s="121"/>
      <c r="DX547" s="119">
        <v>63.271422121896165</v>
      </c>
      <c r="DY547" s="119">
        <v>57.474040632054177</v>
      </c>
      <c r="DZ547" s="120">
        <v>56.374537246049663</v>
      </c>
      <c r="EA547" s="121"/>
      <c r="EB547" s="119">
        <v>70.34544198895027</v>
      </c>
      <c r="EC547" s="119">
        <v>36.174792817679553</v>
      </c>
      <c r="ED547" s="120">
        <v>38.579765193370157</v>
      </c>
      <c r="EE547" s="121"/>
      <c r="EF547" s="119">
        <v>43.88936984246061</v>
      </c>
      <c r="EG547" s="119">
        <v>39.510385096274071</v>
      </c>
      <c r="EH547" s="120">
        <v>49.263578394598646</v>
      </c>
      <c r="EI547" s="121"/>
      <c r="EJ547" s="119">
        <v>30.294643874643874</v>
      </c>
      <c r="EK547" s="119">
        <v>46.244472934472938</v>
      </c>
      <c r="EL547" s="120">
        <v>52.564216524216526</v>
      </c>
      <c r="EM547" s="121"/>
      <c r="EN547" s="119">
        <v>53.865701648572582</v>
      </c>
      <c r="EO547" s="119">
        <v>50.643827905106548</v>
      </c>
      <c r="EP547" s="120">
        <v>62.4238037796542</v>
      </c>
      <c r="EQ547" s="121"/>
      <c r="ER547" s="119">
        <v>54.699694847423714</v>
      </c>
      <c r="ES547" s="119">
        <v>65.085712856428216</v>
      </c>
      <c r="ET547" s="120">
        <v>77.944592296148073</v>
      </c>
      <c r="EU547" s="121"/>
      <c r="EV547" s="119">
        <v>47.929007803790419</v>
      </c>
      <c r="EW547" s="119">
        <v>58.501583054626536</v>
      </c>
      <c r="EX547" s="120">
        <v>44.102742474916383</v>
      </c>
      <c r="EY547" s="121"/>
      <c r="EZ547" s="119">
        <v>33.949218307006888</v>
      </c>
      <c r="FA547" s="119">
        <v>28.826703118671528</v>
      </c>
      <c r="FB547" s="120">
        <v>19.887411907654922</v>
      </c>
    </row>
    <row r="548" spans="1:158" s="118" customFormat="1" ht="15" customHeight="1" x14ac:dyDescent="0.25">
      <c r="A548" s="85">
        <v>26195020</v>
      </c>
      <c r="B548" s="444">
        <v>-75.880222219999993</v>
      </c>
      <c r="C548" s="444">
        <v>5.6909999999999998</v>
      </c>
      <c r="D548" s="445">
        <v>1180</v>
      </c>
      <c r="E548" s="197" t="s">
        <v>415</v>
      </c>
      <c r="F548" s="169" t="s">
        <v>49</v>
      </c>
      <c r="G548" s="169" t="s">
        <v>1515</v>
      </c>
      <c r="H548" s="169" t="s">
        <v>713</v>
      </c>
      <c r="I548" s="169" t="s">
        <v>1632</v>
      </c>
      <c r="J548" s="448" t="s">
        <v>1014</v>
      </c>
      <c r="K548" s="339">
        <v>0</v>
      </c>
      <c r="L548" s="126">
        <v>0</v>
      </c>
      <c r="M548" s="126">
        <v>0</v>
      </c>
      <c r="N548" s="126">
        <v>39.299999999999997</v>
      </c>
      <c r="O548" s="126">
        <v>0</v>
      </c>
      <c r="P548" s="126">
        <v>0</v>
      </c>
      <c r="Q548" s="126">
        <v>0</v>
      </c>
      <c r="R548" s="126">
        <v>1.8</v>
      </c>
      <c r="S548" s="126">
        <v>0</v>
      </c>
      <c r="T548" s="126">
        <v>13.6</v>
      </c>
      <c r="U548" s="126">
        <v>0</v>
      </c>
      <c r="V548" s="661">
        <v>1.6</v>
      </c>
      <c r="W548" s="661">
        <v>0</v>
      </c>
      <c r="X548" s="126">
        <v>12.6</v>
      </c>
      <c r="Y548" s="126">
        <v>10</v>
      </c>
      <c r="Z548" s="126">
        <v>7.5</v>
      </c>
      <c r="AA548" s="126">
        <v>5.0999999999999996</v>
      </c>
      <c r="AB548" s="126">
        <v>0</v>
      </c>
      <c r="AC548" s="126">
        <v>2.4</v>
      </c>
      <c r="AD548" s="339">
        <v>0</v>
      </c>
      <c r="AE548" s="126">
        <v>0</v>
      </c>
      <c r="AF548" s="126">
        <v>0.2</v>
      </c>
      <c r="AG548" s="126">
        <v>0</v>
      </c>
      <c r="AH548" s="126">
        <v>5.8</v>
      </c>
      <c r="AI548" s="126">
        <v>1.2</v>
      </c>
      <c r="AJ548" s="126">
        <v>44.2</v>
      </c>
      <c r="AK548" s="126">
        <v>1.3</v>
      </c>
      <c r="AL548" s="126">
        <v>5.3</v>
      </c>
      <c r="AM548" s="126">
        <v>0</v>
      </c>
      <c r="AN548" s="126">
        <v>4.3</v>
      </c>
      <c r="AO548" s="120"/>
      <c r="AP548" s="92">
        <f t="shared" si="319"/>
        <v>156.20000000000005</v>
      </c>
      <c r="AQ548" s="93">
        <v>233.26296296296303</v>
      </c>
      <c r="AR548" s="94">
        <f t="shared" si="327"/>
        <v>66.963052349121156</v>
      </c>
      <c r="AS548" s="95">
        <f t="shared" si="328"/>
        <v>66.96305234912117</v>
      </c>
      <c r="AT548" s="96">
        <f t="shared" si="326"/>
        <v>30</v>
      </c>
      <c r="AU548" s="97">
        <f t="shared" si="308"/>
        <v>16</v>
      </c>
      <c r="AV548" s="98"/>
      <c r="AW548" s="58">
        <f t="shared" si="324"/>
        <v>4.3</v>
      </c>
      <c r="AX548" s="99"/>
      <c r="AY548" s="300">
        <f t="shared" si="329"/>
        <v>44.2</v>
      </c>
      <c r="AZ548" s="101">
        <v>91</v>
      </c>
      <c r="BA548" s="102">
        <f t="shared" si="320"/>
        <v>-46.8</v>
      </c>
      <c r="BB548" s="102" t="str">
        <f t="shared" si="321"/>
        <v/>
      </c>
      <c r="BC548" s="102" t="str">
        <f t="shared" si="322"/>
        <v/>
      </c>
      <c r="BD548" s="102">
        <v>19.626634958382876</v>
      </c>
      <c r="BE548" s="103">
        <f t="shared" si="325"/>
        <v>-3.6266349583828763</v>
      </c>
      <c r="BF548" s="346" t="s">
        <v>415</v>
      </c>
      <c r="BG548" s="105">
        <v>77.615384615384627</v>
      </c>
      <c r="BH548" s="105">
        <v>107.084</v>
      </c>
      <c r="BI548" s="105">
        <v>174.70384615384611</v>
      </c>
      <c r="BJ548" s="105">
        <v>233.26296296296303</v>
      </c>
      <c r="BK548" s="105">
        <v>257.0846153846154</v>
      </c>
      <c r="BL548" s="105">
        <v>194.70000000000007</v>
      </c>
      <c r="BM548" s="105">
        <v>189.89999999999995</v>
      </c>
      <c r="BN548" s="105">
        <v>180.428</v>
      </c>
      <c r="BO548" s="105">
        <v>215.01428571428573</v>
      </c>
      <c r="BP548" s="105">
        <v>213.12499999999994</v>
      </c>
      <c r="BQ548" s="105">
        <v>192.92222222222222</v>
      </c>
      <c r="BR548" s="106">
        <v>138.22916666666663</v>
      </c>
      <c r="BS548" s="107"/>
      <c r="BT548" s="108">
        <v>9.8186462324393347</v>
      </c>
      <c r="BU548" s="108">
        <v>10.644243601698902</v>
      </c>
      <c r="BV548" s="108">
        <v>16.134729064039405</v>
      </c>
      <c r="BW548" s="108">
        <v>19.626634958382876</v>
      </c>
      <c r="BX548" s="108">
        <v>21.218144499178983</v>
      </c>
      <c r="BY548" s="109">
        <v>17.794377441820963</v>
      </c>
      <c r="BZ548" s="109">
        <v>16.178571428571427</v>
      </c>
      <c r="CA548" s="109">
        <v>16.541666666666664</v>
      </c>
      <c r="CB548" s="109">
        <v>19.214285714285708</v>
      </c>
      <c r="CC548" s="109">
        <v>19.928571428571431</v>
      </c>
      <c r="CD548" s="109">
        <v>18.596999908533796</v>
      </c>
      <c r="CE548" s="109">
        <v>13.390447879508521</v>
      </c>
      <c r="CF548" s="110"/>
      <c r="CG548" s="111">
        <v>55</v>
      </c>
      <c r="CH548" s="111">
        <v>62</v>
      </c>
      <c r="CI548" s="111">
        <v>63</v>
      </c>
      <c r="CJ548" s="111">
        <v>91</v>
      </c>
      <c r="CK548" s="111">
        <v>80.2</v>
      </c>
      <c r="CL548" s="111">
        <v>68</v>
      </c>
      <c r="CM548" s="111">
        <v>45</v>
      </c>
      <c r="CN548" s="111">
        <v>68.099999999999994</v>
      </c>
      <c r="CO548" s="111">
        <v>68</v>
      </c>
      <c r="CP548" s="111">
        <v>97.5</v>
      </c>
      <c r="CQ548" s="111">
        <v>101</v>
      </c>
      <c r="CR548" s="111">
        <v>83</v>
      </c>
      <c r="CS548" s="112"/>
      <c r="CT548" s="200" t="s">
        <v>415</v>
      </c>
      <c r="CU548" s="114">
        <f>SUM(K548:T548)</f>
        <v>54.699999999999996</v>
      </c>
      <c r="CV548" s="114"/>
      <c r="CW548" s="114"/>
      <c r="CX548" s="114">
        <f t="shared" si="330"/>
        <v>39.199999999999996</v>
      </c>
      <c r="CY548" s="114"/>
      <c r="CZ548" s="114"/>
      <c r="DA548" s="114">
        <f>SUM(AE548:AO548)</f>
        <v>62.3</v>
      </c>
      <c r="DB548" s="115">
        <f>+SUM(CU548:DA548)</f>
        <v>156.19999999999999</v>
      </c>
      <c r="DC548" s="116">
        <f>COUNT(K548:T548)</f>
        <v>10</v>
      </c>
      <c r="DD548" s="116">
        <f t="shared" si="331"/>
        <v>10</v>
      </c>
      <c r="DE548" s="116">
        <f>COUNT(AE548:AO548)</f>
        <v>10</v>
      </c>
      <c r="DF548" s="117">
        <f>COUNT(K548:AO548)</f>
        <v>30</v>
      </c>
      <c r="DH548" s="119">
        <v>33.497292929292918</v>
      </c>
      <c r="DI548" s="119">
        <v>21.998222222222214</v>
      </c>
      <c r="DJ548" s="120">
        <v>26.997818181818172</v>
      </c>
      <c r="DK548" s="121"/>
      <c r="DL548" s="119">
        <v>25.778433367243128</v>
      </c>
      <c r="DM548" s="119">
        <v>38.414920311970157</v>
      </c>
      <c r="DN548" s="120">
        <v>35.179979654120032</v>
      </c>
      <c r="DO548" s="121"/>
      <c r="DP548" s="119">
        <v>45.387167373309111</v>
      </c>
      <c r="DQ548" s="119">
        <v>55.684256006460743</v>
      </c>
      <c r="DR548" s="120">
        <v>63.981909953563502</v>
      </c>
      <c r="DS548" s="121"/>
      <c r="DT548" s="119">
        <v>69.282829033668563</v>
      </c>
      <c r="DU548" s="119">
        <v>76.481045037166595</v>
      </c>
      <c r="DV548" s="120">
        <v>82.879459262498187</v>
      </c>
      <c r="DW548" s="121"/>
      <c r="DX548" s="119">
        <v>89.006155165497873</v>
      </c>
      <c r="DY548" s="119">
        <v>71.304931048314572</v>
      </c>
      <c r="DZ548" s="120">
        <v>89.006155165497873</v>
      </c>
      <c r="EA548" s="121"/>
      <c r="EB548" s="119">
        <v>80.583364293085637</v>
      </c>
      <c r="EC548" s="119">
        <v>53.688916408668732</v>
      </c>
      <c r="ED548" s="120">
        <v>59.487719298245608</v>
      </c>
      <c r="EE548" s="121"/>
      <c r="EF548" s="119">
        <v>65.082261580381456</v>
      </c>
      <c r="EG548" s="119">
        <v>59.883678474114433</v>
      </c>
      <c r="EH548" s="120">
        <v>58.484059945504079</v>
      </c>
      <c r="EI548" s="121"/>
      <c r="EJ548" s="119">
        <v>58.831789709172256</v>
      </c>
      <c r="EK548" s="119">
        <v>52.128167412378829</v>
      </c>
      <c r="EL548" s="120">
        <v>67.93670954511559</v>
      </c>
      <c r="EM548" s="121"/>
      <c r="EN548" s="119">
        <v>69.284472369194589</v>
      </c>
      <c r="EO548" s="119">
        <v>75.764315108759561</v>
      </c>
      <c r="EP548" s="120">
        <v>81.047879188712514</v>
      </c>
      <c r="EQ548" s="121"/>
      <c r="ER548" s="119">
        <v>66.076152156862733</v>
      </c>
      <c r="ES548" s="119">
        <v>66.875863529411774</v>
      </c>
      <c r="ET548" s="120">
        <v>79.471317647058811</v>
      </c>
      <c r="EU548" s="121"/>
      <c r="EV548" s="119">
        <v>68.405002376860352</v>
      </c>
      <c r="EW548" s="119">
        <v>64.604724467034771</v>
      </c>
      <c r="EX548" s="120">
        <v>55.60406625955315</v>
      </c>
      <c r="EY548" s="121"/>
      <c r="EZ548" s="119">
        <v>49.271978021978029</v>
      </c>
      <c r="FA548" s="119">
        <v>48.672319060250103</v>
      </c>
      <c r="FB548" s="120">
        <v>29.383289124668437</v>
      </c>
    </row>
    <row r="549" spans="1:158" s="118" customFormat="1" ht="15" customHeight="1" x14ac:dyDescent="0.25">
      <c r="A549" s="85">
        <v>23085140</v>
      </c>
      <c r="B549" s="444">
        <v>-75.100777780000001</v>
      </c>
      <c r="C549" s="444">
        <v>5.9636666700000003</v>
      </c>
      <c r="D549" s="445">
        <v>1306</v>
      </c>
      <c r="E549" s="197" t="s">
        <v>416</v>
      </c>
      <c r="F549" s="169" t="s">
        <v>49</v>
      </c>
      <c r="G549" s="169" t="s">
        <v>1515</v>
      </c>
      <c r="H549" s="169" t="s">
        <v>1518</v>
      </c>
      <c r="I549" s="169" t="s">
        <v>1547</v>
      </c>
      <c r="J549" s="448" t="s">
        <v>1015</v>
      </c>
      <c r="K549" s="339">
        <v>15</v>
      </c>
      <c r="L549" s="126">
        <v>45</v>
      </c>
      <c r="M549" s="126">
        <v>8</v>
      </c>
      <c r="N549" s="126">
        <v>29</v>
      </c>
      <c r="O549" s="126">
        <v>0</v>
      </c>
      <c r="P549" s="126">
        <v>20</v>
      </c>
      <c r="Q549" s="126">
        <v>19</v>
      </c>
      <c r="R549" s="126">
        <v>9</v>
      </c>
      <c r="S549" s="126">
        <v>0</v>
      </c>
      <c r="T549" s="126">
        <v>21</v>
      </c>
      <c r="U549" s="126">
        <v>0</v>
      </c>
      <c r="V549" s="661">
        <v>12</v>
      </c>
      <c r="W549" s="661">
        <v>0</v>
      </c>
      <c r="X549" s="126">
        <v>29</v>
      </c>
      <c r="Y549" s="126">
        <v>0</v>
      </c>
      <c r="Z549" s="126">
        <v>75</v>
      </c>
      <c r="AA549" s="126">
        <v>5</v>
      </c>
      <c r="AB549" s="126">
        <v>2</v>
      </c>
      <c r="AC549" s="126">
        <v>5</v>
      </c>
      <c r="AD549" s="339">
        <v>25</v>
      </c>
      <c r="AE549" s="126">
        <v>15</v>
      </c>
      <c r="AF549" s="126">
        <v>35</v>
      </c>
      <c r="AG549" s="126">
        <v>25</v>
      </c>
      <c r="AH549" s="126">
        <v>31</v>
      </c>
      <c r="AI549" s="126">
        <v>42</v>
      </c>
      <c r="AJ549" s="126">
        <v>43</v>
      </c>
      <c r="AK549" s="126">
        <v>0</v>
      </c>
      <c r="AL549" s="126">
        <v>24</v>
      </c>
      <c r="AM549" s="126">
        <v>3</v>
      </c>
      <c r="AN549" s="126">
        <v>15</v>
      </c>
      <c r="AO549" s="120"/>
      <c r="AP549" s="92">
        <f t="shared" si="319"/>
        <v>552</v>
      </c>
      <c r="AQ549" s="93">
        <v>517.4148148148148</v>
      </c>
      <c r="AR549" s="94">
        <f t="shared" si="327"/>
        <v>106.68422785643727</v>
      </c>
      <c r="AS549" s="95">
        <f t="shared" si="328"/>
        <v>106.68422785643727</v>
      </c>
      <c r="AT549" s="96">
        <f t="shared" si="326"/>
        <v>30</v>
      </c>
      <c r="AU549" s="97">
        <f t="shared" si="308"/>
        <v>24</v>
      </c>
      <c r="AV549" s="98"/>
      <c r="AW549" s="58">
        <f t="shared" si="324"/>
        <v>15</v>
      </c>
      <c r="AX549" s="99"/>
      <c r="AY549" s="300">
        <f t="shared" si="329"/>
        <v>75</v>
      </c>
      <c r="AZ549" s="101">
        <v>137</v>
      </c>
      <c r="BA549" s="102">
        <f t="shared" si="320"/>
        <v>-62</v>
      </c>
      <c r="BB549" s="102" t="str">
        <f t="shared" si="321"/>
        <v/>
      </c>
      <c r="BC549" s="102" t="str">
        <f t="shared" si="322"/>
        <v/>
      </c>
      <c r="BD549" s="102">
        <v>21.742446633825942</v>
      </c>
      <c r="BE549" s="103">
        <f t="shared" si="325"/>
        <v>2.2575533661740579</v>
      </c>
      <c r="BF549" s="346" t="s">
        <v>416</v>
      </c>
      <c r="BG549" s="105">
        <v>310.57407407407413</v>
      </c>
      <c r="BH549" s="105">
        <v>286.46206896551729</v>
      </c>
      <c r="BI549" s="105">
        <v>435.54482758620691</v>
      </c>
      <c r="BJ549" s="105">
        <v>517.4148148148148</v>
      </c>
      <c r="BK549" s="105">
        <v>516.74642857142851</v>
      </c>
      <c r="BL549" s="105">
        <v>309.51481481481483</v>
      </c>
      <c r="BM549" s="105">
        <v>354.27407407407401</v>
      </c>
      <c r="BN549" s="105">
        <v>438.14827586206894</v>
      </c>
      <c r="BO549" s="105">
        <v>576.62857142857149</v>
      </c>
      <c r="BP549" s="105">
        <v>629.35384615384623</v>
      </c>
      <c r="BQ549" s="105">
        <v>582.32399999999996</v>
      </c>
      <c r="BR549" s="106">
        <v>424.17037037037045</v>
      </c>
      <c r="BS549" s="107"/>
      <c r="BT549" s="108">
        <v>16.182393162393158</v>
      </c>
      <c r="BU549" s="108">
        <v>15.101156647205498</v>
      </c>
      <c r="BV549" s="108">
        <v>20.649999999999995</v>
      </c>
      <c r="BW549" s="108">
        <v>21.742446633825942</v>
      </c>
      <c r="BX549" s="108">
        <v>22.128735632183901</v>
      </c>
      <c r="BY549" s="109">
        <v>16.658739595719382</v>
      </c>
      <c r="BZ549" s="109">
        <v>16.791481481481487</v>
      </c>
      <c r="CA549" s="109">
        <v>18.158333333333331</v>
      </c>
      <c r="CB549" s="109">
        <v>22.472988505747121</v>
      </c>
      <c r="CC549" s="109">
        <v>24.376666666666669</v>
      </c>
      <c r="CD549" s="109">
        <v>24.59113300492611</v>
      </c>
      <c r="CE549" s="109">
        <v>20.41806239737274</v>
      </c>
      <c r="CF549" s="110"/>
      <c r="CG549" s="111">
        <v>132</v>
      </c>
      <c r="CH549" s="111">
        <v>104</v>
      </c>
      <c r="CI549" s="111">
        <v>135</v>
      </c>
      <c r="CJ549" s="111">
        <v>137</v>
      </c>
      <c r="CK549" s="111">
        <v>125</v>
      </c>
      <c r="CL549" s="111">
        <v>103</v>
      </c>
      <c r="CM549" s="111">
        <v>101</v>
      </c>
      <c r="CN549" s="111">
        <v>166</v>
      </c>
      <c r="CO549" s="111">
        <v>128</v>
      </c>
      <c r="CP549" s="111">
        <v>135</v>
      </c>
      <c r="CQ549" s="111">
        <v>139.5</v>
      </c>
      <c r="CR549" s="111">
        <v>135</v>
      </c>
      <c r="CS549" s="112"/>
      <c r="CT549" s="200" t="s">
        <v>416</v>
      </c>
      <c r="CU549" s="114">
        <f>SUM(K549:T549)</f>
        <v>166</v>
      </c>
      <c r="CV549" s="114"/>
      <c r="CW549" s="114"/>
      <c r="CX549" s="114">
        <f t="shared" si="330"/>
        <v>153</v>
      </c>
      <c r="CY549" s="114"/>
      <c r="CZ549" s="114"/>
      <c r="DA549" s="114">
        <f>SUM(AE549:AO549)</f>
        <v>233</v>
      </c>
      <c r="DB549" s="115">
        <f>+SUM(CU549:DA549)</f>
        <v>552</v>
      </c>
      <c r="DC549" s="116">
        <f>COUNT(K549:T549)</f>
        <v>10</v>
      </c>
      <c r="DD549" s="116">
        <f t="shared" si="331"/>
        <v>10</v>
      </c>
      <c r="DE549" s="116">
        <f>COUNT(AE549:AO549)</f>
        <v>10</v>
      </c>
      <c r="DF549" s="117">
        <f>COUNT(K549:AO549)</f>
        <v>30</v>
      </c>
      <c r="DH549" s="119">
        <v>119.01764772986536</v>
      </c>
      <c r="DI549" s="119">
        <v>86.012753821583374</v>
      </c>
      <c r="DJ549" s="120">
        <v>87.212931781884535</v>
      </c>
      <c r="DK549" s="121"/>
      <c r="DL549" s="119">
        <v>100.48207792207793</v>
      </c>
      <c r="DM549" s="119">
        <v>99.375668655668662</v>
      </c>
      <c r="DN549" s="120">
        <v>86.702253422253435</v>
      </c>
      <c r="DO549" s="121"/>
      <c r="DP549" s="119">
        <v>122.02572482867689</v>
      </c>
      <c r="DQ549" s="119">
        <v>110.62332103321033</v>
      </c>
      <c r="DR549" s="120">
        <v>146.83095413811284</v>
      </c>
      <c r="DS549" s="121"/>
      <c r="DT549" s="119">
        <v>154.18127125506072</v>
      </c>
      <c r="DU549" s="119">
        <v>150.18175708502025</v>
      </c>
      <c r="DV549" s="120">
        <v>189.576971659919</v>
      </c>
      <c r="DW549" s="121"/>
      <c r="DX549" s="119">
        <v>190.77094784925774</v>
      </c>
      <c r="DY549" s="119">
        <v>159.07577464788736</v>
      </c>
      <c r="DZ549" s="120">
        <v>175.47327750285498</v>
      </c>
      <c r="EA549" s="121"/>
      <c r="EB549" s="119">
        <v>138.47866358559602</v>
      </c>
      <c r="EC549" s="119">
        <v>107.58342383978434</v>
      </c>
      <c r="ED549" s="120">
        <v>100.08457924128635</v>
      </c>
      <c r="EE549" s="121"/>
      <c r="EF549" s="119">
        <v>116.40457142857143</v>
      </c>
      <c r="EG549" s="119">
        <v>113.50445753559154</v>
      </c>
      <c r="EH549" s="120">
        <v>109.60430436917034</v>
      </c>
      <c r="EI549" s="121"/>
      <c r="EJ549" s="119">
        <v>111.20173492472114</v>
      </c>
      <c r="EK549" s="119">
        <v>136.60213121148297</v>
      </c>
      <c r="EL549" s="120">
        <v>179.50280053046262</v>
      </c>
      <c r="EM549" s="121"/>
      <c r="EN549" s="119">
        <v>194.58004102564104</v>
      </c>
      <c r="EO549" s="119">
        <v>184.68105641025642</v>
      </c>
      <c r="EP549" s="120">
        <v>205.67890256410257</v>
      </c>
      <c r="EQ549" s="121"/>
      <c r="ER549" s="119">
        <v>186.99898069371727</v>
      </c>
      <c r="ES549" s="119">
        <v>198.69266361256544</v>
      </c>
      <c r="ET549" s="120">
        <v>225.17835569371726</v>
      </c>
      <c r="EU549" s="121"/>
      <c r="EV549" s="119">
        <v>206.46362263274082</v>
      </c>
      <c r="EW549" s="119">
        <v>186.29647960962009</v>
      </c>
      <c r="EX549" s="120">
        <v>180.10656442430582</v>
      </c>
      <c r="EY549" s="121"/>
      <c r="EZ549" s="119">
        <v>134.65747126436781</v>
      </c>
      <c r="FA549" s="119">
        <v>112.41494252873562</v>
      </c>
      <c r="FB549" s="120">
        <v>127.74425287356321</v>
      </c>
    </row>
    <row r="550" spans="1:158" s="118" customFormat="1" ht="15" customHeight="1" x14ac:dyDescent="0.25">
      <c r="A550" s="85">
        <v>26230140</v>
      </c>
      <c r="B550" s="449">
        <v>-75.766666666666666</v>
      </c>
      <c r="C550" s="449">
        <v>6.7166666666666668</v>
      </c>
      <c r="D550" s="445">
        <v>1250</v>
      </c>
      <c r="E550" s="450" t="s">
        <v>1322</v>
      </c>
      <c r="F550" s="451" t="s">
        <v>49</v>
      </c>
      <c r="G550" s="451" t="s">
        <v>1515</v>
      </c>
      <c r="H550" s="451" t="s">
        <v>713</v>
      </c>
      <c r="I550" s="451" t="s">
        <v>1622</v>
      </c>
      <c r="J550" s="452" t="s">
        <v>1323</v>
      </c>
      <c r="K550" s="339">
        <v>0</v>
      </c>
      <c r="L550" s="126">
        <v>0</v>
      </c>
      <c r="M550" s="126">
        <v>0</v>
      </c>
      <c r="N550" s="126">
        <v>0</v>
      </c>
      <c r="O550" s="126">
        <v>3.2</v>
      </c>
      <c r="P550" s="126">
        <v>0</v>
      </c>
      <c r="Q550" s="126">
        <v>1.7</v>
      </c>
      <c r="R550" s="126">
        <v>0</v>
      </c>
      <c r="S550" s="126">
        <v>0</v>
      </c>
      <c r="T550" s="126">
        <v>0</v>
      </c>
      <c r="U550" s="126">
        <v>0</v>
      </c>
      <c r="V550" s="661">
        <v>0</v>
      </c>
      <c r="W550" s="661">
        <v>17.3</v>
      </c>
      <c r="X550" s="126">
        <v>0</v>
      </c>
      <c r="Y550" s="126">
        <v>20.2</v>
      </c>
      <c r="Z550" s="126">
        <v>0</v>
      </c>
      <c r="AA550" s="126">
        <v>0</v>
      </c>
      <c r="AB550" s="126">
        <v>0</v>
      </c>
      <c r="AC550" s="126">
        <v>0</v>
      </c>
      <c r="AD550" s="339">
        <v>0</v>
      </c>
      <c r="AE550" s="126" t="s">
        <v>1301</v>
      </c>
      <c r="AF550" s="126">
        <v>0</v>
      </c>
      <c r="AG550" s="126">
        <v>0</v>
      </c>
      <c r="AH550" s="126">
        <v>0</v>
      </c>
      <c r="AI550" s="126">
        <v>0</v>
      </c>
      <c r="AJ550" s="126">
        <v>18</v>
      </c>
      <c r="AK550" s="126">
        <v>8.6999999999999993</v>
      </c>
      <c r="AL550" s="126">
        <v>2.2000000000000002</v>
      </c>
      <c r="AM550" s="126">
        <v>0</v>
      </c>
      <c r="AN550" s="126">
        <v>0</v>
      </c>
      <c r="AO550" s="120"/>
      <c r="AP550" s="92">
        <f t="shared" si="319"/>
        <v>71.300000000000011</v>
      </c>
      <c r="AQ550" s="93">
        <v>229.30357142857142</v>
      </c>
      <c r="AR550" s="94">
        <f t="shared" si="327"/>
        <v>31.094151545829771</v>
      </c>
      <c r="AS550" s="95">
        <f t="shared" si="328"/>
        <v>32.16636366809977</v>
      </c>
      <c r="AT550" s="96">
        <f t="shared" si="326"/>
        <v>29</v>
      </c>
      <c r="AU550" s="97">
        <f t="shared" si="308"/>
        <v>7</v>
      </c>
      <c r="AV550" s="98"/>
      <c r="AW550" s="58">
        <f t="shared" si="324"/>
        <v>0</v>
      </c>
      <c r="AX550" s="99"/>
      <c r="AY550" s="300">
        <f t="shared" si="329"/>
        <v>20.2</v>
      </c>
      <c r="AZ550" s="101">
        <v>70.099999999999994</v>
      </c>
      <c r="BA550" s="102">
        <f t="shared" si="320"/>
        <v>-49.899999999999991</v>
      </c>
      <c r="BB550" s="102" t="str">
        <f t="shared" si="321"/>
        <v/>
      </c>
      <c r="BC550" s="102" t="str">
        <f t="shared" si="322"/>
        <v/>
      </c>
      <c r="BD550" s="102">
        <v>19.29964328180737</v>
      </c>
      <c r="BE550" s="103">
        <f t="shared" si="325"/>
        <v>-12.29964328180737</v>
      </c>
      <c r="BF550" s="453" t="s">
        <v>1322</v>
      </c>
      <c r="BG550" s="105">
        <v>81.006666666666661</v>
      </c>
      <c r="BH550" s="105">
        <v>101.03333333333332</v>
      </c>
      <c r="BI550" s="105">
        <v>156.86666666666667</v>
      </c>
      <c r="BJ550" s="105">
        <v>229.30357142857142</v>
      </c>
      <c r="BK550" s="105">
        <v>241.22068965517244</v>
      </c>
      <c r="BL550" s="105">
        <v>169.71724137931034</v>
      </c>
      <c r="BM550" s="105">
        <v>142.03333333333333</v>
      </c>
      <c r="BN550" s="105">
        <v>154.48666666666668</v>
      </c>
      <c r="BO550" s="105">
        <v>216.13793103448276</v>
      </c>
      <c r="BP550" s="105">
        <v>249.92142857142858</v>
      </c>
      <c r="BQ550" s="105">
        <v>213.4</v>
      </c>
      <c r="BR550" s="106">
        <v>115.18666666666665</v>
      </c>
      <c r="BS550" s="107"/>
      <c r="BT550" s="142">
        <v>7.4666666666666641</v>
      </c>
      <c r="BU550" s="143">
        <v>9.2183600164203607</v>
      </c>
      <c r="BV550" s="143">
        <v>13.833333333333334</v>
      </c>
      <c r="BW550" s="143">
        <v>19.29964328180737</v>
      </c>
      <c r="BX550" s="143">
        <v>19.689655172413794</v>
      </c>
      <c r="BY550" s="143">
        <v>13.96551724137931</v>
      </c>
      <c r="BZ550" s="143">
        <v>13.133333333333336</v>
      </c>
      <c r="CA550" s="143">
        <v>14.133333333333336</v>
      </c>
      <c r="CB550" s="143">
        <v>17.41379310344827</v>
      </c>
      <c r="CC550" s="143">
        <v>19.209482758620691</v>
      </c>
      <c r="CD550" s="143">
        <v>17.774358974358979</v>
      </c>
      <c r="CE550" s="144">
        <v>10.500000000000004</v>
      </c>
      <c r="CF550" s="110"/>
      <c r="CG550" s="111">
        <v>50</v>
      </c>
      <c r="CH550" s="111">
        <v>130</v>
      </c>
      <c r="CI550" s="111">
        <v>92</v>
      </c>
      <c r="CJ550" s="111">
        <v>70.099999999999994</v>
      </c>
      <c r="CK550" s="111">
        <v>78.400000000000006</v>
      </c>
      <c r="CL550" s="111">
        <v>80</v>
      </c>
      <c r="CM550" s="111">
        <v>90</v>
      </c>
      <c r="CN550" s="111">
        <v>70</v>
      </c>
      <c r="CO550" s="111">
        <v>85</v>
      </c>
      <c r="CP550" s="111">
        <v>87</v>
      </c>
      <c r="CQ550" s="111">
        <v>72</v>
      </c>
      <c r="CR550" s="111">
        <v>67</v>
      </c>
      <c r="CS550" s="112"/>
      <c r="CT550" s="350" t="s">
        <v>1322</v>
      </c>
      <c r="CU550" s="114"/>
      <c r="CV550" s="114"/>
      <c r="CW550" s="114"/>
      <c r="CX550" s="114"/>
      <c r="CY550" s="114"/>
      <c r="CZ550" s="114"/>
      <c r="DA550" s="114"/>
      <c r="DB550" s="115"/>
      <c r="DC550" s="116"/>
      <c r="DD550" s="116"/>
      <c r="DE550" s="116"/>
      <c r="DF550" s="117"/>
      <c r="DH550" s="119">
        <v>35.372072072072072</v>
      </c>
      <c r="DI550" s="119">
        <v>39.258018018018014</v>
      </c>
      <c r="DJ550" s="120">
        <v>35.969909909909909</v>
      </c>
      <c r="DK550" s="121"/>
      <c r="DL550" s="119">
        <v>37.830925373134328</v>
      </c>
      <c r="DM550" s="119">
        <v>56.79737313432836</v>
      </c>
      <c r="DN550" s="120">
        <v>42.011701492537313</v>
      </c>
      <c r="DO550" s="121"/>
      <c r="DP550" s="119">
        <v>73.288036649214646</v>
      </c>
      <c r="DQ550" s="119">
        <v>69.017866492146595</v>
      </c>
      <c r="DR550" s="120">
        <v>85.304096858638758</v>
      </c>
      <c r="DS550" s="121"/>
      <c r="DT550" s="119">
        <v>84.271612414837236</v>
      </c>
      <c r="DU550" s="119">
        <v>81.908856926570778</v>
      </c>
      <c r="DV550" s="120">
        <v>93.919530658591981</v>
      </c>
      <c r="DW550" s="121"/>
      <c r="DX550" s="119">
        <v>95.137935978659556</v>
      </c>
      <c r="DY550" s="119">
        <v>99.330793597865963</v>
      </c>
      <c r="DZ550" s="120">
        <v>104.92127042347448</v>
      </c>
      <c r="EA550" s="121"/>
      <c r="EB550" s="119">
        <v>95.10638306617345</v>
      </c>
      <c r="EC550" s="119">
        <v>83.090801479654743</v>
      </c>
      <c r="ED550" s="120">
        <v>69.547815454171797</v>
      </c>
      <c r="EE550" s="121"/>
      <c r="EF550" s="119">
        <v>70.472965027876327</v>
      </c>
      <c r="EG550" s="119">
        <v>63.534698428788644</v>
      </c>
      <c r="EH550" s="120">
        <v>61.552336543335031</v>
      </c>
      <c r="EI550" s="121"/>
      <c r="EJ550" s="119">
        <v>66.087110453648904</v>
      </c>
      <c r="EK550" s="119">
        <v>75.306158777120316</v>
      </c>
      <c r="EL550" s="120">
        <v>68.676730769230758</v>
      </c>
      <c r="EM550" s="121"/>
      <c r="EN550" s="119">
        <v>87.115284492376347</v>
      </c>
      <c r="EO550" s="119">
        <v>89.931944960952038</v>
      </c>
      <c r="EP550" s="120">
        <v>93.45277054667163</v>
      </c>
      <c r="EQ550" s="121"/>
      <c r="ER550" s="119">
        <v>83.317566864784567</v>
      </c>
      <c r="ES550" s="119">
        <v>89.58878157503716</v>
      </c>
      <c r="ET550" s="120">
        <v>95.063651560178315</v>
      </c>
      <c r="EU550" s="121"/>
      <c r="EV550" s="119">
        <v>88.727734204793023</v>
      </c>
      <c r="EW550" s="119">
        <v>76.499880174291945</v>
      </c>
      <c r="EX550" s="120">
        <v>66.697385620915043</v>
      </c>
      <c r="EY550" s="121"/>
      <c r="EZ550" s="119">
        <v>56.685487728130887</v>
      </c>
      <c r="FA550" s="119">
        <v>70.406179987413466</v>
      </c>
      <c r="FB550" s="120">
        <v>32.048332284455626</v>
      </c>
    </row>
    <row r="551" spans="1:158" s="118" customFormat="1" ht="15" customHeight="1" x14ac:dyDescent="0.25">
      <c r="A551" s="85">
        <v>23085030</v>
      </c>
      <c r="B551" s="444">
        <v>-75.143388889999997</v>
      </c>
      <c r="C551" s="444">
        <v>6.3762777799999997</v>
      </c>
      <c r="D551" s="445">
        <v>1660</v>
      </c>
      <c r="E551" s="197" t="s">
        <v>122</v>
      </c>
      <c r="F551" s="169" t="s">
        <v>49</v>
      </c>
      <c r="G551" s="169" t="s">
        <v>1515</v>
      </c>
      <c r="H551" s="169" t="s">
        <v>1518</v>
      </c>
      <c r="I551" s="169" t="s">
        <v>1547</v>
      </c>
      <c r="J551" s="448" t="s">
        <v>796</v>
      </c>
      <c r="K551" s="339">
        <v>10</v>
      </c>
      <c r="L551" s="126">
        <v>3.2</v>
      </c>
      <c r="M551" s="126">
        <v>4</v>
      </c>
      <c r="N551" s="126">
        <v>8.1999999999999993</v>
      </c>
      <c r="O551" s="126">
        <v>0</v>
      </c>
      <c r="P551" s="126">
        <v>42.4</v>
      </c>
      <c r="Q551" s="126">
        <v>22</v>
      </c>
      <c r="R551" s="126">
        <v>20</v>
      </c>
      <c r="S551" s="126">
        <v>0</v>
      </c>
      <c r="T551" s="126">
        <v>23.8</v>
      </c>
      <c r="U551" s="126">
        <v>0</v>
      </c>
      <c r="V551" s="661">
        <v>1</v>
      </c>
      <c r="W551" s="661">
        <v>0</v>
      </c>
      <c r="X551" s="126">
        <v>4.5999999999999996</v>
      </c>
      <c r="Y551" s="126">
        <v>5</v>
      </c>
      <c r="Z551" s="126">
        <v>33.4</v>
      </c>
      <c r="AA551" s="126">
        <v>8.8000000000000007</v>
      </c>
      <c r="AB551" s="126">
        <v>0</v>
      </c>
      <c r="AC551" s="126">
        <v>38.799999999999997</v>
      </c>
      <c r="AD551" s="339">
        <v>24.2</v>
      </c>
      <c r="AE551" s="126">
        <v>1.4</v>
      </c>
      <c r="AF551" s="126">
        <v>17.399999999999999</v>
      </c>
      <c r="AG551" s="126">
        <v>5.8</v>
      </c>
      <c r="AH551" s="126">
        <v>35.6</v>
      </c>
      <c r="AI551" s="126">
        <v>25.6</v>
      </c>
      <c r="AJ551" s="126">
        <v>8.6</v>
      </c>
      <c r="AK551" s="126">
        <v>3.4</v>
      </c>
      <c r="AL551" s="126">
        <v>52.6</v>
      </c>
      <c r="AM551" s="126">
        <v>0</v>
      </c>
      <c r="AN551" s="126">
        <v>0</v>
      </c>
      <c r="AO551" s="120"/>
      <c r="AP551" s="92">
        <f t="shared" si="319"/>
        <v>399.80000000000007</v>
      </c>
      <c r="AQ551" s="93">
        <v>440.91333333333324</v>
      </c>
      <c r="AR551" s="94">
        <f t="shared" si="327"/>
        <v>90.675416181562554</v>
      </c>
      <c r="AS551" s="95">
        <f t="shared" si="328"/>
        <v>90.675416181562554</v>
      </c>
      <c r="AT551" s="96">
        <f t="shared" si="326"/>
        <v>30</v>
      </c>
      <c r="AU551" s="97">
        <f t="shared" si="308"/>
        <v>23</v>
      </c>
      <c r="AV551" s="98"/>
      <c r="AW551" s="58">
        <f t="shared" si="324"/>
        <v>0</v>
      </c>
      <c r="AX551" s="99"/>
      <c r="AY551" s="300">
        <f t="shared" si="329"/>
        <v>52.6</v>
      </c>
      <c r="AZ551" s="101">
        <v>122</v>
      </c>
      <c r="BA551" s="102">
        <f t="shared" si="320"/>
        <v>-69.400000000000006</v>
      </c>
      <c r="BB551" s="102" t="str">
        <f t="shared" si="321"/>
        <v/>
      </c>
      <c r="BC551" s="102" t="str">
        <f t="shared" si="322"/>
        <v/>
      </c>
      <c r="BD551" s="102">
        <v>23.666666666666675</v>
      </c>
      <c r="BE551" s="103">
        <f t="shared" si="325"/>
        <v>-0.66666666666667496</v>
      </c>
      <c r="BF551" s="346" t="s">
        <v>122</v>
      </c>
      <c r="BG551" s="105">
        <v>170.42333333333332</v>
      </c>
      <c r="BH551" s="105">
        <v>193.02413793103449</v>
      </c>
      <c r="BI551" s="105">
        <v>327.37999999999994</v>
      </c>
      <c r="BJ551" s="105">
        <v>440.91333333333324</v>
      </c>
      <c r="BK551" s="105">
        <v>579.03448275862081</v>
      </c>
      <c r="BL551" s="105">
        <v>431.89666666666665</v>
      </c>
      <c r="BM551" s="105">
        <v>404.09</v>
      </c>
      <c r="BN551" s="105">
        <v>444.5214285714286</v>
      </c>
      <c r="BO551" s="105">
        <v>535.73666666666679</v>
      </c>
      <c r="BP551" s="105">
        <v>532.53571428571433</v>
      </c>
      <c r="BQ551" s="105">
        <v>350.77586206896552</v>
      </c>
      <c r="BR551" s="106">
        <v>228.78148148148151</v>
      </c>
      <c r="BS551" s="107"/>
      <c r="BT551" s="142">
        <v>13.833333333333334</v>
      </c>
      <c r="BU551" s="143">
        <v>14.018609362646716</v>
      </c>
      <c r="BV551" s="143">
        <v>19.93333333333333</v>
      </c>
      <c r="BW551" s="143">
        <v>23.666666666666675</v>
      </c>
      <c r="BX551" s="143">
        <v>24.656666666666656</v>
      </c>
      <c r="BY551" s="143">
        <v>19.599999999999998</v>
      </c>
      <c r="BZ551" s="143">
        <v>18.633333333333333</v>
      </c>
      <c r="CA551" s="143">
        <v>20.408888888888882</v>
      </c>
      <c r="CB551" s="143">
        <v>23.266666666666669</v>
      </c>
      <c r="CC551" s="143">
        <v>25.482222222222227</v>
      </c>
      <c r="CD551" s="143">
        <v>22.493103448275861</v>
      </c>
      <c r="CE551" s="144">
        <v>18.218390804597703</v>
      </c>
      <c r="CF551" s="110"/>
      <c r="CG551" s="111">
        <v>85</v>
      </c>
      <c r="CH551" s="111">
        <v>99.2</v>
      </c>
      <c r="CI551" s="111">
        <v>129</v>
      </c>
      <c r="CJ551" s="111">
        <v>122</v>
      </c>
      <c r="CK551" s="111">
        <v>156</v>
      </c>
      <c r="CL551" s="111">
        <v>115</v>
      </c>
      <c r="CM551" s="111">
        <v>99</v>
      </c>
      <c r="CN551" s="111">
        <v>129</v>
      </c>
      <c r="CO551" s="111">
        <v>138.6</v>
      </c>
      <c r="CP551" s="111">
        <v>125</v>
      </c>
      <c r="CQ551" s="111">
        <v>99</v>
      </c>
      <c r="CR551" s="111">
        <v>94</v>
      </c>
      <c r="CS551" s="112"/>
      <c r="CT551" s="200" t="s">
        <v>122</v>
      </c>
      <c r="CU551" s="114">
        <f>SUM(K551:T551)</f>
        <v>133.6</v>
      </c>
      <c r="CV551" s="114"/>
      <c r="CW551" s="114"/>
      <c r="CX551" s="114">
        <f>SUM(U551:AD551)</f>
        <v>115.8</v>
      </c>
      <c r="CY551" s="114"/>
      <c r="CZ551" s="114"/>
      <c r="DA551" s="114">
        <f>SUM(AE551:AO551)</f>
        <v>150.4</v>
      </c>
      <c r="DB551" s="115">
        <f>+SUM(CU551:DA551)</f>
        <v>399.79999999999995</v>
      </c>
      <c r="DC551" s="116">
        <f>COUNT(K551:T551)</f>
        <v>10</v>
      </c>
      <c r="DD551" s="116">
        <f>COUNT(U551:AD551)</f>
        <v>10</v>
      </c>
      <c r="DE551" s="116">
        <f>COUNT(AE551:AO551)</f>
        <v>10</v>
      </c>
      <c r="DF551" s="117">
        <f>COUNT(K551:AO551)</f>
        <v>30</v>
      </c>
      <c r="DH551" s="119">
        <v>48.882798130559323</v>
      </c>
      <c r="DI551" s="119">
        <v>73.574109251721183</v>
      </c>
      <c r="DJ551" s="120">
        <v>58.379456254083117</v>
      </c>
      <c r="DK551" s="121"/>
      <c r="DL551" s="119">
        <v>75.527847923681264</v>
      </c>
      <c r="DM551" s="119">
        <v>59.717351758323986</v>
      </c>
      <c r="DN551" s="120">
        <v>60.522982136176587</v>
      </c>
      <c r="DO551" s="121"/>
      <c r="DP551" s="119">
        <v>99.814516363636372</v>
      </c>
      <c r="DQ551" s="119">
        <v>88.012799999999999</v>
      </c>
      <c r="DR551" s="120">
        <v>124.71813818181819</v>
      </c>
      <c r="DS551" s="121"/>
      <c r="DT551" s="119">
        <v>122.58053309057034</v>
      </c>
      <c r="DU551" s="119">
        <v>124.88016788753865</v>
      </c>
      <c r="DV551" s="120">
        <v>181.87111720370922</v>
      </c>
      <c r="DW551" s="121"/>
      <c r="DX551" s="119">
        <v>161.36425806114087</v>
      </c>
      <c r="DY551" s="119">
        <v>160.02513558760447</v>
      </c>
      <c r="DZ551" s="120">
        <v>177.24242453307295</v>
      </c>
      <c r="EA551" s="121"/>
      <c r="EB551" s="119">
        <v>193.72581395825642</v>
      </c>
      <c r="EC551" s="119">
        <v>132.41764464673801</v>
      </c>
      <c r="ED551" s="120">
        <v>117.31563230409644</v>
      </c>
      <c r="EE551" s="121"/>
      <c r="EF551" s="119">
        <v>144.10802106294386</v>
      </c>
      <c r="EG551" s="119">
        <v>122.20680203949856</v>
      </c>
      <c r="EH551" s="120">
        <v>142.00790417028472</v>
      </c>
      <c r="EI551" s="121"/>
      <c r="EJ551" s="119">
        <v>112.61276933545021</v>
      </c>
      <c r="EK551" s="119">
        <v>140.01587661601272</v>
      </c>
      <c r="EL551" s="120">
        <v>188.3213540485371</v>
      </c>
      <c r="EM551" s="121"/>
      <c r="EN551" s="119">
        <v>180.26274337578684</v>
      </c>
      <c r="EO551" s="119">
        <v>185.23688088615623</v>
      </c>
      <c r="EP551" s="120">
        <v>190.5094666471478</v>
      </c>
      <c r="EQ551" s="121"/>
      <c r="ER551" s="119">
        <v>179.5755228942906</v>
      </c>
      <c r="ES551" s="119">
        <v>170.14552649159776</v>
      </c>
      <c r="ET551" s="120">
        <v>188.39713243229357</v>
      </c>
      <c r="EU551" s="121"/>
      <c r="EV551" s="119">
        <v>123.8214093598709</v>
      </c>
      <c r="EW551" s="119">
        <v>123.8214093598709</v>
      </c>
      <c r="EX551" s="120">
        <v>103.62990855298548</v>
      </c>
      <c r="EY551" s="121"/>
      <c r="EZ551" s="119">
        <v>107.54935486591329</v>
      </c>
      <c r="FA551" s="119">
        <v>57.533684010794389</v>
      </c>
      <c r="FB551" s="120">
        <v>60.03968839601955</v>
      </c>
    </row>
    <row r="552" spans="1:158" s="118" customFormat="1" ht="15" customHeight="1" x14ac:dyDescent="0.25">
      <c r="A552" s="85">
        <v>26180160</v>
      </c>
      <c r="B552" s="444">
        <v>-75.43041667</v>
      </c>
      <c r="C552" s="444">
        <v>5.7859722199999997</v>
      </c>
      <c r="D552" s="445">
        <v>2190</v>
      </c>
      <c r="E552" s="197" t="s">
        <v>417</v>
      </c>
      <c r="F552" s="169" t="s">
        <v>49</v>
      </c>
      <c r="G552" s="169" t="s">
        <v>1515</v>
      </c>
      <c r="H552" s="169" t="s">
        <v>713</v>
      </c>
      <c r="I552" s="169" t="s">
        <v>1631</v>
      </c>
      <c r="J552" s="448" t="s">
        <v>1016</v>
      </c>
      <c r="K552" s="339">
        <v>3</v>
      </c>
      <c r="L552" s="126">
        <v>0</v>
      </c>
      <c r="M552" s="126">
        <v>0</v>
      </c>
      <c r="N552" s="126">
        <v>32</v>
      </c>
      <c r="O552" s="126">
        <v>2</v>
      </c>
      <c r="P552" s="126">
        <v>0</v>
      </c>
      <c r="Q552" s="126">
        <v>0</v>
      </c>
      <c r="R552" s="126">
        <v>9.5</v>
      </c>
      <c r="S552" s="126">
        <v>0</v>
      </c>
      <c r="T552" s="126">
        <v>0</v>
      </c>
      <c r="U552" s="126">
        <v>0</v>
      </c>
      <c r="V552" s="661">
        <v>0</v>
      </c>
      <c r="W552" s="661">
        <v>2</v>
      </c>
      <c r="X552" s="126">
        <v>5</v>
      </c>
      <c r="Y552" s="126">
        <v>16</v>
      </c>
      <c r="Z552" s="126">
        <v>23</v>
      </c>
      <c r="AA552" s="126">
        <v>0</v>
      </c>
      <c r="AB552" s="126">
        <v>2.2999999999999998</v>
      </c>
      <c r="AC552" s="126">
        <v>1.5</v>
      </c>
      <c r="AD552" s="339">
        <v>0</v>
      </c>
      <c r="AE552" s="126">
        <v>0</v>
      </c>
      <c r="AF552" s="126">
        <v>6</v>
      </c>
      <c r="AG552" s="126">
        <v>7.2</v>
      </c>
      <c r="AH552" s="126">
        <v>8.5</v>
      </c>
      <c r="AI552" s="126">
        <v>14</v>
      </c>
      <c r="AJ552" s="126">
        <v>22</v>
      </c>
      <c r="AK552" s="126">
        <v>3</v>
      </c>
      <c r="AL552" s="126">
        <v>17.5</v>
      </c>
      <c r="AM552" s="126">
        <v>0</v>
      </c>
      <c r="AN552" s="126">
        <v>0</v>
      </c>
      <c r="AO552" s="120"/>
      <c r="AP552" s="92">
        <f t="shared" si="319"/>
        <v>174.5</v>
      </c>
      <c r="AQ552" s="93">
        <v>215.69285714285715</v>
      </c>
      <c r="AR552" s="94">
        <f t="shared" si="327"/>
        <v>80.902076365201836</v>
      </c>
      <c r="AS552" s="95">
        <f t="shared" si="328"/>
        <v>80.902076365201836</v>
      </c>
      <c r="AT552" s="96">
        <f t="shared" si="326"/>
        <v>30</v>
      </c>
      <c r="AU552" s="97">
        <f t="shared" si="308"/>
        <v>17</v>
      </c>
      <c r="AV552" s="98"/>
      <c r="AW552" s="58">
        <f t="shared" si="324"/>
        <v>0</v>
      </c>
      <c r="AX552" s="99"/>
      <c r="AY552" s="300">
        <f t="shared" si="329"/>
        <v>32</v>
      </c>
      <c r="AZ552" s="101">
        <v>93</v>
      </c>
      <c r="BA552" s="102">
        <f t="shared" si="320"/>
        <v>-61</v>
      </c>
      <c r="BB552" s="102" t="str">
        <f t="shared" si="321"/>
        <v/>
      </c>
      <c r="BC552" s="102" t="str">
        <f t="shared" si="322"/>
        <v/>
      </c>
      <c r="BD552" s="102">
        <v>17.225921521997623</v>
      </c>
      <c r="BE552" s="103">
        <f t="shared" si="325"/>
        <v>-0.22592152199762339</v>
      </c>
      <c r="BF552" s="346" t="s">
        <v>417</v>
      </c>
      <c r="BG552" s="105">
        <v>108.18214285714285</v>
      </c>
      <c r="BH552" s="105">
        <v>109.32413793103447</v>
      </c>
      <c r="BI552" s="105">
        <v>184.02142857142857</v>
      </c>
      <c r="BJ552" s="105">
        <v>215.69285714285715</v>
      </c>
      <c r="BK552" s="105">
        <v>246.66551724137932</v>
      </c>
      <c r="BL552" s="105">
        <v>147.38214285714284</v>
      </c>
      <c r="BM552" s="105">
        <v>118.83793103448275</v>
      </c>
      <c r="BN552" s="105">
        <v>125.62413793103448</v>
      </c>
      <c r="BO552" s="105">
        <v>204.68666666666667</v>
      </c>
      <c r="BP552" s="105">
        <v>284.76551724137926</v>
      </c>
      <c r="BQ552" s="105">
        <v>271.71379310344827</v>
      </c>
      <c r="BR552" s="106">
        <v>167.96428571428572</v>
      </c>
      <c r="BS552" s="107"/>
      <c r="BT552" s="108">
        <v>10.671111111111109</v>
      </c>
      <c r="BU552" s="108">
        <v>10.813890776286733</v>
      </c>
      <c r="BV552" s="108">
        <v>16.910344827586204</v>
      </c>
      <c r="BW552" s="108">
        <v>17.225921521997623</v>
      </c>
      <c r="BX552" s="108">
        <v>17.482758620689655</v>
      </c>
      <c r="BY552" s="109">
        <v>12.561236623067774</v>
      </c>
      <c r="BZ552" s="109">
        <v>11.241379310344827</v>
      </c>
      <c r="CA552" s="109">
        <v>12.24888888888889</v>
      </c>
      <c r="CB552" s="109">
        <v>15.666666666666668</v>
      </c>
      <c r="CC552" s="109">
        <v>19.603448275862068</v>
      </c>
      <c r="CD552" s="109">
        <v>19.755172413793101</v>
      </c>
      <c r="CE552" s="109">
        <v>13.667053140096616</v>
      </c>
      <c r="CF552" s="110"/>
      <c r="CG552" s="111">
        <v>65</v>
      </c>
      <c r="CH552" s="111">
        <v>83</v>
      </c>
      <c r="CI552" s="111">
        <v>78</v>
      </c>
      <c r="CJ552" s="111">
        <v>93</v>
      </c>
      <c r="CK552" s="111">
        <v>85</v>
      </c>
      <c r="CL552" s="111">
        <v>75</v>
      </c>
      <c r="CM552" s="111">
        <v>60</v>
      </c>
      <c r="CN552" s="111">
        <v>80</v>
      </c>
      <c r="CO552" s="111">
        <v>100</v>
      </c>
      <c r="CP552" s="111">
        <v>90</v>
      </c>
      <c r="CQ552" s="111">
        <v>85</v>
      </c>
      <c r="CR552" s="111">
        <v>90</v>
      </c>
      <c r="CS552" s="112"/>
      <c r="CT552" s="200" t="s">
        <v>417</v>
      </c>
      <c r="CU552" s="114">
        <f>SUM(K552:T552)</f>
        <v>46.5</v>
      </c>
      <c r="CV552" s="114"/>
      <c r="CW552" s="114"/>
      <c r="CX552" s="114">
        <f>SUM(U552:AD552)</f>
        <v>49.8</v>
      </c>
      <c r="CY552" s="114"/>
      <c r="CZ552" s="114"/>
      <c r="DA552" s="114">
        <f>SUM(AE552:AO552)</f>
        <v>78.2</v>
      </c>
      <c r="DB552" s="115">
        <f>+SUM(CU552:DA552)</f>
        <v>174.5</v>
      </c>
      <c r="DC552" s="116">
        <f>COUNT(K552:T552)</f>
        <v>10</v>
      </c>
      <c r="DD552" s="116">
        <f>COUNT(U552:AD552)</f>
        <v>10</v>
      </c>
      <c r="DE552" s="116">
        <f>COUNT(AE552:AO552)</f>
        <v>10</v>
      </c>
      <c r="DF552" s="117">
        <f>COUNT(K552:AO552)</f>
        <v>30</v>
      </c>
      <c r="DH552" s="119">
        <v>32.563698370594921</v>
      </c>
      <c r="DI552" s="119">
        <v>31.966199317923454</v>
      </c>
      <c r="DJ552" s="120">
        <v>26.090791966654031</v>
      </c>
      <c r="DK552" s="121"/>
      <c r="DL552" s="119">
        <v>22.652415210688588</v>
      </c>
      <c r="DM552" s="119">
        <v>38.079491086933409</v>
      </c>
      <c r="DN552" s="120">
        <v>34.271541978240066</v>
      </c>
      <c r="DO552" s="121"/>
      <c r="DP552" s="119">
        <v>40.856545898590653</v>
      </c>
      <c r="DQ552" s="119">
        <v>43.81003114427191</v>
      </c>
      <c r="DR552" s="120">
        <v>66.84721606058568</v>
      </c>
      <c r="DS552" s="121"/>
      <c r="DT552" s="119">
        <v>57.120913336792952</v>
      </c>
      <c r="DU552" s="119">
        <v>61.257255337043475</v>
      </c>
      <c r="DV552" s="120">
        <v>71.40114167099118</v>
      </c>
      <c r="DW552" s="121"/>
      <c r="DX552" s="119">
        <v>70.904684011411561</v>
      </c>
      <c r="DY552" s="119">
        <v>71.499688352766057</v>
      </c>
      <c r="DZ552" s="120">
        <v>78.143903497891344</v>
      </c>
      <c r="EA552" s="121"/>
      <c r="EB552" s="119">
        <v>57.586783578738377</v>
      </c>
      <c r="EC552" s="119">
        <v>43.777707924653164</v>
      </c>
      <c r="ED552" s="120">
        <v>41.525163669022241</v>
      </c>
      <c r="EE552" s="121"/>
      <c r="EF552" s="119">
        <v>41.285461398855219</v>
      </c>
      <c r="EG552" s="119">
        <v>33.477336311601277</v>
      </c>
      <c r="EH552" s="120">
        <v>45.775133324026243</v>
      </c>
      <c r="EI552" s="121"/>
      <c r="EJ552" s="119">
        <v>39.346588653464437</v>
      </c>
      <c r="EK552" s="119">
        <v>45.107007339703657</v>
      </c>
      <c r="EL552" s="120">
        <v>61.411921248211236</v>
      </c>
      <c r="EM552" s="121"/>
      <c r="EN552" s="119">
        <v>65.085572100313485</v>
      </c>
      <c r="EO552" s="119">
        <v>71.055827586206888</v>
      </c>
      <c r="EP552" s="120">
        <v>79.179289968652057</v>
      </c>
      <c r="EQ552" s="121"/>
      <c r="ER552" s="119">
        <v>84.033395881564516</v>
      </c>
      <c r="ES552" s="119">
        <v>86.585812111612043</v>
      </c>
      <c r="ET552" s="120">
        <v>107.20148166199586</v>
      </c>
      <c r="EU552" s="121"/>
      <c r="EV552" s="119">
        <v>85.433156063477696</v>
      </c>
      <c r="EW552" s="119">
        <v>80.692356651862752</v>
      </c>
      <c r="EX552" s="120">
        <v>74.667590732935409</v>
      </c>
      <c r="EY552" s="121"/>
      <c r="EZ552" s="119">
        <v>63.885274040255503</v>
      </c>
      <c r="FA552" s="119">
        <v>56.937026712614418</v>
      </c>
      <c r="FB552" s="120">
        <v>30.784595798854234</v>
      </c>
    </row>
    <row r="553" spans="1:158" s="118" customFormat="1" ht="15" customHeight="1" x14ac:dyDescent="0.25">
      <c r="A553" s="85">
        <v>26230200</v>
      </c>
      <c r="B553" s="449">
        <v>-75.814805559999996</v>
      </c>
      <c r="C553" s="449">
        <v>6.8460000000000001</v>
      </c>
      <c r="D553" s="445">
        <v>10</v>
      </c>
      <c r="E553" s="450" t="s">
        <v>167</v>
      </c>
      <c r="F553" s="451" t="s">
        <v>49</v>
      </c>
      <c r="G553" s="451" t="s">
        <v>1515</v>
      </c>
      <c r="H553" s="451" t="s">
        <v>713</v>
      </c>
      <c r="I553" s="451" t="s">
        <v>1622</v>
      </c>
      <c r="J553" s="452" t="s">
        <v>831</v>
      </c>
      <c r="K553" s="339">
        <v>0</v>
      </c>
      <c r="L553" s="126">
        <v>0</v>
      </c>
      <c r="M553" s="126">
        <v>0</v>
      </c>
      <c r="N553" s="126">
        <v>0</v>
      </c>
      <c r="O553" s="126">
        <v>0</v>
      </c>
      <c r="P553" s="126">
        <v>2</v>
      </c>
      <c r="Q553" s="126">
        <v>1.2</v>
      </c>
      <c r="R553" s="126">
        <v>0</v>
      </c>
      <c r="S553" s="126">
        <v>0</v>
      </c>
      <c r="T553" s="126">
        <v>2.2000000000000002</v>
      </c>
      <c r="U553" s="126">
        <v>3.1</v>
      </c>
      <c r="V553" s="661">
        <v>0</v>
      </c>
      <c r="W553" s="661">
        <v>2.7</v>
      </c>
      <c r="X553" s="126">
        <v>1.8</v>
      </c>
      <c r="Y553" s="126">
        <v>0</v>
      </c>
      <c r="Z553" s="126">
        <v>0</v>
      </c>
      <c r="AA553" s="126">
        <v>0</v>
      </c>
      <c r="AB553" s="126">
        <v>0</v>
      </c>
      <c r="AC553" s="126">
        <v>0</v>
      </c>
      <c r="AD553" s="339">
        <v>0</v>
      </c>
      <c r="AE553" s="126">
        <v>0</v>
      </c>
      <c r="AF553" s="126">
        <v>0</v>
      </c>
      <c r="AG553" s="126">
        <v>0</v>
      </c>
      <c r="AH553" s="126">
        <v>0</v>
      </c>
      <c r="AI553" s="126">
        <v>0</v>
      </c>
      <c r="AJ553" s="126">
        <v>0.6</v>
      </c>
      <c r="AK553" s="126">
        <v>1.8</v>
      </c>
      <c r="AL553" s="126">
        <v>0</v>
      </c>
      <c r="AM553" s="126">
        <v>0</v>
      </c>
      <c r="AN553" s="126">
        <v>0</v>
      </c>
      <c r="AO553" s="120"/>
      <c r="AP553" s="92">
        <f t="shared" si="319"/>
        <v>15.4</v>
      </c>
      <c r="AQ553" s="93">
        <v>133.10344827586206</v>
      </c>
      <c r="AR553" s="94">
        <f t="shared" si="327"/>
        <v>11.569948186528498</v>
      </c>
      <c r="AS553" s="95">
        <f t="shared" si="328"/>
        <v>11.569948186528498</v>
      </c>
      <c r="AT553" s="96">
        <f t="shared" si="326"/>
        <v>30</v>
      </c>
      <c r="AU553" s="97">
        <f t="shared" si="308"/>
        <v>8</v>
      </c>
      <c r="AV553" s="98"/>
      <c r="AW553" s="58">
        <f t="shared" si="324"/>
        <v>0</v>
      </c>
      <c r="AX553" s="99"/>
      <c r="AY553" s="300">
        <f t="shared" si="329"/>
        <v>3.1</v>
      </c>
      <c r="AZ553" s="101">
        <v>65</v>
      </c>
      <c r="BA553" s="102">
        <f t="shared" si="320"/>
        <v>-61.9</v>
      </c>
      <c r="BB553" s="102" t="str">
        <f t="shared" si="321"/>
        <v/>
      </c>
      <c r="BC553" s="102" t="str">
        <f t="shared" si="322"/>
        <v/>
      </c>
      <c r="BD553" s="102">
        <v>15.344827586206897</v>
      </c>
      <c r="BE553" s="103">
        <f t="shared" si="325"/>
        <v>-7.3448275862068968</v>
      </c>
      <c r="BF553" s="453" t="s">
        <v>167</v>
      </c>
      <c r="BG553" s="105">
        <v>25.834482758620688</v>
      </c>
      <c r="BH553" s="105">
        <v>38.462068965517254</v>
      </c>
      <c r="BI553" s="105">
        <v>87.503448275862084</v>
      </c>
      <c r="BJ553" s="105">
        <v>133.10344827586206</v>
      </c>
      <c r="BK553" s="105">
        <v>188.61724137931034</v>
      </c>
      <c r="BL553" s="105">
        <v>164.27241379310345</v>
      </c>
      <c r="BM553" s="105">
        <v>132.47499999999999</v>
      </c>
      <c r="BN553" s="105">
        <v>119.91034482758623</v>
      </c>
      <c r="BO553" s="105">
        <v>160.21034482758623</v>
      </c>
      <c r="BP553" s="105">
        <v>173.9689655172414</v>
      </c>
      <c r="BQ553" s="105">
        <v>122.91379310344828</v>
      </c>
      <c r="BR553" s="106">
        <v>72.233333333333334</v>
      </c>
      <c r="BS553" s="107"/>
      <c r="BT553" s="142">
        <v>4.4827586206896539</v>
      </c>
      <c r="BU553" s="143">
        <v>5.7836440462034986</v>
      </c>
      <c r="BV553" s="143">
        <v>9.9655172413793114</v>
      </c>
      <c r="BW553" s="143">
        <v>15.344827586206897</v>
      </c>
      <c r="BX553" s="143">
        <v>19.586206896551722</v>
      </c>
      <c r="BY553" s="143">
        <v>16.758620689655174</v>
      </c>
      <c r="BZ553" s="143">
        <v>15.498850574712641</v>
      </c>
      <c r="CA553" s="143">
        <v>15.517241379310343</v>
      </c>
      <c r="CB553" s="143">
        <v>17.859770114942524</v>
      </c>
      <c r="CC553" s="143">
        <v>17.38111111111111</v>
      </c>
      <c r="CD553" s="143">
        <v>14.180459770114943</v>
      </c>
      <c r="CE553" s="144">
        <v>8.6999999999999975</v>
      </c>
      <c r="CF553" s="110"/>
      <c r="CG553" s="111">
        <v>34</v>
      </c>
      <c r="CH553" s="111">
        <v>38</v>
      </c>
      <c r="CI553" s="111">
        <v>55</v>
      </c>
      <c r="CJ553" s="111">
        <v>65</v>
      </c>
      <c r="CK553" s="111">
        <v>111</v>
      </c>
      <c r="CL553" s="111">
        <v>93</v>
      </c>
      <c r="CM553" s="111">
        <v>90</v>
      </c>
      <c r="CN553" s="111">
        <v>59</v>
      </c>
      <c r="CO553" s="111">
        <v>72</v>
      </c>
      <c r="CP553" s="111">
        <v>64.400000000000006</v>
      </c>
      <c r="CQ553" s="111">
        <v>94</v>
      </c>
      <c r="CR553" s="111">
        <v>68.7</v>
      </c>
      <c r="CS553" s="112"/>
      <c r="CT553" s="350" t="s">
        <v>167</v>
      </c>
      <c r="CU553" s="114"/>
      <c r="CV553" s="114"/>
      <c r="CW553" s="114"/>
      <c r="CX553" s="114"/>
      <c r="CY553" s="114"/>
      <c r="CZ553" s="114"/>
      <c r="DA553" s="114"/>
      <c r="DB553" s="115"/>
      <c r="DC553" s="116"/>
      <c r="DD553" s="116"/>
      <c r="DE553" s="116"/>
      <c r="DF553" s="117"/>
      <c r="DH553" s="119">
        <v>20.469316596931659</v>
      </c>
      <c r="DI553" s="119">
        <v>19.845885634588566</v>
      </c>
      <c r="DJ553" s="120">
        <v>9.3514644351464433</v>
      </c>
      <c r="DK553" s="121"/>
      <c r="DL553" s="119">
        <v>12.959578544061303</v>
      </c>
      <c r="DM553" s="119">
        <v>23.900862068965516</v>
      </c>
      <c r="DN553" s="120">
        <v>24.750670498084293</v>
      </c>
      <c r="DO553" s="121"/>
      <c r="DP553" s="119">
        <v>30.472038263428992</v>
      </c>
      <c r="DQ553" s="119">
        <v>27.822295805739518</v>
      </c>
      <c r="DR553" s="120">
        <v>49.427888153053722</v>
      </c>
      <c r="DS553" s="121"/>
      <c r="DT553" s="119">
        <v>46.61604783757474</v>
      </c>
      <c r="DU553" s="119">
        <v>50.570087609511887</v>
      </c>
      <c r="DV553" s="120">
        <v>69.091642330691144</v>
      </c>
      <c r="DW553" s="121"/>
      <c r="DX553" s="119">
        <v>57.96168875297316</v>
      </c>
      <c r="DY553" s="119">
        <v>78.25348284063881</v>
      </c>
      <c r="DZ553" s="120">
        <v>67.951495073054701</v>
      </c>
      <c r="EA553" s="121"/>
      <c r="EB553" s="119">
        <v>70.567829457364326</v>
      </c>
      <c r="EC553" s="119">
        <v>54.602257181942527</v>
      </c>
      <c r="ED553" s="120">
        <v>39.594619243046054</v>
      </c>
      <c r="EE553" s="121"/>
      <c r="EF553" s="119">
        <v>40.385696040868453</v>
      </c>
      <c r="EG553" s="119">
        <v>46.214559386973178</v>
      </c>
      <c r="EH553" s="120">
        <v>40.177522349936147</v>
      </c>
      <c r="EI553" s="121"/>
      <c r="EJ553" s="119">
        <v>39.826375082836314</v>
      </c>
      <c r="EK553" s="119">
        <v>47.831676607024519</v>
      </c>
      <c r="EL553" s="120">
        <v>63.341948310139166</v>
      </c>
      <c r="EM553" s="121"/>
      <c r="EN553" s="119">
        <v>59.387344199424732</v>
      </c>
      <c r="EO553" s="119">
        <v>70.784915308405232</v>
      </c>
      <c r="EP553" s="120">
        <v>78.38329604772558</v>
      </c>
      <c r="EQ553" s="121"/>
      <c r="ER553" s="119">
        <v>69.102661596958171</v>
      </c>
      <c r="ES553" s="119">
        <v>65.93916349809885</v>
      </c>
      <c r="ET553" s="120">
        <v>72.95817490494295</v>
      </c>
      <c r="EU553" s="121"/>
      <c r="EV553" s="119">
        <v>59.663639057638164</v>
      </c>
      <c r="EW553" s="119">
        <v>57.118261964735517</v>
      </c>
      <c r="EX553" s="120">
        <v>44.900451918802787</v>
      </c>
      <c r="EY553" s="121"/>
      <c r="EZ553" s="119">
        <v>38.261271676300574</v>
      </c>
      <c r="FA553" s="119">
        <v>28.55028901734104</v>
      </c>
      <c r="FB553" s="120">
        <v>17.188439306358379</v>
      </c>
    </row>
    <row r="554" spans="1:158" s="118" customFormat="1" ht="15" customHeight="1" x14ac:dyDescent="0.25">
      <c r="A554" s="85">
        <v>11110020</v>
      </c>
      <c r="B554" s="444">
        <v>-76.075000000000003</v>
      </c>
      <c r="C554" s="444">
        <v>6.6425000000000001</v>
      </c>
      <c r="D554" s="445">
        <v>1920</v>
      </c>
      <c r="E554" s="197" t="s">
        <v>418</v>
      </c>
      <c r="F554" s="169" t="s">
        <v>49</v>
      </c>
      <c r="G554" s="169" t="s">
        <v>1511</v>
      </c>
      <c r="H554" s="169" t="s">
        <v>1522</v>
      </c>
      <c r="I554" s="169" t="s">
        <v>1633</v>
      </c>
      <c r="J554" s="448" t="s">
        <v>1017</v>
      </c>
      <c r="K554" s="339">
        <v>6.2</v>
      </c>
      <c r="L554" s="126">
        <v>0</v>
      </c>
      <c r="M554" s="126">
        <v>13.6</v>
      </c>
      <c r="N554" s="126">
        <v>5.7</v>
      </c>
      <c r="O554" s="126">
        <v>2.2999999999999998</v>
      </c>
      <c r="P554" s="126">
        <v>0</v>
      </c>
      <c r="Q554" s="126">
        <v>7.9</v>
      </c>
      <c r="R554" s="126">
        <v>4.7</v>
      </c>
      <c r="S554" s="126">
        <v>0</v>
      </c>
      <c r="T554" s="126">
        <v>10.8</v>
      </c>
      <c r="U554" s="126">
        <v>0</v>
      </c>
      <c r="V554" s="661">
        <v>11.4</v>
      </c>
      <c r="W554" s="661">
        <v>0</v>
      </c>
      <c r="X554" s="126">
        <v>0</v>
      </c>
      <c r="Y554" s="126">
        <v>17.899999999999999</v>
      </c>
      <c r="Z554" s="126">
        <v>4.5</v>
      </c>
      <c r="AA554" s="126">
        <v>0</v>
      </c>
      <c r="AB554" s="126">
        <v>0</v>
      </c>
      <c r="AC554" s="126">
        <v>0</v>
      </c>
      <c r="AD554" s="339">
        <v>11.7</v>
      </c>
      <c r="AE554" s="126">
        <v>7.6</v>
      </c>
      <c r="AF554" s="126">
        <v>0</v>
      </c>
      <c r="AG554" s="126">
        <v>0</v>
      </c>
      <c r="AH554" s="126">
        <v>5.3</v>
      </c>
      <c r="AI554" s="126">
        <v>3.6</v>
      </c>
      <c r="AJ554" s="126">
        <v>6.4</v>
      </c>
      <c r="AK554" s="126">
        <v>9.5</v>
      </c>
      <c r="AL554" s="126">
        <v>15.4</v>
      </c>
      <c r="AM554" s="126">
        <v>0</v>
      </c>
      <c r="AN554" s="126">
        <v>0</v>
      </c>
      <c r="AO554" s="120"/>
      <c r="AP554" s="92">
        <f t="shared" si="319"/>
        <v>144.5</v>
      </c>
      <c r="AQ554" s="93">
        <v>250.5</v>
      </c>
      <c r="AR554" s="94">
        <f t="shared" si="327"/>
        <v>57.684630738522955</v>
      </c>
      <c r="AS554" s="95">
        <f t="shared" si="328"/>
        <v>57.684630738522955</v>
      </c>
      <c r="AT554" s="96">
        <f t="shared" si="326"/>
        <v>30</v>
      </c>
      <c r="AU554" s="97">
        <f t="shared" si="308"/>
        <v>17</v>
      </c>
      <c r="AV554" s="98"/>
      <c r="AW554" s="58">
        <f t="shared" si="324"/>
        <v>0</v>
      </c>
      <c r="AX554" s="99"/>
      <c r="AY554" s="300">
        <f t="shared" si="329"/>
        <v>17.899999999999999</v>
      </c>
      <c r="AZ554" s="101">
        <v>88.5</v>
      </c>
      <c r="BA554" s="102">
        <f t="shared" si="320"/>
        <v>-70.599999999999994</v>
      </c>
      <c r="BB554" s="102" t="str">
        <f t="shared" si="321"/>
        <v/>
      </c>
      <c r="BC554" s="102" t="str">
        <f t="shared" si="322"/>
        <v/>
      </c>
      <c r="BD554" s="102">
        <v>20.652873563218396</v>
      </c>
      <c r="BE554" s="103">
        <f t="shared" si="325"/>
        <v>-3.652873563218396</v>
      </c>
      <c r="BF554" s="346" t="s">
        <v>418</v>
      </c>
      <c r="BG554" s="105">
        <v>89.63666666666667</v>
      </c>
      <c r="BH554" s="105">
        <v>112.35862068965517</v>
      </c>
      <c r="BI554" s="105">
        <v>173.3666666666667</v>
      </c>
      <c r="BJ554" s="105">
        <v>250.5</v>
      </c>
      <c r="BK554" s="105">
        <v>288.67500000000001</v>
      </c>
      <c r="BL554" s="105">
        <v>189.87857142857143</v>
      </c>
      <c r="BM554" s="105">
        <v>129.69666666666669</v>
      </c>
      <c r="BN554" s="105">
        <v>166.30333333333334</v>
      </c>
      <c r="BO554" s="105">
        <v>224.59310344827583</v>
      </c>
      <c r="BP554" s="105">
        <v>264.5066666666666</v>
      </c>
      <c r="BQ554" s="105">
        <v>262.48666666666662</v>
      </c>
      <c r="BR554" s="106">
        <v>158.45185185185184</v>
      </c>
      <c r="BS554" s="107"/>
      <c r="BT554" s="108">
        <v>9.8999999999999986</v>
      </c>
      <c r="BU554" s="108">
        <v>11.082021604938273</v>
      </c>
      <c r="BV554" s="108">
        <v>16.600000000000001</v>
      </c>
      <c r="BW554" s="108">
        <v>20.652873563218396</v>
      </c>
      <c r="BX554" s="108">
        <v>21.135555555555552</v>
      </c>
      <c r="BY554" s="109">
        <v>15.778834720570748</v>
      </c>
      <c r="BZ554" s="109">
        <v>13.666666666666664</v>
      </c>
      <c r="CA554" s="109">
        <v>15.366666666666662</v>
      </c>
      <c r="CB554" s="109">
        <v>18.377011494252873</v>
      </c>
      <c r="CC554" s="109">
        <v>22.266666666666662</v>
      </c>
      <c r="CD554" s="109">
        <v>21.866666666666667</v>
      </c>
      <c r="CE554" s="109">
        <v>13.94404761904762</v>
      </c>
      <c r="CF554" s="110"/>
      <c r="CG554" s="111">
        <v>82</v>
      </c>
      <c r="CH554" s="111">
        <v>62.1</v>
      </c>
      <c r="CI554" s="111">
        <v>70</v>
      </c>
      <c r="CJ554" s="111">
        <v>88.5</v>
      </c>
      <c r="CK554" s="111">
        <v>94</v>
      </c>
      <c r="CL554" s="111">
        <v>80</v>
      </c>
      <c r="CM554" s="111">
        <v>58</v>
      </c>
      <c r="CN554" s="111">
        <v>74</v>
      </c>
      <c r="CO554" s="111">
        <v>59</v>
      </c>
      <c r="CP554" s="111">
        <v>99.8</v>
      </c>
      <c r="CQ554" s="111">
        <v>70</v>
      </c>
      <c r="CR554" s="111">
        <v>117</v>
      </c>
      <c r="CS554" s="112"/>
      <c r="CT554" s="200" t="s">
        <v>418</v>
      </c>
      <c r="CU554" s="114">
        <f t="shared" ref="CU554:CU566" si="332">SUM(K554:T554)</f>
        <v>51.2</v>
      </c>
      <c r="CV554" s="114"/>
      <c r="CW554" s="114"/>
      <c r="CX554" s="114">
        <f t="shared" ref="CX554:CX572" si="333">SUM(U554:AD554)</f>
        <v>45.5</v>
      </c>
      <c r="CY554" s="114"/>
      <c r="CZ554" s="114"/>
      <c r="DA554" s="114">
        <f>SUM(AE554:AO554)</f>
        <v>47.8</v>
      </c>
      <c r="DB554" s="115">
        <f>+SUM(CU554:DA554)</f>
        <v>144.5</v>
      </c>
      <c r="DC554" s="116">
        <f t="shared" ref="DC554:DC566" si="334">COUNT(K554:T554)</f>
        <v>10</v>
      </c>
      <c r="DD554" s="116">
        <f t="shared" ref="DD554:DD572" si="335">COUNT(U554:AD554)</f>
        <v>10</v>
      </c>
      <c r="DE554" s="116">
        <f>COUNT(AE554:AO554)</f>
        <v>10</v>
      </c>
      <c r="DF554" s="117">
        <f t="shared" ref="DF554:DF566" si="336">COUNT(K554:AO554)</f>
        <v>30</v>
      </c>
      <c r="DH554" s="119">
        <v>36.625113759479959</v>
      </c>
      <c r="DI554" s="119">
        <v>30.420859516070784</v>
      </c>
      <c r="DJ554" s="120">
        <v>25.317360057782594</v>
      </c>
      <c r="DK554" s="121"/>
      <c r="DL554" s="119">
        <v>37.733370473537605</v>
      </c>
      <c r="DM554" s="119">
        <v>42.172590529247913</v>
      </c>
      <c r="DN554" s="120">
        <v>28.754038997214487</v>
      </c>
      <c r="DO554" s="121"/>
      <c r="DP554" s="119">
        <v>50.397776307081401</v>
      </c>
      <c r="DQ554" s="119">
        <v>42.898107213765719</v>
      </c>
      <c r="DR554" s="120">
        <v>57.797449812486214</v>
      </c>
      <c r="DS554" s="121"/>
      <c r="DT554" s="119">
        <v>59.9850622406639</v>
      </c>
      <c r="DU554" s="119">
        <v>85.378738589211622</v>
      </c>
      <c r="DV554" s="120">
        <v>95.576199170124468</v>
      </c>
      <c r="DW554" s="121"/>
      <c r="DX554" s="119">
        <v>87.48552246404482</v>
      </c>
      <c r="DY554" s="119">
        <v>84.586002290950759</v>
      </c>
      <c r="DZ554" s="120">
        <v>89.785141911671133</v>
      </c>
      <c r="EA554" s="121"/>
      <c r="EB554" s="119">
        <v>80.017626969262977</v>
      </c>
      <c r="EC554" s="119">
        <v>51.61136939517462</v>
      </c>
      <c r="ED554" s="120">
        <v>56.212382945907244</v>
      </c>
      <c r="EE554" s="121"/>
      <c r="EF554" s="119">
        <v>51.507279151943465</v>
      </c>
      <c r="EG554" s="119">
        <v>41.005795053003538</v>
      </c>
      <c r="EH554" s="120">
        <v>49.006925795053007</v>
      </c>
      <c r="EI554" s="121"/>
      <c r="EJ554" s="119">
        <v>45.812342454394688</v>
      </c>
      <c r="EK554" s="119">
        <v>47.712854477611941</v>
      </c>
      <c r="EL554" s="120">
        <v>67.318136401326697</v>
      </c>
      <c r="EM554" s="121"/>
      <c r="EN554" s="119">
        <v>61.594351215038969</v>
      </c>
      <c r="EO554" s="119">
        <v>70.693516735442458</v>
      </c>
      <c r="EP554" s="120">
        <v>85.792132049518557</v>
      </c>
      <c r="EQ554" s="121"/>
      <c r="ER554" s="119">
        <v>73.4891111111111</v>
      </c>
      <c r="ES554" s="119">
        <v>92.786251851851844</v>
      </c>
      <c r="ET554" s="120">
        <v>103.68463703703704</v>
      </c>
      <c r="EU554" s="121"/>
      <c r="EV554" s="119">
        <v>82.802348936170191</v>
      </c>
      <c r="EW554" s="119">
        <v>83.002354609929057</v>
      </c>
      <c r="EX554" s="120">
        <v>69.20196312056737</v>
      </c>
      <c r="EY554" s="121"/>
      <c r="EZ554" s="119">
        <v>77.125937300063981</v>
      </c>
      <c r="FA554" s="119">
        <v>48.99071017274472</v>
      </c>
      <c r="FB554" s="120">
        <v>27.643352527191301</v>
      </c>
    </row>
    <row r="555" spans="1:158" s="118" customFormat="1" ht="15" customHeight="1" x14ac:dyDescent="0.25">
      <c r="A555" s="85">
        <v>11110010</v>
      </c>
      <c r="B555" s="444">
        <v>-76.133611110000004</v>
      </c>
      <c r="C555" s="444">
        <v>6.76333333</v>
      </c>
      <c r="D555" s="445">
        <v>1370</v>
      </c>
      <c r="E555" s="197" t="s">
        <v>419</v>
      </c>
      <c r="F555" s="169" t="s">
        <v>49</v>
      </c>
      <c r="G555" s="169" t="s">
        <v>1511</v>
      </c>
      <c r="H555" s="169" t="s">
        <v>1522</v>
      </c>
      <c r="I555" s="169" t="s">
        <v>1633</v>
      </c>
      <c r="J555" s="448" t="s">
        <v>1018</v>
      </c>
      <c r="K555" s="339">
        <v>0</v>
      </c>
      <c r="L555" s="126">
        <v>0</v>
      </c>
      <c r="M555" s="126">
        <v>5</v>
      </c>
      <c r="N555" s="126">
        <v>9</v>
      </c>
      <c r="O555" s="126">
        <v>0</v>
      </c>
      <c r="P555" s="126">
        <v>18</v>
      </c>
      <c r="Q555" s="126">
        <v>3</v>
      </c>
      <c r="R555" s="126">
        <v>0</v>
      </c>
      <c r="S555" s="126">
        <v>0</v>
      </c>
      <c r="T555" s="126">
        <v>27</v>
      </c>
      <c r="U555" s="126">
        <v>0</v>
      </c>
      <c r="V555" s="661">
        <v>9</v>
      </c>
      <c r="W555" s="661">
        <v>3</v>
      </c>
      <c r="X555" s="126">
        <v>7</v>
      </c>
      <c r="Y555" s="126">
        <v>4</v>
      </c>
      <c r="Z555" s="126">
        <v>0</v>
      </c>
      <c r="AA555" s="126">
        <v>0</v>
      </c>
      <c r="AB555" s="126">
        <v>0</v>
      </c>
      <c r="AC555" s="126">
        <v>0</v>
      </c>
      <c r="AD555" s="339">
        <v>0</v>
      </c>
      <c r="AE555" s="126">
        <v>0</v>
      </c>
      <c r="AF555" s="126">
        <v>25</v>
      </c>
      <c r="AG555" s="126">
        <v>0</v>
      </c>
      <c r="AH555" s="126">
        <v>0</v>
      </c>
      <c r="AI555" s="126">
        <v>3</v>
      </c>
      <c r="AJ555" s="126">
        <v>7</v>
      </c>
      <c r="AK555" s="126">
        <v>4</v>
      </c>
      <c r="AL555" s="126">
        <v>5</v>
      </c>
      <c r="AM555" s="126">
        <v>3</v>
      </c>
      <c r="AN555" s="126">
        <v>0</v>
      </c>
      <c r="AO555" s="120"/>
      <c r="AP555" s="92">
        <f t="shared" si="319"/>
        <v>132</v>
      </c>
      <c r="AQ555" s="93">
        <v>279.30344827586208</v>
      </c>
      <c r="AR555" s="94">
        <f t="shared" si="327"/>
        <v>47.260426183362547</v>
      </c>
      <c r="AS555" s="95">
        <f t="shared" si="328"/>
        <v>47.260426183362554</v>
      </c>
      <c r="AT555" s="96">
        <f t="shared" si="326"/>
        <v>30</v>
      </c>
      <c r="AU555" s="97">
        <f t="shared" si="308"/>
        <v>15</v>
      </c>
      <c r="AV555" s="98"/>
      <c r="AW555" s="58">
        <f t="shared" si="324"/>
        <v>0</v>
      </c>
      <c r="AX555" s="99"/>
      <c r="AY555" s="300">
        <f t="shared" si="329"/>
        <v>27</v>
      </c>
      <c r="AZ555" s="101">
        <v>109</v>
      </c>
      <c r="BA555" s="102">
        <f t="shared" si="320"/>
        <v>-82</v>
      </c>
      <c r="BB555" s="102" t="str">
        <f t="shared" si="321"/>
        <v/>
      </c>
      <c r="BC555" s="102" t="str">
        <f t="shared" si="322"/>
        <v/>
      </c>
      <c r="BD555" s="102">
        <v>17.716666666666665</v>
      </c>
      <c r="BE555" s="103">
        <f t="shared" si="325"/>
        <v>-2.716666666666665</v>
      </c>
      <c r="BF555" s="346" t="s">
        <v>419</v>
      </c>
      <c r="BG555" s="105">
        <v>81.03</v>
      </c>
      <c r="BH555" s="105">
        <v>98.737931034482756</v>
      </c>
      <c r="BI555" s="105">
        <v>157.23214285714286</v>
      </c>
      <c r="BJ555" s="105">
        <v>279.30344827586208</v>
      </c>
      <c r="BK555" s="105">
        <v>348.6464285714286</v>
      </c>
      <c r="BL555" s="105">
        <v>235</v>
      </c>
      <c r="BM555" s="105">
        <v>188.02068965517242</v>
      </c>
      <c r="BN555" s="105">
        <v>216.83103448275864</v>
      </c>
      <c r="BO555" s="105">
        <v>262.23571428571432</v>
      </c>
      <c r="BP555" s="105">
        <v>323.60370370370367</v>
      </c>
      <c r="BQ555" s="105">
        <v>306</v>
      </c>
      <c r="BR555" s="106">
        <v>172.44074074074072</v>
      </c>
      <c r="BS555" s="107"/>
      <c r="BT555" s="108">
        <v>7.4666666666666641</v>
      </c>
      <c r="BU555" s="108">
        <v>7.9190695600475616</v>
      </c>
      <c r="BV555" s="108">
        <v>10.774712643678159</v>
      </c>
      <c r="BW555" s="108">
        <v>17.716666666666665</v>
      </c>
      <c r="BX555" s="108">
        <v>19.035555555555554</v>
      </c>
      <c r="BY555" s="109">
        <v>14.305747126436781</v>
      </c>
      <c r="BZ555" s="109">
        <v>12.539080459770116</v>
      </c>
      <c r="CA555" s="109">
        <v>14.483333333333331</v>
      </c>
      <c r="CB555" s="109">
        <v>16.681609195402299</v>
      </c>
      <c r="CC555" s="109">
        <v>19.917777777777776</v>
      </c>
      <c r="CD555" s="109">
        <v>19.2</v>
      </c>
      <c r="CE555" s="109">
        <v>11.420238095238092</v>
      </c>
      <c r="CF555" s="110"/>
      <c r="CG555" s="111">
        <v>68</v>
      </c>
      <c r="CH555" s="111">
        <v>83</v>
      </c>
      <c r="CI555" s="111">
        <v>81</v>
      </c>
      <c r="CJ555" s="111">
        <v>109</v>
      </c>
      <c r="CK555" s="111">
        <v>90</v>
      </c>
      <c r="CL555" s="111">
        <v>100</v>
      </c>
      <c r="CM555" s="111">
        <v>80</v>
      </c>
      <c r="CN555" s="111">
        <v>130</v>
      </c>
      <c r="CO555" s="111">
        <v>90</v>
      </c>
      <c r="CP555" s="111">
        <v>91</v>
      </c>
      <c r="CQ555" s="111">
        <v>130</v>
      </c>
      <c r="CR555" s="111">
        <v>87</v>
      </c>
      <c r="CS555" s="112"/>
      <c r="CT555" s="200" t="s">
        <v>419</v>
      </c>
      <c r="CU555" s="114">
        <f t="shared" si="332"/>
        <v>62</v>
      </c>
      <c r="CV555" s="114"/>
      <c r="CW555" s="114"/>
      <c r="CX555" s="114">
        <f t="shared" si="333"/>
        <v>23</v>
      </c>
      <c r="CY555" s="114"/>
      <c r="CZ555" s="114"/>
      <c r="DA555" s="114">
        <f>SUM(AE555:AO555)</f>
        <v>47</v>
      </c>
      <c r="DB555" s="115">
        <f>+SUM(CU555:DA555)</f>
        <v>132</v>
      </c>
      <c r="DC555" s="116">
        <f t="shared" si="334"/>
        <v>10</v>
      </c>
      <c r="DD555" s="116">
        <f t="shared" si="335"/>
        <v>10</v>
      </c>
      <c r="DE555" s="116">
        <f>COUNT(AE555:AO555)</f>
        <v>10</v>
      </c>
      <c r="DF555" s="117">
        <f t="shared" si="336"/>
        <v>30</v>
      </c>
      <c r="DH555" s="119">
        <v>28.910891959798995</v>
      </c>
      <c r="DI555" s="119">
        <v>25.409572864321607</v>
      </c>
      <c r="DJ555" s="120">
        <v>25.309535175879397</v>
      </c>
      <c r="DK555" s="121"/>
      <c r="DL555" s="119">
        <v>35.512616201859224</v>
      </c>
      <c r="DM555" s="119">
        <v>29.435590969455507</v>
      </c>
      <c r="DN555" s="120">
        <v>30.38512616201859</v>
      </c>
      <c r="DO555" s="121"/>
      <c r="DP555" s="119">
        <v>46.218736078736079</v>
      </c>
      <c r="DQ555" s="119">
        <v>33.90719502719503</v>
      </c>
      <c r="DR555" s="120">
        <v>49.750735560735563</v>
      </c>
      <c r="DS555" s="121"/>
      <c r="DT555" s="119">
        <v>66.506946076511298</v>
      </c>
      <c r="DU555" s="119">
        <v>81.70853375114244</v>
      </c>
      <c r="DV555" s="120">
        <v>107.11118683901292</v>
      </c>
      <c r="DW555" s="121"/>
      <c r="DX555" s="119">
        <v>96.09699545749514</v>
      </c>
      <c r="DY555" s="119">
        <v>96.896138870863084</v>
      </c>
      <c r="DZ555" s="120">
        <v>114.87686567164181</v>
      </c>
      <c r="EA555" s="121"/>
      <c r="EB555" s="119">
        <v>98.331182795698936</v>
      </c>
      <c r="EC555" s="119">
        <v>81.612903225806448</v>
      </c>
      <c r="ED555" s="120">
        <v>71.522580645161298</v>
      </c>
      <c r="EE555" s="121"/>
      <c r="EF555" s="119">
        <v>75.16264961469092</v>
      </c>
      <c r="EG555" s="119">
        <v>53.097474995900967</v>
      </c>
      <c r="EH555" s="120">
        <v>76.573208722741427</v>
      </c>
      <c r="EI555" s="121"/>
      <c r="EJ555" s="119">
        <v>68.336525903352197</v>
      </c>
      <c r="EK555" s="119">
        <v>70.462551153678703</v>
      </c>
      <c r="EL555" s="120">
        <v>93.747589609635739</v>
      </c>
      <c r="EM555" s="121"/>
      <c r="EN555" s="119">
        <v>77.361040068201206</v>
      </c>
      <c r="EO555" s="119">
        <v>94.440750213128737</v>
      </c>
      <c r="EP555" s="120">
        <v>103.18154305200342</v>
      </c>
      <c r="EQ555" s="121"/>
      <c r="ER555" s="119">
        <v>96.302195927939451</v>
      </c>
      <c r="ES555" s="119">
        <v>105.88199552286535</v>
      </c>
      <c r="ET555" s="120">
        <v>113.14247521586186</v>
      </c>
      <c r="EU555" s="121"/>
      <c r="EV555" s="119">
        <v>104.16469601677147</v>
      </c>
      <c r="EW555" s="119">
        <v>86.870943396226409</v>
      </c>
      <c r="EX555" s="120">
        <v>80.737693920335417</v>
      </c>
      <c r="EY555" s="121"/>
      <c r="EZ555" s="119">
        <v>52.138744979919672</v>
      </c>
      <c r="FA555" s="119">
        <v>46.07382530120482</v>
      </c>
      <c r="FB555" s="120">
        <v>31.694096385542164</v>
      </c>
    </row>
    <row r="556" spans="1:158" s="118" customFormat="1" ht="15" customHeight="1" x14ac:dyDescent="0.25">
      <c r="A556" s="85">
        <v>26220090</v>
      </c>
      <c r="B556" s="447">
        <v>-75.957222220000006</v>
      </c>
      <c r="C556" s="447">
        <v>6.6880555599999996</v>
      </c>
      <c r="D556" s="445">
        <v>1973</v>
      </c>
      <c r="E556" s="197" t="s">
        <v>420</v>
      </c>
      <c r="F556" s="169" t="s">
        <v>49</v>
      </c>
      <c r="G556" s="169" t="s">
        <v>1515</v>
      </c>
      <c r="H556" s="169" t="s">
        <v>713</v>
      </c>
      <c r="I556" s="169" t="s">
        <v>1623</v>
      </c>
      <c r="J556" s="448" t="s">
        <v>1019</v>
      </c>
      <c r="K556" s="339">
        <v>5</v>
      </c>
      <c r="L556" s="126">
        <v>0</v>
      </c>
      <c r="M556" s="126">
        <v>0</v>
      </c>
      <c r="N556" s="126">
        <v>80</v>
      </c>
      <c r="O556" s="126">
        <v>0</v>
      </c>
      <c r="P556" s="126">
        <v>0</v>
      </c>
      <c r="Q556" s="126">
        <v>0</v>
      </c>
      <c r="R556" s="126">
        <v>0</v>
      </c>
      <c r="S556" s="126">
        <v>0</v>
      </c>
      <c r="T556" s="126">
        <v>4</v>
      </c>
      <c r="U556" s="126">
        <v>0</v>
      </c>
      <c r="V556" s="661">
        <v>46</v>
      </c>
      <c r="W556" s="661">
        <v>2</v>
      </c>
      <c r="X556" s="126">
        <v>4</v>
      </c>
      <c r="Y556" s="126">
        <v>37</v>
      </c>
      <c r="Z556" s="126">
        <v>2</v>
      </c>
      <c r="AA556" s="126">
        <v>4</v>
      </c>
      <c r="AB556" s="126" t="s">
        <v>1301</v>
      </c>
      <c r="AC556" s="126">
        <v>0</v>
      </c>
      <c r="AD556" s="339">
        <v>0</v>
      </c>
      <c r="AE556" s="126">
        <v>5</v>
      </c>
      <c r="AF556" s="126" t="s">
        <v>1301</v>
      </c>
      <c r="AG556" s="126">
        <v>3</v>
      </c>
      <c r="AH556" s="126">
        <v>17</v>
      </c>
      <c r="AI556" s="126">
        <v>3</v>
      </c>
      <c r="AJ556" s="126">
        <v>25</v>
      </c>
      <c r="AK556" s="126">
        <v>2</v>
      </c>
      <c r="AL556" s="126">
        <v>0</v>
      </c>
      <c r="AM556" s="126">
        <v>0</v>
      </c>
      <c r="AN556" s="126">
        <v>0</v>
      </c>
      <c r="AO556" s="120"/>
      <c r="AP556" s="92">
        <f t="shared" si="319"/>
        <v>239</v>
      </c>
      <c r="AQ556" s="93">
        <v>183.5</v>
      </c>
      <c r="AR556" s="94">
        <f t="shared" si="327"/>
        <v>130.24523160762942</v>
      </c>
      <c r="AS556" s="95">
        <f t="shared" si="328"/>
        <v>139.54846243674581</v>
      </c>
      <c r="AT556" s="96">
        <f t="shared" si="326"/>
        <v>28</v>
      </c>
      <c r="AU556" s="97">
        <f t="shared" si="308"/>
        <v>15</v>
      </c>
      <c r="AV556" s="98"/>
      <c r="AW556" s="58">
        <f t="shared" si="324"/>
        <v>0</v>
      </c>
      <c r="AX556" s="99"/>
      <c r="AY556" s="300">
        <f t="shared" si="329"/>
        <v>80</v>
      </c>
      <c r="AZ556" s="101">
        <v>92</v>
      </c>
      <c r="BA556" s="102">
        <f t="shared" si="320"/>
        <v>-12</v>
      </c>
      <c r="BB556" s="102" t="str">
        <f t="shared" si="321"/>
        <v/>
      </c>
      <c r="BC556" s="102" t="str">
        <f t="shared" si="322"/>
        <v/>
      </c>
      <c r="BD556" s="102">
        <v>14.933333333333334</v>
      </c>
      <c r="BE556" s="103">
        <f t="shared" si="325"/>
        <v>6.666666666666643E-2</v>
      </c>
      <c r="BF556" s="346" t="s">
        <v>420</v>
      </c>
      <c r="BG556" s="105">
        <v>47.751724137931035</v>
      </c>
      <c r="BH556" s="105">
        <v>56.43333333333333</v>
      </c>
      <c r="BI556" s="105">
        <v>106.48214285714286</v>
      </c>
      <c r="BJ556" s="105">
        <v>183.5</v>
      </c>
      <c r="BK556" s="105">
        <v>230.89655172413794</v>
      </c>
      <c r="BL556" s="105">
        <v>183.03333333333333</v>
      </c>
      <c r="BM556" s="105">
        <v>153.69999999999999</v>
      </c>
      <c r="BN556" s="105">
        <v>161.38275862068966</v>
      </c>
      <c r="BO556" s="105">
        <v>199.8</v>
      </c>
      <c r="BP556" s="105">
        <v>237.93333333333334</v>
      </c>
      <c r="BQ556" s="105">
        <v>180.23666666666668</v>
      </c>
      <c r="BR556" s="106">
        <v>104.93103448275862</v>
      </c>
      <c r="BS556" s="107"/>
      <c r="BT556" s="108">
        <v>5.5066666666666659</v>
      </c>
      <c r="BU556" s="108">
        <v>6.7598214285714295</v>
      </c>
      <c r="BV556" s="108">
        <v>10.561111111111108</v>
      </c>
      <c r="BW556" s="108">
        <v>14.933333333333334</v>
      </c>
      <c r="BX556" s="108">
        <v>16.287777777777773</v>
      </c>
      <c r="BY556" s="109">
        <v>13.4</v>
      </c>
      <c r="BZ556" s="109">
        <v>12.533333333333331</v>
      </c>
      <c r="CA556" s="109">
        <v>12.85</v>
      </c>
      <c r="CB556" s="109">
        <v>14.600000000000001</v>
      </c>
      <c r="CC556" s="109">
        <v>18.299999999999997</v>
      </c>
      <c r="CD556" s="109">
        <v>14.933333333333334</v>
      </c>
      <c r="CE556" s="109">
        <v>8.6249999999999982</v>
      </c>
      <c r="CF556" s="110"/>
      <c r="CG556" s="111">
        <v>83</v>
      </c>
      <c r="CH556" s="111">
        <v>72</v>
      </c>
      <c r="CI556" s="111">
        <v>76</v>
      </c>
      <c r="CJ556" s="111">
        <v>92</v>
      </c>
      <c r="CK556" s="111">
        <v>80</v>
      </c>
      <c r="CL556" s="111">
        <v>88</v>
      </c>
      <c r="CM556" s="111">
        <v>70</v>
      </c>
      <c r="CN556" s="111">
        <v>74</v>
      </c>
      <c r="CO556" s="111">
        <v>78</v>
      </c>
      <c r="CP556" s="111">
        <v>75</v>
      </c>
      <c r="CQ556" s="111">
        <v>73</v>
      </c>
      <c r="CR556" s="111">
        <v>73</v>
      </c>
      <c r="CS556" s="112"/>
      <c r="CT556" s="200" t="s">
        <v>420</v>
      </c>
      <c r="CU556" s="114">
        <f t="shared" si="332"/>
        <v>89</v>
      </c>
      <c r="CV556" s="114"/>
      <c r="CW556" s="114"/>
      <c r="CX556" s="114">
        <f t="shared" si="333"/>
        <v>95</v>
      </c>
      <c r="CY556" s="114"/>
      <c r="CZ556" s="114"/>
      <c r="DA556" s="114">
        <f>SUM(AE556:AO556)</f>
        <v>55</v>
      </c>
      <c r="DB556" s="115">
        <f>+SUM(CU556:DA556)</f>
        <v>239</v>
      </c>
      <c r="DC556" s="116">
        <f t="shared" si="334"/>
        <v>10</v>
      </c>
      <c r="DD556" s="116">
        <f t="shared" si="335"/>
        <v>9</v>
      </c>
      <c r="DE556" s="116">
        <f>COUNT(AE556:AO556)</f>
        <v>9</v>
      </c>
      <c r="DF556" s="117">
        <f t="shared" si="336"/>
        <v>28</v>
      </c>
      <c r="DH556" s="119">
        <v>19.597300275482095</v>
      </c>
      <c r="DI556" s="119">
        <v>19.397327823691459</v>
      </c>
      <c r="DJ556" s="120">
        <v>9.3987052341597792</v>
      </c>
      <c r="DK556" s="121"/>
      <c r="DL556" s="119">
        <v>17.069105691056912</v>
      </c>
      <c r="DM556" s="119">
        <v>20.48292682926829</v>
      </c>
      <c r="DN556" s="120">
        <v>20.081300813008131</v>
      </c>
      <c r="DO556" s="121"/>
      <c r="DP556" s="119">
        <v>30.611396648044696</v>
      </c>
      <c r="DQ556" s="119">
        <v>21.60804469273743</v>
      </c>
      <c r="DR556" s="120">
        <v>37.313891992551206</v>
      </c>
      <c r="DS556" s="121"/>
      <c r="DT556" s="119">
        <v>52.171722643553622</v>
      </c>
      <c r="DU556" s="119">
        <v>57.169014084507033</v>
      </c>
      <c r="DV556" s="120">
        <v>75.159263271939324</v>
      </c>
      <c r="DW556" s="121"/>
      <c r="DX556" s="119">
        <v>57.373314737331469</v>
      </c>
      <c r="DY556" s="119">
        <v>75.364946536494656</v>
      </c>
      <c r="DZ556" s="120">
        <v>82.26173872617386</v>
      </c>
      <c r="EA556" s="121"/>
      <c r="EB556" s="119">
        <v>77.814463654954451</v>
      </c>
      <c r="EC556" s="119">
        <v>48.208960773377946</v>
      </c>
      <c r="ED556" s="120">
        <v>53.309908905000931</v>
      </c>
      <c r="EE556" s="121"/>
      <c r="EF556" s="119">
        <v>49.4</v>
      </c>
      <c r="EG556" s="119">
        <v>43</v>
      </c>
      <c r="EH556" s="120">
        <v>57.4</v>
      </c>
      <c r="EI556" s="121"/>
      <c r="EJ556" s="119">
        <v>43.529131561892413</v>
      </c>
      <c r="EK556" s="119">
        <v>52.535158781594291</v>
      </c>
      <c r="EL556" s="120">
        <v>58.339042989846618</v>
      </c>
      <c r="EM556" s="121"/>
      <c r="EN556" s="119">
        <v>73.7</v>
      </c>
      <c r="EO556" s="119">
        <v>66.900000000000006</v>
      </c>
      <c r="EP556" s="120">
        <v>68.8</v>
      </c>
      <c r="EQ556" s="121"/>
      <c r="ER556" s="119">
        <v>70.989860039988571</v>
      </c>
      <c r="ES556" s="119">
        <v>79.888588974578695</v>
      </c>
      <c r="ET556" s="120">
        <v>82.488217652099394</v>
      </c>
      <c r="EU556" s="121"/>
      <c r="EV556" s="119">
        <v>54.801143095536091</v>
      </c>
      <c r="EW556" s="119">
        <v>62.901312056737602</v>
      </c>
      <c r="EX556" s="120">
        <v>42.100878181059663</v>
      </c>
      <c r="EY556" s="121"/>
      <c r="EZ556" s="119">
        <v>39.073696602758154</v>
      </c>
      <c r="FA556" s="119">
        <v>40.272889337369655</v>
      </c>
      <c r="FB556" s="120">
        <v>19.686747393205511</v>
      </c>
    </row>
    <row r="557" spans="1:158" s="118" customFormat="1" ht="15" customHeight="1" x14ac:dyDescent="0.25">
      <c r="A557" s="85">
        <v>26240170</v>
      </c>
      <c r="B557" s="449">
        <v>-75.45</v>
      </c>
      <c r="C557" s="449">
        <v>7.56</v>
      </c>
      <c r="D557" s="445">
        <v>175</v>
      </c>
      <c r="E557" s="450" t="s">
        <v>1324</v>
      </c>
      <c r="F557" s="451" t="s">
        <v>49</v>
      </c>
      <c r="G557" s="451" t="s">
        <v>1515</v>
      </c>
      <c r="H557" s="451" t="s">
        <v>713</v>
      </c>
      <c r="I557" s="451" t="s">
        <v>1634</v>
      </c>
      <c r="J557" s="166" t="s">
        <v>1325</v>
      </c>
      <c r="K557" s="339">
        <v>0</v>
      </c>
      <c r="L557" s="126">
        <v>25</v>
      </c>
      <c r="M557" s="126">
        <v>0</v>
      </c>
      <c r="N557" s="126">
        <v>23</v>
      </c>
      <c r="O557" s="126">
        <v>0</v>
      </c>
      <c r="P557" s="126">
        <v>0</v>
      </c>
      <c r="Q557" s="126">
        <v>27</v>
      </c>
      <c r="R557" s="126">
        <v>0</v>
      </c>
      <c r="S557" s="126">
        <v>9</v>
      </c>
      <c r="T557" s="126">
        <v>45</v>
      </c>
      <c r="U557" s="126">
        <v>0</v>
      </c>
      <c r="V557" s="661">
        <v>7</v>
      </c>
      <c r="W557" s="661">
        <v>47</v>
      </c>
      <c r="X557" s="126">
        <v>10</v>
      </c>
      <c r="Y557" s="126">
        <v>0</v>
      </c>
      <c r="Z557" s="126">
        <v>20</v>
      </c>
      <c r="AA557" s="126">
        <v>0</v>
      </c>
      <c r="AB557" s="126">
        <v>8</v>
      </c>
      <c r="AC557" s="126">
        <v>0</v>
      </c>
      <c r="AD557" s="339">
        <v>0</v>
      </c>
      <c r="AE557" s="126">
        <v>12</v>
      </c>
      <c r="AF557" s="126">
        <v>0</v>
      </c>
      <c r="AG557" s="126">
        <v>24</v>
      </c>
      <c r="AH557" s="126">
        <v>10</v>
      </c>
      <c r="AI557" s="126">
        <v>0</v>
      </c>
      <c r="AJ557" s="126">
        <v>8</v>
      </c>
      <c r="AK557" s="126">
        <v>0</v>
      </c>
      <c r="AL557" s="126">
        <v>0</v>
      </c>
      <c r="AM557" s="126">
        <v>0</v>
      </c>
      <c r="AN557" s="126">
        <v>0</v>
      </c>
      <c r="AO557" s="120"/>
      <c r="AP557" s="92">
        <f t="shared" si="319"/>
        <v>275</v>
      </c>
      <c r="AQ557" s="93">
        <v>427.10769230769228</v>
      </c>
      <c r="AR557" s="94">
        <f t="shared" si="327"/>
        <v>64.386571572653267</v>
      </c>
      <c r="AS557" s="95">
        <f t="shared" si="328"/>
        <v>64.386571572653281</v>
      </c>
      <c r="AT557" s="96">
        <f t="shared" si="326"/>
        <v>30</v>
      </c>
      <c r="AU557" s="97">
        <f t="shared" si="308"/>
        <v>14</v>
      </c>
      <c r="AV557" s="98"/>
      <c r="AW557" s="58">
        <f t="shared" si="324"/>
        <v>0</v>
      </c>
      <c r="AX557" s="99"/>
      <c r="AY557" s="300">
        <f t="shared" si="329"/>
        <v>47</v>
      </c>
      <c r="AZ557" s="101">
        <v>120</v>
      </c>
      <c r="BA557" s="102">
        <f t="shared" si="320"/>
        <v>-73</v>
      </c>
      <c r="BB557" s="102" t="str">
        <f t="shared" si="321"/>
        <v/>
      </c>
      <c r="BC557" s="102" t="str">
        <f t="shared" si="322"/>
        <v/>
      </c>
      <c r="BD557" s="102">
        <v>14.384764250527795</v>
      </c>
      <c r="BE557" s="103">
        <f t="shared" si="325"/>
        <v>-0.38476425052779462</v>
      </c>
      <c r="BF557" s="453" t="s">
        <v>1324</v>
      </c>
      <c r="BG557" s="105">
        <v>86.44814814814815</v>
      </c>
      <c r="BH557" s="105">
        <v>93.029629629629639</v>
      </c>
      <c r="BI557" s="105">
        <v>186.00740740740744</v>
      </c>
      <c r="BJ557" s="105">
        <v>427.10769230769228</v>
      </c>
      <c r="BK557" s="105">
        <v>568.55555555555554</v>
      </c>
      <c r="BL557" s="105">
        <v>531.30370370370372</v>
      </c>
      <c r="BM557" s="105">
        <v>491.72692307692307</v>
      </c>
      <c r="BN557" s="105">
        <v>566.24074074074076</v>
      </c>
      <c r="BO557" s="105">
        <v>504.8692307692308</v>
      </c>
      <c r="BP557" s="105">
        <v>514.79166666666663</v>
      </c>
      <c r="BQ557" s="105">
        <v>415.96153846153845</v>
      </c>
      <c r="BR557" s="106">
        <v>250.6</v>
      </c>
      <c r="BS557" s="107"/>
      <c r="BT557" s="108">
        <v>5.2222222222222214</v>
      </c>
      <c r="BU557" s="108">
        <v>4.2225529100529098</v>
      </c>
      <c r="BV557" s="108">
        <v>7.962962962962961</v>
      </c>
      <c r="BW557" s="108">
        <v>14.384764250527795</v>
      </c>
      <c r="BX557" s="108">
        <v>18.736904761904764</v>
      </c>
      <c r="BY557" s="109">
        <v>16.953201970443345</v>
      </c>
      <c r="BZ557" s="109">
        <v>17.405952380952382</v>
      </c>
      <c r="CA557" s="109">
        <v>17.660714285714285</v>
      </c>
      <c r="CB557" s="109">
        <v>17.245210727969347</v>
      </c>
      <c r="CC557" s="109">
        <v>17.713300492610834</v>
      </c>
      <c r="CD557" s="109">
        <v>15.264550264550262</v>
      </c>
      <c r="CE557" s="109">
        <v>9.5555555555555536</v>
      </c>
      <c r="CF557" s="110"/>
      <c r="CG557" s="111">
        <v>80</v>
      </c>
      <c r="CH557" s="111">
        <v>80</v>
      </c>
      <c r="CI557" s="111">
        <v>100</v>
      </c>
      <c r="CJ557" s="111">
        <v>120</v>
      </c>
      <c r="CK557" s="111">
        <v>170.9</v>
      </c>
      <c r="CL557" s="111">
        <v>142.80000000000001</v>
      </c>
      <c r="CM557" s="111">
        <v>120</v>
      </c>
      <c r="CN557" s="111">
        <v>136</v>
      </c>
      <c r="CO557" s="111">
        <v>140</v>
      </c>
      <c r="CP557" s="111">
        <v>134</v>
      </c>
      <c r="CQ557" s="111">
        <v>197.3</v>
      </c>
      <c r="CR557" s="111">
        <v>120</v>
      </c>
      <c r="CS557" s="112"/>
      <c r="CT557" s="350" t="s">
        <v>1324</v>
      </c>
      <c r="CU557" s="114">
        <f t="shared" si="332"/>
        <v>129</v>
      </c>
      <c r="CV557" s="114"/>
      <c r="CW557" s="114"/>
      <c r="CX557" s="114">
        <f t="shared" si="333"/>
        <v>92</v>
      </c>
      <c r="CY557" s="114"/>
      <c r="CZ557" s="114"/>
      <c r="DA557" s="114"/>
      <c r="DB557" s="115"/>
      <c r="DC557" s="116">
        <f t="shared" si="334"/>
        <v>10</v>
      </c>
      <c r="DD557" s="116">
        <f t="shared" si="335"/>
        <v>10</v>
      </c>
      <c r="DE557" s="116"/>
      <c r="DF557" s="117">
        <f t="shared" si="336"/>
        <v>30</v>
      </c>
      <c r="DH557" s="119">
        <v>10.737104247104249</v>
      </c>
      <c r="DI557" s="119">
        <v>4.8620849420849428</v>
      </c>
      <c r="DJ557" s="120">
        <v>3.1400965250965256</v>
      </c>
      <c r="DK557" s="121"/>
      <c r="DL557" s="119">
        <v>6.5986206896551725</v>
      </c>
      <c r="DM557" s="119">
        <v>11.650689655172412</v>
      </c>
      <c r="DN557" s="120">
        <v>11.650689655172412</v>
      </c>
      <c r="DO557" s="121"/>
      <c r="DP557" s="119">
        <v>14.372428497904565</v>
      </c>
      <c r="DQ557" s="119">
        <v>12.403602676273804</v>
      </c>
      <c r="DR557" s="120">
        <v>19.392934343063008</v>
      </c>
      <c r="DS557" s="121"/>
      <c r="DT557" s="119">
        <v>19.190559386973181</v>
      </c>
      <c r="DU557" s="119">
        <v>25.057103448275864</v>
      </c>
      <c r="DV557" s="120">
        <v>42.25900383141763</v>
      </c>
      <c r="DW557" s="121"/>
      <c r="DX557" s="119">
        <v>41.86150254276469</v>
      </c>
      <c r="DY557" s="119">
        <v>50.094926028663906</v>
      </c>
      <c r="DZ557" s="120">
        <v>51.086904761904769</v>
      </c>
      <c r="EA557" s="121"/>
      <c r="EB557" s="119">
        <v>50.008734567901236</v>
      </c>
      <c r="EC557" s="119">
        <v>32.862882716049391</v>
      </c>
      <c r="ED557" s="120">
        <v>27.351716049382716</v>
      </c>
      <c r="EE557" s="121"/>
      <c r="EF557" s="119">
        <v>37.017047541318085</v>
      </c>
      <c r="EG557" s="119">
        <v>32.402734135890626</v>
      </c>
      <c r="EH557" s="120">
        <v>34.55608039175678</v>
      </c>
      <c r="EI557" s="121"/>
      <c r="EJ557" s="119">
        <v>28.343077183480034</v>
      </c>
      <c r="EK557" s="119">
        <v>39.847647257955323</v>
      </c>
      <c r="EL557" s="120">
        <v>42.148561272850372</v>
      </c>
      <c r="EM557" s="121"/>
      <c r="EN557" s="119">
        <v>46.093449036918138</v>
      </c>
      <c r="EO557" s="119">
        <v>39.88085373194221</v>
      </c>
      <c r="EP557" s="120">
        <v>56.714982945425362</v>
      </c>
      <c r="EQ557" s="121"/>
      <c r="ER557" s="119">
        <v>40.231382054330915</v>
      </c>
      <c r="ES557" s="119">
        <v>50.238685630659468</v>
      </c>
      <c r="ET557" s="120">
        <v>61.964415073630285</v>
      </c>
      <c r="EU557" s="121"/>
      <c r="EV557" s="119">
        <v>27.411131628597801</v>
      </c>
      <c r="EW557" s="119">
        <v>37.222496086066386</v>
      </c>
      <c r="EX557" s="120">
        <v>22.252579181887516</v>
      </c>
      <c r="EY557" s="121"/>
      <c r="EZ557" s="119">
        <v>17.708489839901478</v>
      </c>
      <c r="FA557" s="119">
        <v>17.906350061576358</v>
      </c>
      <c r="FB557" s="120">
        <v>10.288731527093598</v>
      </c>
    </row>
    <row r="558" spans="1:158" s="118" customFormat="1" ht="15" customHeight="1" x14ac:dyDescent="0.25">
      <c r="A558" s="85">
        <v>26210140</v>
      </c>
      <c r="B558" s="444">
        <v>-75.945499999999996</v>
      </c>
      <c r="C558" s="444">
        <v>6.2185277799999996</v>
      </c>
      <c r="D558" s="445">
        <v>1792</v>
      </c>
      <c r="E558" s="197" t="s">
        <v>396</v>
      </c>
      <c r="F558" s="169" t="s">
        <v>49</v>
      </c>
      <c r="G558" s="169" t="s">
        <v>1515</v>
      </c>
      <c r="H558" s="169" t="s">
        <v>713</v>
      </c>
      <c r="I558" s="169" t="s">
        <v>1623</v>
      </c>
      <c r="J558" s="90" t="s">
        <v>1020</v>
      </c>
      <c r="K558" s="339">
        <v>0</v>
      </c>
      <c r="L558" s="126">
        <v>0</v>
      </c>
      <c r="M558" s="126">
        <v>0</v>
      </c>
      <c r="N558" s="126">
        <v>20</v>
      </c>
      <c r="O558" s="126">
        <v>0</v>
      </c>
      <c r="P558" s="126">
        <v>0</v>
      </c>
      <c r="Q558" s="126">
        <v>4</v>
      </c>
      <c r="R558" s="126">
        <v>0</v>
      </c>
      <c r="S558" s="126">
        <v>0</v>
      </c>
      <c r="T558" s="126">
        <v>25</v>
      </c>
      <c r="U558" s="126">
        <v>0</v>
      </c>
      <c r="V558" s="661">
        <v>16</v>
      </c>
      <c r="W558" s="661">
        <v>0</v>
      </c>
      <c r="X558" s="126">
        <v>0</v>
      </c>
      <c r="Y558" s="126">
        <v>9</v>
      </c>
      <c r="Z558" s="126">
        <v>0</v>
      </c>
      <c r="AA558" s="126">
        <v>0</v>
      </c>
      <c r="AB558" s="126">
        <v>0</v>
      </c>
      <c r="AC558" s="126">
        <v>20</v>
      </c>
      <c r="AD558" s="339">
        <v>0</v>
      </c>
      <c r="AE558" s="126">
        <v>0</v>
      </c>
      <c r="AF558" s="126">
        <v>0</v>
      </c>
      <c r="AG558" s="126">
        <v>0</v>
      </c>
      <c r="AH558" s="126">
        <v>0</v>
      </c>
      <c r="AI558" s="126">
        <v>0</v>
      </c>
      <c r="AJ558" s="126">
        <v>0</v>
      </c>
      <c r="AK558" s="126">
        <v>8</v>
      </c>
      <c r="AL558" s="126">
        <v>0</v>
      </c>
      <c r="AM558" s="126">
        <v>0</v>
      </c>
      <c r="AN558" s="126">
        <v>0</v>
      </c>
      <c r="AO558" s="120"/>
      <c r="AP558" s="92">
        <f t="shared" si="319"/>
        <v>102</v>
      </c>
      <c r="AQ558" s="93">
        <v>200.14333333333335</v>
      </c>
      <c r="AR558" s="94">
        <f t="shared" si="327"/>
        <v>50.963476175407621</v>
      </c>
      <c r="AS558" s="95">
        <f t="shared" si="328"/>
        <v>50.963476175407621</v>
      </c>
      <c r="AT558" s="96">
        <f t="shared" si="326"/>
        <v>30</v>
      </c>
      <c r="AU558" s="97">
        <f t="shared" si="308"/>
        <v>7</v>
      </c>
      <c r="AV558" s="98"/>
      <c r="AW558" s="58">
        <f t="shared" si="324"/>
        <v>0</v>
      </c>
      <c r="AX558" s="99"/>
      <c r="AY558" s="300">
        <f t="shared" si="329"/>
        <v>25</v>
      </c>
      <c r="AZ558" s="101">
        <v>105</v>
      </c>
      <c r="BA558" s="102">
        <f t="shared" si="320"/>
        <v>-80</v>
      </c>
      <c r="BB558" s="102" t="str">
        <f t="shared" si="321"/>
        <v/>
      </c>
      <c r="BC558" s="102" t="str">
        <f t="shared" si="322"/>
        <v/>
      </c>
      <c r="BD558" s="102">
        <v>14.100000000000001</v>
      </c>
      <c r="BE558" s="103">
        <f t="shared" si="325"/>
        <v>-7.1000000000000014</v>
      </c>
      <c r="BF558" s="346" t="s">
        <v>396</v>
      </c>
      <c r="BG558" s="105">
        <v>52.068965517241381</v>
      </c>
      <c r="BH558" s="105">
        <v>88.36999999999999</v>
      </c>
      <c r="BI558" s="105">
        <v>136.52142857142857</v>
      </c>
      <c r="BJ558" s="105">
        <v>200.14333333333335</v>
      </c>
      <c r="BK558" s="105">
        <v>236.40333333333334</v>
      </c>
      <c r="BL558" s="105">
        <v>170.16896551724136</v>
      </c>
      <c r="BM558" s="105">
        <v>155.93793103448274</v>
      </c>
      <c r="BN558" s="105">
        <v>161.24137931034483</v>
      </c>
      <c r="BO558" s="105">
        <v>197.72857142857146</v>
      </c>
      <c r="BP558" s="105">
        <v>216.09285714285716</v>
      </c>
      <c r="BQ558" s="105">
        <v>179.78571428571428</v>
      </c>
      <c r="BR558" s="106">
        <v>90.896551724137936</v>
      </c>
      <c r="BS558" s="107"/>
      <c r="BT558" s="108">
        <v>5.7188888888888858</v>
      </c>
      <c r="BU558" s="108">
        <v>7.3257491789819369</v>
      </c>
      <c r="BV558" s="108">
        <v>10.733333333333334</v>
      </c>
      <c r="BW558" s="108">
        <v>14.100000000000001</v>
      </c>
      <c r="BX558" s="108">
        <v>15.866666666666664</v>
      </c>
      <c r="BY558" s="109">
        <v>12.252873563218392</v>
      </c>
      <c r="BZ558" s="109">
        <v>11.786666666666665</v>
      </c>
      <c r="CA558" s="109">
        <v>11.675555555555555</v>
      </c>
      <c r="CB558" s="109">
        <v>14.28775267538645</v>
      </c>
      <c r="CC558" s="109">
        <v>15.478620689655171</v>
      </c>
      <c r="CD558" s="109">
        <v>14.003448275862072</v>
      </c>
      <c r="CE558" s="109">
        <v>8.2199999999999953</v>
      </c>
      <c r="CF558" s="110"/>
      <c r="CG558" s="111">
        <v>50</v>
      </c>
      <c r="CH558" s="111">
        <v>75</v>
      </c>
      <c r="CI558" s="111">
        <v>95</v>
      </c>
      <c r="CJ558" s="111">
        <v>105</v>
      </c>
      <c r="CK558" s="111">
        <v>133</v>
      </c>
      <c r="CL558" s="111">
        <v>118</v>
      </c>
      <c r="CM558" s="111">
        <v>105.9</v>
      </c>
      <c r="CN558" s="111">
        <v>101</v>
      </c>
      <c r="CO558" s="111">
        <v>130</v>
      </c>
      <c r="CP558" s="111">
        <v>98</v>
      </c>
      <c r="CQ558" s="111">
        <v>136</v>
      </c>
      <c r="CR558" s="111">
        <v>70</v>
      </c>
      <c r="CS558" s="112"/>
      <c r="CT558" s="200" t="s">
        <v>396</v>
      </c>
      <c r="CU558" s="114">
        <f t="shared" si="332"/>
        <v>49</v>
      </c>
      <c r="CV558" s="114"/>
      <c r="CW558" s="114"/>
      <c r="CX558" s="114">
        <f t="shared" si="333"/>
        <v>45</v>
      </c>
      <c r="CY558" s="114"/>
      <c r="CZ558" s="114"/>
      <c r="DA558" s="114">
        <f>SUM(AE558:AO558)</f>
        <v>8</v>
      </c>
      <c r="DB558" s="115">
        <f>+SUM(CU558:DA558)</f>
        <v>102</v>
      </c>
      <c r="DC558" s="116">
        <f t="shared" si="334"/>
        <v>10</v>
      </c>
      <c r="DD558" s="116">
        <f t="shared" si="335"/>
        <v>10</v>
      </c>
      <c r="DE558" s="116">
        <f>COUNT(AE558:AO558)</f>
        <v>10</v>
      </c>
      <c r="DF558" s="117">
        <f t="shared" si="336"/>
        <v>30</v>
      </c>
      <c r="DH558" s="119">
        <v>31.553955375253548</v>
      </c>
      <c r="DI558" s="119">
        <v>21.372008113590262</v>
      </c>
      <c r="DJ558" s="120">
        <v>13.911967545638944</v>
      </c>
      <c r="DK558" s="121"/>
      <c r="DL558" s="119">
        <v>32.286360153256702</v>
      </c>
      <c r="DM558" s="119">
        <v>38.402720306513402</v>
      </c>
      <c r="DN558" s="120">
        <v>28.576436781609193</v>
      </c>
      <c r="DO558" s="121"/>
      <c r="DP558" s="119">
        <v>43.050526315789476</v>
      </c>
      <c r="DQ558" s="119">
        <v>40.279457955232914</v>
      </c>
      <c r="DR558" s="120">
        <v>57.697601935874175</v>
      </c>
      <c r="DS558" s="121"/>
      <c r="DT558" s="119">
        <v>54.983205900720705</v>
      </c>
      <c r="DU558" s="119">
        <v>74.401066720677846</v>
      </c>
      <c r="DV558" s="120">
        <v>79.40883082687732</v>
      </c>
      <c r="DW558" s="121"/>
      <c r="DX558" s="119">
        <v>79.004549708444301</v>
      </c>
      <c r="DY558" s="119">
        <v>82.404745518681167</v>
      </c>
      <c r="DZ558" s="120">
        <v>78.104497876322782</v>
      </c>
      <c r="EA558" s="121"/>
      <c r="EB558" s="119">
        <v>77.968128998069574</v>
      </c>
      <c r="EC558" s="119">
        <v>47.774101972065566</v>
      </c>
      <c r="ED558" s="120">
        <v>55.223286271244184</v>
      </c>
      <c r="EE558" s="121"/>
      <c r="EF558" s="119">
        <v>67.306160650382637</v>
      </c>
      <c r="EG558" s="119">
        <v>55.527582536565681</v>
      </c>
      <c r="EH558" s="120">
        <v>63.149015433741354</v>
      </c>
      <c r="EI558" s="121"/>
      <c r="EJ558" s="119">
        <v>56.755518069296677</v>
      </c>
      <c r="EK558" s="119">
        <v>47.24725338411227</v>
      </c>
      <c r="EL558" s="120">
        <v>59.304125098315183</v>
      </c>
      <c r="EM558" s="121"/>
      <c r="EN558" s="119">
        <v>64.349080666130135</v>
      </c>
      <c r="EO558" s="119">
        <v>82.459906828452915</v>
      </c>
      <c r="EP558" s="120">
        <v>78.615150436451444</v>
      </c>
      <c r="EQ558" s="121"/>
      <c r="ER558" s="119">
        <v>68.698702375210999</v>
      </c>
      <c r="ES558" s="119">
        <v>81.560569387509062</v>
      </c>
      <c r="ET558" s="120">
        <v>83.295900651073069</v>
      </c>
      <c r="EU558" s="121"/>
      <c r="EV558" s="119">
        <v>63.671171171171174</v>
      </c>
      <c r="EW558" s="119">
        <v>67.962488350419378</v>
      </c>
      <c r="EX558" s="120">
        <v>67.762892202547391</v>
      </c>
      <c r="EY558" s="121"/>
      <c r="EZ558" s="119">
        <v>44.017225220566857</v>
      </c>
      <c r="FA558" s="119">
        <v>42.584106259897233</v>
      </c>
      <c r="FB558" s="120">
        <v>22.622806450570408</v>
      </c>
    </row>
    <row r="559" spans="1:158" s="118" customFormat="1" ht="15" customHeight="1" x14ac:dyDescent="0.25">
      <c r="A559" s="85">
        <v>27010900</v>
      </c>
      <c r="B559" s="444">
        <v>-75.219805559999998</v>
      </c>
      <c r="C559" s="444">
        <v>6.6778055600000004</v>
      </c>
      <c r="D559" s="445">
        <v>1850</v>
      </c>
      <c r="E559" s="299" t="s">
        <v>117</v>
      </c>
      <c r="F559" s="456" t="s">
        <v>49</v>
      </c>
      <c r="G559" s="456" t="s">
        <v>1515</v>
      </c>
      <c r="H559" s="456" t="s">
        <v>1425</v>
      </c>
      <c r="I559" s="456" t="s">
        <v>1546</v>
      </c>
      <c r="J559" s="457" t="s">
        <v>791</v>
      </c>
      <c r="K559" s="339">
        <v>50</v>
      </c>
      <c r="L559" s="126">
        <v>7</v>
      </c>
      <c r="M559" s="126">
        <v>45</v>
      </c>
      <c r="N559" s="126">
        <v>0</v>
      </c>
      <c r="O559" s="126">
        <v>5</v>
      </c>
      <c r="P559" s="126">
        <v>0</v>
      </c>
      <c r="Q559" s="126">
        <v>42</v>
      </c>
      <c r="R559" s="126">
        <v>4</v>
      </c>
      <c r="S559" s="126">
        <v>0</v>
      </c>
      <c r="T559" s="126">
        <v>0</v>
      </c>
      <c r="U559" s="126">
        <v>0</v>
      </c>
      <c r="V559" s="661">
        <v>8</v>
      </c>
      <c r="W559" s="661">
        <v>17</v>
      </c>
      <c r="X559" s="126">
        <v>0</v>
      </c>
      <c r="Y559" s="126">
        <v>24</v>
      </c>
      <c r="Z559" s="126">
        <v>6</v>
      </c>
      <c r="AA559" s="126">
        <v>41</v>
      </c>
      <c r="AB559" s="126">
        <v>4</v>
      </c>
      <c r="AC559" s="126">
        <v>13</v>
      </c>
      <c r="AD559" s="339">
        <v>0</v>
      </c>
      <c r="AE559" s="126">
        <v>0</v>
      </c>
      <c r="AF559" s="126">
        <v>20</v>
      </c>
      <c r="AG559" s="126">
        <v>2</v>
      </c>
      <c r="AH559" s="126">
        <v>28</v>
      </c>
      <c r="AI559" s="126">
        <v>57</v>
      </c>
      <c r="AJ559" s="126">
        <v>0</v>
      </c>
      <c r="AK559" s="126">
        <v>50</v>
      </c>
      <c r="AL559" s="126">
        <v>27</v>
      </c>
      <c r="AM559" s="126">
        <v>0</v>
      </c>
      <c r="AN559" s="126">
        <v>0</v>
      </c>
      <c r="AO559" s="120"/>
      <c r="AP559" s="92">
        <f t="shared" si="319"/>
        <v>450</v>
      </c>
      <c r="AQ559" s="93">
        <v>354.35714285714283</v>
      </c>
      <c r="AR559" s="94">
        <f t="shared" si="327"/>
        <v>126.99052610360815</v>
      </c>
      <c r="AS559" s="95">
        <f t="shared" si="328"/>
        <v>126.99052610360816</v>
      </c>
      <c r="AT559" s="96">
        <f t="shared" si="326"/>
        <v>30</v>
      </c>
      <c r="AU559" s="97">
        <f t="shared" si="308"/>
        <v>19</v>
      </c>
      <c r="AV559" s="98"/>
      <c r="AW559" s="58">
        <f t="shared" si="324"/>
        <v>0</v>
      </c>
      <c r="AX559" s="99"/>
      <c r="AY559" s="300">
        <f t="shared" si="329"/>
        <v>57</v>
      </c>
      <c r="AZ559" s="101">
        <v>112</v>
      </c>
      <c r="BA559" s="102">
        <f t="shared" si="320"/>
        <v>-55</v>
      </c>
      <c r="BB559" s="102" t="str">
        <f t="shared" si="321"/>
        <v/>
      </c>
      <c r="BC559" s="102" t="str">
        <f t="shared" si="322"/>
        <v/>
      </c>
      <c r="BD559" s="102">
        <v>18.490804597701146</v>
      </c>
      <c r="BE559" s="103">
        <f t="shared" si="325"/>
        <v>0.50919540229885385</v>
      </c>
      <c r="BF559" s="458" t="s">
        <v>117</v>
      </c>
      <c r="BG559" s="105">
        <v>84.033333333333331</v>
      </c>
      <c r="BH559" s="105">
        <v>100.96551724137932</v>
      </c>
      <c r="BI559" s="105">
        <v>219.41379310344828</v>
      </c>
      <c r="BJ559" s="105">
        <v>354.35714285714283</v>
      </c>
      <c r="BK559" s="105">
        <v>480.63333333333333</v>
      </c>
      <c r="BL559" s="105">
        <v>329.6</v>
      </c>
      <c r="BM559" s="105">
        <v>292.62068965517244</v>
      </c>
      <c r="BN559" s="105">
        <v>345.5</v>
      </c>
      <c r="BO559" s="105">
        <v>378.5</v>
      </c>
      <c r="BP559" s="105">
        <v>379.28928571428571</v>
      </c>
      <c r="BQ559" s="105">
        <v>285.85714285714283</v>
      </c>
      <c r="BR559" s="106">
        <v>146.4</v>
      </c>
      <c r="BS559" s="107"/>
      <c r="BT559" s="108">
        <v>7.2666666666666639</v>
      </c>
      <c r="BU559" s="108">
        <v>8.3991478136593081</v>
      </c>
      <c r="BV559" s="108">
        <v>13.782222222222225</v>
      </c>
      <c r="BW559" s="108">
        <v>18.490804597701146</v>
      </c>
      <c r="BX559" s="108">
        <v>20.700000000000003</v>
      </c>
      <c r="BY559" s="109">
        <v>16.066666666666666</v>
      </c>
      <c r="BZ559" s="109">
        <v>16.189999999999998</v>
      </c>
      <c r="CA559" s="109">
        <v>17.033333333333331</v>
      </c>
      <c r="CB559" s="109">
        <v>18.966666666666672</v>
      </c>
      <c r="CC559" s="109">
        <v>19.006666666666668</v>
      </c>
      <c r="CD559" s="109">
        <v>16.196551724137933</v>
      </c>
      <c r="CE559" s="109">
        <v>10.933333333333332</v>
      </c>
      <c r="CF559" s="110"/>
      <c r="CG559" s="111">
        <v>80</v>
      </c>
      <c r="CH559" s="111">
        <v>72</v>
      </c>
      <c r="CI559" s="111">
        <v>99</v>
      </c>
      <c r="CJ559" s="111">
        <v>112</v>
      </c>
      <c r="CK559" s="111">
        <v>137</v>
      </c>
      <c r="CL559" s="111">
        <v>110</v>
      </c>
      <c r="CM559" s="111">
        <v>95</v>
      </c>
      <c r="CN559" s="111">
        <v>97</v>
      </c>
      <c r="CO559" s="111">
        <v>110</v>
      </c>
      <c r="CP559" s="111">
        <v>109</v>
      </c>
      <c r="CQ559" s="111">
        <v>98</v>
      </c>
      <c r="CR559" s="111">
        <v>98</v>
      </c>
      <c r="CS559" s="112"/>
      <c r="CT559" s="459" t="s">
        <v>117</v>
      </c>
      <c r="CU559" s="114">
        <f t="shared" si="332"/>
        <v>153</v>
      </c>
      <c r="CV559" s="114"/>
      <c r="CW559" s="114"/>
      <c r="CX559" s="114">
        <f t="shared" si="333"/>
        <v>113</v>
      </c>
      <c r="CY559" s="114"/>
      <c r="CZ559" s="114"/>
      <c r="DA559" s="114">
        <f>SUM(AE559:AO559)</f>
        <v>184</v>
      </c>
      <c r="DB559" s="115">
        <f>+SUM(CU559:DA559)</f>
        <v>450</v>
      </c>
      <c r="DC559" s="116">
        <f t="shared" si="334"/>
        <v>10</v>
      </c>
      <c r="DD559" s="116">
        <f t="shared" si="335"/>
        <v>10</v>
      </c>
      <c r="DE559" s="116">
        <f>COUNT(AE559:AO559)</f>
        <v>10</v>
      </c>
      <c r="DF559" s="117">
        <f t="shared" si="336"/>
        <v>30</v>
      </c>
      <c r="DH559" s="119">
        <v>25.09990524451036</v>
      </c>
      <c r="DI559" s="119">
        <v>33.332674164709758</v>
      </c>
      <c r="DJ559" s="120">
        <v>25.601903349400565</v>
      </c>
      <c r="DK559" s="121"/>
      <c r="DL559" s="119">
        <v>39.04509283819629</v>
      </c>
      <c r="DM559" s="119">
        <v>37.011494252873568</v>
      </c>
      <c r="DN559" s="120">
        <v>38.943412908930149</v>
      </c>
      <c r="DO559" s="121"/>
      <c r="DP559" s="119">
        <v>55.760869565217391</v>
      </c>
      <c r="DQ559" s="119">
        <v>56.671664167916042</v>
      </c>
      <c r="DR559" s="120">
        <v>78.429535232383799</v>
      </c>
      <c r="DS559" s="121"/>
      <c r="DT559" s="119">
        <v>92.276845284078945</v>
      </c>
      <c r="DU559" s="119">
        <v>101.63534758660823</v>
      </c>
      <c r="DV559" s="120">
        <v>151.9498760948301</v>
      </c>
      <c r="DW559" s="121"/>
      <c r="DX559" s="119">
        <v>157.28246949662557</v>
      </c>
      <c r="DY559" s="119">
        <v>143.95854055200698</v>
      </c>
      <c r="DZ559" s="120">
        <v>138.44864512378123</v>
      </c>
      <c r="EA559" s="121"/>
      <c r="EB559" s="119">
        <v>139.68789660469307</v>
      </c>
      <c r="EC559" s="119">
        <v>108.99734413899043</v>
      </c>
      <c r="ED559" s="120">
        <v>83.200966152868261</v>
      </c>
      <c r="EE559" s="121"/>
      <c r="EF559" s="119">
        <v>104.77265503521448</v>
      </c>
      <c r="EG559" s="119">
        <v>95.934013994329092</v>
      </c>
      <c r="EH559" s="120">
        <v>98.814020625628828</v>
      </c>
      <c r="EI559" s="121"/>
      <c r="EJ559" s="119">
        <v>95.989582372061065</v>
      </c>
      <c r="EK559" s="119">
        <v>101.70086232530478</v>
      </c>
      <c r="EL559" s="120">
        <v>139.27507254401345</v>
      </c>
      <c r="EM559" s="121"/>
      <c r="EN559" s="119">
        <v>142.42114480913824</v>
      </c>
      <c r="EO559" s="119">
        <v>111.77993601792943</v>
      </c>
      <c r="EP559" s="120">
        <v>144.13463345864662</v>
      </c>
      <c r="EQ559" s="121"/>
      <c r="ER559" s="119">
        <v>121.01415908664879</v>
      </c>
      <c r="ES559" s="119">
        <v>130.66378283806583</v>
      </c>
      <c r="ET559" s="120">
        <v>128.69447186838889</v>
      </c>
      <c r="EU559" s="121"/>
      <c r="EV559" s="119">
        <v>97.084326018808781</v>
      </c>
      <c r="EW559" s="119">
        <v>105.24936677115988</v>
      </c>
      <c r="EX559" s="120">
        <v>71.493893416927904</v>
      </c>
      <c r="EY559" s="121"/>
      <c r="EZ559" s="119">
        <v>66.244162775183455</v>
      </c>
      <c r="FA559" s="119">
        <v>36.824549699799867</v>
      </c>
      <c r="FB559" s="120">
        <v>46.931287525016678</v>
      </c>
    </row>
    <row r="560" spans="1:158" s="118" customFormat="1" ht="15" customHeight="1" x14ac:dyDescent="0.25">
      <c r="A560" s="85">
        <v>26240100</v>
      </c>
      <c r="B560" s="449">
        <v>-75.209999999999994</v>
      </c>
      <c r="C560" s="449">
        <v>7.86</v>
      </c>
      <c r="D560" s="445">
        <v>70</v>
      </c>
      <c r="E560" s="460" t="s">
        <v>1326</v>
      </c>
      <c r="F560" s="461" t="s">
        <v>49</v>
      </c>
      <c r="G560" s="461" t="s">
        <v>1515</v>
      </c>
      <c r="H560" s="461" t="s">
        <v>713</v>
      </c>
      <c r="I560" s="461" t="s">
        <v>1634</v>
      </c>
      <c r="J560" s="461" t="s">
        <v>1327</v>
      </c>
      <c r="K560" s="339">
        <v>0</v>
      </c>
      <c r="L560" s="126">
        <v>0</v>
      </c>
      <c r="M560" s="126">
        <v>0</v>
      </c>
      <c r="N560" s="126">
        <v>0</v>
      </c>
      <c r="O560" s="126">
        <v>5</v>
      </c>
      <c r="P560" s="126">
        <v>0</v>
      </c>
      <c r="Q560" s="126">
        <v>42</v>
      </c>
      <c r="R560" s="126">
        <v>0</v>
      </c>
      <c r="S560" s="126">
        <v>2</v>
      </c>
      <c r="T560" s="126">
        <v>1</v>
      </c>
      <c r="U560" s="126">
        <v>13</v>
      </c>
      <c r="V560" s="661">
        <v>0</v>
      </c>
      <c r="W560" s="661">
        <v>15</v>
      </c>
      <c r="X560" s="126">
        <v>0</v>
      </c>
      <c r="Y560" s="126">
        <v>0</v>
      </c>
      <c r="Z560" s="126">
        <v>0</v>
      </c>
      <c r="AA560" s="126">
        <v>0</v>
      </c>
      <c r="AB560" s="126">
        <v>0</v>
      </c>
      <c r="AC560" s="126">
        <v>0</v>
      </c>
      <c r="AD560" s="339">
        <v>0</v>
      </c>
      <c r="AE560" s="126">
        <v>0</v>
      </c>
      <c r="AF560" s="126">
        <v>8</v>
      </c>
      <c r="AG560" s="126">
        <v>20</v>
      </c>
      <c r="AH560" s="126">
        <v>22</v>
      </c>
      <c r="AI560" s="126">
        <v>37</v>
      </c>
      <c r="AJ560" s="126">
        <v>0</v>
      </c>
      <c r="AK560" s="126">
        <v>7</v>
      </c>
      <c r="AL560" s="126">
        <v>0</v>
      </c>
      <c r="AM560" s="126">
        <v>0</v>
      </c>
      <c r="AN560" s="126">
        <v>0</v>
      </c>
      <c r="AO560" s="120"/>
      <c r="AP560" s="92">
        <f t="shared" si="319"/>
        <v>172</v>
      </c>
      <c r="AQ560" s="93">
        <v>226.18571428571428</v>
      </c>
      <c r="AR560" s="94">
        <f t="shared" si="327"/>
        <v>76.043706183288066</v>
      </c>
      <c r="AS560" s="95">
        <f t="shared" si="328"/>
        <v>76.043706183288066</v>
      </c>
      <c r="AT560" s="96">
        <f t="shared" si="326"/>
        <v>30</v>
      </c>
      <c r="AU560" s="97">
        <f t="shared" si="308"/>
        <v>11</v>
      </c>
      <c r="AV560" s="98"/>
      <c r="AW560" s="58">
        <f t="shared" si="324"/>
        <v>0</v>
      </c>
      <c r="AX560" s="99"/>
      <c r="AY560" s="300">
        <f t="shared" si="329"/>
        <v>42</v>
      </c>
      <c r="AZ560" s="101">
        <v>192</v>
      </c>
      <c r="BA560" s="102">
        <f t="shared" si="320"/>
        <v>-150</v>
      </c>
      <c r="BB560" s="102" t="str">
        <f t="shared" si="321"/>
        <v/>
      </c>
      <c r="BC560" s="102" t="str">
        <f t="shared" si="322"/>
        <v/>
      </c>
      <c r="BD560" s="102">
        <v>11.678571428571425</v>
      </c>
      <c r="BE560" s="103">
        <f t="shared" si="325"/>
        <v>-0.67857142857142527</v>
      </c>
      <c r="BF560" s="462" t="s">
        <v>1326</v>
      </c>
      <c r="BG560" s="105">
        <v>27.37037037037037</v>
      </c>
      <c r="BH560" s="105">
        <v>38.592592592592595</v>
      </c>
      <c r="BI560" s="105">
        <v>79.100000000000009</v>
      </c>
      <c r="BJ560" s="105">
        <v>226.18571428571428</v>
      </c>
      <c r="BK560" s="105">
        <v>327.37241379310342</v>
      </c>
      <c r="BL560" s="105">
        <v>345.68666666666667</v>
      </c>
      <c r="BM560" s="105">
        <v>319.53793103448277</v>
      </c>
      <c r="BN560" s="105">
        <v>404.15862068965521</v>
      </c>
      <c r="BO560" s="105">
        <v>380.58333333333331</v>
      </c>
      <c r="BP560" s="105">
        <v>338.11034482758623</v>
      </c>
      <c r="BQ560" s="105">
        <v>253.27857142857144</v>
      </c>
      <c r="BR560" s="106">
        <v>97.56</v>
      </c>
      <c r="BS560" s="107"/>
      <c r="BT560" s="108">
        <v>2.5404761904761899</v>
      </c>
      <c r="BU560" s="108">
        <v>3.251682353976074</v>
      </c>
      <c r="BV560" s="108">
        <v>5.7857142857142847</v>
      </c>
      <c r="BW560" s="108">
        <v>11.678571428571425</v>
      </c>
      <c r="BX560" s="108">
        <v>15.931034482758621</v>
      </c>
      <c r="BY560" s="109">
        <v>16.133333333333329</v>
      </c>
      <c r="BZ560" s="109">
        <v>16.321111111111112</v>
      </c>
      <c r="CA560" s="109">
        <v>17.555555555555557</v>
      </c>
      <c r="CB560" s="109">
        <v>16</v>
      </c>
      <c r="CC560" s="109">
        <v>16.206896551724139</v>
      </c>
      <c r="CD560" s="109">
        <v>14.158145065398335</v>
      </c>
      <c r="CE560" s="109">
        <v>6.7950617283950603</v>
      </c>
      <c r="CF560" s="110"/>
      <c r="CG560" s="111">
        <v>90</v>
      </c>
      <c r="CH560" s="111">
        <v>120</v>
      </c>
      <c r="CI560" s="111">
        <v>140</v>
      </c>
      <c r="CJ560" s="111">
        <v>192</v>
      </c>
      <c r="CK560" s="111">
        <v>160</v>
      </c>
      <c r="CL560" s="111">
        <v>147</v>
      </c>
      <c r="CM560" s="111">
        <v>167</v>
      </c>
      <c r="CN560" s="111">
        <v>235</v>
      </c>
      <c r="CO560" s="111">
        <v>147</v>
      </c>
      <c r="CP560" s="111">
        <v>187</v>
      </c>
      <c r="CQ560" s="111">
        <v>140</v>
      </c>
      <c r="CR560" s="111">
        <v>130</v>
      </c>
      <c r="CS560" s="112"/>
      <c r="CT560" s="463" t="s">
        <v>1326</v>
      </c>
      <c r="CU560" s="114">
        <f t="shared" si="332"/>
        <v>50</v>
      </c>
      <c r="CV560" s="114"/>
      <c r="CW560" s="114"/>
      <c r="CX560" s="114">
        <f t="shared" si="333"/>
        <v>28</v>
      </c>
      <c r="CY560" s="114"/>
      <c r="CZ560" s="114"/>
      <c r="DA560" s="114"/>
      <c r="DB560" s="115"/>
      <c r="DC560" s="116">
        <f t="shared" si="334"/>
        <v>10</v>
      </c>
      <c r="DD560" s="116">
        <f t="shared" si="335"/>
        <v>10</v>
      </c>
      <c r="DE560" s="116"/>
      <c r="DF560" s="117">
        <f t="shared" si="336"/>
        <v>30</v>
      </c>
      <c r="DH560" s="119">
        <v>32.657291666666666</v>
      </c>
      <c r="DI560" s="119">
        <v>21.466319444444444</v>
      </c>
      <c r="DJ560" s="120">
        <v>27.265277777777776</v>
      </c>
      <c r="DK560" s="121"/>
      <c r="DL560" s="119">
        <v>38.097677902621719</v>
      </c>
      <c r="DM560" s="119">
        <v>37.654681647940073</v>
      </c>
      <c r="DN560" s="120">
        <v>42.527640449438202</v>
      </c>
      <c r="DO560" s="121"/>
      <c r="DP560" s="119">
        <v>31.553240740740737</v>
      </c>
      <c r="DQ560" s="119">
        <v>28.467592592592595</v>
      </c>
      <c r="DR560" s="120">
        <v>55.442129629629633</v>
      </c>
      <c r="DS560" s="121"/>
      <c r="DT560" s="119">
        <v>76.355730533683285</v>
      </c>
      <c r="DU560" s="119">
        <v>81.140168891931978</v>
      </c>
      <c r="DV560" s="120">
        <v>127.71521168549583</v>
      </c>
      <c r="DW560" s="121"/>
      <c r="DX560" s="119">
        <v>105.94192736425747</v>
      </c>
      <c r="DY560" s="119">
        <v>90.496188421431143</v>
      </c>
      <c r="DZ560" s="120">
        <v>109.50632865875585</v>
      </c>
      <c r="EA560" s="121"/>
      <c r="EB560" s="119">
        <v>103.23096406190719</v>
      </c>
      <c r="EC560" s="119">
        <v>102.61892277300258</v>
      </c>
      <c r="ED560" s="120">
        <v>82.931594646571682</v>
      </c>
      <c r="EE560" s="121"/>
      <c r="EF560" s="119">
        <v>97.784328347297148</v>
      </c>
      <c r="EG560" s="119">
        <v>70.282485999619823</v>
      </c>
      <c r="EH560" s="120">
        <v>81.618370838268191</v>
      </c>
      <c r="EI560" s="121"/>
      <c r="EJ560" s="119">
        <v>101.05546445100397</v>
      </c>
      <c r="EK560" s="119">
        <v>90.5979835525916</v>
      </c>
      <c r="EL560" s="120">
        <v>114.93173718158958</v>
      </c>
      <c r="EM560" s="121"/>
      <c r="EN560" s="119">
        <v>105.90119212205002</v>
      </c>
      <c r="EO560" s="119">
        <v>90.051347352591634</v>
      </c>
      <c r="EP560" s="120">
        <v>112.36227534017318</v>
      </c>
      <c r="EQ560" s="121"/>
      <c r="ER560" s="119">
        <v>96.607493694411275</v>
      </c>
      <c r="ES560" s="119">
        <v>120.0362571352715</v>
      </c>
      <c r="ET560" s="120">
        <v>106.15254546661357</v>
      </c>
      <c r="EU560" s="121"/>
      <c r="EV560" s="119">
        <v>87.267059553349881</v>
      </c>
      <c r="EW560" s="119">
        <v>95.674849344204191</v>
      </c>
      <c r="EX560" s="120">
        <v>68.711937256292103</v>
      </c>
      <c r="EY560" s="121"/>
      <c r="EZ560" s="119">
        <v>55.251727764423066</v>
      </c>
      <c r="FA560" s="119">
        <v>50.545447716346146</v>
      </c>
      <c r="FB560" s="120">
        <v>38.77974759615384</v>
      </c>
    </row>
    <row r="561" spans="1:158" s="118" customFormat="1" ht="15" customHeight="1" x14ac:dyDescent="0.25">
      <c r="A561" s="85">
        <v>23105030</v>
      </c>
      <c r="B561" s="444">
        <v>-74.796583330000004</v>
      </c>
      <c r="C561" s="444">
        <v>6.7741111099999998</v>
      </c>
      <c r="D561" s="445">
        <v>995</v>
      </c>
      <c r="E561" s="299" t="s">
        <v>421</v>
      </c>
      <c r="F561" s="456" t="s">
        <v>49</v>
      </c>
      <c r="G561" s="456" t="s">
        <v>1515</v>
      </c>
      <c r="H561" s="456" t="s">
        <v>1518</v>
      </c>
      <c r="I561" s="456" t="s">
        <v>1586</v>
      </c>
      <c r="J561" s="457" t="s">
        <v>1021</v>
      </c>
      <c r="K561" s="339" t="s">
        <v>1301</v>
      </c>
      <c r="L561" s="126" t="s">
        <v>1301</v>
      </c>
      <c r="M561" s="126" t="s">
        <v>1301</v>
      </c>
      <c r="N561" s="126" t="s">
        <v>1301</v>
      </c>
      <c r="O561" s="126" t="s">
        <v>1301</v>
      </c>
      <c r="P561" s="126" t="s">
        <v>1301</v>
      </c>
      <c r="Q561" s="126" t="s">
        <v>1301</v>
      </c>
      <c r="R561" s="126" t="s">
        <v>1301</v>
      </c>
      <c r="S561" s="126" t="s">
        <v>1301</v>
      </c>
      <c r="T561" s="126" t="s">
        <v>1301</v>
      </c>
      <c r="U561" s="126" t="s">
        <v>1301</v>
      </c>
      <c r="V561" s="661" t="s">
        <v>1301</v>
      </c>
      <c r="W561" s="661" t="s">
        <v>1301</v>
      </c>
      <c r="X561" s="126" t="s">
        <v>1301</v>
      </c>
      <c r="Y561" s="126" t="s">
        <v>1301</v>
      </c>
      <c r="Z561" s="126" t="s">
        <v>1301</v>
      </c>
      <c r="AA561" s="126" t="s">
        <v>1301</v>
      </c>
      <c r="AB561" s="126" t="s">
        <v>1301</v>
      </c>
      <c r="AC561" s="126" t="s">
        <v>1301</v>
      </c>
      <c r="AD561" s="339" t="s">
        <v>1301</v>
      </c>
      <c r="AE561" s="126" t="s">
        <v>1301</v>
      </c>
      <c r="AF561" s="126" t="s">
        <v>1301</v>
      </c>
      <c r="AG561" s="126" t="s">
        <v>1301</v>
      </c>
      <c r="AH561" s="126" t="s">
        <v>1301</v>
      </c>
      <c r="AI561" s="126" t="s">
        <v>1301</v>
      </c>
      <c r="AJ561" s="126" t="s">
        <v>1301</v>
      </c>
      <c r="AK561" s="126" t="s">
        <v>1301</v>
      </c>
      <c r="AL561" s="126" t="s">
        <v>1301</v>
      </c>
      <c r="AM561" s="126" t="s">
        <v>1301</v>
      </c>
      <c r="AN561" s="126" t="s">
        <v>1301</v>
      </c>
      <c r="AO561" s="120"/>
      <c r="AP561" s="92" t="str">
        <f t="shared" si="319"/>
        <v/>
      </c>
      <c r="AQ561" s="93">
        <v>249.86153846153846</v>
      </c>
      <c r="AR561" s="58"/>
      <c r="AS561" s="58"/>
      <c r="AT561" s="96"/>
      <c r="AU561" s="97"/>
      <c r="AV561" s="98"/>
      <c r="AW561" s="58"/>
      <c r="AX561" s="99"/>
      <c r="AY561" s="300"/>
      <c r="AZ561" s="101"/>
      <c r="BA561" s="102" t="str">
        <f t="shared" si="320"/>
        <v/>
      </c>
      <c r="BB561" s="102" t="str">
        <f t="shared" si="321"/>
        <v/>
      </c>
      <c r="BC561" s="102" t="str">
        <f t="shared" si="322"/>
        <v/>
      </c>
      <c r="BD561" s="102">
        <v>17.124651959734415</v>
      </c>
      <c r="BE561" s="103">
        <f t="shared" si="325"/>
        <v>-17.124651959734415</v>
      </c>
      <c r="BF561" s="458" t="s">
        <v>421</v>
      </c>
      <c r="BG561" s="105">
        <v>30.021428571428576</v>
      </c>
      <c r="BH561" s="105">
        <v>60.441379310344828</v>
      </c>
      <c r="BI561" s="105">
        <v>146.37500000000003</v>
      </c>
      <c r="BJ561" s="105">
        <v>249.86153846153846</v>
      </c>
      <c r="BK561" s="105">
        <v>280.78076923076929</v>
      </c>
      <c r="BL561" s="105">
        <v>209.73999999999995</v>
      </c>
      <c r="BM561" s="105">
        <v>219.50769230769225</v>
      </c>
      <c r="BN561" s="105">
        <v>226.86071428571427</v>
      </c>
      <c r="BO561" s="105">
        <v>261.71999999999997</v>
      </c>
      <c r="BP561" s="105">
        <v>250.45925925925926</v>
      </c>
      <c r="BQ561" s="105">
        <v>169.77500000000001</v>
      </c>
      <c r="BR561" s="106">
        <v>69.289655172413816</v>
      </c>
      <c r="BS561" s="107"/>
      <c r="BT561" s="108">
        <v>3.9285714285714279</v>
      </c>
      <c r="BU561" s="108">
        <v>5.4093447426533032</v>
      </c>
      <c r="BV561" s="108">
        <v>10.464285714285715</v>
      </c>
      <c r="BW561" s="108">
        <v>17.124651959734415</v>
      </c>
      <c r="BX561" s="108">
        <v>18.769252873563214</v>
      </c>
      <c r="BY561" s="109">
        <v>15.266465973362523</v>
      </c>
      <c r="BZ561" s="109">
        <v>16.043103448275861</v>
      </c>
      <c r="CA561" s="109">
        <v>16.917241379310344</v>
      </c>
      <c r="CB561" s="109">
        <v>18.119494061230089</v>
      </c>
      <c r="CC561" s="109">
        <v>17.707671957671963</v>
      </c>
      <c r="CD561" s="109">
        <v>14.285714285714285</v>
      </c>
      <c r="CE561" s="109">
        <v>7.7241379310344795</v>
      </c>
      <c r="CF561" s="110"/>
      <c r="CG561" s="111"/>
      <c r="CH561" s="111"/>
      <c r="CI561" s="111"/>
      <c r="CJ561" s="111"/>
      <c r="CK561" s="111"/>
      <c r="CL561" s="111"/>
      <c r="CM561" s="111"/>
      <c r="CN561" s="111"/>
      <c r="CO561" s="111"/>
      <c r="CP561" s="111"/>
      <c r="CQ561" s="111"/>
      <c r="CR561" s="111"/>
      <c r="CS561" s="112"/>
      <c r="CT561" s="459" t="s">
        <v>421</v>
      </c>
      <c r="CU561" s="114">
        <f t="shared" si="332"/>
        <v>0</v>
      </c>
      <c r="CV561" s="114"/>
      <c r="CW561" s="114"/>
      <c r="CX561" s="114">
        <f t="shared" si="333"/>
        <v>0</v>
      </c>
      <c r="CY561" s="114"/>
      <c r="CZ561" s="114"/>
      <c r="DA561" s="114">
        <f t="shared" ref="DA561:DA566" si="337">SUM(AE561:AO561)</f>
        <v>0</v>
      </c>
      <c r="DB561" s="115">
        <f t="shared" ref="DB561:DB566" si="338">+SUM(CU561:DA561)</f>
        <v>0</v>
      </c>
      <c r="DC561" s="116">
        <f t="shared" si="334"/>
        <v>0</v>
      </c>
      <c r="DD561" s="116">
        <f t="shared" si="335"/>
        <v>0</v>
      </c>
      <c r="DE561" s="116">
        <f t="shared" ref="DE561:DE566" si="339">COUNT(AE561:AO561)</f>
        <v>0</v>
      </c>
      <c r="DF561" s="117">
        <f t="shared" si="336"/>
        <v>0</v>
      </c>
      <c r="DH561" s="119">
        <v>7.0154981549815494</v>
      </c>
      <c r="DI561" s="119">
        <v>9.8216974169741693</v>
      </c>
      <c r="DJ561" s="120">
        <v>10.322804428044282</v>
      </c>
      <c r="DK561" s="121"/>
      <c r="DL561" s="119">
        <v>23.707828282828288</v>
      </c>
      <c r="DM561" s="119">
        <v>15.202777777777779</v>
      </c>
      <c r="DN561" s="120">
        <v>31.256060606060608</v>
      </c>
      <c r="DO561" s="121"/>
      <c r="DP561" s="119">
        <v>30.125039370078735</v>
      </c>
      <c r="DQ561" s="119">
        <v>34.400209973753277</v>
      </c>
      <c r="DR561" s="120">
        <v>49.114750656167971</v>
      </c>
      <c r="DS561" s="121"/>
      <c r="DT561" s="119">
        <v>65.956439966414777</v>
      </c>
      <c r="DU561" s="119">
        <v>74.125356842989078</v>
      </c>
      <c r="DV561" s="120">
        <v>100.14486985726279</v>
      </c>
      <c r="DW561" s="121"/>
      <c r="DX561" s="119">
        <v>87.097450801972002</v>
      </c>
      <c r="DY561" s="119">
        <v>77.892029172495299</v>
      </c>
      <c r="DZ561" s="120">
        <v>91.851899335877562</v>
      </c>
      <c r="EA561" s="121"/>
      <c r="EB561" s="119">
        <v>81.187546614327786</v>
      </c>
      <c r="EC561" s="119">
        <v>62.367252208047113</v>
      </c>
      <c r="ED561" s="120">
        <v>60.465201177625133</v>
      </c>
      <c r="EE561" s="121"/>
      <c r="EF561" s="119">
        <v>73.095545399146815</v>
      </c>
      <c r="EG561" s="119">
        <v>73.695508836075533</v>
      </c>
      <c r="EH561" s="120">
        <v>71.995612431444215</v>
      </c>
      <c r="EI561" s="121"/>
      <c r="EJ561" s="119">
        <v>62.3671111111111</v>
      </c>
      <c r="EK561" s="119">
        <v>74.960470085470064</v>
      </c>
      <c r="EL561" s="120">
        <v>96.549085470085444</v>
      </c>
      <c r="EM561" s="121"/>
      <c r="EN561" s="119">
        <v>97.980672975814926</v>
      </c>
      <c r="EO561" s="119">
        <v>88.546225026288113</v>
      </c>
      <c r="EP561" s="120">
        <v>93.853101997896957</v>
      </c>
      <c r="EQ561" s="121"/>
      <c r="ER561" s="119">
        <v>74.577381440481062</v>
      </c>
      <c r="ES561" s="119">
        <v>85.288495284952845</v>
      </c>
      <c r="ET561" s="120">
        <v>84.287456607899401</v>
      </c>
      <c r="EU561" s="121"/>
      <c r="EV561" s="119">
        <v>72.029972022382097</v>
      </c>
      <c r="EW561" s="119">
        <v>49.28867306155076</v>
      </c>
      <c r="EX561" s="120">
        <v>37.394688249400481</v>
      </c>
      <c r="EY561" s="121"/>
      <c r="EZ561" s="119">
        <v>31.892558613659524</v>
      </c>
      <c r="FA561" s="119">
        <v>14.151681957186543</v>
      </c>
      <c r="FB561" s="120">
        <v>21.022426095820588</v>
      </c>
    </row>
    <row r="562" spans="1:158" s="118" customFormat="1" ht="15" customHeight="1" x14ac:dyDescent="0.25">
      <c r="A562" s="85">
        <v>26170190</v>
      </c>
      <c r="B562" s="444">
        <v>-75.723611109999993</v>
      </c>
      <c r="C562" s="444">
        <v>5.8038611099999997</v>
      </c>
      <c r="D562" s="445">
        <v>898</v>
      </c>
      <c r="E562" s="299" t="s">
        <v>422</v>
      </c>
      <c r="F562" s="456" t="s">
        <v>49</v>
      </c>
      <c r="G562" s="456" t="s">
        <v>1515</v>
      </c>
      <c r="H562" s="456" t="s">
        <v>713</v>
      </c>
      <c r="I562" s="456" t="s">
        <v>1624</v>
      </c>
      <c r="J562" s="456" t="s">
        <v>728</v>
      </c>
      <c r="K562" s="339">
        <v>0</v>
      </c>
      <c r="L562" s="126">
        <v>0</v>
      </c>
      <c r="M562" s="126">
        <v>0</v>
      </c>
      <c r="N562" s="126">
        <v>4.9000000000000004</v>
      </c>
      <c r="O562" s="126">
        <v>3.4</v>
      </c>
      <c r="P562" s="126">
        <v>0</v>
      </c>
      <c r="Q562" s="126">
        <v>8.4</v>
      </c>
      <c r="R562" s="126">
        <v>5.3</v>
      </c>
      <c r="S562" s="126">
        <v>0</v>
      </c>
      <c r="T562" s="126">
        <v>4.2</v>
      </c>
      <c r="U562" s="126">
        <v>0</v>
      </c>
      <c r="V562" s="661">
        <v>0</v>
      </c>
      <c r="W562" s="661">
        <v>0</v>
      </c>
      <c r="X562" s="126">
        <v>0</v>
      </c>
      <c r="Y562" s="126">
        <v>17.899999999999999</v>
      </c>
      <c r="Z562" s="126">
        <v>13.5</v>
      </c>
      <c r="AA562" s="126">
        <v>0</v>
      </c>
      <c r="AB562" s="126">
        <v>0</v>
      </c>
      <c r="AC562" s="126">
        <v>0</v>
      </c>
      <c r="AD562" s="339">
        <v>0</v>
      </c>
      <c r="AE562" s="126">
        <v>0</v>
      </c>
      <c r="AF562" s="126">
        <v>0</v>
      </c>
      <c r="AG562" s="126">
        <v>0</v>
      </c>
      <c r="AH562" s="126">
        <v>9.4</v>
      </c>
      <c r="AI562" s="126">
        <v>0</v>
      </c>
      <c r="AJ562" s="126">
        <v>48.4</v>
      </c>
      <c r="AK562" s="126">
        <v>1.9</v>
      </c>
      <c r="AL562" s="126">
        <v>8.4</v>
      </c>
      <c r="AM562" s="126">
        <v>0</v>
      </c>
      <c r="AN562" s="126">
        <v>0</v>
      </c>
      <c r="AO562" s="120"/>
      <c r="AP562" s="92">
        <f t="shared" si="319"/>
        <v>125.70000000000002</v>
      </c>
      <c r="AQ562" s="93">
        <v>270.22758620689655</v>
      </c>
      <c r="AR562" s="94">
        <f t="shared" ref="AR562:AR575" si="340">+AP562*100/AQ562</f>
        <v>46.516346374703325</v>
      </c>
      <c r="AS562" s="95">
        <f t="shared" ref="AS562:AS570" si="341">IF(AND((AP562*$AT$1*100/(AQ562*AT562))&gt;100+3.33*AP562-AQ562*AT562/$AT$1,AQ562&lt;30),IF(100+3.33*AP562-AQ562*AT562/$AT$1&gt;200,200,100+3.33*AP562-AQ562*AT562/$AT$1),IF((AP562*$AT$1*100/(AQ562*AT562))&lt;100+AP562-3.33*AQ562*AT562/$AT$1,100+AP562-3.33*AQ562*AT562/$AT$1,IF((AP562*$AT$1*100/(AQ562*AT562))&gt;200,200,(AP562*$AT$1*100/(AQ562*AT562)))))</f>
        <v>46.516346374703325</v>
      </c>
      <c r="AT562" s="96">
        <f t="shared" ref="AT562:AT584" si="342">COUNT(K562:AO562)</f>
        <v>30</v>
      </c>
      <c r="AU562" s="97">
        <f t="shared" si="308"/>
        <v>11</v>
      </c>
      <c r="AV562" s="98"/>
      <c r="AW562" s="58">
        <f t="shared" si="324"/>
        <v>0</v>
      </c>
      <c r="AX562" s="99"/>
      <c r="AY562" s="300">
        <f>MAX(K562:AO562)</f>
        <v>48.4</v>
      </c>
      <c r="AZ562" s="101">
        <v>140</v>
      </c>
      <c r="BA562" s="102">
        <f t="shared" si="320"/>
        <v>-91.6</v>
      </c>
      <c r="BB562" s="102" t="str">
        <f t="shared" si="321"/>
        <v/>
      </c>
      <c r="BC562" s="102" t="str">
        <f t="shared" si="322"/>
        <v/>
      </c>
      <c r="BD562" s="102">
        <v>15.652873563218391</v>
      </c>
      <c r="BE562" s="103">
        <f t="shared" si="325"/>
        <v>-4.6528735632183906</v>
      </c>
      <c r="BF562" s="458" t="s">
        <v>422</v>
      </c>
      <c r="BG562" s="105">
        <v>104.82</v>
      </c>
      <c r="BH562" s="105">
        <v>108.05</v>
      </c>
      <c r="BI562" s="105">
        <v>192.84137931034485</v>
      </c>
      <c r="BJ562" s="105">
        <v>270.22758620689655</v>
      </c>
      <c r="BK562" s="105">
        <v>355.13333333333338</v>
      </c>
      <c r="BL562" s="105">
        <v>263.57</v>
      </c>
      <c r="BM562" s="105">
        <v>205.76333333333332</v>
      </c>
      <c r="BN562" s="105">
        <v>240.08333333333334</v>
      </c>
      <c r="BO562" s="105">
        <v>275.64999999999998</v>
      </c>
      <c r="BP562" s="105">
        <v>325.18999999999994</v>
      </c>
      <c r="BQ562" s="105">
        <v>318.45517241379309</v>
      </c>
      <c r="BR562" s="106">
        <v>188.02413793103449</v>
      </c>
      <c r="BS562" s="107"/>
      <c r="BT562" s="108">
        <v>7.1999999999999966</v>
      </c>
      <c r="BU562" s="108">
        <v>8.5515394088669954</v>
      </c>
      <c r="BV562" s="108">
        <v>12.551724137931037</v>
      </c>
      <c r="BW562" s="108">
        <v>15.652873563218391</v>
      </c>
      <c r="BX562" s="108">
        <v>17.299999999999997</v>
      </c>
      <c r="BY562" s="109">
        <v>12.7</v>
      </c>
      <c r="BZ562" s="109">
        <v>11.399999999999997</v>
      </c>
      <c r="CA562" s="109">
        <v>13.366666666666669</v>
      </c>
      <c r="CB562" s="109">
        <v>15.933333333333334</v>
      </c>
      <c r="CC562" s="109">
        <v>18.566666666666666</v>
      </c>
      <c r="CD562" s="109">
        <v>17.931034482758623</v>
      </c>
      <c r="CE562" s="109">
        <v>12.482758620689655</v>
      </c>
      <c r="CF562" s="110"/>
      <c r="CG562" s="111">
        <v>145</v>
      </c>
      <c r="CH562" s="111">
        <v>90</v>
      </c>
      <c r="CI562" s="111">
        <v>150</v>
      </c>
      <c r="CJ562" s="111">
        <v>140</v>
      </c>
      <c r="CK562" s="111">
        <v>100</v>
      </c>
      <c r="CL562" s="111">
        <v>124</v>
      </c>
      <c r="CM562" s="111">
        <v>106</v>
      </c>
      <c r="CN562" s="111">
        <v>90</v>
      </c>
      <c r="CO562" s="111">
        <v>130</v>
      </c>
      <c r="CP562" s="111">
        <v>95</v>
      </c>
      <c r="CQ562" s="111">
        <v>100</v>
      </c>
      <c r="CR562" s="111">
        <v>82</v>
      </c>
      <c r="CS562" s="112"/>
      <c r="CT562" s="459" t="s">
        <v>422</v>
      </c>
      <c r="CU562" s="114">
        <f t="shared" si="332"/>
        <v>26.200000000000003</v>
      </c>
      <c r="CV562" s="114"/>
      <c r="CW562" s="114"/>
      <c r="CX562" s="114">
        <f t="shared" si="333"/>
        <v>31.4</v>
      </c>
      <c r="CY562" s="114"/>
      <c r="CZ562" s="114"/>
      <c r="DA562" s="114">
        <f t="shared" si="337"/>
        <v>68.099999999999994</v>
      </c>
      <c r="DB562" s="115">
        <f t="shared" si="338"/>
        <v>125.69999999999999</v>
      </c>
      <c r="DC562" s="116">
        <f t="shared" si="334"/>
        <v>10</v>
      </c>
      <c r="DD562" s="116">
        <f t="shared" si="335"/>
        <v>10</v>
      </c>
      <c r="DE562" s="116">
        <f t="shared" si="339"/>
        <v>10</v>
      </c>
      <c r="DF562" s="117">
        <f t="shared" si="336"/>
        <v>30</v>
      </c>
      <c r="DH562" s="119">
        <v>48.271455108359127</v>
      </c>
      <c r="DI562" s="119">
        <v>26.81747506019952</v>
      </c>
      <c r="DJ562" s="120">
        <v>24.857736498108014</v>
      </c>
      <c r="DK562" s="121"/>
      <c r="DL562" s="119">
        <v>31.74111111111111</v>
      </c>
      <c r="DM562" s="119">
        <v>33.96501061571125</v>
      </c>
      <c r="DN562" s="120">
        <v>29.517211606510966</v>
      </c>
      <c r="DO562" s="121"/>
      <c r="DP562" s="119">
        <v>53.217964314679648</v>
      </c>
      <c r="DQ562" s="119">
        <v>49.338523925385246</v>
      </c>
      <c r="DR562" s="120">
        <v>60.976845093268452</v>
      </c>
      <c r="DS562" s="121"/>
      <c r="DT562" s="119">
        <v>74.195791861619171</v>
      </c>
      <c r="DU562" s="119">
        <v>78.895525308379419</v>
      </c>
      <c r="DV562" s="120">
        <v>81.995349496668069</v>
      </c>
      <c r="DW562" s="121"/>
      <c r="DX562" s="119">
        <v>107.30113472927241</v>
      </c>
      <c r="DY562" s="119">
        <v>99.201049069373937</v>
      </c>
      <c r="DZ562" s="120">
        <v>108.70114953468698</v>
      </c>
      <c r="EA562" s="121"/>
      <c r="EB562" s="119">
        <v>90.309635854341735</v>
      </c>
      <c r="EC562" s="119">
        <v>80.508590102707757</v>
      </c>
      <c r="ED562" s="120">
        <v>79.108440709617184</v>
      </c>
      <c r="EE562" s="121"/>
      <c r="EF562" s="119">
        <v>69.426885632474324</v>
      </c>
      <c r="EG562" s="119">
        <v>60.323360282971194</v>
      </c>
      <c r="EH562" s="120">
        <v>68.22642075122117</v>
      </c>
      <c r="EI562" s="121"/>
      <c r="EJ562" s="119">
        <v>69.198989190768344</v>
      </c>
      <c r="EK562" s="119">
        <v>71.698952673093785</v>
      </c>
      <c r="EL562" s="120">
        <v>87.298724802804557</v>
      </c>
      <c r="EM562" s="121"/>
      <c r="EN562" s="119">
        <v>80.016098484848484</v>
      </c>
      <c r="EO562" s="119">
        <v>97.819680397727268</v>
      </c>
      <c r="EP562" s="120">
        <v>103.82088778409091</v>
      </c>
      <c r="EQ562" s="121"/>
      <c r="ER562" s="119">
        <v>94.164802867383514</v>
      </c>
      <c r="ES562" s="119">
        <v>99.257491039426526</v>
      </c>
      <c r="ET562" s="120">
        <v>122.32437275985664</v>
      </c>
      <c r="EU562" s="121"/>
      <c r="EV562" s="119">
        <v>101.15241983197257</v>
      </c>
      <c r="EW562" s="119">
        <v>89.836054904744998</v>
      </c>
      <c r="EX562" s="120">
        <v>88.644858596615776</v>
      </c>
      <c r="EY562" s="121"/>
      <c r="EZ562" s="119">
        <v>73.090154320987651</v>
      </c>
      <c r="FA562" s="119">
        <v>46.737921810699589</v>
      </c>
      <c r="FB562" s="120">
        <v>41.268590534979424</v>
      </c>
    </row>
    <row r="563" spans="1:158" s="118" customFormat="1" ht="15" customHeight="1" x14ac:dyDescent="0.25">
      <c r="A563" s="85">
        <v>25020530</v>
      </c>
      <c r="B563" s="449">
        <v>-75.09</v>
      </c>
      <c r="C563" s="449">
        <v>8.0299999999999994</v>
      </c>
      <c r="D563" s="445">
        <v>80</v>
      </c>
      <c r="E563" s="460" t="s">
        <v>1328</v>
      </c>
      <c r="F563" s="461" t="s">
        <v>49</v>
      </c>
      <c r="G563" s="461" t="s">
        <v>1515</v>
      </c>
      <c r="H563" s="461" t="s">
        <v>1528</v>
      </c>
      <c r="I563" s="461" t="s">
        <v>1565</v>
      </c>
      <c r="J563" s="464" t="s">
        <v>1025</v>
      </c>
      <c r="K563" s="339">
        <v>0</v>
      </c>
      <c r="L563" s="126">
        <v>0</v>
      </c>
      <c r="M563" s="126">
        <v>0</v>
      </c>
      <c r="N563" s="126">
        <v>0</v>
      </c>
      <c r="O563" s="126">
        <v>0</v>
      </c>
      <c r="P563" s="126">
        <v>0</v>
      </c>
      <c r="Q563" s="126">
        <v>0</v>
      </c>
      <c r="R563" s="126">
        <v>0</v>
      </c>
      <c r="S563" s="126">
        <v>0</v>
      </c>
      <c r="T563" s="126">
        <v>0</v>
      </c>
      <c r="U563" s="126">
        <v>10</v>
      </c>
      <c r="V563" s="661">
        <v>0</v>
      </c>
      <c r="W563" s="661">
        <v>15</v>
      </c>
      <c r="X563" s="126">
        <v>0</v>
      </c>
      <c r="Y563" s="126">
        <v>0</v>
      </c>
      <c r="Z563" s="126">
        <v>0</v>
      </c>
      <c r="AA563" s="126">
        <v>0</v>
      </c>
      <c r="AB563" s="126">
        <v>0</v>
      </c>
      <c r="AC563" s="126">
        <v>0</v>
      </c>
      <c r="AD563" s="339">
        <v>0</v>
      </c>
      <c r="AE563" s="126">
        <v>0</v>
      </c>
      <c r="AF563" s="126">
        <v>0</v>
      </c>
      <c r="AG563" s="126">
        <v>26</v>
      </c>
      <c r="AH563" s="126">
        <v>61</v>
      </c>
      <c r="AI563" s="126">
        <v>4</v>
      </c>
      <c r="AJ563" s="126">
        <v>1</v>
      </c>
      <c r="AK563" s="126">
        <v>0</v>
      </c>
      <c r="AL563" s="126">
        <v>0</v>
      </c>
      <c r="AM563" s="126">
        <v>0</v>
      </c>
      <c r="AN563" s="126">
        <v>0</v>
      </c>
      <c r="AO563" s="120"/>
      <c r="AP563" s="92">
        <f t="shared" si="319"/>
        <v>117</v>
      </c>
      <c r="AQ563" s="93">
        <v>219.44827586206895</v>
      </c>
      <c r="AR563" s="94">
        <f t="shared" si="340"/>
        <v>53.315524827152736</v>
      </c>
      <c r="AS563" s="95">
        <f t="shared" si="341"/>
        <v>53.315524827152736</v>
      </c>
      <c r="AT563" s="96">
        <f t="shared" si="342"/>
        <v>30</v>
      </c>
      <c r="AU563" s="97">
        <f t="shared" si="308"/>
        <v>6</v>
      </c>
      <c r="AV563" s="98"/>
      <c r="AW563" s="58">
        <f t="shared" si="324"/>
        <v>0</v>
      </c>
      <c r="AX563" s="99"/>
      <c r="AY563" s="300">
        <f>MAX(K563:AO563)</f>
        <v>61</v>
      </c>
      <c r="AZ563" s="101">
        <v>130</v>
      </c>
      <c r="BA563" s="102">
        <f t="shared" si="320"/>
        <v>-69</v>
      </c>
      <c r="BB563" s="102" t="str">
        <f t="shared" si="321"/>
        <v/>
      </c>
      <c r="BC563" s="102" t="str">
        <f t="shared" si="322"/>
        <v/>
      </c>
      <c r="BD563" s="102">
        <v>11.048275862068969</v>
      </c>
      <c r="BE563" s="103">
        <f t="shared" si="325"/>
        <v>-5.0482758620689694</v>
      </c>
      <c r="BF563" s="462" t="s">
        <v>1328</v>
      </c>
      <c r="BG563" s="105">
        <v>16.2</v>
      </c>
      <c r="BH563" s="105">
        <v>30.620689655172413</v>
      </c>
      <c r="BI563" s="105">
        <v>80.7</v>
      </c>
      <c r="BJ563" s="105">
        <v>219.44827586206895</v>
      </c>
      <c r="BK563" s="105">
        <v>291.42857142857144</v>
      </c>
      <c r="BL563" s="105">
        <v>341.93333333333334</v>
      </c>
      <c r="BM563" s="105">
        <v>354.71428571428572</v>
      </c>
      <c r="BN563" s="105">
        <v>375.50333333333333</v>
      </c>
      <c r="BO563" s="105">
        <v>334.56666666666666</v>
      </c>
      <c r="BP563" s="105">
        <v>287.36666666666667</v>
      </c>
      <c r="BQ563" s="105">
        <v>227.26666666666668</v>
      </c>
      <c r="BR563" s="106">
        <v>84.806666666666658</v>
      </c>
      <c r="BS563" s="107"/>
      <c r="BT563" s="108">
        <v>1.9999999999999996</v>
      </c>
      <c r="BU563" s="108">
        <v>2.2660303776683084</v>
      </c>
      <c r="BV563" s="108">
        <v>5.2666666666666666</v>
      </c>
      <c r="BW563" s="108">
        <v>11.048275862068969</v>
      </c>
      <c r="BX563" s="108">
        <v>14.677586206896551</v>
      </c>
      <c r="BY563" s="109">
        <v>15.3</v>
      </c>
      <c r="BZ563" s="109">
        <v>15.930000000000001</v>
      </c>
      <c r="CA563" s="109">
        <v>17.3</v>
      </c>
      <c r="CB563" s="109">
        <v>14.533333333333333</v>
      </c>
      <c r="CC563" s="109">
        <v>15.133333333333333</v>
      </c>
      <c r="CD563" s="109">
        <v>13.4</v>
      </c>
      <c r="CE563" s="109">
        <v>6.4666666666666632</v>
      </c>
      <c r="CF563" s="110"/>
      <c r="CG563" s="111">
        <v>57</v>
      </c>
      <c r="CH563" s="111">
        <v>106</v>
      </c>
      <c r="CI563" s="111">
        <v>165</v>
      </c>
      <c r="CJ563" s="111">
        <v>130</v>
      </c>
      <c r="CK563" s="111">
        <v>167</v>
      </c>
      <c r="CL563" s="111">
        <v>138</v>
      </c>
      <c r="CM563" s="111">
        <v>148</v>
      </c>
      <c r="CN563" s="111">
        <v>135</v>
      </c>
      <c r="CO563" s="111">
        <v>136</v>
      </c>
      <c r="CP563" s="111">
        <v>154</v>
      </c>
      <c r="CQ563" s="111">
        <v>196</v>
      </c>
      <c r="CR563" s="111">
        <v>130</v>
      </c>
      <c r="CS563" s="112"/>
      <c r="CT563" s="463" t="s">
        <v>1328</v>
      </c>
      <c r="CU563" s="114">
        <f t="shared" si="332"/>
        <v>0</v>
      </c>
      <c r="CV563" s="114"/>
      <c r="CW563" s="114"/>
      <c r="CX563" s="114">
        <f t="shared" si="333"/>
        <v>25</v>
      </c>
      <c r="CY563" s="114"/>
      <c r="CZ563" s="114"/>
      <c r="DA563" s="114">
        <f t="shared" si="337"/>
        <v>92</v>
      </c>
      <c r="DB563" s="115">
        <f t="shared" si="338"/>
        <v>117</v>
      </c>
      <c r="DC563" s="116">
        <f t="shared" si="334"/>
        <v>10</v>
      </c>
      <c r="DD563" s="116">
        <f t="shared" si="335"/>
        <v>10</v>
      </c>
      <c r="DE563" s="116">
        <f t="shared" si="339"/>
        <v>10</v>
      </c>
      <c r="DF563" s="117">
        <f t="shared" si="336"/>
        <v>30</v>
      </c>
      <c r="DH563" s="119">
        <v>54.835127741935487</v>
      </c>
      <c r="DI563" s="119">
        <v>38.549507096774192</v>
      </c>
      <c r="DJ563" s="120">
        <v>35.45730064516129</v>
      </c>
      <c r="DK563" s="121"/>
      <c r="DL563" s="119">
        <v>53.067076820751574</v>
      </c>
      <c r="DM563" s="119">
        <v>62.227465081476552</v>
      </c>
      <c r="DN563" s="120">
        <v>48.118361323578313</v>
      </c>
      <c r="DO563" s="121"/>
      <c r="DP563" s="119">
        <v>73.766789054987328</v>
      </c>
      <c r="DQ563" s="119">
        <v>73.338534836961273</v>
      </c>
      <c r="DR563" s="120">
        <v>89.933385785470762</v>
      </c>
      <c r="DS563" s="121"/>
      <c r="DT563" s="119">
        <v>73.219051446945343</v>
      </c>
      <c r="DU563" s="119">
        <v>89.177049839228303</v>
      </c>
      <c r="DV563" s="120">
        <v>97.103898713826368</v>
      </c>
      <c r="DW563" s="121"/>
      <c r="DX563" s="119">
        <v>104.45670806961131</v>
      </c>
      <c r="DY563" s="119">
        <v>85.302822722177567</v>
      </c>
      <c r="DZ563" s="120">
        <v>108.43401759530792</v>
      </c>
      <c r="EA563" s="121"/>
      <c r="EB563" s="119">
        <v>80.534771086539337</v>
      </c>
      <c r="EC563" s="119">
        <v>50.61902586128118</v>
      </c>
      <c r="ED563" s="120">
        <v>43.684912729598835</v>
      </c>
      <c r="EE563" s="121"/>
      <c r="EF563" s="119">
        <v>54.962372030133281</v>
      </c>
      <c r="EG563" s="119">
        <v>49.788294378983963</v>
      </c>
      <c r="EH563" s="120">
        <v>58.281591655398877</v>
      </c>
      <c r="EI563" s="121"/>
      <c r="EJ563" s="119">
        <v>45.001961335281564</v>
      </c>
      <c r="EK563" s="119">
        <v>60.420192199617858</v>
      </c>
      <c r="EL563" s="120">
        <v>60.516556142519953</v>
      </c>
      <c r="EM563" s="121"/>
      <c r="EN563" s="119">
        <v>81.632192460317469</v>
      </c>
      <c r="EO563" s="119">
        <v>85.686408730158732</v>
      </c>
      <c r="EP563" s="120">
        <v>90.398065476190467</v>
      </c>
      <c r="EQ563" s="121"/>
      <c r="ER563" s="119">
        <v>87.976485097636171</v>
      </c>
      <c r="ES563" s="119">
        <v>97.895402535114769</v>
      </c>
      <c r="ET563" s="120">
        <v>128.83811236724907</v>
      </c>
      <c r="EU563" s="121"/>
      <c r="EV563" s="119">
        <v>106.90164775796866</v>
      </c>
      <c r="EW563" s="119">
        <v>94.74267963263101</v>
      </c>
      <c r="EX563" s="120">
        <v>98.439005942733644</v>
      </c>
      <c r="EY563" s="121"/>
      <c r="EZ563" s="119">
        <v>67.577296450939443</v>
      </c>
      <c r="FA563" s="119">
        <v>79.468580375782878</v>
      </c>
      <c r="FB563" s="120">
        <v>38.187456506610985</v>
      </c>
    </row>
    <row r="564" spans="1:158" s="118" customFormat="1" ht="15" customHeight="1" x14ac:dyDescent="0.25">
      <c r="A564" s="85">
        <v>2620500211</v>
      </c>
      <c r="B564" s="444">
        <v>-75.667316666999994</v>
      </c>
      <c r="C564" s="444">
        <v>5.9247166670000002</v>
      </c>
      <c r="D564" s="445">
        <v>1755</v>
      </c>
      <c r="E564" s="299" t="s">
        <v>1854</v>
      </c>
      <c r="F564" s="456" t="s">
        <v>49</v>
      </c>
      <c r="G564" s="456" t="s">
        <v>1515</v>
      </c>
      <c r="H564" s="456" t="s">
        <v>713</v>
      </c>
      <c r="I564" s="456" t="s">
        <v>1622</v>
      </c>
      <c r="J564" s="457" t="s">
        <v>1022</v>
      </c>
      <c r="K564" s="339">
        <v>0</v>
      </c>
      <c r="L564" s="126">
        <v>0</v>
      </c>
      <c r="M564" s="126">
        <v>0</v>
      </c>
      <c r="N564" s="126">
        <v>2.1</v>
      </c>
      <c r="O564" s="126">
        <v>2.5</v>
      </c>
      <c r="P564" s="126">
        <v>0</v>
      </c>
      <c r="Q564" s="126">
        <v>0</v>
      </c>
      <c r="R564" s="126">
        <v>12.9</v>
      </c>
      <c r="S564" s="126">
        <v>0</v>
      </c>
      <c r="T564" s="126">
        <v>1.5</v>
      </c>
      <c r="U564" s="126">
        <v>2.4</v>
      </c>
      <c r="V564" s="661">
        <v>0</v>
      </c>
      <c r="W564" s="661">
        <v>0</v>
      </c>
      <c r="X564" s="126">
        <v>0</v>
      </c>
      <c r="Y564" s="126">
        <v>14</v>
      </c>
      <c r="Z564" s="126">
        <v>66.2</v>
      </c>
      <c r="AA564" s="126">
        <v>1.7</v>
      </c>
      <c r="AB564" s="126">
        <v>0</v>
      </c>
      <c r="AC564" s="126">
        <v>14.5</v>
      </c>
      <c r="AD564" s="339">
        <v>0</v>
      </c>
      <c r="AE564" s="126">
        <v>0</v>
      </c>
      <c r="AF564" s="126">
        <v>0</v>
      </c>
      <c r="AG564" s="126">
        <v>0</v>
      </c>
      <c r="AH564" s="126">
        <v>5.3</v>
      </c>
      <c r="AI564" s="126">
        <v>5</v>
      </c>
      <c r="AJ564" s="126">
        <v>11.2</v>
      </c>
      <c r="AK564" s="126">
        <v>0</v>
      </c>
      <c r="AL564" s="126">
        <v>0</v>
      </c>
      <c r="AM564" s="126">
        <v>0</v>
      </c>
      <c r="AN564" s="126">
        <v>0</v>
      </c>
      <c r="AO564" s="120"/>
      <c r="AP564" s="92">
        <f t="shared" si="319"/>
        <v>139.29999999999998</v>
      </c>
      <c r="AQ564" s="93">
        <v>270.90666666666664</v>
      </c>
      <c r="AR564" s="94">
        <f t="shared" si="340"/>
        <v>51.41992322078945</v>
      </c>
      <c r="AS564" s="95">
        <f t="shared" si="341"/>
        <v>51.419923220789443</v>
      </c>
      <c r="AT564" s="96">
        <f t="shared" si="342"/>
        <v>30</v>
      </c>
      <c r="AU564" s="97">
        <f t="shared" si="308"/>
        <v>12</v>
      </c>
      <c r="AV564" s="98"/>
      <c r="AW564" s="58">
        <f t="shared" si="324"/>
        <v>0</v>
      </c>
      <c r="AX564" s="99"/>
      <c r="AY564" s="300">
        <f>MAX(K564:AO564)</f>
        <v>66.2</v>
      </c>
      <c r="AZ564" s="101">
        <v>91</v>
      </c>
      <c r="BA564" s="102">
        <f t="shared" si="320"/>
        <v>-24.799999999999997</v>
      </c>
      <c r="BB564" s="102" t="str">
        <f t="shared" si="321"/>
        <v/>
      </c>
      <c r="BC564" s="102" t="str">
        <f t="shared" si="322"/>
        <v/>
      </c>
      <c r="BD564" s="102">
        <v>19.733333333333331</v>
      </c>
      <c r="BE564" s="103">
        <f t="shared" si="325"/>
        <v>-7.7333333333333307</v>
      </c>
      <c r="BF564" s="458" t="s">
        <v>423</v>
      </c>
      <c r="BG564" s="105">
        <v>117.30333333333333</v>
      </c>
      <c r="BH564" s="105">
        <v>127.5</v>
      </c>
      <c r="BI564" s="105">
        <v>189.95666666666665</v>
      </c>
      <c r="BJ564" s="105">
        <v>270.90666666666664</v>
      </c>
      <c r="BK564" s="105">
        <v>349.36551724137934</v>
      </c>
      <c r="BL564" s="105">
        <v>236.61666666666667</v>
      </c>
      <c r="BM564" s="105">
        <v>203.10344827586206</v>
      </c>
      <c r="BN564" s="105">
        <v>216.83666666666667</v>
      </c>
      <c r="BO564" s="105">
        <v>274.39999999999998</v>
      </c>
      <c r="BP564" s="105">
        <v>324.06666666666666</v>
      </c>
      <c r="BQ564" s="105">
        <v>330.13793103448273</v>
      </c>
      <c r="BR564" s="106">
        <v>202.03703703703704</v>
      </c>
      <c r="BS564" s="107"/>
      <c r="BT564" s="108">
        <v>11.366666666666664</v>
      </c>
      <c r="BU564" s="108">
        <v>12.254423234811167</v>
      </c>
      <c r="BV564" s="108">
        <v>16.2</v>
      </c>
      <c r="BW564" s="108">
        <v>19.733333333333331</v>
      </c>
      <c r="BX564" s="108">
        <v>20.018888888888885</v>
      </c>
      <c r="BY564" s="109">
        <v>15.233333333333336</v>
      </c>
      <c r="BZ564" s="109">
        <v>13.917777777777776</v>
      </c>
      <c r="CA564" s="109">
        <v>14.83333333333333</v>
      </c>
      <c r="CB564" s="109">
        <v>18.071264367816092</v>
      </c>
      <c r="CC564" s="109">
        <v>20.466666666666669</v>
      </c>
      <c r="CD564" s="109">
        <v>20.894252873563218</v>
      </c>
      <c r="CE564" s="109">
        <v>15.603333333333332</v>
      </c>
      <c r="CF564" s="110"/>
      <c r="CG564" s="111">
        <v>41.1</v>
      </c>
      <c r="CH564" s="111">
        <v>64</v>
      </c>
      <c r="CI564" s="111">
        <v>19</v>
      </c>
      <c r="CJ564" s="111">
        <v>91</v>
      </c>
      <c r="CK564" s="111">
        <v>62.5</v>
      </c>
      <c r="CL564" s="111">
        <v>64.5</v>
      </c>
      <c r="CM564" s="111">
        <v>58.6</v>
      </c>
      <c r="CN564" s="111">
        <v>56</v>
      </c>
      <c r="CO564" s="111">
        <v>38.5</v>
      </c>
      <c r="CP564" s="111">
        <v>69</v>
      </c>
      <c r="CQ564" s="111">
        <v>44.5</v>
      </c>
      <c r="CR564" s="111">
        <v>57.5</v>
      </c>
      <c r="CS564" s="112"/>
      <c r="CT564" s="459" t="s">
        <v>423</v>
      </c>
      <c r="CU564" s="114">
        <f t="shared" si="332"/>
        <v>19</v>
      </c>
      <c r="CV564" s="114"/>
      <c r="CW564" s="114"/>
      <c r="CX564" s="114">
        <f t="shared" si="333"/>
        <v>98.8</v>
      </c>
      <c r="CY564" s="114"/>
      <c r="CZ564" s="114"/>
      <c r="DA564" s="114">
        <f t="shared" si="337"/>
        <v>21.5</v>
      </c>
      <c r="DB564" s="115">
        <f t="shared" si="338"/>
        <v>139.30000000000001</v>
      </c>
      <c r="DC564" s="116">
        <f t="shared" si="334"/>
        <v>10</v>
      </c>
      <c r="DD564" s="116">
        <f t="shared" si="335"/>
        <v>10</v>
      </c>
      <c r="DE564" s="116">
        <f t="shared" si="339"/>
        <v>10</v>
      </c>
      <c r="DF564" s="117">
        <f t="shared" si="336"/>
        <v>30</v>
      </c>
      <c r="DH564" s="119">
        <v>51.509719911259012</v>
      </c>
      <c r="DI564" s="119">
        <v>34.577811980033275</v>
      </c>
      <c r="DJ564" s="120">
        <v>36.515801442041038</v>
      </c>
      <c r="DK564" s="121"/>
      <c r="DL564" s="119">
        <v>34.441260315078772</v>
      </c>
      <c r="DM564" s="119">
        <v>52.370975243810953</v>
      </c>
      <c r="DN564" s="120">
        <v>48.217764441110269</v>
      </c>
      <c r="DO564" s="121"/>
      <c r="DP564" s="119">
        <v>64.131901840490798</v>
      </c>
      <c r="DQ564" s="119">
        <v>50.293456032719831</v>
      </c>
      <c r="DR564" s="120">
        <v>70.741308793456028</v>
      </c>
      <c r="DS564" s="121"/>
      <c r="DT564" s="119">
        <v>79.676914033798667</v>
      </c>
      <c r="DU564" s="119">
        <v>86.392975753122698</v>
      </c>
      <c r="DV564" s="120">
        <v>110.91677687974527</v>
      </c>
      <c r="DW564" s="121"/>
      <c r="DX564" s="119">
        <v>100.09764911259819</v>
      </c>
      <c r="DY564" s="119">
        <v>117.03108524876345</v>
      </c>
      <c r="DZ564" s="120">
        <v>127.25126563863836</v>
      </c>
      <c r="EA564" s="121"/>
      <c r="EB564" s="119">
        <v>95.156992604765833</v>
      </c>
      <c r="EC564" s="119">
        <v>83.586540673788008</v>
      </c>
      <c r="ED564" s="120">
        <v>64.036466721446189</v>
      </c>
      <c r="EE564" s="121"/>
      <c r="EF564" s="119">
        <v>65.478299484203731</v>
      </c>
      <c r="EG564" s="119">
        <v>75.613028691166974</v>
      </c>
      <c r="EH564" s="120">
        <v>64.385338491295926</v>
      </c>
      <c r="EI564" s="121"/>
      <c r="EJ564" s="119">
        <v>72.938955909808996</v>
      </c>
      <c r="EK564" s="119">
        <v>69.414388912824933</v>
      </c>
      <c r="EL564" s="120">
        <v>84.88332184403275</v>
      </c>
      <c r="EM564" s="121"/>
      <c r="EN564" s="119">
        <v>89.967170120594773</v>
      </c>
      <c r="EO564" s="119">
        <v>97.497904226671352</v>
      </c>
      <c r="EP564" s="120">
        <v>98.40159231940055</v>
      </c>
      <c r="EQ564" s="121"/>
      <c r="ER564" s="119">
        <v>107.48476977567886</v>
      </c>
      <c r="ES564" s="119">
        <v>105.07839433293978</v>
      </c>
      <c r="ET564" s="120">
        <v>127.13683589138134</v>
      </c>
      <c r="EU564" s="121"/>
      <c r="EV564" s="119">
        <v>120.2</v>
      </c>
      <c r="EW564" s="119">
        <v>103.6</v>
      </c>
      <c r="EX564" s="120">
        <v>86.2</v>
      </c>
      <c r="EY564" s="121"/>
      <c r="EZ564" s="119">
        <v>93.270097943192951</v>
      </c>
      <c r="FA564" s="119">
        <v>68.688065621939273</v>
      </c>
      <c r="FB564" s="120">
        <v>44.611836434867769</v>
      </c>
    </row>
    <row r="565" spans="1:158" s="118" customFormat="1" ht="15" customHeight="1" x14ac:dyDescent="0.25">
      <c r="A565" s="85">
        <v>26185020</v>
      </c>
      <c r="B565" s="444">
        <v>-75.318638890000003</v>
      </c>
      <c r="C565" s="444">
        <v>5.8863611100000002</v>
      </c>
      <c r="D565" s="445">
        <v>2314</v>
      </c>
      <c r="E565" s="299" t="s">
        <v>424</v>
      </c>
      <c r="F565" s="456" t="s">
        <v>49</v>
      </c>
      <c r="G565" s="456" t="s">
        <v>1515</v>
      </c>
      <c r="H565" s="456" t="s">
        <v>713</v>
      </c>
      <c r="I565" s="456" t="s">
        <v>1631</v>
      </c>
      <c r="J565" s="457" t="s">
        <v>1023</v>
      </c>
      <c r="K565" s="339">
        <v>11.4</v>
      </c>
      <c r="L565" s="126">
        <v>0</v>
      </c>
      <c r="M565" s="126">
        <v>0</v>
      </c>
      <c r="N565" s="126">
        <v>0</v>
      </c>
      <c r="O565" s="126">
        <v>1.7</v>
      </c>
      <c r="P565" s="126">
        <v>0</v>
      </c>
      <c r="Q565" s="126">
        <v>7.2</v>
      </c>
      <c r="R565" s="126">
        <v>33.6</v>
      </c>
      <c r="S565" s="126">
        <v>0.4</v>
      </c>
      <c r="T565" s="126">
        <v>3.4</v>
      </c>
      <c r="U565" s="126">
        <v>0</v>
      </c>
      <c r="V565" s="661">
        <v>0</v>
      </c>
      <c r="W565" s="661">
        <v>0</v>
      </c>
      <c r="X565" s="126">
        <v>4.5999999999999996</v>
      </c>
      <c r="Y565" s="126">
        <v>7.5</v>
      </c>
      <c r="Z565" s="126">
        <v>21.3</v>
      </c>
      <c r="AA565" s="126">
        <v>0</v>
      </c>
      <c r="AB565" s="126">
        <v>5.6</v>
      </c>
      <c r="AC565" s="126">
        <v>18.600000000000001</v>
      </c>
      <c r="AD565" s="339">
        <v>0</v>
      </c>
      <c r="AE565" s="126">
        <v>0</v>
      </c>
      <c r="AF565" s="126">
        <v>2.2000000000000002</v>
      </c>
      <c r="AG565" s="126">
        <v>1</v>
      </c>
      <c r="AH565" s="126">
        <v>19</v>
      </c>
      <c r="AI565" s="126">
        <v>5.2</v>
      </c>
      <c r="AJ565" s="126">
        <v>3.2</v>
      </c>
      <c r="AK565" s="126">
        <v>4.8</v>
      </c>
      <c r="AL565" s="126">
        <v>4</v>
      </c>
      <c r="AM565" s="126">
        <v>0.7</v>
      </c>
      <c r="AN565" s="126">
        <v>1.3</v>
      </c>
      <c r="AO565" s="120"/>
      <c r="AP565" s="92">
        <f t="shared" si="319"/>
        <v>156.69999999999999</v>
      </c>
      <c r="AQ565" s="93">
        <v>334.64285714285705</v>
      </c>
      <c r="AR565" s="94">
        <f t="shared" si="340"/>
        <v>46.826040554962653</v>
      </c>
      <c r="AS565" s="95">
        <f t="shared" si="341"/>
        <v>46.82604055496266</v>
      </c>
      <c r="AT565" s="96">
        <f t="shared" si="342"/>
        <v>30</v>
      </c>
      <c r="AU565" s="97">
        <f t="shared" si="308"/>
        <v>20</v>
      </c>
      <c r="AV565" s="98"/>
      <c r="AW565" s="58">
        <f t="shared" si="324"/>
        <v>1.3</v>
      </c>
      <c r="AX565" s="99"/>
      <c r="AY565" s="300">
        <f>MAX(K565:AO565)</f>
        <v>33.6</v>
      </c>
      <c r="AZ565" s="101"/>
      <c r="BA565" s="102" t="str">
        <f t="shared" si="320"/>
        <v/>
      </c>
      <c r="BB565" s="102" t="str">
        <f t="shared" si="321"/>
        <v/>
      </c>
      <c r="BC565" s="102" t="str">
        <f t="shared" si="322"/>
        <v/>
      </c>
      <c r="BD565" s="102">
        <v>22.837438423645317</v>
      </c>
      <c r="BE565" s="103">
        <f t="shared" si="325"/>
        <v>-2.8374384236453167</v>
      </c>
      <c r="BF565" s="458" t="s">
        <v>424</v>
      </c>
      <c r="BG565" s="105">
        <v>166.65333333333334</v>
      </c>
      <c r="BH565" s="105">
        <v>224.22000000000008</v>
      </c>
      <c r="BI565" s="105">
        <v>290.65999999999997</v>
      </c>
      <c r="BJ565" s="105">
        <v>334.64285714285705</v>
      </c>
      <c r="BK565" s="105">
        <v>414.68965517241384</v>
      </c>
      <c r="BL565" s="105">
        <v>353.28666666666658</v>
      </c>
      <c r="BM565" s="105">
        <v>367.32758620689657</v>
      </c>
      <c r="BN565" s="105">
        <v>303.36206896551715</v>
      </c>
      <c r="BO565" s="105">
        <v>380.85517241379307</v>
      </c>
      <c r="BP565" s="105">
        <v>289.38000000000005</v>
      </c>
      <c r="BQ565" s="105">
        <v>238.21999999999997</v>
      </c>
      <c r="BR565" s="106">
        <v>205.07586206896551</v>
      </c>
      <c r="BS565" s="107"/>
      <c r="BT565" s="108">
        <v>17.133333333333333</v>
      </c>
      <c r="BU565" s="108">
        <v>17.714234400656817</v>
      </c>
      <c r="BV565" s="108">
        <v>22.066666666666663</v>
      </c>
      <c r="BW565" s="108">
        <v>22.837438423645317</v>
      </c>
      <c r="BX565" s="108">
        <v>23.792222222222218</v>
      </c>
      <c r="BY565" s="109">
        <v>20.233333333333331</v>
      </c>
      <c r="BZ565" s="109">
        <v>18.077777777777772</v>
      </c>
      <c r="CA565" s="109">
        <v>18.821111111111108</v>
      </c>
      <c r="CB565" s="109">
        <v>22.589655172413792</v>
      </c>
      <c r="CC565" s="109">
        <v>23.833333333333332</v>
      </c>
      <c r="CD565" s="109">
        <v>22.266666666666673</v>
      </c>
      <c r="CE565" s="109">
        <v>19.813333333333325</v>
      </c>
      <c r="CF565" s="110"/>
      <c r="CG565" s="111"/>
      <c r="CH565" s="111"/>
      <c r="CI565" s="111"/>
      <c r="CJ565" s="111"/>
      <c r="CK565" s="111"/>
      <c r="CL565" s="111"/>
      <c r="CM565" s="111"/>
      <c r="CN565" s="111"/>
      <c r="CO565" s="111"/>
      <c r="CP565" s="111"/>
      <c r="CQ565" s="111"/>
      <c r="CR565" s="111"/>
      <c r="CS565" s="112"/>
      <c r="CT565" s="459" t="s">
        <v>424</v>
      </c>
      <c r="CU565" s="114">
        <f t="shared" si="332"/>
        <v>57.7</v>
      </c>
      <c r="CV565" s="114"/>
      <c r="CW565" s="114"/>
      <c r="CX565" s="114">
        <f t="shared" si="333"/>
        <v>57.6</v>
      </c>
      <c r="CY565" s="114"/>
      <c r="CZ565" s="114"/>
      <c r="DA565" s="114">
        <f t="shared" si="337"/>
        <v>41.4</v>
      </c>
      <c r="DB565" s="115">
        <f t="shared" si="338"/>
        <v>156.70000000000002</v>
      </c>
      <c r="DC565" s="116">
        <f t="shared" si="334"/>
        <v>10</v>
      </c>
      <c r="DD565" s="116">
        <f t="shared" si="335"/>
        <v>10</v>
      </c>
      <c r="DE565" s="116">
        <f t="shared" si="339"/>
        <v>10</v>
      </c>
      <c r="DF565" s="117">
        <f t="shared" si="336"/>
        <v>30</v>
      </c>
      <c r="DH565" s="119">
        <v>47.391129132875861</v>
      </c>
      <c r="DI565" s="119">
        <v>47.191166562694946</v>
      </c>
      <c r="DJ565" s="120">
        <v>65.687704304429204</v>
      </c>
      <c r="DK565" s="121"/>
      <c r="DL565" s="119">
        <v>65.778832116788323</v>
      </c>
      <c r="DM565" s="119">
        <v>75.655839416058399</v>
      </c>
      <c r="DN565" s="120">
        <v>67.815328467153293</v>
      </c>
      <c r="DO565" s="121"/>
      <c r="DP565" s="119">
        <v>95.320915311128317</v>
      </c>
      <c r="DQ565" s="119">
        <v>72.215845597727863</v>
      </c>
      <c r="DR565" s="120">
        <v>90.719905757810494</v>
      </c>
      <c r="DS565" s="121"/>
      <c r="DT565" s="119">
        <v>108.90227372377075</v>
      </c>
      <c r="DU565" s="119">
        <v>99.902085812715299</v>
      </c>
      <c r="DV565" s="120">
        <v>110.50230713018057</v>
      </c>
      <c r="DW565" s="121"/>
      <c r="DX565" s="119">
        <v>128.9338831267392</v>
      </c>
      <c r="DY565" s="119">
        <v>125.36065772830763</v>
      </c>
      <c r="DZ565" s="120">
        <v>138.06545914495322</v>
      </c>
      <c r="EA565" s="121"/>
      <c r="EB565" s="119">
        <v>134.25064961542026</v>
      </c>
      <c r="EC565" s="119">
        <v>110.85097951997034</v>
      </c>
      <c r="ED565" s="120">
        <v>111.54503753127607</v>
      </c>
      <c r="EE565" s="121"/>
      <c r="EF565" s="119">
        <v>141.55863821138209</v>
      </c>
      <c r="EG565" s="119">
        <v>99.981975240206935</v>
      </c>
      <c r="EH565" s="120">
        <v>115.62271988174425</v>
      </c>
      <c r="EI565" s="121"/>
      <c r="EJ565" s="119">
        <v>97.482505980861248</v>
      </c>
      <c r="EK565" s="119">
        <v>104.58123205741626</v>
      </c>
      <c r="EL565" s="120">
        <v>132.2762619617225</v>
      </c>
      <c r="EM565" s="121"/>
      <c r="EN565" s="119">
        <v>145.03435704742822</v>
      </c>
      <c r="EO565" s="119">
        <v>129.79882431529728</v>
      </c>
      <c r="EP565" s="120">
        <v>120.10348530394126</v>
      </c>
      <c r="EQ565" s="121"/>
      <c r="ER565" s="119">
        <v>109.9381970240035</v>
      </c>
      <c r="ES565" s="119">
        <v>94.632879330943865</v>
      </c>
      <c r="ET565" s="120">
        <v>102.43559031171938</v>
      </c>
      <c r="EU565" s="121"/>
      <c r="EV565" s="119">
        <v>81.896942028985507</v>
      </c>
      <c r="EW565" s="119">
        <v>82.686310144927532</v>
      </c>
      <c r="EX565" s="120">
        <v>62.36008115942029</v>
      </c>
      <c r="EY565" s="121"/>
      <c r="EZ565" s="119">
        <v>74.747210584738767</v>
      </c>
      <c r="FA565" s="119">
        <v>63.786919468614585</v>
      </c>
      <c r="FB565" s="120">
        <v>51.641732015612121</v>
      </c>
    </row>
    <row r="566" spans="1:158" s="118" customFormat="1" ht="15" customHeight="1" x14ac:dyDescent="0.25">
      <c r="A566" s="85">
        <v>27020210</v>
      </c>
      <c r="B566" s="444">
        <v>-75.33247222</v>
      </c>
      <c r="C566" s="444">
        <v>6.8831388899999997</v>
      </c>
      <c r="D566" s="445">
        <v>1650</v>
      </c>
      <c r="E566" s="299" t="s">
        <v>119</v>
      </c>
      <c r="F566" s="456" t="s">
        <v>49</v>
      </c>
      <c r="G566" s="456" t="s">
        <v>1515</v>
      </c>
      <c r="H566" s="456" t="s">
        <v>1425</v>
      </c>
      <c r="I566" s="456" t="s">
        <v>1625</v>
      </c>
      <c r="J566" s="457" t="s">
        <v>792</v>
      </c>
      <c r="K566" s="339">
        <v>28</v>
      </c>
      <c r="L566" s="126">
        <v>0</v>
      </c>
      <c r="M566" s="126">
        <v>22</v>
      </c>
      <c r="N566" s="126">
        <v>16</v>
      </c>
      <c r="O566" s="126">
        <v>0</v>
      </c>
      <c r="P566" s="126">
        <v>0</v>
      </c>
      <c r="Q566" s="126">
        <v>54</v>
      </c>
      <c r="R566" s="126">
        <v>0</v>
      </c>
      <c r="S566" s="126">
        <v>32</v>
      </c>
      <c r="T566" s="126">
        <v>0</v>
      </c>
      <c r="U566" s="126">
        <v>0</v>
      </c>
      <c r="V566" s="661">
        <v>0</v>
      </c>
      <c r="W566" s="661">
        <v>21</v>
      </c>
      <c r="X566" s="126">
        <v>19</v>
      </c>
      <c r="Y566" s="126">
        <v>62</v>
      </c>
      <c r="Z566" s="126">
        <v>8</v>
      </c>
      <c r="AA566" s="126">
        <v>6</v>
      </c>
      <c r="AB566" s="126">
        <v>0</v>
      </c>
      <c r="AC566" s="126">
        <v>56</v>
      </c>
      <c r="AD566" s="339">
        <v>13</v>
      </c>
      <c r="AE566" s="126">
        <v>0</v>
      </c>
      <c r="AF566" s="126">
        <v>37</v>
      </c>
      <c r="AG566" s="126">
        <v>9</v>
      </c>
      <c r="AH566" s="126">
        <v>4</v>
      </c>
      <c r="AI566" s="126">
        <v>0</v>
      </c>
      <c r="AJ566" s="126">
        <v>17</v>
      </c>
      <c r="AK566" s="126">
        <v>0</v>
      </c>
      <c r="AL566" s="126">
        <v>0</v>
      </c>
      <c r="AM566" s="126">
        <v>0</v>
      </c>
      <c r="AN566" s="126">
        <v>0</v>
      </c>
      <c r="AO566" s="120"/>
      <c r="AP566" s="92">
        <f t="shared" si="319"/>
        <v>404</v>
      </c>
      <c r="AQ566" s="93">
        <v>248.74333333333334</v>
      </c>
      <c r="AR566" s="94">
        <f t="shared" si="340"/>
        <v>162.41641317020222</v>
      </c>
      <c r="AS566" s="95">
        <f t="shared" si="341"/>
        <v>162.41641317020222</v>
      </c>
      <c r="AT566" s="96">
        <f t="shared" si="342"/>
        <v>30</v>
      </c>
      <c r="AU566" s="97">
        <f t="shared" si="308"/>
        <v>16</v>
      </c>
      <c r="AV566" s="98"/>
      <c r="AW566" s="58">
        <f t="shared" si="324"/>
        <v>0</v>
      </c>
      <c r="AX566" s="99"/>
      <c r="AY566" s="300">
        <f>MAX(K566:AO566)</f>
        <v>62</v>
      </c>
      <c r="AZ566" s="101">
        <v>98</v>
      </c>
      <c r="BA566" s="102">
        <f t="shared" si="320"/>
        <v>-36</v>
      </c>
      <c r="BB566" s="102" t="str">
        <f t="shared" si="321"/>
        <v/>
      </c>
      <c r="BC566" s="102" t="str">
        <f t="shared" si="322"/>
        <v/>
      </c>
      <c r="BD566" s="102">
        <v>13.700000000000001</v>
      </c>
      <c r="BE566" s="103">
        <f t="shared" si="325"/>
        <v>2.2999999999999989</v>
      </c>
      <c r="BF566" s="458" t="s">
        <v>119</v>
      </c>
      <c r="BG566" s="105">
        <v>48.96</v>
      </c>
      <c r="BH566" s="105">
        <v>87.8</v>
      </c>
      <c r="BI566" s="105">
        <v>141.93103448275863</v>
      </c>
      <c r="BJ566" s="105">
        <v>248.74333333333334</v>
      </c>
      <c r="BK566" s="105">
        <v>424.77666666666664</v>
      </c>
      <c r="BL566" s="105">
        <v>381.47333333333336</v>
      </c>
      <c r="BM566" s="105">
        <v>336.37931034482756</v>
      </c>
      <c r="BN566" s="105">
        <v>336.55666666666667</v>
      </c>
      <c r="BO566" s="105">
        <v>310.3</v>
      </c>
      <c r="BP566" s="105">
        <v>286.33333333333331</v>
      </c>
      <c r="BQ566" s="105">
        <v>229.09333333333333</v>
      </c>
      <c r="BR566" s="106">
        <v>92.58620689655173</v>
      </c>
      <c r="BS566" s="107"/>
      <c r="BT566" s="108">
        <v>4.2666666666666657</v>
      </c>
      <c r="BU566" s="108">
        <v>5.8390291461412147</v>
      </c>
      <c r="BV566" s="108">
        <v>9.6433333333333344</v>
      </c>
      <c r="BW566" s="108">
        <v>13.700000000000001</v>
      </c>
      <c r="BX566" s="108">
        <v>19.600000000000001</v>
      </c>
      <c r="BY566" s="109">
        <v>16.399999999999999</v>
      </c>
      <c r="BZ566" s="109">
        <v>15.450000000000001</v>
      </c>
      <c r="CA566" s="109">
        <v>15.566666666666668</v>
      </c>
      <c r="CB566" s="109">
        <v>14.933333333333332</v>
      </c>
      <c r="CC566" s="109">
        <v>15.366666666666665</v>
      </c>
      <c r="CD566" s="109">
        <v>12.966666666666669</v>
      </c>
      <c r="CE566" s="109">
        <v>6.574444444444441</v>
      </c>
      <c r="CF566" s="110"/>
      <c r="CG566" s="111">
        <v>116</v>
      </c>
      <c r="CH566" s="111">
        <v>106</v>
      </c>
      <c r="CI566" s="111">
        <v>97</v>
      </c>
      <c r="CJ566" s="111">
        <v>98</v>
      </c>
      <c r="CK566" s="111">
        <v>130</v>
      </c>
      <c r="CL566" s="111">
        <v>132</v>
      </c>
      <c r="CM566" s="111">
        <v>128</v>
      </c>
      <c r="CN566" s="111">
        <v>110</v>
      </c>
      <c r="CO566" s="111">
        <v>137</v>
      </c>
      <c r="CP566" s="111">
        <v>111</v>
      </c>
      <c r="CQ566" s="111">
        <v>98</v>
      </c>
      <c r="CR566" s="111">
        <v>115</v>
      </c>
      <c r="CS566" s="112"/>
      <c r="CT566" s="459" t="s">
        <v>119</v>
      </c>
      <c r="CU566" s="114">
        <f t="shared" si="332"/>
        <v>152</v>
      </c>
      <c r="CV566" s="114"/>
      <c r="CW566" s="114"/>
      <c r="CX566" s="114">
        <f t="shared" si="333"/>
        <v>185</v>
      </c>
      <c r="CY566" s="114"/>
      <c r="CZ566" s="114"/>
      <c r="DA566" s="114">
        <f t="shared" si="337"/>
        <v>67</v>
      </c>
      <c r="DB566" s="115">
        <f t="shared" si="338"/>
        <v>404</v>
      </c>
      <c r="DC566" s="116">
        <f t="shared" si="334"/>
        <v>10</v>
      </c>
      <c r="DD566" s="116">
        <f t="shared" si="335"/>
        <v>10</v>
      </c>
      <c r="DE566" s="116">
        <f t="shared" si="339"/>
        <v>10</v>
      </c>
      <c r="DF566" s="117">
        <f t="shared" si="336"/>
        <v>30</v>
      </c>
      <c r="DH566" s="119">
        <v>15.068356254092988</v>
      </c>
      <c r="DI566" s="119">
        <v>18.561021611001962</v>
      </c>
      <c r="DJ566" s="120">
        <v>17.163955468238374</v>
      </c>
      <c r="DK566" s="121"/>
      <c r="DL566" s="119">
        <v>37.672527472527477</v>
      </c>
      <c r="DM566" s="119">
        <v>23.159340659340661</v>
      </c>
      <c r="DN566" s="120">
        <v>32.834798534798537</v>
      </c>
      <c r="DO566" s="121"/>
      <c r="DP566" s="119">
        <v>35.700000000000003</v>
      </c>
      <c r="DQ566" s="119">
        <v>27.2</v>
      </c>
      <c r="DR566" s="120">
        <v>55.3</v>
      </c>
      <c r="DS566" s="121"/>
      <c r="DT566" s="119">
        <v>61.994335682589394</v>
      </c>
      <c r="DU566" s="119">
        <v>81.292572435395456</v>
      </c>
      <c r="DV566" s="120">
        <v>112.0897585486818</v>
      </c>
      <c r="DW566" s="121"/>
      <c r="DX566" s="119">
        <v>136.8142981186686</v>
      </c>
      <c r="DY566" s="119">
        <v>126.41321112719085</v>
      </c>
      <c r="DZ566" s="120">
        <v>151.41582408747385</v>
      </c>
      <c r="EA566" s="121"/>
      <c r="EB566" s="119">
        <v>136.58773017156204</v>
      </c>
      <c r="EC566" s="119">
        <v>128.28847570286538</v>
      </c>
      <c r="ED566" s="120">
        <v>106.19046079223929</v>
      </c>
      <c r="EE566" s="121"/>
      <c r="EF566" s="119">
        <v>111.08933064438682</v>
      </c>
      <c r="EG566" s="119">
        <v>118.68860078747718</v>
      </c>
      <c r="EH566" s="120">
        <v>117.28873523480264</v>
      </c>
      <c r="EI566" s="121"/>
      <c r="EJ566" s="119">
        <v>116.16333133612943</v>
      </c>
      <c r="EK566" s="119">
        <v>89.225455362492511</v>
      </c>
      <c r="EL566" s="120">
        <v>128.88121330137807</v>
      </c>
      <c r="EM566" s="121"/>
      <c r="EN566" s="119">
        <v>123.43375</v>
      </c>
      <c r="EO566" s="119">
        <v>105.75681790123457</v>
      </c>
      <c r="EP566" s="120">
        <v>99.966098765432108</v>
      </c>
      <c r="EQ566" s="121"/>
      <c r="ER566" s="119">
        <v>103.6286748504879</v>
      </c>
      <c r="ES566" s="119">
        <v>96.791721750078693</v>
      </c>
      <c r="ET566" s="120">
        <v>109.87960339943344</v>
      </c>
      <c r="EU566" s="121"/>
      <c r="EV566" s="119">
        <v>78.630967184801392</v>
      </c>
      <c r="EW566" s="119">
        <v>76.113970796043333</v>
      </c>
      <c r="EX566" s="120">
        <v>58.998395352488622</v>
      </c>
      <c r="EY566" s="121"/>
      <c r="EZ566" s="119">
        <v>47.115198451113258</v>
      </c>
      <c r="FA566" s="119">
        <v>29.309454662794444</v>
      </c>
      <c r="FB566" s="120">
        <v>26.908680219425616</v>
      </c>
    </row>
    <row r="567" spans="1:158" s="118" customFormat="1" ht="15" customHeight="1" x14ac:dyDescent="0.25">
      <c r="A567" s="85">
        <v>25020370</v>
      </c>
      <c r="B567" s="449">
        <v>-74.959999999999994</v>
      </c>
      <c r="C567" s="449">
        <v>8.0399999999999991</v>
      </c>
      <c r="D567" s="445">
        <v>40</v>
      </c>
      <c r="E567" s="460" t="s">
        <v>1329</v>
      </c>
      <c r="F567" s="461" t="s">
        <v>49</v>
      </c>
      <c r="G567" s="461" t="s">
        <v>1515</v>
      </c>
      <c r="H567" s="461" t="s">
        <v>713</v>
      </c>
      <c r="I567" s="461" t="s">
        <v>1626</v>
      </c>
      <c r="J567" s="464" t="s">
        <v>1025</v>
      </c>
      <c r="K567" s="339" t="s">
        <v>1301</v>
      </c>
      <c r="L567" s="126" t="s">
        <v>1301</v>
      </c>
      <c r="M567" s="126" t="s">
        <v>1301</v>
      </c>
      <c r="N567" s="126" t="s">
        <v>1301</v>
      </c>
      <c r="O567" s="126" t="s">
        <v>1301</v>
      </c>
      <c r="P567" s="126" t="s">
        <v>1301</v>
      </c>
      <c r="Q567" s="126" t="s">
        <v>1301</v>
      </c>
      <c r="R567" s="126" t="s">
        <v>1301</v>
      </c>
      <c r="S567" s="126" t="s">
        <v>1301</v>
      </c>
      <c r="T567" s="126" t="s">
        <v>1301</v>
      </c>
      <c r="U567" s="126" t="s">
        <v>1301</v>
      </c>
      <c r="V567" s="661" t="s">
        <v>1301</v>
      </c>
      <c r="W567" s="661" t="s">
        <v>1301</v>
      </c>
      <c r="X567" s="126" t="s">
        <v>1301</v>
      </c>
      <c r="Y567" s="126" t="s">
        <v>1301</v>
      </c>
      <c r="Z567" s="126" t="s">
        <v>1301</v>
      </c>
      <c r="AA567" s="126" t="s">
        <v>1301</v>
      </c>
      <c r="AB567" s="126" t="s">
        <v>1301</v>
      </c>
      <c r="AC567" s="126" t="s">
        <v>1301</v>
      </c>
      <c r="AD567" s="339" t="s">
        <v>1301</v>
      </c>
      <c r="AE567" s="126" t="s">
        <v>1301</v>
      </c>
      <c r="AF567" s="126" t="s">
        <v>1301</v>
      </c>
      <c r="AG567" s="126" t="s">
        <v>1301</v>
      </c>
      <c r="AH567" s="126" t="s">
        <v>1301</v>
      </c>
      <c r="AI567" s="126" t="s">
        <v>1301</v>
      </c>
      <c r="AJ567" s="126" t="s">
        <v>1301</v>
      </c>
      <c r="AK567" s="126" t="s">
        <v>1301</v>
      </c>
      <c r="AL567" s="126" t="s">
        <v>1301</v>
      </c>
      <c r="AM567" s="126" t="s">
        <v>1301</v>
      </c>
      <c r="AN567" s="126" t="s">
        <v>1301</v>
      </c>
      <c r="AO567" s="120"/>
      <c r="AP567" s="92" t="str">
        <f t="shared" si="319"/>
        <v/>
      </c>
      <c r="AQ567" s="93">
        <v>270.28571428571428</v>
      </c>
      <c r="AR567" s="58"/>
      <c r="AS567" s="58"/>
      <c r="AT567" s="227"/>
      <c r="AU567" s="97">
        <f>COUNTIF(K567:AO567,"&gt;0")</f>
        <v>0</v>
      </c>
      <c r="AV567" s="98"/>
      <c r="AW567" s="58"/>
      <c r="AX567" s="99"/>
      <c r="AY567" s="300"/>
      <c r="AZ567" s="101">
        <v>97</v>
      </c>
      <c r="BA567" s="102" t="str">
        <f t="shared" si="320"/>
        <v/>
      </c>
      <c r="BB567" s="102" t="str">
        <f t="shared" si="321"/>
        <v/>
      </c>
      <c r="BC567" s="102" t="str">
        <f t="shared" si="322"/>
        <v/>
      </c>
      <c r="BD567" s="102">
        <v>9.0439952437574291</v>
      </c>
      <c r="BE567" s="103"/>
      <c r="BF567" s="462" t="s">
        <v>1329</v>
      </c>
      <c r="BG567" s="105">
        <v>43.428571428571431</v>
      </c>
      <c r="BH567" s="105">
        <v>45.074074074074076</v>
      </c>
      <c r="BI567" s="105">
        <v>83.685714285714283</v>
      </c>
      <c r="BJ567" s="105">
        <v>270.28571428571428</v>
      </c>
      <c r="BK567" s="105">
        <v>345.25925925925924</v>
      </c>
      <c r="BL567" s="105">
        <v>381.5</v>
      </c>
      <c r="BM567" s="105">
        <v>400.58928571428572</v>
      </c>
      <c r="BN567" s="105">
        <v>467.875</v>
      </c>
      <c r="BO567" s="105">
        <v>369.70344827586206</v>
      </c>
      <c r="BP567" s="105">
        <v>375.75862068965517</v>
      </c>
      <c r="BQ567" s="105">
        <v>329.42857142857144</v>
      </c>
      <c r="BR567" s="106">
        <v>157.76666666666668</v>
      </c>
      <c r="BS567" s="107"/>
      <c r="BT567" s="142">
        <v>2.0714285714285707</v>
      </c>
      <c r="BU567" s="143">
        <v>1.9299141351943079</v>
      </c>
      <c r="BV567" s="143">
        <v>4.2857142857142856</v>
      </c>
      <c r="BW567" s="143">
        <v>9.0439952437574291</v>
      </c>
      <c r="BX567" s="143">
        <v>12.678888888888883</v>
      </c>
      <c r="BY567" s="143">
        <v>12.564803804994055</v>
      </c>
      <c r="BZ567" s="143">
        <v>14.12528735632184</v>
      </c>
      <c r="CA567" s="143">
        <v>15.035714285714285</v>
      </c>
      <c r="CB567" s="143">
        <v>13.448275862068966</v>
      </c>
      <c r="CC567" s="143">
        <v>13.379310344827584</v>
      </c>
      <c r="CD567" s="143">
        <v>12.596551724137932</v>
      </c>
      <c r="CE567" s="144">
        <v>6.299999999999998</v>
      </c>
      <c r="CF567" s="110"/>
      <c r="CG567" s="111">
        <v>170</v>
      </c>
      <c r="CH567" s="111">
        <v>42</v>
      </c>
      <c r="CI567" s="111">
        <v>78</v>
      </c>
      <c r="CJ567" s="111">
        <v>97</v>
      </c>
      <c r="CK567" s="111">
        <v>170</v>
      </c>
      <c r="CL567" s="111">
        <v>91</v>
      </c>
      <c r="CM567" s="111">
        <v>104</v>
      </c>
      <c r="CN567" s="111">
        <v>140</v>
      </c>
      <c r="CO567" s="111">
        <v>100</v>
      </c>
      <c r="CP567" s="111">
        <v>117</v>
      </c>
      <c r="CQ567" s="111">
        <v>119</v>
      </c>
      <c r="CR567" s="111">
        <v>40</v>
      </c>
      <c r="CS567" s="112"/>
      <c r="CT567" s="463" t="s">
        <v>1329</v>
      </c>
      <c r="CU567" s="114"/>
      <c r="CV567" s="114"/>
      <c r="CW567" s="114"/>
      <c r="CX567" s="114">
        <f t="shared" si="333"/>
        <v>0</v>
      </c>
      <c r="CY567" s="114"/>
      <c r="CZ567" s="114"/>
      <c r="DA567" s="114"/>
      <c r="DB567" s="115"/>
      <c r="DC567" s="116"/>
      <c r="DD567" s="116">
        <f t="shared" si="335"/>
        <v>0</v>
      </c>
      <c r="DE567" s="116"/>
      <c r="DF567" s="117"/>
      <c r="DH567" s="119">
        <v>61.949464466467383</v>
      </c>
      <c r="DI567" s="119">
        <v>60.13925284244722</v>
      </c>
      <c r="DJ567" s="120">
        <v>63.659108778041968</v>
      </c>
      <c r="DK567" s="121"/>
      <c r="DL567" s="119">
        <v>71.084784188344713</v>
      </c>
      <c r="DM567" s="119">
        <v>63.524662113064963</v>
      </c>
      <c r="DN567" s="120">
        <v>58.419125127161749</v>
      </c>
      <c r="DO567" s="121"/>
      <c r="DP567" s="119">
        <v>107.28347983317497</v>
      </c>
      <c r="DQ567" s="119">
        <v>75.794819712807524</v>
      </c>
      <c r="DR567" s="120">
        <v>135.54253378735089</v>
      </c>
      <c r="DS567" s="121"/>
      <c r="DT567" s="119">
        <v>152.29541351042857</v>
      </c>
      <c r="DU567" s="119">
        <v>137.1573103662966</v>
      </c>
      <c r="DV567" s="120">
        <v>178.81249351457927</v>
      </c>
      <c r="DW567" s="121"/>
      <c r="DX567" s="119">
        <v>135.45416733082672</v>
      </c>
      <c r="DY567" s="119">
        <v>157.11507252627732</v>
      </c>
      <c r="DZ567" s="120">
        <v>161.91771666463512</v>
      </c>
      <c r="EA567" s="121"/>
      <c r="EB567" s="119">
        <v>122.30384935497294</v>
      </c>
      <c r="EC567" s="119">
        <v>92.506892426133987</v>
      </c>
      <c r="ED567" s="120">
        <v>97.180924885559705</v>
      </c>
      <c r="EE567" s="121"/>
      <c r="EF567" s="119">
        <v>94.327910977459865</v>
      </c>
      <c r="EG567" s="119">
        <v>94.715692728651902</v>
      </c>
      <c r="EH567" s="120">
        <v>109.16056296055478</v>
      </c>
      <c r="EI567" s="121"/>
      <c r="EJ567" s="119">
        <v>101.88880675818375</v>
      </c>
      <c r="EK567" s="119">
        <v>111.69358280535025</v>
      </c>
      <c r="EL567" s="120">
        <v>169.3092771031327</v>
      </c>
      <c r="EM567" s="121"/>
      <c r="EN567" s="119">
        <v>138.15884618192439</v>
      </c>
      <c r="EO567" s="119">
        <v>152.31889874434228</v>
      </c>
      <c r="EP567" s="120">
        <v>158.51392174040006</v>
      </c>
      <c r="EQ567" s="121"/>
      <c r="ER567" s="119">
        <v>195.15893595041322</v>
      </c>
      <c r="ES567" s="119">
        <v>175.70383953168044</v>
      </c>
      <c r="ET567" s="120">
        <v>217.65389118457304</v>
      </c>
      <c r="EU567" s="121"/>
      <c r="EV567" s="119">
        <v>171.42014253356163</v>
      </c>
      <c r="EW567" s="119">
        <v>158.59278492900938</v>
      </c>
      <c r="EX567" s="120">
        <v>128.85663775482013</v>
      </c>
      <c r="EY567" s="121"/>
      <c r="EZ567" s="119">
        <v>110.96323985149274</v>
      </c>
      <c r="FA567" s="119">
        <v>81.292852321192967</v>
      </c>
      <c r="FB567" s="120">
        <v>91.817820870792545</v>
      </c>
    </row>
    <row r="568" spans="1:158" s="118" customFormat="1" ht="15" customHeight="1" x14ac:dyDescent="0.25">
      <c r="A568" s="85">
        <v>27010850</v>
      </c>
      <c r="B568" s="444">
        <v>-75.077222219999996</v>
      </c>
      <c r="C568" s="444">
        <v>6.9055555599999998</v>
      </c>
      <c r="D568" s="445">
        <v>1530</v>
      </c>
      <c r="E568" s="380" t="s">
        <v>124</v>
      </c>
      <c r="F568" s="456" t="s">
        <v>49</v>
      </c>
      <c r="G568" s="456" t="s">
        <v>1515</v>
      </c>
      <c r="H568" s="456" t="s">
        <v>1425</v>
      </c>
      <c r="I568" s="456" t="s">
        <v>1546</v>
      </c>
      <c r="J568" s="457" t="s">
        <v>798</v>
      </c>
      <c r="K568" s="339" t="s">
        <v>1301</v>
      </c>
      <c r="L568" s="126" t="s">
        <v>1301</v>
      </c>
      <c r="M568" s="126" t="s">
        <v>1301</v>
      </c>
      <c r="N568" s="126" t="s">
        <v>1301</v>
      </c>
      <c r="O568" s="126" t="s">
        <v>1301</v>
      </c>
      <c r="P568" s="126" t="s">
        <v>1301</v>
      </c>
      <c r="Q568" s="126" t="s">
        <v>1301</v>
      </c>
      <c r="R568" s="126" t="s">
        <v>1301</v>
      </c>
      <c r="S568" s="126" t="s">
        <v>1301</v>
      </c>
      <c r="T568" s="126" t="s">
        <v>1301</v>
      </c>
      <c r="U568" s="126" t="s">
        <v>1301</v>
      </c>
      <c r="V568" s="661" t="s">
        <v>1301</v>
      </c>
      <c r="W568" s="661" t="s">
        <v>1301</v>
      </c>
      <c r="X568" s="126" t="s">
        <v>1301</v>
      </c>
      <c r="Y568" s="126" t="s">
        <v>1301</v>
      </c>
      <c r="Z568" s="126" t="s">
        <v>1301</v>
      </c>
      <c r="AA568" s="126" t="s">
        <v>1301</v>
      </c>
      <c r="AB568" s="126" t="s">
        <v>1301</v>
      </c>
      <c r="AC568" s="126" t="s">
        <v>1301</v>
      </c>
      <c r="AD568" s="339" t="s">
        <v>1301</v>
      </c>
      <c r="AE568" s="126" t="s">
        <v>1301</v>
      </c>
      <c r="AF568" s="126" t="s">
        <v>1301</v>
      </c>
      <c r="AG568" s="126" t="s">
        <v>1301</v>
      </c>
      <c r="AH568" s="126" t="s">
        <v>1301</v>
      </c>
      <c r="AI568" s="126" t="s">
        <v>1301</v>
      </c>
      <c r="AJ568" s="126" t="s">
        <v>1301</v>
      </c>
      <c r="AK568" s="126" t="s">
        <v>1301</v>
      </c>
      <c r="AL568" s="126" t="s">
        <v>1301</v>
      </c>
      <c r="AM568" s="126" t="s">
        <v>1301</v>
      </c>
      <c r="AN568" s="126" t="s">
        <v>1301</v>
      </c>
      <c r="AO568" s="120"/>
      <c r="AP568" s="92" t="str">
        <f t="shared" si="319"/>
        <v/>
      </c>
      <c r="AQ568" s="93">
        <v>300.45666666666671</v>
      </c>
      <c r="AR568" s="58"/>
      <c r="AS568" s="58"/>
      <c r="AT568" s="96">
        <f t="shared" si="342"/>
        <v>0</v>
      </c>
      <c r="AU568" s="97">
        <f t="shared" ref="AU568:AU584" si="343">COUNTIF(K568:AO568,"&gt;0")</f>
        <v>0</v>
      </c>
      <c r="AV568" s="98"/>
      <c r="AW568" s="58"/>
      <c r="AX568" s="99"/>
      <c r="AY568" s="300"/>
      <c r="AZ568" s="101"/>
      <c r="BA568" s="102" t="str">
        <f t="shared" si="320"/>
        <v/>
      </c>
      <c r="BB568" s="102" t="str">
        <f t="shared" si="321"/>
        <v/>
      </c>
      <c r="BC568" s="102" t="str">
        <f t="shared" si="322"/>
        <v/>
      </c>
      <c r="BD568" s="102">
        <v>18.7</v>
      </c>
      <c r="BE568" s="103">
        <f t="shared" ref="BE568:BE578" si="344">AU568-BD568</f>
        <v>-18.7</v>
      </c>
      <c r="BF568" s="381" t="s">
        <v>124</v>
      </c>
      <c r="BG568" s="105">
        <v>73.903333333333336</v>
      </c>
      <c r="BH568" s="105">
        <v>91.083333333333329</v>
      </c>
      <c r="BI568" s="105">
        <v>206.13</v>
      </c>
      <c r="BJ568" s="105">
        <v>300.45666666666671</v>
      </c>
      <c r="BK568" s="105">
        <v>295.89285714285717</v>
      </c>
      <c r="BL568" s="105">
        <v>224.25862068965517</v>
      </c>
      <c r="BM568" s="105">
        <v>236.77857142857144</v>
      </c>
      <c r="BN568" s="105">
        <v>238.16666666666666</v>
      </c>
      <c r="BO568" s="105">
        <v>263.22758620689655</v>
      </c>
      <c r="BP568" s="105">
        <v>321.61333333333334</v>
      </c>
      <c r="BQ568" s="105">
        <v>258.15172413793101</v>
      </c>
      <c r="BR568" s="106">
        <v>112.98333333333333</v>
      </c>
      <c r="BS568" s="107"/>
      <c r="BT568" s="108">
        <v>6.4666666666666632</v>
      </c>
      <c r="BU568" s="108">
        <v>8.9632286535303773</v>
      </c>
      <c r="BV568" s="108">
        <v>14.266666666666662</v>
      </c>
      <c r="BW568" s="108">
        <v>18.7</v>
      </c>
      <c r="BX568" s="108">
        <v>19.813333333333329</v>
      </c>
      <c r="BY568" s="109">
        <v>14.982758620689655</v>
      </c>
      <c r="BZ568" s="109">
        <v>16.090804597701148</v>
      </c>
      <c r="CA568" s="109">
        <v>16.267857142857142</v>
      </c>
      <c r="CB568" s="109">
        <v>17.620689655172413</v>
      </c>
      <c r="CC568" s="109">
        <v>19.033333333333328</v>
      </c>
      <c r="CD568" s="109">
        <v>16.896551724137929</v>
      </c>
      <c r="CE568" s="109">
        <v>9.7666666666666675</v>
      </c>
      <c r="CF568" s="110"/>
      <c r="CG568" s="111"/>
      <c r="CH568" s="111"/>
      <c r="CI568" s="111"/>
      <c r="CJ568" s="111"/>
      <c r="CK568" s="111"/>
      <c r="CL568" s="111"/>
      <c r="CM568" s="111"/>
      <c r="CN568" s="111"/>
      <c r="CO568" s="111"/>
      <c r="CP568" s="111"/>
      <c r="CQ568" s="111"/>
      <c r="CR568" s="111"/>
      <c r="CS568" s="112"/>
      <c r="CT568" s="382" t="s">
        <v>124</v>
      </c>
      <c r="CU568" s="114">
        <f>SUM(K568:T568)</f>
        <v>0</v>
      </c>
      <c r="CV568" s="114"/>
      <c r="CW568" s="114"/>
      <c r="CX568" s="114">
        <f t="shared" si="333"/>
        <v>0</v>
      </c>
      <c r="CY568" s="114"/>
      <c r="CZ568" s="114"/>
      <c r="DA568" s="114">
        <f>SUM(AE568:AO568)</f>
        <v>0</v>
      </c>
      <c r="DB568" s="115">
        <f>+SUM(CU568:DA568)</f>
        <v>0</v>
      </c>
      <c r="DC568" s="116">
        <f>COUNT(K568:T568)</f>
        <v>0</v>
      </c>
      <c r="DD568" s="116">
        <f t="shared" si="335"/>
        <v>0</v>
      </c>
      <c r="DE568" s="116">
        <f>COUNT(AE568:AO568)</f>
        <v>0</v>
      </c>
      <c r="DF568" s="117">
        <f>COUNT(K568:AO568)</f>
        <v>0</v>
      </c>
      <c r="DH568" s="119">
        <v>25.259500000000003</v>
      </c>
      <c r="DI568" s="119">
        <v>24.125399999999999</v>
      </c>
      <c r="DJ568" s="120">
        <v>27.940100000000001</v>
      </c>
      <c r="DK568" s="121"/>
      <c r="DL568" s="119">
        <v>33.511976047904191</v>
      </c>
      <c r="DM568" s="119">
        <v>28.096931137724553</v>
      </c>
      <c r="DN568" s="120">
        <v>40.766092814371262</v>
      </c>
      <c r="DO568" s="121"/>
      <c r="DP568" s="119">
        <v>40.088769531250001</v>
      </c>
      <c r="DQ568" s="119">
        <v>45.872721354166664</v>
      </c>
      <c r="DR568" s="120">
        <v>67.213509114583331</v>
      </c>
      <c r="DS568" s="121"/>
      <c r="DT568" s="119">
        <v>80.465888415067525</v>
      </c>
      <c r="DU568" s="119">
        <v>92.500959488272926</v>
      </c>
      <c r="DV568" s="120">
        <v>126.91529495380242</v>
      </c>
      <c r="DW568" s="121"/>
      <c r="DX568" s="119">
        <v>99.139372251847689</v>
      </c>
      <c r="DY568" s="119">
        <v>88.135103845074383</v>
      </c>
      <c r="DZ568" s="120">
        <v>121.04695247450651</v>
      </c>
      <c r="EA568" s="121"/>
      <c r="EB568" s="119">
        <v>104.54411828422877</v>
      </c>
      <c r="EC568" s="119">
        <v>77.40974870017331</v>
      </c>
      <c r="ED568" s="120">
        <v>54.371133015597927</v>
      </c>
      <c r="EE568" s="121"/>
      <c r="EF568" s="119">
        <v>78.808334783365225</v>
      </c>
      <c r="EG568" s="119">
        <v>79.105724725943958</v>
      </c>
      <c r="EH568" s="120">
        <v>86.243083347833633</v>
      </c>
      <c r="EI568" s="121"/>
      <c r="EJ568" s="119">
        <v>82.554983778946195</v>
      </c>
      <c r="EK568" s="119">
        <v>67.151431927508682</v>
      </c>
      <c r="EL568" s="120">
        <v>107.42215572211657</v>
      </c>
      <c r="EM568" s="121"/>
      <c r="EN568" s="119">
        <v>99.056270890858912</v>
      </c>
      <c r="EO568" s="119">
        <v>94.31528847551229</v>
      </c>
      <c r="EP568" s="120">
        <v>104.09986920505742</v>
      </c>
      <c r="EQ568" s="121"/>
      <c r="ER568" s="119">
        <v>102.76392319337103</v>
      </c>
      <c r="ES568" s="119">
        <v>122.91371205481634</v>
      </c>
      <c r="ET568" s="120">
        <v>135.60807903752689</v>
      </c>
      <c r="EU568" s="121"/>
      <c r="EV568" s="119">
        <v>87.20224547446098</v>
      </c>
      <c r="EW568" s="119">
        <v>81.62205839963103</v>
      </c>
      <c r="EX568" s="120">
        <v>65.543553268765137</v>
      </c>
      <c r="EY568" s="121"/>
      <c r="EZ568" s="119">
        <v>46.178628389154703</v>
      </c>
      <c r="FA568" s="119">
        <v>38.916666666666664</v>
      </c>
      <c r="FB568" s="120">
        <v>31.654704944178626</v>
      </c>
    </row>
    <row r="569" spans="1:158" s="118" customFormat="1" ht="15" customHeight="1" x14ac:dyDescent="0.25">
      <c r="A569" s="85">
        <v>26175040</v>
      </c>
      <c r="B569" s="444">
        <v>-75.65097222</v>
      </c>
      <c r="C569" s="444">
        <v>5.8001944400000003</v>
      </c>
      <c r="D569" s="445">
        <v>530</v>
      </c>
      <c r="E569" s="299" t="s">
        <v>425</v>
      </c>
      <c r="F569" s="169" t="s">
        <v>49</v>
      </c>
      <c r="G569" s="169" t="s">
        <v>1515</v>
      </c>
      <c r="H569" s="169" t="s">
        <v>713</v>
      </c>
      <c r="I569" s="169" t="s">
        <v>1622</v>
      </c>
      <c r="J569" s="448" t="s">
        <v>1022</v>
      </c>
      <c r="K569" s="339">
        <v>0</v>
      </c>
      <c r="L569" s="126">
        <v>0</v>
      </c>
      <c r="M569" s="126">
        <v>0</v>
      </c>
      <c r="N569" s="126">
        <v>1.5</v>
      </c>
      <c r="O569" s="126">
        <v>0</v>
      </c>
      <c r="P569" s="126">
        <v>0</v>
      </c>
      <c r="Q569" s="126">
        <v>0</v>
      </c>
      <c r="R569" s="126">
        <v>5.6</v>
      </c>
      <c r="S569" s="126">
        <v>0</v>
      </c>
      <c r="T569" s="126">
        <v>1</v>
      </c>
      <c r="U569" s="126">
        <v>1</v>
      </c>
      <c r="V569" s="661">
        <v>0</v>
      </c>
      <c r="W569" s="661">
        <v>0</v>
      </c>
      <c r="X569" s="126">
        <v>6.5</v>
      </c>
      <c r="Y569" s="126">
        <v>40.799999999999997</v>
      </c>
      <c r="Z569" s="126">
        <v>21.5</v>
      </c>
      <c r="AA569" s="126">
        <v>0.7</v>
      </c>
      <c r="AB569" s="126">
        <v>0.8</v>
      </c>
      <c r="AC569" s="126">
        <v>0</v>
      </c>
      <c r="AD569" s="339">
        <v>0</v>
      </c>
      <c r="AE569" s="126">
        <v>0</v>
      </c>
      <c r="AF569" s="126">
        <v>0</v>
      </c>
      <c r="AG569" s="126">
        <v>0</v>
      </c>
      <c r="AH569" s="126">
        <v>4</v>
      </c>
      <c r="AI569" s="126">
        <v>0</v>
      </c>
      <c r="AJ569" s="126">
        <v>14.6</v>
      </c>
      <c r="AK569" s="126">
        <v>0</v>
      </c>
      <c r="AL569" s="126">
        <v>0.4</v>
      </c>
      <c r="AM569" s="126">
        <v>0</v>
      </c>
      <c r="AN569" s="126">
        <v>0</v>
      </c>
      <c r="AO569" s="120"/>
      <c r="AP569" s="92">
        <f t="shared" si="319"/>
        <v>98.4</v>
      </c>
      <c r="AQ569" s="93" t="s">
        <v>1301</v>
      </c>
      <c r="AR569" s="58"/>
      <c r="AS569" s="58"/>
      <c r="AT569" s="96">
        <f t="shared" si="342"/>
        <v>30</v>
      </c>
      <c r="AU569" s="97">
        <f t="shared" si="343"/>
        <v>12</v>
      </c>
      <c r="AV569" s="98"/>
      <c r="AW569" s="58">
        <f t="shared" si="324"/>
        <v>0</v>
      </c>
      <c r="AX569" s="99"/>
      <c r="AY569" s="300">
        <f t="shared" ref="AY569:AY579" si="345">MAX(K569:AO569)</f>
        <v>40.799999999999997</v>
      </c>
      <c r="AZ569" s="101">
        <v>91.5</v>
      </c>
      <c r="BA569" s="102">
        <f t="shared" si="320"/>
        <v>-50.7</v>
      </c>
      <c r="BB569" s="102" t="str">
        <f t="shared" si="321"/>
        <v/>
      </c>
      <c r="BC569" s="102" t="str">
        <f t="shared" si="322"/>
        <v/>
      </c>
      <c r="BD569" s="102" t="s">
        <v>1301</v>
      </c>
      <c r="BE569" s="103" t="e">
        <f t="shared" si="344"/>
        <v>#VALUE!</v>
      </c>
      <c r="BF569" s="458" t="s">
        <v>425</v>
      </c>
      <c r="BG569" s="105" t="s">
        <v>1301</v>
      </c>
      <c r="BH569" s="105" t="s">
        <v>1301</v>
      </c>
      <c r="BI569" s="105" t="s">
        <v>1301</v>
      </c>
      <c r="BJ569" s="105" t="s">
        <v>1301</v>
      </c>
      <c r="BK569" s="105" t="s">
        <v>1301</v>
      </c>
      <c r="BL569" s="105" t="s">
        <v>1301</v>
      </c>
      <c r="BM569" s="105" t="s">
        <v>1301</v>
      </c>
      <c r="BN569" s="105" t="s">
        <v>1301</v>
      </c>
      <c r="BO569" s="105" t="s">
        <v>1301</v>
      </c>
      <c r="BP569" s="105" t="s">
        <v>1301</v>
      </c>
      <c r="BQ569" s="105" t="s">
        <v>1301</v>
      </c>
      <c r="BR569" s="106" t="s">
        <v>1301</v>
      </c>
      <c r="BS569" s="107"/>
      <c r="BT569" s="108" t="s">
        <v>1301</v>
      </c>
      <c r="BU569" s="108" t="s">
        <v>1301</v>
      </c>
      <c r="BV569" s="108" t="s">
        <v>1301</v>
      </c>
      <c r="BW569" s="108" t="s">
        <v>1301</v>
      </c>
      <c r="BX569" s="108" t="s">
        <v>1301</v>
      </c>
      <c r="BY569" s="109" t="s">
        <v>1301</v>
      </c>
      <c r="BZ569" s="109" t="s">
        <v>1301</v>
      </c>
      <c r="CA569" s="109" t="s">
        <v>1301</v>
      </c>
      <c r="CB569" s="109" t="s">
        <v>1301</v>
      </c>
      <c r="CC569" s="109" t="s">
        <v>1301</v>
      </c>
      <c r="CD569" s="109" t="s">
        <v>1301</v>
      </c>
      <c r="CE569" s="109" t="s">
        <v>1301</v>
      </c>
      <c r="CF569" s="110"/>
      <c r="CG569" s="111">
        <v>97.5</v>
      </c>
      <c r="CH569" s="111">
        <v>71.2</v>
      </c>
      <c r="CI569" s="111">
        <v>69</v>
      </c>
      <c r="CJ569" s="111">
        <v>91.5</v>
      </c>
      <c r="CK569" s="111">
        <v>130</v>
      </c>
      <c r="CL569" s="111">
        <v>80</v>
      </c>
      <c r="CM569" s="111">
        <v>76</v>
      </c>
      <c r="CN569" s="111">
        <v>108</v>
      </c>
      <c r="CO569" s="111">
        <v>69.2</v>
      </c>
      <c r="CP569" s="111">
        <v>98.8</v>
      </c>
      <c r="CQ569" s="111">
        <v>81</v>
      </c>
      <c r="CR569" s="111">
        <v>72.3</v>
      </c>
      <c r="CS569" s="112"/>
      <c r="CT569" s="459" t="s">
        <v>425</v>
      </c>
      <c r="CU569" s="114">
        <f>SUM(K569:T569)</f>
        <v>8.1</v>
      </c>
      <c r="CV569" s="114"/>
      <c r="CW569" s="114"/>
      <c r="CX569" s="114">
        <f t="shared" si="333"/>
        <v>71.3</v>
      </c>
      <c r="CY569" s="114"/>
      <c r="CZ569" s="114"/>
      <c r="DA569" s="114">
        <f>SUM(AE569:AO569)</f>
        <v>19</v>
      </c>
      <c r="DB569" s="115">
        <f>+SUM(CU569:DA569)</f>
        <v>98.399999999999991</v>
      </c>
      <c r="DC569" s="116">
        <f>COUNT(K569:T569)</f>
        <v>10</v>
      </c>
      <c r="DD569" s="116">
        <f t="shared" si="335"/>
        <v>10</v>
      </c>
      <c r="DE569" s="116">
        <f>COUNT(AE569:AO569)</f>
        <v>10</v>
      </c>
      <c r="DF569" s="117">
        <f>COUNT(K569:AO569)</f>
        <v>30</v>
      </c>
      <c r="DH569" s="119">
        <v>26.157324106113034</v>
      </c>
      <c r="DI569" s="119">
        <v>15.428734140715108</v>
      </c>
      <c r="DJ569" s="120">
        <v>17.472275086505189</v>
      </c>
      <c r="DK569" s="121"/>
      <c r="DL569" s="119">
        <v>21.310946676062954</v>
      </c>
      <c r="DM569" s="119">
        <v>31.703969931876902</v>
      </c>
      <c r="DN569" s="120">
        <v>28.239628846605587</v>
      </c>
      <c r="DO569" s="121"/>
      <c r="DP569" s="119">
        <v>33.388817641538942</v>
      </c>
      <c r="DQ569" s="119">
        <v>33.693274945261187</v>
      </c>
      <c r="DR569" s="120">
        <v>45.77008132624335</v>
      </c>
      <c r="DS569" s="121"/>
      <c r="DT569" s="119">
        <v>47.770379349686252</v>
      </c>
      <c r="DU569" s="119">
        <v>55.996399030233889</v>
      </c>
      <c r="DV569" s="120">
        <v>69.970721620079857</v>
      </c>
      <c r="DW569" s="121"/>
      <c r="DX569" s="119">
        <v>69.993884649910243</v>
      </c>
      <c r="DY569" s="119">
        <v>72.287131582884513</v>
      </c>
      <c r="DZ569" s="120">
        <v>79.864817100538602</v>
      </c>
      <c r="EA569" s="121"/>
      <c r="EB569" s="119">
        <v>69.740196078431381</v>
      </c>
      <c r="EC569" s="119">
        <v>54.164215686274503</v>
      </c>
      <c r="ED569" s="120">
        <v>43.51225490196078</v>
      </c>
      <c r="EE569" s="121"/>
      <c r="EF569" s="119">
        <v>51.597983870967745</v>
      </c>
      <c r="EG569" s="119">
        <v>43.813375085792721</v>
      </c>
      <c r="EH569" s="120">
        <v>50.001141043239542</v>
      </c>
      <c r="EI569" s="121"/>
      <c r="EJ569" s="119">
        <v>47.321910617876419</v>
      </c>
      <c r="EK569" s="119">
        <v>52.701664667066581</v>
      </c>
      <c r="EL569" s="120">
        <v>66.051424715056982</v>
      </c>
      <c r="EM569" s="121"/>
      <c r="EN569" s="119">
        <v>61.684970306075833</v>
      </c>
      <c r="EO569" s="119">
        <v>76.018817572712052</v>
      </c>
      <c r="EP569" s="120">
        <v>78.687878787878773</v>
      </c>
      <c r="EQ569" s="121"/>
      <c r="ER569" s="119">
        <v>68.455939828727253</v>
      </c>
      <c r="ES569" s="119">
        <v>79.694974725980984</v>
      </c>
      <c r="ET569" s="120">
        <v>107.58821588007433</v>
      </c>
      <c r="EU569" s="121"/>
      <c r="EV569" s="119">
        <v>87.267530551168008</v>
      </c>
      <c r="EW569" s="119">
        <v>73.785480921107322</v>
      </c>
      <c r="EX569" s="120">
        <v>57.586118962507278</v>
      </c>
      <c r="EY569" s="121"/>
      <c r="EZ569" s="119">
        <v>48.513276092087722</v>
      </c>
      <c r="FA569" s="119">
        <v>51.130174802449304</v>
      </c>
      <c r="FB569" s="120">
        <v>28.282636061984753</v>
      </c>
    </row>
    <row r="570" spans="1:158" s="118" customFormat="1" ht="15" customHeight="1" x14ac:dyDescent="0.25">
      <c r="A570" s="85">
        <v>26160080</v>
      </c>
      <c r="B570" s="444">
        <v>-75.489305560000005</v>
      </c>
      <c r="C570" s="444">
        <v>5.3954444400000003</v>
      </c>
      <c r="D570" s="445">
        <v>1744</v>
      </c>
      <c r="E570" s="299" t="s">
        <v>426</v>
      </c>
      <c r="F570" s="456" t="s">
        <v>58</v>
      </c>
      <c r="G570" s="456" t="s">
        <v>1515</v>
      </c>
      <c r="H570" s="456" t="s">
        <v>713</v>
      </c>
      <c r="I570" s="456" t="s">
        <v>1628</v>
      </c>
      <c r="J570" s="457" t="s">
        <v>860</v>
      </c>
      <c r="K570" s="339">
        <v>0</v>
      </c>
      <c r="L570" s="126">
        <v>0</v>
      </c>
      <c r="M570" s="126">
        <v>0</v>
      </c>
      <c r="N570" s="126">
        <v>0</v>
      </c>
      <c r="O570" s="126">
        <v>0</v>
      </c>
      <c r="P570" s="126">
        <v>0</v>
      </c>
      <c r="Q570" s="126">
        <v>0</v>
      </c>
      <c r="R570" s="126">
        <v>0</v>
      </c>
      <c r="S570" s="126">
        <v>0</v>
      </c>
      <c r="T570" s="126">
        <v>31</v>
      </c>
      <c r="U570" s="126">
        <v>15</v>
      </c>
      <c r="V570" s="661">
        <v>11</v>
      </c>
      <c r="W570" s="661">
        <v>10</v>
      </c>
      <c r="X570" s="126">
        <v>4</v>
      </c>
      <c r="Y570" s="126">
        <v>9</v>
      </c>
      <c r="Z570" s="126">
        <v>11</v>
      </c>
      <c r="AA570" s="126">
        <v>0</v>
      </c>
      <c r="AB570" s="126">
        <v>0</v>
      </c>
      <c r="AC570" s="126">
        <v>4</v>
      </c>
      <c r="AD570" s="339">
        <v>2</v>
      </c>
      <c r="AE570" s="126">
        <v>0</v>
      </c>
      <c r="AF570" s="126">
        <v>0</v>
      </c>
      <c r="AG570" s="126">
        <v>0</v>
      </c>
      <c r="AH570" s="126">
        <v>0</v>
      </c>
      <c r="AI570" s="126">
        <v>0</v>
      </c>
      <c r="AJ570" s="126">
        <v>9</v>
      </c>
      <c r="AK570" s="126">
        <v>34</v>
      </c>
      <c r="AL570" s="126">
        <v>2</v>
      </c>
      <c r="AM570" s="126">
        <v>0</v>
      </c>
      <c r="AN570" s="126">
        <v>0</v>
      </c>
      <c r="AO570" s="120"/>
      <c r="AP570" s="92">
        <f t="shared" si="319"/>
        <v>142</v>
      </c>
      <c r="AQ570" s="93">
        <v>194.56666666666666</v>
      </c>
      <c r="AR570" s="94">
        <f t="shared" si="340"/>
        <v>72.982696590714411</v>
      </c>
      <c r="AS570" s="95">
        <f t="shared" si="341"/>
        <v>72.982696590714411</v>
      </c>
      <c r="AT570" s="96">
        <f t="shared" si="342"/>
        <v>30</v>
      </c>
      <c r="AU570" s="97">
        <f t="shared" si="343"/>
        <v>12</v>
      </c>
      <c r="AV570" s="98"/>
      <c r="AW570" s="58">
        <f t="shared" si="324"/>
        <v>0</v>
      </c>
      <c r="AX570" s="99"/>
      <c r="AY570" s="300">
        <f t="shared" si="345"/>
        <v>34</v>
      </c>
      <c r="AZ570" s="101">
        <v>100</v>
      </c>
      <c r="BA570" s="102">
        <f t="shared" si="320"/>
        <v>-66</v>
      </c>
      <c r="BB570" s="102" t="str">
        <f t="shared" si="321"/>
        <v/>
      </c>
      <c r="BC570" s="102" t="str">
        <f t="shared" si="322"/>
        <v/>
      </c>
      <c r="BD570" s="102">
        <v>17.966666666666665</v>
      </c>
      <c r="BE570" s="103">
        <f t="shared" si="344"/>
        <v>-5.966666666666665</v>
      </c>
      <c r="BF570" s="458" t="s">
        <v>426</v>
      </c>
      <c r="BG570" s="105">
        <v>101.16666666666667</v>
      </c>
      <c r="BH570" s="105">
        <v>121.48275862068965</v>
      </c>
      <c r="BI570" s="105">
        <v>166.51000000000002</v>
      </c>
      <c r="BJ570" s="105">
        <v>194.56666666666666</v>
      </c>
      <c r="BK570" s="105">
        <v>180.26666666666668</v>
      </c>
      <c r="BL570" s="105">
        <v>93.566666666666663</v>
      </c>
      <c r="BM570" s="105">
        <v>80.965517241379317</v>
      </c>
      <c r="BN570" s="105">
        <v>96.3</v>
      </c>
      <c r="BO570" s="105">
        <v>162.5</v>
      </c>
      <c r="BP570" s="105">
        <v>239.3</v>
      </c>
      <c r="BQ570" s="105">
        <v>217.59333333333333</v>
      </c>
      <c r="BR570" s="106">
        <v>143.34482758620689</v>
      </c>
      <c r="BS570" s="107"/>
      <c r="BT570" s="108">
        <v>9.8999999999999986</v>
      </c>
      <c r="BU570" s="174">
        <v>11.320101258894363</v>
      </c>
      <c r="BV570" s="174">
        <v>15.233333333333333</v>
      </c>
      <c r="BW570" s="174">
        <v>17.966666666666665</v>
      </c>
      <c r="BX570" s="174">
        <v>16.899999999999999</v>
      </c>
      <c r="BY570" s="109">
        <v>10.7</v>
      </c>
      <c r="BZ570" s="109">
        <v>9.9777777777777779</v>
      </c>
      <c r="CA570" s="109">
        <v>10.466666666666665</v>
      </c>
      <c r="CB570" s="109">
        <v>13.833333333333336</v>
      </c>
      <c r="CC570" s="109">
        <v>19.5</v>
      </c>
      <c r="CD570" s="109">
        <v>18.333333333333332</v>
      </c>
      <c r="CE570" s="109">
        <v>13.115555555555556</v>
      </c>
      <c r="CF570" s="110"/>
      <c r="CG570" s="111">
        <v>60</v>
      </c>
      <c r="CH570" s="111">
        <v>80</v>
      </c>
      <c r="CI570" s="111">
        <v>89</v>
      </c>
      <c r="CJ570" s="111">
        <v>100</v>
      </c>
      <c r="CK570" s="111">
        <v>65</v>
      </c>
      <c r="CL570" s="111">
        <v>72</v>
      </c>
      <c r="CM570" s="111">
        <v>48</v>
      </c>
      <c r="CN570" s="111">
        <v>72</v>
      </c>
      <c r="CO570" s="111">
        <v>71</v>
      </c>
      <c r="CP570" s="111">
        <v>85</v>
      </c>
      <c r="CQ570" s="111">
        <v>68</v>
      </c>
      <c r="CR570" s="111">
        <v>95</v>
      </c>
      <c r="CS570" s="112"/>
      <c r="CT570" s="459" t="s">
        <v>426</v>
      </c>
      <c r="CU570" s="114">
        <f>SUM(K570:T570)</f>
        <v>31</v>
      </c>
      <c r="CV570" s="114"/>
      <c r="CW570" s="114"/>
      <c r="CX570" s="114">
        <f t="shared" si="333"/>
        <v>66</v>
      </c>
      <c r="CY570" s="114"/>
      <c r="CZ570" s="114"/>
      <c r="DA570" s="114">
        <f>SUM(AE570:AO570)</f>
        <v>45</v>
      </c>
      <c r="DB570" s="115">
        <f>+SUM(CU570:DA570)</f>
        <v>142</v>
      </c>
      <c r="DC570" s="116">
        <f>COUNT(K570:T570)</f>
        <v>10</v>
      </c>
      <c r="DD570" s="116">
        <f t="shared" si="335"/>
        <v>10</v>
      </c>
      <c r="DE570" s="116">
        <f>COUNT(AE570:AO570)</f>
        <v>10</v>
      </c>
      <c r="DF570" s="117">
        <f>COUNT(K570:AO570)</f>
        <v>30</v>
      </c>
      <c r="DH570" s="119">
        <v>44.394399243140974</v>
      </c>
      <c r="DI570" s="119">
        <v>32.695875118259231</v>
      </c>
      <c r="DJ570" s="120">
        <v>28.59639230526648</v>
      </c>
      <c r="DK570" s="121"/>
      <c r="DL570" s="119">
        <v>41.644097222222221</v>
      </c>
      <c r="DM570" s="119">
        <v>38.934722222222227</v>
      </c>
      <c r="DN570" s="120">
        <v>35.021180555555553</v>
      </c>
      <c r="DO570" s="121"/>
      <c r="DP570" s="119">
        <v>44.479868393995474</v>
      </c>
      <c r="DQ570" s="119">
        <v>47.278601686201931</v>
      </c>
      <c r="DR570" s="120">
        <v>70.268196586469259</v>
      </c>
      <c r="DS570" s="121"/>
      <c r="DT570" s="119">
        <v>68.891446306641839</v>
      </c>
      <c r="DU570" s="119">
        <v>73.990813159528244</v>
      </c>
      <c r="DV570" s="120">
        <v>71.891073867163257</v>
      </c>
      <c r="DW570" s="121"/>
      <c r="DX570" s="119">
        <v>72.493943191311615</v>
      </c>
      <c r="DY570" s="119">
        <v>57.895162907268165</v>
      </c>
      <c r="DZ570" s="120">
        <v>69.094227234753532</v>
      </c>
      <c r="EA570" s="121"/>
      <c r="EB570" s="119">
        <v>43.6</v>
      </c>
      <c r="EC570" s="119">
        <v>30.9</v>
      </c>
      <c r="ED570" s="120">
        <v>25.5</v>
      </c>
      <c r="EE570" s="121"/>
      <c r="EF570" s="119">
        <v>31.8</v>
      </c>
      <c r="EG570" s="119">
        <v>24.2</v>
      </c>
      <c r="EH570" s="120">
        <v>29.2</v>
      </c>
      <c r="EI570" s="121"/>
      <c r="EJ570" s="119">
        <v>27.1</v>
      </c>
      <c r="EK570" s="119">
        <v>28.2</v>
      </c>
      <c r="EL570" s="120">
        <v>47.3</v>
      </c>
      <c r="EM570" s="121"/>
      <c r="EN570" s="119">
        <v>50</v>
      </c>
      <c r="EO570" s="119">
        <v>54.4</v>
      </c>
      <c r="EP570" s="120">
        <v>76.099999999999994</v>
      </c>
      <c r="EQ570" s="121"/>
      <c r="ER570" s="119">
        <v>76.7</v>
      </c>
      <c r="ES570" s="119">
        <v>80.5</v>
      </c>
      <c r="ET570" s="120">
        <v>100.6</v>
      </c>
      <c r="EU570" s="121"/>
      <c r="EV570" s="119">
        <v>72.785529051987766</v>
      </c>
      <c r="EW570" s="119">
        <v>76.584773700305803</v>
      </c>
      <c r="EX570" s="120">
        <v>68.586363914373081</v>
      </c>
      <c r="EY570" s="121"/>
      <c r="EZ570" s="119">
        <v>53.463711240310076</v>
      </c>
      <c r="FA570" s="119">
        <v>50.565678294573644</v>
      </c>
      <c r="FB570" s="120">
        <v>33.477277131782948</v>
      </c>
    </row>
    <row r="571" spans="1:158" s="118" customFormat="1" ht="15" customHeight="1" x14ac:dyDescent="0.25">
      <c r="A571" s="85">
        <v>12010120</v>
      </c>
      <c r="B571" s="86">
        <v>-76.649083329999996</v>
      </c>
      <c r="C571" s="86">
        <v>7.9238333299999999</v>
      </c>
      <c r="D571" s="445">
        <v>64</v>
      </c>
      <c r="E571" s="299" t="s">
        <v>427</v>
      </c>
      <c r="F571" s="456" t="s">
        <v>49</v>
      </c>
      <c r="G571" s="456" t="s">
        <v>1511</v>
      </c>
      <c r="H571" s="456" t="s">
        <v>1514</v>
      </c>
      <c r="I571" s="456" t="s">
        <v>1542</v>
      </c>
      <c r="J571" s="457" t="s">
        <v>1009</v>
      </c>
      <c r="K571" s="339" t="s">
        <v>1301</v>
      </c>
      <c r="L571" s="126" t="s">
        <v>1301</v>
      </c>
      <c r="M571" s="126" t="s">
        <v>1301</v>
      </c>
      <c r="N571" s="126" t="s">
        <v>1301</v>
      </c>
      <c r="O571" s="126" t="s">
        <v>1301</v>
      </c>
      <c r="P571" s="126" t="s">
        <v>1301</v>
      </c>
      <c r="Q571" s="126" t="s">
        <v>1301</v>
      </c>
      <c r="R571" s="126" t="s">
        <v>1301</v>
      </c>
      <c r="S571" s="126" t="s">
        <v>1301</v>
      </c>
      <c r="T571" s="126" t="s">
        <v>1301</v>
      </c>
      <c r="U571" s="126" t="s">
        <v>1301</v>
      </c>
      <c r="V571" s="661" t="s">
        <v>1301</v>
      </c>
      <c r="W571" s="661" t="s">
        <v>1301</v>
      </c>
      <c r="X571" s="126" t="s">
        <v>1301</v>
      </c>
      <c r="Y571" s="126" t="s">
        <v>1301</v>
      </c>
      <c r="Z571" s="126" t="s">
        <v>1301</v>
      </c>
      <c r="AA571" s="126" t="s">
        <v>1301</v>
      </c>
      <c r="AB571" s="126" t="s">
        <v>1301</v>
      </c>
      <c r="AC571" s="126" t="s">
        <v>1301</v>
      </c>
      <c r="AD571" s="339" t="s">
        <v>1301</v>
      </c>
      <c r="AE571" s="126" t="s">
        <v>1301</v>
      </c>
      <c r="AF571" s="126" t="s">
        <v>1301</v>
      </c>
      <c r="AG571" s="126" t="s">
        <v>1301</v>
      </c>
      <c r="AH571" s="126" t="s">
        <v>1301</v>
      </c>
      <c r="AI571" s="126" t="s">
        <v>1301</v>
      </c>
      <c r="AJ571" s="126" t="s">
        <v>1301</v>
      </c>
      <c r="AK571" s="126" t="s">
        <v>1301</v>
      </c>
      <c r="AL571" s="126" t="s">
        <v>1301</v>
      </c>
      <c r="AM571" s="126" t="s">
        <v>1301</v>
      </c>
      <c r="AN571" s="126" t="s">
        <v>1301</v>
      </c>
      <c r="AO571" s="120"/>
      <c r="AP571" s="92" t="str">
        <f t="shared" si="319"/>
        <v/>
      </c>
      <c r="AQ571" s="93">
        <v>246.97241379310344</v>
      </c>
      <c r="AR571" s="94" t="e">
        <f>+AP571*100/AQ571</f>
        <v>#VALUE!</v>
      </c>
      <c r="AS571" s="95" t="e">
        <f>IF(AND((AP571*$AT$1*100/(AQ571*AT571))&gt;100+3.33*AP571-AQ571*AT571/$AT$1,AQ571&lt;30),IF(100+3.33*AP571-AQ571*AT571/$AT$1&gt;200,200,100+3.33*AP571-AQ571*AT571/$AT$1),IF((AP571*$AT$1*100/(AQ571*AT571))&lt;100+AP571-3.33*AQ571*AT571/$AT$1,100+AP571-3.33*AQ571*AT571/$AT$1,IF((AP571*$AT$1*100/(AQ571*AT571))&gt;200,200,(AP571*$AT$1*100/(AQ571*AT571)))))</f>
        <v>#VALUE!</v>
      </c>
      <c r="AT571" s="96">
        <f>COUNT(K571:AO571)</f>
        <v>0</v>
      </c>
      <c r="AU571" s="97">
        <f>COUNTIF(K571:AO571,"&gt;0")</f>
        <v>0</v>
      </c>
      <c r="AV571" s="98"/>
      <c r="AW571" s="58" t="e">
        <f>+LOOKUP(1000,K571:AO571)</f>
        <v>#N/A</v>
      </c>
      <c r="AX571" s="99"/>
      <c r="AY571" s="300">
        <f t="shared" si="345"/>
        <v>0</v>
      </c>
      <c r="AZ571" s="101">
        <v>230</v>
      </c>
      <c r="BA571" s="102" t="str">
        <f t="shared" si="320"/>
        <v/>
      </c>
      <c r="BB571" s="102" t="str">
        <f t="shared" si="321"/>
        <v/>
      </c>
      <c r="BC571" s="102" t="e">
        <f>IF(AND(BB571="Si",AY571=AW571),"Si","")</f>
        <v>#N/A</v>
      </c>
      <c r="BD571" s="102">
        <v>12.619540229885057</v>
      </c>
      <c r="BE571" s="103">
        <f t="shared" si="344"/>
        <v>-12.619540229885057</v>
      </c>
      <c r="BF571" s="458" t="s">
        <v>427</v>
      </c>
      <c r="BG571" s="105">
        <v>89.86666666666666</v>
      </c>
      <c r="BH571" s="105">
        <v>58.6</v>
      </c>
      <c r="BI571" s="105">
        <v>110.26666666666667</v>
      </c>
      <c r="BJ571" s="105">
        <v>246.97241379310344</v>
      </c>
      <c r="BK571" s="105">
        <v>336.12666666666667</v>
      </c>
      <c r="BL571" s="105">
        <v>281.67241379310343</v>
      </c>
      <c r="BM571" s="105">
        <v>273.148275862069</v>
      </c>
      <c r="BN571" s="105">
        <v>290.55172413793105</v>
      </c>
      <c r="BO571" s="105">
        <v>260.62068965517244</v>
      </c>
      <c r="BP571" s="105">
        <v>285.10344827586209</v>
      </c>
      <c r="BQ571" s="105">
        <v>285.73333333333335</v>
      </c>
      <c r="BR571" s="106">
        <v>204.64285714285714</v>
      </c>
      <c r="BS571" s="107"/>
      <c r="BT571" s="108">
        <v>5.6999999999999984</v>
      </c>
      <c r="BU571" s="108">
        <v>4.3546284893267648</v>
      </c>
      <c r="BV571" s="108">
        <v>6.3666666666666645</v>
      </c>
      <c r="BW571" s="108">
        <v>12.619540229885057</v>
      </c>
      <c r="BX571" s="108">
        <v>15.43333333333333</v>
      </c>
      <c r="BY571" s="109">
        <v>16.310344827586203</v>
      </c>
      <c r="BZ571" s="109">
        <v>16.070114942528729</v>
      </c>
      <c r="CA571" s="109">
        <v>15.29</v>
      </c>
      <c r="CB571" s="109">
        <v>14.442857142857143</v>
      </c>
      <c r="CC571" s="109">
        <v>13.81</v>
      </c>
      <c r="CD571" s="109">
        <v>13.266666666666669</v>
      </c>
      <c r="CE571" s="109">
        <v>10.994444444444444</v>
      </c>
      <c r="CF571" s="110"/>
      <c r="CG571" s="111">
        <v>230</v>
      </c>
      <c r="CH571" s="111">
        <v>110</v>
      </c>
      <c r="CI571" s="111">
        <v>180</v>
      </c>
      <c r="CJ571" s="111">
        <v>230</v>
      </c>
      <c r="CK571" s="111">
        <v>150</v>
      </c>
      <c r="CL571" s="111">
        <v>150</v>
      </c>
      <c r="CM571" s="111">
        <v>160</v>
      </c>
      <c r="CN571" s="111">
        <v>140</v>
      </c>
      <c r="CO571" s="111">
        <v>145</v>
      </c>
      <c r="CP571" s="111">
        <v>144</v>
      </c>
      <c r="CQ571" s="111">
        <v>135</v>
      </c>
      <c r="CR571" s="111">
        <v>136</v>
      </c>
      <c r="CS571" s="112"/>
      <c r="CT571" s="459" t="s">
        <v>427</v>
      </c>
      <c r="CU571" s="114">
        <f>SUM(K571:T571)</f>
        <v>0</v>
      </c>
      <c r="CV571" s="114"/>
      <c r="CW571" s="114"/>
      <c r="CX571" s="114">
        <f t="shared" si="333"/>
        <v>0</v>
      </c>
      <c r="CY571" s="114"/>
      <c r="CZ571" s="114"/>
      <c r="DA571" s="114">
        <f>SUM(AE571:AO571)</f>
        <v>0</v>
      </c>
      <c r="DB571" s="115">
        <f>+SUM(CU571:DA571)</f>
        <v>0</v>
      </c>
      <c r="DC571" s="116">
        <f>COUNT(K571:T571)</f>
        <v>0</v>
      </c>
      <c r="DD571" s="116">
        <f t="shared" si="335"/>
        <v>0</v>
      </c>
      <c r="DE571" s="116">
        <f>COUNT(AE571:AO571)</f>
        <v>0</v>
      </c>
      <c r="DF571" s="117">
        <f>COUNT(K571:AO571)</f>
        <v>0</v>
      </c>
      <c r="DH571" s="119">
        <v>37.987458745874591</v>
      </c>
      <c r="DI571" s="119">
        <v>42.28603960396039</v>
      </c>
      <c r="DJ571" s="120">
        <v>20.693168316831681</v>
      </c>
      <c r="DK571" s="121"/>
      <c r="DL571" s="119">
        <v>30.413565372601521</v>
      </c>
      <c r="DM571" s="119">
        <v>24.911111111111115</v>
      </c>
      <c r="DN571" s="120">
        <v>19.408656849620709</v>
      </c>
      <c r="DO571" s="121"/>
      <c r="DP571" s="119">
        <v>27.6</v>
      </c>
      <c r="DQ571" s="119">
        <v>16.399999999999999</v>
      </c>
      <c r="DR571" s="120">
        <v>52.2</v>
      </c>
      <c r="DS571" s="121"/>
      <c r="DT571" s="119">
        <v>65.70954664341761</v>
      </c>
      <c r="DU571" s="119">
        <v>67.909866317930835</v>
      </c>
      <c r="DV571" s="120">
        <v>95.813920371984878</v>
      </c>
      <c r="DW571" s="121"/>
      <c r="DX571" s="119">
        <v>100.76948228882833</v>
      </c>
      <c r="DY571" s="119">
        <v>123.16270057523462</v>
      </c>
      <c r="DZ571" s="120">
        <v>106.26781713593701</v>
      </c>
      <c r="EA571" s="121"/>
      <c r="EB571" s="119">
        <v>105.26121270043541</v>
      </c>
      <c r="EC571" s="119">
        <v>113.75002017627698</v>
      </c>
      <c r="ED571" s="120">
        <v>94.475433789954337</v>
      </c>
      <c r="EE571" s="121"/>
      <c r="EF571" s="119">
        <v>82.112857487049737</v>
      </c>
      <c r="EG571" s="119">
        <v>98.115363209251882</v>
      </c>
      <c r="EH571" s="120">
        <v>96.515112637031677</v>
      </c>
      <c r="EI571" s="121"/>
      <c r="EJ571" s="119">
        <v>86.969823100936509</v>
      </c>
      <c r="EK571" s="119">
        <v>95.266944155393674</v>
      </c>
      <c r="EL571" s="120">
        <v>105.96323274366978</v>
      </c>
      <c r="EM571" s="121"/>
      <c r="EN571" s="119">
        <v>86.922577292803325</v>
      </c>
      <c r="EO571" s="119">
        <v>87.622759158222905</v>
      </c>
      <c r="EP571" s="120">
        <v>82.121330215640413</v>
      </c>
      <c r="EQ571" s="121"/>
      <c r="ER571" s="119">
        <v>96.167234332425068</v>
      </c>
      <c r="ES571" s="119">
        <v>88.369891008174392</v>
      </c>
      <c r="ET571" s="120">
        <v>108.96287465940054</v>
      </c>
      <c r="EU571" s="121"/>
      <c r="EV571" s="119">
        <v>98.894423770861508</v>
      </c>
      <c r="EW571" s="119">
        <v>106.79397834912041</v>
      </c>
      <c r="EX571" s="120">
        <v>89.89493121335137</v>
      </c>
      <c r="EY571" s="121"/>
      <c r="EZ571" s="119">
        <v>85.187245508982045</v>
      </c>
      <c r="FA571" s="119">
        <v>63.790449101796405</v>
      </c>
      <c r="FB571" s="120">
        <v>51.392305389221555</v>
      </c>
    </row>
    <row r="572" spans="1:158" s="118" customFormat="1" ht="15" customHeight="1" x14ac:dyDescent="0.25">
      <c r="A572" s="85">
        <v>27020220</v>
      </c>
      <c r="B572" s="444">
        <v>-75.483861110000007</v>
      </c>
      <c r="C572" s="444">
        <v>6.8136111100000001</v>
      </c>
      <c r="D572" s="445">
        <v>2750</v>
      </c>
      <c r="E572" s="299" t="s">
        <v>428</v>
      </c>
      <c r="F572" s="456" t="s">
        <v>49</v>
      </c>
      <c r="G572" s="456" t="s">
        <v>1515</v>
      </c>
      <c r="H572" s="456" t="s">
        <v>1425</v>
      </c>
      <c r="I572" s="456" t="s">
        <v>1625</v>
      </c>
      <c r="J572" s="457" t="s">
        <v>797</v>
      </c>
      <c r="K572" s="339">
        <v>36.799999999999997</v>
      </c>
      <c r="L572" s="126">
        <v>12.9</v>
      </c>
      <c r="M572" s="126">
        <v>0</v>
      </c>
      <c r="N572" s="126">
        <v>23.4</v>
      </c>
      <c r="O572" s="126">
        <v>0</v>
      </c>
      <c r="P572" s="126">
        <v>0</v>
      </c>
      <c r="Q572" s="126">
        <v>0</v>
      </c>
      <c r="R572" s="126">
        <v>33.6</v>
      </c>
      <c r="S572" s="126">
        <v>2.4</v>
      </c>
      <c r="T572" s="126">
        <v>18.399999999999999</v>
      </c>
      <c r="U572" s="126">
        <v>0</v>
      </c>
      <c r="V572" s="661">
        <v>0</v>
      </c>
      <c r="W572" s="661">
        <v>0</v>
      </c>
      <c r="X572" s="126">
        <v>10.199999999999999</v>
      </c>
      <c r="Y572" s="126">
        <v>14.5</v>
      </c>
      <c r="Z572" s="126">
        <v>31.2</v>
      </c>
      <c r="AA572" s="126">
        <v>0</v>
      </c>
      <c r="AB572" s="126">
        <v>0</v>
      </c>
      <c r="AC572" s="126">
        <v>0</v>
      </c>
      <c r="AD572" s="339">
        <v>2.5</v>
      </c>
      <c r="AE572" s="126">
        <v>8.1</v>
      </c>
      <c r="AF572" s="126">
        <v>60.1</v>
      </c>
      <c r="AG572" s="126">
        <v>0</v>
      </c>
      <c r="AH572" s="126">
        <v>12.5</v>
      </c>
      <c r="AI572" s="126">
        <v>0</v>
      </c>
      <c r="AJ572" s="126">
        <v>15.7</v>
      </c>
      <c r="AK572" s="126">
        <v>25.8</v>
      </c>
      <c r="AL572" s="126">
        <v>9.8000000000000007</v>
      </c>
      <c r="AM572" s="126">
        <v>0</v>
      </c>
      <c r="AN572" s="126">
        <v>0</v>
      </c>
      <c r="AO572" s="120"/>
      <c r="AP572" s="92">
        <f t="shared" si="319"/>
        <v>317.89999999999998</v>
      </c>
      <c r="AQ572" s="93">
        <v>208.5</v>
      </c>
      <c r="AR572" s="94">
        <f t="shared" si="340"/>
        <v>152.47002398081534</v>
      </c>
      <c r="AS572" s="95">
        <f t="shared" ref="AS572:AS584" si="346">IF(AND((AP572*$AT$1*100/(AQ572*AT572))&gt;100+3.33*AP572-AQ572*AT572/$AT$1,AQ572&lt;30),IF(100+3.33*AP572-AQ572*AT572/$AT$1&gt;200,200,100+3.33*AP572-AQ572*AT572/$AT$1),IF((AP572*$AT$1*100/(AQ572*AT572))&lt;100+AP572-3.33*AQ572*AT572/$AT$1,100+AP572-3.33*AQ572*AT572/$AT$1,IF((AP572*$AT$1*100/(AQ572*AT572))&gt;200,200,(AP572*$AT$1*100/(AQ572*AT572)))))</f>
        <v>152.47002398081534</v>
      </c>
      <c r="AT572" s="96">
        <f t="shared" si="342"/>
        <v>30</v>
      </c>
      <c r="AU572" s="97">
        <f t="shared" si="343"/>
        <v>16</v>
      </c>
      <c r="AV572" s="98"/>
      <c r="AW572" s="58">
        <f t="shared" si="324"/>
        <v>0</v>
      </c>
      <c r="AX572" s="99"/>
      <c r="AY572" s="300">
        <f t="shared" si="345"/>
        <v>60.1</v>
      </c>
      <c r="AZ572" s="101">
        <v>161</v>
      </c>
      <c r="BA572" s="102">
        <f t="shared" si="320"/>
        <v>-100.9</v>
      </c>
      <c r="BB572" s="102" t="str">
        <f t="shared" si="321"/>
        <v/>
      </c>
      <c r="BC572" s="102" t="str">
        <f t="shared" si="322"/>
        <v/>
      </c>
      <c r="BD572" s="102">
        <v>19.399999999999999</v>
      </c>
      <c r="BE572" s="103">
        <f t="shared" si="344"/>
        <v>-3.3999999999999986</v>
      </c>
      <c r="BF572" s="458" t="s">
        <v>428</v>
      </c>
      <c r="BG572" s="105">
        <v>50.6</v>
      </c>
      <c r="BH572" s="105">
        <v>63.4</v>
      </c>
      <c r="BI572" s="105">
        <v>124</v>
      </c>
      <c r="BJ572" s="105">
        <v>208.5</v>
      </c>
      <c r="BK572" s="105">
        <v>275.3</v>
      </c>
      <c r="BL572" s="105">
        <v>239.2</v>
      </c>
      <c r="BM572" s="105">
        <v>239.8</v>
      </c>
      <c r="BN572" s="105">
        <v>218.8</v>
      </c>
      <c r="BO572" s="105">
        <v>213.5</v>
      </c>
      <c r="BP572" s="105">
        <v>247.4</v>
      </c>
      <c r="BQ572" s="105">
        <v>174.4</v>
      </c>
      <c r="BR572" s="106">
        <v>83.7</v>
      </c>
      <c r="BS572" s="107"/>
      <c r="BT572" s="108">
        <v>6.9</v>
      </c>
      <c r="BU572" s="108">
        <v>8.6999999999999993</v>
      </c>
      <c r="BV572" s="108">
        <v>14.9</v>
      </c>
      <c r="BW572" s="108">
        <v>19.399999999999999</v>
      </c>
      <c r="BX572" s="108">
        <v>22.5</v>
      </c>
      <c r="BY572" s="109">
        <v>18.8</v>
      </c>
      <c r="BZ572" s="109">
        <v>18.8</v>
      </c>
      <c r="CA572" s="109">
        <v>18.2</v>
      </c>
      <c r="CB572" s="109">
        <v>18.7</v>
      </c>
      <c r="CC572" s="109">
        <v>20.9</v>
      </c>
      <c r="CD572" s="109">
        <v>16.600000000000001</v>
      </c>
      <c r="CE572" s="109">
        <v>10.8</v>
      </c>
      <c r="CF572" s="110"/>
      <c r="CG572" s="111">
        <v>83</v>
      </c>
      <c r="CH572" s="111">
        <v>92</v>
      </c>
      <c r="CI572" s="111">
        <v>98</v>
      </c>
      <c r="CJ572" s="111">
        <v>161</v>
      </c>
      <c r="CK572" s="111">
        <v>204</v>
      </c>
      <c r="CL572" s="111">
        <v>210</v>
      </c>
      <c r="CM572" s="111">
        <v>164</v>
      </c>
      <c r="CN572" s="111">
        <v>132</v>
      </c>
      <c r="CO572" s="111">
        <v>151</v>
      </c>
      <c r="CP572" s="111">
        <v>170</v>
      </c>
      <c r="CQ572" s="111">
        <v>84</v>
      </c>
      <c r="CR572" s="111">
        <v>135</v>
      </c>
      <c r="CS572" s="112"/>
      <c r="CT572" s="459" t="s">
        <v>428</v>
      </c>
      <c r="CU572" s="114">
        <f>SUM(K572:T572)</f>
        <v>127.5</v>
      </c>
      <c r="CV572" s="114"/>
      <c r="CW572" s="114"/>
      <c r="CX572" s="114">
        <f t="shared" si="333"/>
        <v>58.4</v>
      </c>
      <c r="CY572" s="114"/>
      <c r="CZ572" s="114"/>
      <c r="DA572" s="114">
        <f>SUM(AE572:AO572)</f>
        <v>132</v>
      </c>
      <c r="DB572" s="115">
        <f>+SUM(CU572:DA572)</f>
        <v>317.89999999999998</v>
      </c>
      <c r="DC572" s="116">
        <f>COUNT(K572:T572)</f>
        <v>10</v>
      </c>
      <c r="DD572" s="116">
        <f t="shared" si="335"/>
        <v>10</v>
      </c>
      <c r="DE572" s="116">
        <f>COUNT(AE572:AO572)</f>
        <v>10</v>
      </c>
      <c r="DF572" s="117">
        <f>COUNT(K572:AO572)</f>
        <v>30</v>
      </c>
      <c r="DH572" s="119">
        <v>23.112653939477177</v>
      </c>
      <c r="DI572" s="119">
        <v>23.838163255963007</v>
      </c>
      <c r="DJ572" s="120">
        <v>36.897330952707961</v>
      </c>
      <c r="DK572" s="121"/>
      <c r="DL572" s="119">
        <v>40.579569892473117</v>
      </c>
      <c r="DM572" s="119">
        <v>67.318046178211205</v>
      </c>
      <c r="DN572" s="120">
        <v>31.876458003389729</v>
      </c>
      <c r="DO572" s="121"/>
      <c r="DP572" s="119">
        <v>43.367533439567332</v>
      </c>
      <c r="DQ572" s="119">
        <v>45.633770341397458</v>
      </c>
      <c r="DR572" s="120">
        <v>75.09485006518905</v>
      </c>
      <c r="DS572" s="121"/>
      <c r="DT572" s="119">
        <v>95.694573324905178</v>
      </c>
      <c r="DU572" s="119">
        <v>105.93680467762326</v>
      </c>
      <c r="DV572" s="120">
        <v>138.77219342604297</v>
      </c>
      <c r="DW572" s="121"/>
      <c r="DX572" s="119">
        <v>120.97293674953492</v>
      </c>
      <c r="DY572" s="119">
        <v>105.133599695586</v>
      </c>
      <c r="DZ572" s="120">
        <v>120.77494503636055</v>
      </c>
      <c r="EA572" s="121"/>
      <c r="EB572" s="119">
        <v>83.579728466992805</v>
      </c>
      <c r="EC572" s="119">
        <v>85.037514428626395</v>
      </c>
      <c r="ED572" s="120">
        <v>83.96847139009509</v>
      </c>
      <c r="EE572" s="121"/>
      <c r="EF572" s="119">
        <v>105.29611052446322</v>
      </c>
      <c r="EG572" s="119">
        <v>81.874146427314329</v>
      </c>
      <c r="EH572" s="120">
        <v>104.67974304822246</v>
      </c>
      <c r="EI572" s="121"/>
      <c r="EJ572" s="119">
        <v>77.66773341581802</v>
      </c>
      <c r="EK572" s="119">
        <v>101.11634505567716</v>
      </c>
      <c r="EL572" s="120">
        <v>99.448064385647655</v>
      </c>
      <c r="EM572" s="121"/>
      <c r="EN572" s="119">
        <v>117.24811133200797</v>
      </c>
      <c r="EO572" s="119">
        <v>133.39963687264174</v>
      </c>
      <c r="EP572" s="120">
        <v>100.39868036677895</v>
      </c>
      <c r="EQ572" s="121"/>
      <c r="ER572" s="119">
        <v>102.48809556274104</v>
      </c>
      <c r="ES572" s="119">
        <v>127.29160368537924</v>
      </c>
      <c r="ET572" s="120">
        <v>134.03815789473683</v>
      </c>
      <c r="EU572" s="121"/>
      <c r="EV572" s="119">
        <v>100.12315991970559</v>
      </c>
      <c r="EW572" s="119">
        <v>86.157262741162029</v>
      </c>
      <c r="EX572" s="120">
        <v>76.812434481989513</v>
      </c>
      <c r="EY572" s="121"/>
      <c r="EZ572" s="119">
        <v>76.667302955665022</v>
      </c>
      <c r="FA572" s="119">
        <v>39.083331754452445</v>
      </c>
      <c r="FB572" s="120">
        <v>34.985079575596814</v>
      </c>
    </row>
    <row r="573" spans="1:158" s="118" customFormat="1" ht="15" customHeight="1" x14ac:dyDescent="0.25">
      <c r="A573" s="85">
        <v>26230110</v>
      </c>
      <c r="B573" s="449">
        <v>-75.666666666666671</v>
      </c>
      <c r="C573" s="449">
        <v>6.9</v>
      </c>
      <c r="D573" s="445">
        <v>1600</v>
      </c>
      <c r="E573" s="460" t="s">
        <v>1330</v>
      </c>
      <c r="F573" s="461" t="s">
        <v>49</v>
      </c>
      <c r="G573" s="461" t="s">
        <v>1515</v>
      </c>
      <c r="H573" s="461" t="s">
        <v>713</v>
      </c>
      <c r="I573" s="461" t="s">
        <v>1622</v>
      </c>
      <c r="J573" s="464" t="s">
        <v>1319</v>
      </c>
      <c r="K573" s="339">
        <v>0</v>
      </c>
      <c r="L573" s="126">
        <v>0</v>
      </c>
      <c r="M573" s="126">
        <v>1</v>
      </c>
      <c r="N573" s="126">
        <v>0</v>
      </c>
      <c r="O573" s="126">
        <v>4</v>
      </c>
      <c r="P573" s="126">
        <v>2</v>
      </c>
      <c r="Q573" s="126">
        <v>9</v>
      </c>
      <c r="R573" s="126">
        <v>2</v>
      </c>
      <c r="S573" s="126">
        <v>0</v>
      </c>
      <c r="T573" s="126">
        <v>2</v>
      </c>
      <c r="U573" s="126">
        <v>0</v>
      </c>
      <c r="V573" s="661">
        <v>0</v>
      </c>
      <c r="W573" s="661">
        <v>0</v>
      </c>
      <c r="X573" s="126">
        <v>4</v>
      </c>
      <c r="Y573" s="126">
        <v>5</v>
      </c>
      <c r="Z573" s="126">
        <v>25</v>
      </c>
      <c r="AA573" s="126">
        <v>3</v>
      </c>
      <c r="AB573" s="126">
        <v>0</v>
      </c>
      <c r="AC573" s="126">
        <v>0</v>
      </c>
      <c r="AD573" s="339">
        <v>5</v>
      </c>
      <c r="AE573" s="126">
        <v>1</v>
      </c>
      <c r="AF573" s="126">
        <v>0</v>
      </c>
      <c r="AG573" s="126">
        <v>8</v>
      </c>
      <c r="AH573" s="126">
        <v>13</v>
      </c>
      <c r="AI573" s="126">
        <v>12</v>
      </c>
      <c r="AJ573" s="126">
        <v>31</v>
      </c>
      <c r="AK573" s="126">
        <v>7</v>
      </c>
      <c r="AL573" s="126">
        <v>1</v>
      </c>
      <c r="AM573" s="126">
        <v>0</v>
      </c>
      <c r="AN573" s="126">
        <v>0</v>
      </c>
      <c r="AO573" s="120"/>
      <c r="AP573" s="92">
        <f t="shared" si="319"/>
        <v>135</v>
      </c>
      <c r="AQ573" s="93">
        <v>216.82758620689654</v>
      </c>
      <c r="AR573" s="94">
        <f t="shared" si="340"/>
        <v>62.261450381679396</v>
      </c>
      <c r="AS573" s="95">
        <f t="shared" si="346"/>
        <v>62.261450381679396</v>
      </c>
      <c r="AT573" s="96">
        <f t="shared" si="342"/>
        <v>30</v>
      </c>
      <c r="AU573" s="97">
        <f t="shared" si="343"/>
        <v>18</v>
      </c>
      <c r="AV573" s="98"/>
      <c r="AW573" s="58">
        <f t="shared" si="324"/>
        <v>0</v>
      </c>
      <c r="AX573" s="99"/>
      <c r="AY573" s="300">
        <f t="shared" si="345"/>
        <v>31</v>
      </c>
      <c r="AZ573" s="101">
        <v>90</v>
      </c>
      <c r="BA573" s="102">
        <f t="shared" si="320"/>
        <v>-59</v>
      </c>
      <c r="BB573" s="102" t="str">
        <f t="shared" si="321"/>
        <v/>
      </c>
      <c r="BC573" s="102" t="str">
        <f t="shared" si="322"/>
        <v/>
      </c>
      <c r="BD573" s="102">
        <v>17.224137931034484</v>
      </c>
      <c r="BE573" s="103">
        <f t="shared" si="344"/>
        <v>0.77586206896551602</v>
      </c>
      <c r="BF573" s="462" t="s">
        <v>1330</v>
      </c>
      <c r="BG573" s="105">
        <v>47.310344827586206</v>
      </c>
      <c r="BH573" s="105">
        <v>53.110344827586211</v>
      </c>
      <c r="BI573" s="105">
        <v>119.83333333333333</v>
      </c>
      <c r="BJ573" s="105">
        <v>216.82758620689654</v>
      </c>
      <c r="BK573" s="105">
        <v>250.24137931034483</v>
      </c>
      <c r="BL573" s="105">
        <v>185.68965517241378</v>
      </c>
      <c r="BM573" s="105">
        <v>150.58620689655172</v>
      </c>
      <c r="BN573" s="105">
        <v>159.99333333333334</v>
      </c>
      <c r="BO573" s="105">
        <v>211.23448275862069</v>
      </c>
      <c r="BP573" s="105">
        <v>255.79310344827587</v>
      </c>
      <c r="BQ573" s="105">
        <v>223.58620689655172</v>
      </c>
      <c r="BR573" s="106">
        <v>85.376666666666679</v>
      </c>
      <c r="BS573" s="107"/>
      <c r="BT573" s="108">
        <v>5.4077777777777758</v>
      </c>
      <c r="BU573" s="108">
        <v>5.4335678556224547</v>
      </c>
      <c r="BV573" s="108">
        <v>11.6</v>
      </c>
      <c r="BW573" s="108">
        <v>17.224137931034484</v>
      </c>
      <c r="BX573" s="108">
        <v>21.121111111111109</v>
      </c>
      <c r="BY573" s="109">
        <v>16.408045977011493</v>
      </c>
      <c r="BZ573" s="109">
        <v>14.442222222222222</v>
      </c>
      <c r="CA573" s="109">
        <v>14.299999999999999</v>
      </c>
      <c r="CB573" s="109">
        <v>16.481609195402296</v>
      </c>
      <c r="CC573" s="109">
        <v>19.927777777777774</v>
      </c>
      <c r="CD573" s="109">
        <v>17.154022988505748</v>
      </c>
      <c r="CE573" s="109">
        <v>8.7666666666666657</v>
      </c>
      <c r="CF573" s="110"/>
      <c r="CG573" s="111">
        <v>100</v>
      </c>
      <c r="CH573" s="111">
        <v>90</v>
      </c>
      <c r="CI573" s="111">
        <v>71</v>
      </c>
      <c r="CJ573" s="111">
        <v>90</v>
      </c>
      <c r="CK573" s="111">
        <v>82</v>
      </c>
      <c r="CL573" s="111">
        <v>72</v>
      </c>
      <c r="CM573" s="111">
        <v>80</v>
      </c>
      <c r="CN573" s="111">
        <v>100</v>
      </c>
      <c r="CO573" s="111">
        <v>98</v>
      </c>
      <c r="CP573" s="111">
        <v>110.5</v>
      </c>
      <c r="CQ573" s="111">
        <v>122</v>
      </c>
      <c r="CR573" s="111">
        <v>88</v>
      </c>
      <c r="CS573" s="112"/>
      <c r="CT573" s="463" t="s">
        <v>1330</v>
      </c>
      <c r="CU573" s="114"/>
      <c r="CV573" s="114"/>
      <c r="CW573" s="114"/>
      <c r="CX573" s="114"/>
      <c r="CY573" s="114"/>
      <c r="CZ573" s="114"/>
      <c r="DA573" s="114"/>
      <c r="DB573" s="115"/>
      <c r="DC573" s="116"/>
      <c r="DD573" s="116"/>
      <c r="DE573" s="116"/>
      <c r="DF573" s="117"/>
      <c r="DH573" s="119"/>
      <c r="DI573" s="119"/>
      <c r="DJ573" s="120"/>
      <c r="DK573" s="121"/>
      <c r="DL573" s="119"/>
      <c r="DM573" s="119"/>
      <c r="DN573" s="120"/>
      <c r="DO573" s="121"/>
      <c r="DP573" s="119"/>
      <c r="DQ573" s="119"/>
      <c r="DR573" s="120"/>
      <c r="DS573" s="121"/>
      <c r="DT573" s="119"/>
      <c r="DU573" s="119"/>
      <c r="DV573" s="120"/>
      <c r="DW573" s="121"/>
      <c r="DX573" s="119"/>
      <c r="DY573" s="119"/>
      <c r="DZ573" s="120"/>
      <c r="EA573" s="121"/>
      <c r="EB573" s="119"/>
      <c r="EC573" s="119"/>
      <c r="ED573" s="120"/>
      <c r="EE573" s="121"/>
      <c r="EF573" s="119"/>
      <c r="EG573" s="119"/>
      <c r="EH573" s="120"/>
      <c r="EI573" s="121"/>
      <c r="EJ573" s="119"/>
      <c r="EK573" s="119"/>
      <c r="EL573" s="120"/>
      <c r="EM573" s="121"/>
      <c r="EN573" s="119"/>
      <c r="EO573" s="119"/>
      <c r="EP573" s="120"/>
      <c r="EQ573" s="121"/>
      <c r="ER573" s="119"/>
      <c r="ES573" s="119"/>
      <c r="ET573" s="120"/>
      <c r="EU573" s="121"/>
      <c r="EV573" s="119"/>
      <c r="EW573" s="119"/>
      <c r="EX573" s="120"/>
      <c r="EY573" s="121"/>
      <c r="EZ573" s="119"/>
      <c r="FA573" s="119"/>
      <c r="FB573" s="120"/>
    </row>
    <row r="574" spans="1:158" s="118" customFormat="1" ht="15" customHeight="1" x14ac:dyDescent="0.25">
      <c r="A574" s="85">
        <v>26180220</v>
      </c>
      <c r="B574" s="449">
        <v>-75.599999999999994</v>
      </c>
      <c r="C574" s="449">
        <v>5.73</v>
      </c>
      <c r="D574" s="445">
        <v>608</v>
      </c>
      <c r="E574" s="460" t="s">
        <v>1331</v>
      </c>
      <c r="F574" s="451" t="s">
        <v>58</v>
      </c>
      <c r="G574" s="451" t="s">
        <v>1515</v>
      </c>
      <c r="H574" s="451" t="s">
        <v>713</v>
      </c>
      <c r="I574" s="451" t="s">
        <v>1624</v>
      </c>
      <c r="J574" s="166" t="s">
        <v>1332</v>
      </c>
      <c r="K574" s="339">
        <v>0.5</v>
      </c>
      <c r="L574" s="126">
        <v>1.2</v>
      </c>
      <c r="M574" s="126">
        <v>0</v>
      </c>
      <c r="N574" s="126">
        <v>0.6</v>
      </c>
      <c r="O574" s="126">
        <v>0</v>
      </c>
      <c r="P574" s="126">
        <v>0</v>
      </c>
      <c r="Q574" s="126">
        <v>0.3</v>
      </c>
      <c r="R574" s="126">
        <v>8.6999999999999993</v>
      </c>
      <c r="S574" s="126">
        <v>0.2</v>
      </c>
      <c r="T574" s="126">
        <v>1.3</v>
      </c>
      <c r="U574" s="126">
        <v>0</v>
      </c>
      <c r="V574" s="661">
        <v>0</v>
      </c>
      <c r="W574" s="661">
        <v>0</v>
      </c>
      <c r="X574" s="126">
        <v>4.5999999999999996</v>
      </c>
      <c r="Y574" s="126">
        <v>33.6</v>
      </c>
      <c r="Z574" s="126">
        <v>19.8</v>
      </c>
      <c r="AA574" s="126">
        <v>2.6</v>
      </c>
      <c r="AB574" s="126">
        <v>0.6</v>
      </c>
      <c r="AC574" s="126">
        <v>0</v>
      </c>
      <c r="AD574" s="339">
        <v>0</v>
      </c>
      <c r="AE574" s="126">
        <v>0</v>
      </c>
      <c r="AF574" s="126">
        <v>0.7</v>
      </c>
      <c r="AG574" s="126">
        <v>0</v>
      </c>
      <c r="AH574" s="126">
        <v>0</v>
      </c>
      <c r="AI574" s="126">
        <v>0</v>
      </c>
      <c r="AJ574" s="126">
        <v>7.5</v>
      </c>
      <c r="AK574" s="126">
        <v>2.9</v>
      </c>
      <c r="AL574" s="126">
        <v>1.8</v>
      </c>
      <c r="AM574" s="126">
        <v>0</v>
      </c>
      <c r="AN574" s="126">
        <v>0</v>
      </c>
      <c r="AO574" s="120"/>
      <c r="AP574" s="92">
        <f t="shared" si="319"/>
        <v>86.899999999999991</v>
      </c>
      <c r="AQ574" s="93">
        <v>194</v>
      </c>
      <c r="AR574" s="94">
        <f t="shared" si="340"/>
        <v>44.793814432989691</v>
      </c>
      <c r="AS574" s="95">
        <f t="shared" si="346"/>
        <v>44.793814432989677</v>
      </c>
      <c r="AT574" s="96">
        <f t="shared" si="342"/>
        <v>30</v>
      </c>
      <c r="AU574" s="97">
        <f t="shared" si="343"/>
        <v>16</v>
      </c>
      <c r="AV574" s="98"/>
      <c r="AW574" s="58">
        <f t="shared" si="324"/>
        <v>0</v>
      </c>
      <c r="AX574" s="99"/>
      <c r="AY574" s="300">
        <f t="shared" si="345"/>
        <v>33.6</v>
      </c>
      <c r="AZ574" s="101">
        <v>115</v>
      </c>
      <c r="BA574" s="102">
        <f t="shared" si="320"/>
        <v>-81.400000000000006</v>
      </c>
      <c r="BB574" s="102" t="str">
        <f t="shared" si="321"/>
        <v/>
      </c>
      <c r="BC574" s="102" t="str">
        <f t="shared" si="322"/>
        <v/>
      </c>
      <c r="BD574" s="102">
        <v>15.107142857142859</v>
      </c>
      <c r="BE574" s="103">
        <f t="shared" si="344"/>
        <v>0.89285714285714057</v>
      </c>
      <c r="BF574" s="462" t="s">
        <v>1331</v>
      </c>
      <c r="BG574" s="105">
        <v>65.492592592592587</v>
      </c>
      <c r="BH574" s="105">
        <v>80.870370370370367</v>
      </c>
      <c r="BI574" s="105">
        <v>136.60000000000002</v>
      </c>
      <c r="BJ574" s="105">
        <v>194</v>
      </c>
      <c r="BK574" s="105">
        <v>241.13448275862072</v>
      </c>
      <c r="BL574" s="105">
        <v>144.65357142857141</v>
      </c>
      <c r="BM574" s="105">
        <v>139.79285714285717</v>
      </c>
      <c r="BN574" s="105">
        <v>154.39999999999998</v>
      </c>
      <c r="BO574" s="105">
        <v>215.95555555555549</v>
      </c>
      <c r="BP574" s="105">
        <v>265.03793103448282</v>
      </c>
      <c r="BQ574" s="105">
        <v>229.91428571428577</v>
      </c>
      <c r="BR574" s="106">
        <v>130.65185185185186</v>
      </c>
      <c r="BS574" s="107"/>
      <c r="BT574" s="108">
        <v>7.5869047619047594</v>
      </c>
      <c r="BU574" s="108">
        <v>7.774833760132406</v>
      </c>
      <c r="BV574" s="108">
        <v>11.928571428571431</v>
      </c>
      <c r="BW574" s="108">
        <v>15.107142857142859</v>
      </c>
      <c r="BX574" s="108">
        <v>17.000000000000004</v>
      </c>
      <c r="BY574" s="109">
        <v>12.432818073721762</v>
      </c>
      <c r="BZ574" s="109">
        <v>11.07847800237812</v>
      </c>
      <c r="CA574" s="109">
        <v>12.221428571428572</v>
      </c>
      <c r="CB574" s="109">
        <v>15.666666666666668</v>
      </c>
      <c r="CC574" s="109">
        <v>17.68965517241379</v>
      </c>
      <c r="CD574" s="109">
        <v>16.821428571428569</v>
      </c>
      <c r="CE574" s="109">
        <v>12.449999999999998</v>
      </c>
      <c r="CF574" s="110"/>
      <c r="CG574" s="111">
        <v>63</v>
      </c>
      <c r="CH574" s="111">
        <v>100.2</v>
      </c>
      <c r="CI574" s="111">
        <v>107</v>
      </c>
      <c r="CJ574" s="111">
        <v>115</v>
      </c>
      <c r="CK574" s="111">
        <v>180</v>
      </c>
      <c r="CL574" s="111">
        <v>91</v>
      </c>
      <c r="CM574" s="111">
        <v>88.9</v>
      </c>
      <c r="CN574" s="111">
        <v>109</v>
      </c>
      <c r="CO574" s="111">
        <v>94</v>
      </c>
      <c r="CP574" s="111">
        <v>101</v>
      </c>
      <c r="CQ574" s="111">
        <v>124</v>
      </c>
      <c r="CR574" s="111">
        <v>73</v>
      </c>
      <c r="CS574" s="112"/>
      <c r="CT574" s="463" t="s">
        <v>1331</v>
      </c>
      <c r="CU574" s="114"/>
      <c r="CV574" s="114"/>
      <c r="CW574" s="114"/>
      <c r="CX574" s="114"/>
      <c r="CY574" s="114"/>
      <c r="CZ574" s="114"/>
      <c r="DA574" s="114"/>
      <c r="DB574" s="115"/>
      <c r="DC574" s="116"/>
      <c r="DD574" s="116"/>
      <c r="DE574" s="116"/>
      <c r="DF574" s="117"/>
      <c r="DH574" s="119">
        <v>40.645112781954886</v>
      </c>
      <c r="DI574" s="119">
        <v>29.366093984962404</v>
      </c>
      <c r="DJ574" s="120">
        <v>26.520936090225568</v>
      </c>
      <c r="DK574" s="121"/>
      <c r="DL574" s="119">
        <v>45.402298850574716</v>
      </c>
      <c r="DM574" s="119">
        <v>40.343185550082104</v>
      </c>
      <c r="DN574" s="120">
        <v>38.397372742200332</v>
      </c>
      <c r="DO574" s="121"/>
      <c r="DP574" s="119">
        <v>58.93343841768872</v>
      </c>
      <c r="DQ574" s="119">
        <v>38.60804111245465</v>
      </c>
      <c r="DR574" s="120">
        <v>71.394234755570906</v>
      </c>
      <c r="DS574" s="121"/>
      <c r="DT574" s="119">
        <v>99.331831058459954</v>
      </c>
      <c r="DU574" s="119">
        <v>112.91825171995143</v>
      </c>
      <c r="DV574" s="120">
        <v>178.5356315073029</v>
      </c>
      <c r="DW574" s="121"/>
      <c r="DX574" s="119">
        <v>176.1903391572456</v>
      </c>
      <c r="DY574" s="119">
        <v>144.61284686536487</v>
      </c>
      <c r="DZ574" s="120">
        <v>168.44681397738952</v>
      </c>
      <c r="EA574" s="121"/>
      <c r="EB574" s="119">
        <v>163.34112990284277</v>
      </c>
      <c r="EC574" s="119">
        <v>177.76553316540722</v>
      </c>
      <c r="ED574" s="120">
        <v>142.82190836032146</v>
      </c>
      <c r="EE574" s="121"/>
      <c r="EF574" s="119">
        <v>164.07597007412829</v>
      </c>
      <c r="EG574" s="119">
        <v>155.1084545925994</v>
      </c>
      <c r="EH574" s="120">
        <v>142.2977181904152</v>
      </c>
      <c r="EI574" s="121"/>
      <c r="EJ574" s="119">
        <v>143.2760597818224</v>
      </c>
      <c r="EK574" s="119">
        <v>159.88350429699932</v>
      </c>
      <c r="EL574" s="120">
        <v>181.99400734974969</v>
      </c>
      <c r="EM574" s="121"/>
      <c r="EN574" s="119">
        <v>180.6011205049511</v>
      </c>
      <c r="EO574" s="119">
        <v>147.87998726040885</v>
      </c>
      <c r="EP574" s="120">
        <v>153.44746366321152</v>
      </c>
      <c r="EQ574" s="121"/>
      <c r="ER574" s="119">
        <v>155.98817965285002</v>
      </c>
      <c r="ES574" s="119">
        <v>177.03814406176426</v>
      </c>
      <c r="ET574" s="120">
        <v>185.08081914252864</v>
      </c>
      <c r="EU574" s="121"/>
      <c r="EV574" s="119">
        <v>155.50297878976917</v>
      </c>
      <c r="EW574" s="119">
        <v>146.6917888334373</v>
      </c>
      <c r="EX574" s="120">
        <v>141.26951809107922</v>
      </c>
      <c r="EY574" s="121"/>
      <c r="EZ574" s="119">
        <v>96.996091586138974</v>
      </c>
      <c r="FA574" s="119">
        <v>61.082369052748184</v>
      </c>
      <c r="FB574" s="120">
        <v>66.600110789684237</v>
      </c>
    </row>
    <row r="575" spans="1:158" s="118" customFormat="1" ht="15" customHeight="1" x14ac:dyDescent="0.25">
      <c r="A575" s="85">
        <v>26190090</v>
      </c>
      <c r="B575" s="444">
        <v>-75.975527779999993</v>
      </c>
      <c r="C575" s="444">
        <v>5.7549999999999999</v>
      </c>
      <c r="D575" s="445">
        <v>1580</v>
      </c>
      <c r="E575" s="460" t="s">
        <v>429</v>
      </c>
      <c r="F575" s="451" t="s">
        <v>49</v>
      </c>
      <c r="G575" s="451" t="s">
        <v>1515</v>
      </c>
      <c r="H575" s="451" t="s">
        <v>713</v>
      </c>
      <c r="I575" s="451" t="s">
        <v>1632</v>
      </c>
      <c r="J575" s="166" t="s">
        <v>1024</v>
      </c>
      <c r="K575" s="339">
        <v>0</v>
      </c>
      <c r="L575" s="126">
        <v>0</v>
      </c>
      <c r="M575" s="126">
        <v>0</v>
      </c>
      <c r="N575" s="126">
        <v>2</v>
      </c>
      <c r="O575" s="126">
        <v>0</v>
      </c>
      <c r="P575" s="126">
        <v>0</v>
      </c>
      <c r="Q575" s="126">
        <v>0</v>
      </c>
      <c r="R575" s="126">
        <v>0</v>
      </c>
      <c r="S575" s="126">
        <v>0</v>
      </c>
      <c r="T575" s="126">
        <v>22</v>
      </c>
      <c r="U575" s="126">
        <v>0</v>
      </c>
      <c r="V575" s="661">
        <v>0</v>
      </c>
      <c r="W575" s="661">
        <v>0</v>
      </c>
      <c r="X575" s="126">
        <v>0</v>
      </c>
      <c r="Y575" s="126">
        <v>15</v>
      </c>
      <c r="Z575" s="126">
        <v>17</v>
      </c>
      <c r="AA575" s="126">
        <v>0</v>
      </c>
      <c r="AB575" s="126">
        <v>0</v>
      </c>
      <c r="AC575" s="126">
        <v>0</v>
      </c>
      <c r="AD575" s="339">
        <v>0</v>
      </c>
      <c r="AE575" s="126">
        <v>0</v>
      </c>
      <c r="AF575" s="126">
        <v>0</v>
      </c>
      <c r="AG575" s="126">
        <v>0</v>
      </c>
      <c r="AH575" s="126">
        <v>9</v>
      </c>
      <c r="AI575" s="126">
        <v>0</v>
      </c>
      <c r="AJ575" s="126">
        <v>12</v>
      </c>
      <c r="AK575" s="126">
        <v>0</v>
      </c>
      <c r="AL575" s="126">
        <v>5</v>
      </c>
      <c r="AM575" s="126">
        <v>0</v>
      </c>
      <c r="AN575" s="126">
        <v>0</v>
      </c>
      <c r="AO575" s="120"/>
      <c r="AP575" s="92">
        <f t="shared" si="319"/>
        <v>82</v>
      </c>
      <c r="AQ575" s="93">
        <v>307.46428571428572</v>
      </c>
      <c r="AR575" s="94">
        <f t="shared" si="340"/>
        <v>26.669764200255546</v>
      </c>
      <c r="AS575" s="95">
        <f t="shared" si="346"/>
        <v>26.669764200255543</v>
      </c>
      <c r="AT575" s="96">
        <f t="shared" si="342"/>
        <v>30</v>
      </c>
      <c r="AU575" s="97">
        <f t="shared" si="343"/>
        <v>7</v>
      </c>
      <c r="AV575" s="98"/>
      <c r="AW575" s="58">
        <f t="shared" si="324"/>
        <v>0</v>
      </c>
      <c r="AX575" s="99"/>
      <c r="AY575" s="300">
        <f t="shared" si="345"/>
        <v>22</v>
      </c>
      <c r="AZ575" s="101">
        <v>125</v>
      </c>
      <c r="BA575" s="102">
        <f t="shared" si="320"/>
        <v>-103</v>
      </c>
      <c r="BB575" s="102" t="str">
        <f t="shared" si="321"/>
        <v/>
      </c>
      <c r="BC575" s="102" t="str">
        <f t="shared" si="322"/>
        <v/>
      </c>
      <c r="BD575" s="102">
        <v>20.126436781609204</v>
      </c>
      <c r="BE575" s="103">
        <f t="shared" si="344"/>
        <v>-13.126436781609204</v>
      </c>
      <c r="BF575" s="462" t="s">
        <v>429</v>
      </c>
      <c r="BG575" s="105">
        <v>122.3</v>
      </c>
      <c r="BH575" s="105">
        <v>162.79310344827587</v>
      </c>
      <c r="BI575" s="105">
        <v>224.64666666666665</v>
      </c>
      <c r="BJ575" s="105">
        <v>307.46428571428572</v>
      </c>
      <c r="BK575" s="105">
        <v>325.93103448275861</v>
      </c>
      <c r="BL575" s="105">
        <v>225.48275862068965</v>
      </c>
      <c r="BM575" s="105">
        <v>220.5</v>
      </c>
      <c r="BN575" s="105">
        <v>224.92000000000002</v>
      </c>
      <c r="BO575" s="105">
        <v>263.17241379310343</v>
      </c>
      <c r="BP575" s="105">
        <v>294.43333333333334</v>
      </c>
      <c r="BQ575" s="105">
        <v>244.46666666666667</v>
      </c>
      <c r="BR575" s="106">
        <v>172.73333333333332</v>
      </c>
      <c r="BS575" s="107"/>
      <c r="BT575" s="108">
        <v>11.733333333333338</v>
      </c>
      <c r="BU575" s="108">
        <v>12.809870841695551</v>
      </c>
      <c r="BV575" s="108">
        <v>16.899999999999991</v>
      </c>
      <c r="BW575" s="108">
        <v>20.126436781609204</v>
      </c>
      <c r="BX575" s="108">
        <v>22.36333333333333</v>
      </c>
      <c r="BY575" s="109">
        <v>17.604761904761904</v>
      </c>
      <c r="BZ575" s="109">
        <v>16.333333333333332</v>
      </c>
      <c r="CA575" s="109">
        <v>16.5</v>
      </c>
      <c r="CB575" s="109">
        <v>18.694252873563226</v>
      </c>
      <c r="CC575" s="109">
        <v>21.366666666666671</v>
      </c>
      <c r="CD575" s="109">
        <v>19.500000000000004</v>
      </c>
      <c r="CE575" s="109">
        <v>14.733333333333336</v>
      </c>
      <c r="CF575" s="110"/>
      <c r="CG575" s="111">
        <v>90</v>
      </c>
      <c r="CH575" s="111">
        <v>127</v>
      </c>
      <c r="CI575" s="111">
        <v>85</v>
      </c>
      <c r="CJ575" s="111">
        <v>125</v>
      </c>
      <c r="CK575" s="111">
        <v>120</v>
      </c>
      <c r="CL575" s="111">
        <v>91</v>
      </c>
      <c r="CM575" s="111">
        <v>148</v>
      </c>
      <c r="CN575" s="111">
        <v>80</v>
      </c>
      <c r="CO575" s="111">
        <v>92</v>
      </c>
      <c r="CP575" s="111">
        <v>110</v>
      </c>
      <c r="CQ575" s="111">
        <v>83</v>
      </c>
      <c r="CR575" s="111">
        <v>95</v>
      </c>
      <c r="CS575" s="112"/>
      <c r="CT575" s="463" t="s">
        <v>429</v>
      </c>
      <c r="CU575" s="114">
        <f>SUM(K575:T575)</f>
        <v>24</v>
      </c>
      <c r="CV575" s="114"/>
      <c r="CW575" s="114"/>
      <c r="CX575" s="114">
        <f>SUM(U575:AD575)</f>
        <v>32</v>
      </c>
      <c r="CY575" s="114"/>
      <c r="CZ575" s="114"/>
      <c r="DA575" s="114">
        <f>SUM(AE575:AO575)</f>
        <v>26</v>
      </c>
      <c r="DB575" s="115">
        <f>+SUM(CU575:DA575)</f>
        <v>82</v>
      </c>
      <c r="DC575" s="116">
        <f>COUNT(K575:T575)</f>
        <v>10</v>
      </c>
      <c r="DD575" s="116">
        <f>COUNT(U575:AD575)</f>
        <v>10</v>
      </c>
      <c r="DE575" s="116">
        <f>COUNT(AE575:AO575)</f>
        <v>10</v>
      </c>
      <c r="DF575" s="117">
        <f>COUNT(K575:AO575)</f>
        <v>30</v>
      </c>
      <c r="DH575" s="119">
        <v>45.187898259705491</v>
      </c>
      <c r="DI575" s="119">
        <v>37.689906291834006</v>
      </c>
      <c r="DJ575" s="120">
        <v>41.588862115127178</v>
      </c>
      <c r="DK575" s="121"/>
      <c r="DL575" s="119">
        <v>46.847915280550005</v>
      </c>
      <c r="DM575" s="119">
        <v>59.570822798846748</v>
      </c>
      <c r="DN575" s="120">
        <v>41.817928587269904</v>
      </c>
      <c r="DO575" s="121"/>
      <c r="DP575" s="119">
        <v>53.903625967036653</v>
      </c>
      <c r="DQ575" s="119">
        <v>67.904567776656563</v>
      </c>
      <c r="DR575" s="120">
        <v>76.405139589640086</v>
      </c>
      <c r="DS575" s="121"/>
      <c r="DT575" s="119">
        <v>83.484758445751169</v>
      </c>
      <c r="DU575" s="119">
        <v>100.948921941658</v>
      </c>
      <c r="DV575" s="120">
        <v>107.40965294592411</v>
      </c>
      <c r="DW575" s="121"/>
      <c r="DX575" s="119">
        <v>110.32311642041286</v>
      </c>
      <c r="DY575" s="119">
        <v>99.020748192392332</v>
      </c>
      <c r="DZ575" s="120">
        <v>108.82280205386147</v>
      </c>
      <c r="EA575" s="121"/>
      <c r="EB575" s="119">
        <v>90.894663143989447</v>
      </c>
      <c r="EC575" s="119">
        <v>67.296048730368412</v>
      </c>
      <c r="ED575" s="120">
        <v>68.895954792308828</v>
      </c>
      <c r="EE575" s="121"/>
      <c r="EF575" s="119">
        <v>68</v>
      </c>
      <c r="EG575" s="119">
        <v>72.900000000000006</v>
      </c>
      <c r="EH575" s="120">
        <v>78.400000000000006</v>
      </c>
      <c r="EI575" s="121"/>
      <c r="EJ575" s="119">
        <v>75.844897959183683</v>
      </c>
      <c r="EK575" s="119">
        <v>68.360204081632659</v>
      </c>
      <c r="EL575" s="120">
        <v>90.514897959183671</v>
      </c>
      <c r="EM575" s="121"/>
      <c r="EN575" s="119">
        <v>83.220907149139336</v>
      </c>
      <c r="EO575" s="119">
        <v>96.624274406332447</v>
      </c>
      <c r="EP575" s="120">
        <v>85.521485111194878</v>
      </c>
      <c r="EQ575" s="121"/>
      <c r="ER575" s="119">
        <v>101.4</v>
      </c>
      <c r="ES575" s="119">
        <v>97.7</v>
      </c>
      <c r="ET575" s="120">
        <v>108.1</v>
      </c>
      <c r="EU575" s="121"/>
      <c r="EV575" s="119">
        <v>83.895356302753569</v>
      </c>
      <c r="EW575" s="119">
        <v>83.595372907153731</v>
      </c>
      <c r="EX575" s="120">
        <v>73.395937456759384</v>
      </c>
      <c r="EY575" s="121"/>
      <c r="EZ575" s="119">
        <v>62.512875978574371</v>
      </c>
      <c r="FA575" s="119">
        <v>55.911516275236913</v>
      </c>
      <c r="FB575" s="120">
        <v>43.408941079522037</v>
      </c>
    </row>
    <row r="576" spans="1:158" s="118" customFormat="1" ht="15" customHeight="1" x14ac:dyDescent="0.25">
      <c r="A576" s="85">
        <v>26240150</v>
      </c>
      <c r="B576" s="449">
        <v>-75.396527777778005</v>
      </c>
      <c r="C576" s="449">
        <v>7.286027777778</v>
      </c>
      <c r="D576" s="445">
        <v>150</v>
      </c>
      <c r="E576" s="460" t="s">
        <v>1333</v>
      </c>
      <c r="F576" s="451" t="s">
        <v>49</v>
      </c>
      <c r="G576" s="451" t="s">
        <v>1515</v>
      </c>
      <c r="H576" s="451" t="s">
        <v>713</v>
      </c>
      <c r="I576" s="451" t="s">
        <v>1623</v>
      </c>
      <c r="J576" s="166" t="s">
        <v>741</v>
      </c>
      <c r="K576" s="339" t="s">
        <v>1301</v>
      </c>
      <c r="L576" s="126" t="s">
        <v>1301</v>
      </c>
      <c r="M576" s="126" t="s">
        <v>1301</v>
      </c>
      <c r="N576" s="126" t="s">
        <v>1301</v>
      </c>
      <c r="O576" s="126" t="s">
        <v>1301</v>
      </c>
      <c r="P576" s="126" t="s">
        <v>1301</v>
      </c>
      <c r="Q576" s="126" t="s">
        <v>1301</v>
      </c>
      <c r="R576" s="126" t="s">
        <v>1301</v>
      </c>
      <c r="S576" s="126" t="s">
        <v>1301</v>
      </c>
      <c r="T576" s="126" t="s">
        <v>1301</v>
      </c>
      <c r="U576" s="126" t="s">
        <v>1301</v>
      </c>
      <c r="V576" s="661" t="s">
        <v>1301</v>
      </c>
      <c r="W576" s="661" t="s">
        <v>1301</v>
      </c>
      <c r="X576" s="126" t="s">
        <v>1301</v>
      </c>
      <c r="Y576" s="126" t="s">
        <v>1301</v>
      </c>
      <c r="Z576" s="126" t="s">
        <v>1301</v>
      </c>
      <c r="AA576" s="126" t="s">
        <v>1301</v>
      </c>
      <c r="AB576" s="126" t="s">
        <v>1301</v>
      </c>
      <c r="AC576" s="126" t="s">
        <v>1301</v>
      </c>
      <c r="AD576" s="339" t="s">
        <v>1301</v>
      </c>
      <c r="AE576" s="126" t="s">
        <v>1301</v>
      </c>
      <c r="AF576" s="126" t="s">
        <v>1301</v>
      </c>
      <c r="AG576" s="126" t="s">
        <v>1301</v>
      </c>
      <c r="AH576" s="126" t="s">
        <v>1301</v>
      </c>
      <c r="AI576" s="126" t="s">
        <v>1301</v>
      </c>
      <c r="AJ576" s="126" t="s">
        <v>1301</v>
      </c>
      <c r="AK576" s="126" t="s">
        <v>1301</v>
      </c>
      <c r="AL576" s="126" t="s">
        <v>1301</v>
      </c>
      <c r="AM576" s="126" t="s">
        <v>1301</v>
      </c>
      <c r="AN576" s="126" t="s">
        <v>1301</v>
      </c>
      <c r="AO576" s="120"/>
      <c r="AP576" s="92" t="str">
        <f t="shared" si="319"/>
        <v/>
      </c>
      <c r="AQ576" s="93">
        <v>403.4375</v>
      </c>
      <c r="AR576" s="94"/>
      <c r="AS576" s="95"/>
      <c r="AT576" s="96">
        <f t="shared" si="342"/>
        <v>0</v>
      </c>
      <c r="AU576" s="97">
        <f>COUNTIF(K576:AO576,"&gt;0")</f>
        <v>0</v>
      </c>
      <c r="AV576" s="98"/>
      <c r="AW576" s="58"/>
      <c r="AX576" s="99"/>
      <c r="AY576" s="300"/>
      <c r="AZ576" s="101">
        <v>160</v>
      </c>
      <c r="BA576" s="102" t="str">
        <f t="shared" si="320"/>
        <v/>
      </c>
      <c r="BB576" s="102" t="str">
        <f t="shared" si="321"/>
        <v/>
      </c>
      <c r="BC576" s="102" t="str">
        <f t="shared" si="322"/>
        <v/>
      </c>
      <c r="BD576" s="102">
        <v>16.407446002273588</v>
      </c>
      <c r="BE576" s="103">
        <f t="shared" si="344"/>
        <v>-16.407446002273588</v>
      </c>
      <c r="BF576" s="462" t="s">
        <v>1333</v>
      </c>
      <c r="BG576" s="105">
        <v>161.76400000000001</v>
      </c>
      <c r="BH576" s="105">
        <v>166.23703703703706</v>
      </c>
      <c r="BI576" s="105">
        <v>263.35185185185185</v>
      </c>
      <c r="BJ576" s="105">
        <v>403.4375</v>
      </c>
      <c r="BK576" s="105">
        <v>522.548</v>
      </c>
      <c r="BL576" s="105">
        <v>515.94999999999993</v>
      </c>
      <c r="BM576" s="105">
        <v>523.9</v>
      </c>
      <c r="BN576" s="105">
        <v>504.35925925925926</v>
      </c>
      <c r="BO576" s="105">
        <v>484.78518518518518</v>
      </c>
      <c r="BP576" s="105">
        <v>491.90978771049998</v>
      </c>
      <c r="BQ576" s="105">
        <v>380.75711002151166</v>
      </c>
      <c r="BR576" s="106">
        <v>264.93076923076922</v>
      </c>
      <c r="BS576" s="107"/>
      <c r="BT576" s="108">
        <v>7.9998722860791798</v>
      </c>
      <c r="BU576" s="108">
        <v>7.5534345922276973</v>
      </c>
      <c r="BV576" s="108">
        <v>10.444444444444443</v>
      </c>
      <c r="BW576" s="108">
        <v>16.407446002273588</v>
      </c>
      <c r="BX576" s="108">
        <v>19.198938992042443</v>
      </c>
      <c r="BY576" s="109">
        <v>20.548571428571428</v>
      </c>
      <c r="BZ576" s="109">
        <v>20.357142857142854</v>
      </c>
      <c r="CA576" s="109">
        <v>19.742857142857147</v>
      </c>
      <c r="CB576" s="109">
        <v>19.111111111111114</v>
      </c>
      <c r="CC576" s="109">
        <v>20.55654761904762</v>
      </c>
      <c r="CD576" s="109">
        <v>17.3125</v>
      </c>
      <c r="CE576" s="109">
        <v>13.03968253968254</v>
      </c>
      <c r="CF576" s="110"/>
      <c r="CG576" s="111">
        <v>150</v>
      </c>
      <c r="CH576" s="111">
        <v>131</v>
      </c>
      <c r="CI576" s="111">
        <v>160</v>
      </c>
      <c r="CJ576" s="111">
        <v>160</v>
      </c>
      <c r="CK576" s="111">
        <v>150</v>
      </c>
      <c r="CL576" s="111">
        <v>156</v>
      </c>
      <c r="CM576" s="111">
        <v>150</v>
      </c>
      <c r="CN576" s="111">
        <v>150</v>
      </c>
      <c r="CO576" s="111">
        <v>150</v>
      </c>
      <c r="CP576" s="111">
        <v>135</v>
      </c>
      <c r="CQ576" s="111">
        <v>150</v>
      </c>
      <c r="CR576" s="111">
        <v>133</v>
      </c>
      <c r="CS576" s="112"/>
      <c r="CT576" s="463" t="s">
        <v>1333</v>
      </c>
      <c r="CU576" s="114"/>
      <c r="CV576" s="114"/>
      <c r="CW576" s="114"/>
      <c r="CX576" s="114"/>
      <c r="CY576" s="114"/>
      <c r="CZ576" s="114"/>
      <c r="DA576" s="114"/>
      <c r="DB576" s="115"/>
      <c r="DC576" s="116"/>
      <c r="DD576" s="116"/>
      <c r="DE576" s="116"/>
      <c r="DF576" s="117"/>
      <c r="DH576" s="119">
        <v>195.07006229537089</v>
      </c>
      <c r="DI576" s="119">
        <v>158.23936538709219</v>
      </c>
      <c r="DJ576" s="120">
        <v>165.68712404167491</v>
      </c>
      <c r="DK576" s="121"/>
      <c r="DL576" s="119">
        <v>153.76244445835158</v>
      </c>
      <c r="DM576" s="119">
        <v>154.79648914199888</v>
      </c>
      <c r="DN576" s="120">
        <v>90.272100882408154</v>
      </c>
      <c r="DO576" s="121"/>
      <c r="DP576" s="119">
        <v>157.47416578163643</v>
      </c>
      <c r="DQ576" s="119">
        <v>151.28478168841491</v>
      </c>
      <c r="DR576" s="120">
        <v>162.34450080581078</v>
      </c>
      <c r="DS576" s="121"/>
      <c r="DT576" s="119">
        <v>147.95421810699585</v>
      </c>
      <c r="DU576" s="119">
        <v>207.57606664774605</v>
      </c>
      <c r="DV576" s="120">
        <v>227.8835083487063</v>
      </c>
      <c r="DW576" s="121"/>
      <c r="DX576" s="119">
        <v>240.49390519187355</v>
      </c>
      <c r="DY576" s="119">
        <v>264.67318440102747</v>
      </c>
      <c r="DZ576" s="120">
        <v>291.55015178640929</v>
      </c>
      <c r="EA576" s="121"/>
      <c r="EB576" s="119">
        <v>219.5134932533733</v>
      </c>
      <c r="EC576" s="119">
        <v>200.88131826943672</v>
      </c>
      <c r="ED576" s="120">
        <v>190.80161704861857</v>
      </c>
      <c r="EE576" s="121"/>
      <c r="EF576" s="119">
        <v>205.75850360049179</v>
      </c>
      <c r="EG576" s="119">
        <v>156.95298414742828</v>
      </c>
      <c r="EH576" s="120">
        <v>164.20920190725238</v>
      </c>
      <c r="EI576" s="121"/>
      <c r="EJ576" s="119">
        <v>171.57863589199107</v>
      </c>
      <c r="EK576" s="119">
        <v>204.73921961342637</v>
      </c>
      <c r="EL576" s="120">
        <v>192.88904104630683</v>
      </c>
      <c r="EM576" s="121"/>
      <c r="EN576" s="119">
        <v>184.32712426157437</v>
      </c>
      <c r="EO576" s="119">
        <v>225.36752301140265</v>
      </c>
      <c r="EP576" s="120">
        <v>200.74328376150564</v>
      </c>
      <c r="EQ576" s="121"/>
      <c r="ER576" s="119">
        <v>224.13754809605942</v>
      </c>
      <c r="ES576" s="119">
        <v>247.36947061164918</v>
      </c>
      <c r="ET576" s="120">
        <v>289.7929812922913</v>
      </c>
      <c r="EU576" s="121"/>
      <c r="EV576" s="119">
        <v>290.23489811822321</v>
      </c>
      <c r="EW576" s="119">
        <v>273.11015336658846</v>
      </c>
      <c r="EX576" s="120">
        <v>294.56529334277457</v>
      </c>
      <c r="EY576" s="121"/>
      <c r="EZ576" s="119">
        <v>252.60393879608449</v>
      </c>
      <c r="FA576" s="119">
        <v>209.19242485013385</v>
      </c>
      <c r="FB576" s="120">
        <v>188.04846393998847</v>
      </c>
    </row>
    <row r="577" spans="1:158" s="118" customFormat="1" ht="15" customHeight="1" x14ac:dyDescent="0.25">
      <c r="A577" s="85">
        <v>26250030</v>
      </c>
      <c r="B577" s="449">
        <v>-75.347833333333</v>
      </c>
      <c r="C577" s="449">
        <v>7.5790555555559997</v>
      </c>
      <c r="D577" s="445">
        <v>95</v>
      </c>
      <c r="E577" s="460" t="s">
        <v>1334</v>
      </c>
      <c r="F577" s="451" t="s">
        <v>49</v>
      </c>
      <c r="G577" s="451" t="s">
        <v>1515</v>
      </c>
      <c r="H577" s="451" t="s">
        <v>713</v>
      </c>
      <c r="I577" s="451" t="s">
        <v>1626</v>
      </c>
      <c r="J577" s="461" t="s">
        <v>1327</v>
      </c>
      <c r="K577" s="339" t="s">
        <v>1301</v>
      </c>
      <c r="L577" s="126" t="s">
        <v>1301</v>
      </c>
      <c r="M577" s="126" t="s">
        <v>1301</v>
      </c>
      <c r="N577" s="126" t="s">
        <v>1301</v>
      </c>
      <c r="O577" s="126" t="s">
        <v>1301</v>
      </c>
      <c r="P577" s="126" t="s">
        <v>1301</v>
      </c>
      <c r="Q577" s="126" t="s">
        <v>1301</v>
      </c>
      <c r="R577" s="126" t="s">
        <v>1301</v>
      </c>
      <c r="S577" s="126" t="s">
        <v>1301</v>
      </c>
      <c r="T577" s="126" t="s">
        <v>1301</v>
      </c>
      <c r="U577" s="126" t="s">
        <v>1301</v>
      </c>
      <c r="V577" s="661" t="s">
        <v>1301</v>
      </c>
      <c r="W577" s="661" t="s">
        <v>1301</v>
      </c>
      <c r="X577" s="126" t="s">
        <v>1301</v>
      </c>
      <c r="Y577" s="126" t="s">
        <v>1301</v>
      </c>
      <c r="Z577" s="126" t="s">
        <v>1301</v>
      </c>
      <c r="AA577" s="126" t="s">
        <v>1301</v>
      </c>
      <c r="AB577" s="126" t="s">
        <v>1301</v>
      </c>
      <c r="AC577" s="126" t="s">
        <v>1301</v>
      </c>
      <c r="AD577" s="339" t="s">
        <v>1301</v>
      </c>
      <c r="AE577" s="126" t="s">
        <v>1301</v>
      </c>
      <c r="AF577" s="126" t="s">
        <v>1301</v>
      </c>
      <c r="AG577" s="126" t="s">
        <v>1301</v>
      </c>
      <c r="AH577" s="126" t="s">
        <v>1301</v>
      </c>
      <c r="AI577" s="126" t="s">
        <v>1301</v>
      </c>
      <c r="AJ577" s="126" t="s">
        <v>1301</v>
      </c>
      <c r="AK577" s="126" t="s">
        <v>1301</v>
      </c>
      <c r="AL577" s="126" t="s">
        <v>1301</v>
      </c>
      <c r="AM577" s="126" t="s">
        <v>1301</v>
      </c>
      <c r="AN577" s="126" t="s">
        <v>1301</v>
      </c>
      <c r="AO577" s="120"/>
      <c r="AP577" s="92" t="str">
        <f t="shared" si="319"/>
        <v/>
      </c>
      <c r="AQ577" s="93">
        <v>311.34482758620692</v>
      </c>
      <c r="AR577" s="94" t="e">
        <f t="shared" ref="AR577:AR581" si="347">+AP577*100/AQ577</f>
        <v>#VALUE!</v>
      </c>
      <c r="AS577" s="95" t="e">
        <f t="shared" si="346"/>
        <v>#VALUE!</v>
      </c>
      <c r="AT577" s="96">
        <f t="shared" si="342"/>
        <v>0</v>
      </c>
      <c r="AU577" s="97">
        <f t="shared" si="343"/>
        <v>0</v>
      </c>
      <c r="AV577" s="98"/>
      <c r="AW577" s="58" t="e">
        <f t="shared" si="324"/>
        <v>#N/A</v>
      </c>
      <c r="AX577" s="99"/>
      <c r="AY577" s="300">
        <f t="shared" si="345"/>
        <v>0</v>
      </c>
      <c r="AZ577" s="101">
        <v>170</v>
      </c>
      <c r="BA577" s="102" t="str">
        <f t="shared" si="320"/>
        <v/>
      </c>
      <c r="BB577" s="102" t="str">
        <f t="shared" si="321"/>
        <v/>
      </c>
      <c r="BC577" s="102" t="e">
        <f t="shared" si="322"/>
        <v>#N/A</v>
      </c>
      <c r="BD577" s="102">
        <v>12.724137931034486</v>
      </c>
      <c r="BE577" s="103">
        <f t="shared" si="344"/>
        <v>-12.724137931034486</v>
      </c>
      <c r="BF577" s="462" t="s">
        <v>1334</v>
      </c>
      <c r="BG577" s="105">
        <v>62.333333333333336</v>
      </c>
      <c r="BH577" s="105">
        <v>64.41379310344827</v>
      </c>
      <c r="BI577" s="105">
        <v>141.57241379310346</v>
      </c>
      <c r="BJ577" s="105">
        <v>311.34482758620692</v>
      </c>
      <c r="BK577" s="105">
        <v>465.07142857142856</v>
      </c>
      <c r="BL577" s="105">
        <v>451.06000000000006</v>
      </c>
      <c r="BM577" s="105">
        <v>430.7</v>
      </c>
      <c r="BN577" s="105">
        <v>483.44827586206895</v>
      </c>
      <c r="BO577" s="105">
        <v>424.33103448275864</v>
      </c>
      <c r="BP577" s="105">
        <v>481.51724137931035</v>
      </c>
      <c r="BQ577" s="105">
        <v>376.82068965517237</v>
      </c>
      <c r="BR577" s="106">
        <v>189.46428571428572</v>
      </c>
      <c r="BS577" s="107"/>
      <c r="BT577" s="108">
        <v>3.2999999999999985</v>
      </c>
      <c r="BU577" s="108">
        <v>3.2367292339052156</v>
      </c>
      <c r="BV577" s="108">
        <v>6.4827586206896539</v>
      </c>
      <c r="BW577" s="108">
        <v>12.724137931034486</v>
      </c>
      <c r="BX577" s="108">
        <v>16.844827586206897</v>
      </c>
      <c r="BY577" s="109">
        <v>17.133333333333329</v>
      </c>
      <c r="BZ577" s="109">
        <v>17.166666666666661</v>
      </c>
      <c r="CA577" s="109">
        <v>16.883333333333336</v>
      </c>
      <c r="CB577" s="109">
        <v>15.426436781609198</v>
      </c>
      <c r="CC577" s="109">
        <v>16.482758620689655</v>
      </c>
      <c r="CD577" s="109">
        <v>13.758620689655173</v>
      </c>
      <c r="CE577" s="109">
        <v>8.6071428571428559</v>
      </c>
      <c r="CF577" s="110"/>
      <c r="CG577" s="111">
        <v>160</v>
      </c>
      <c r="CH577" s="111">
        <v>113</v>
      </c>
      <c r="CI577" s="111">
        <v>123</v>
      </c>
      <c r="CJ577" s="111">
        <v>170</v>
      </c>
      <c r="CK577" s="111">
        <v>242</v>
      </c>
      <c r="CL577" s="111">
        <v>175</v>
      </c>
      <c r="CM577" s="111">
        <v>154</v>
      </c>
      <c r="CN577" s="111">
        <v>151</v>
      </c>
      <c r="CO577" s="111">
        <v>190</v>
      </c>
      <c r="CP577" s="111">
        <v>150</v>
      </c>
      <c r="CQ577" s="111">
        <v>162</v>
      </c>
      <c r="CR577" s="111">
        <v>200</v>
      </c>
      <c r="CS577" s="112"/>
      <c r="CT577" s="463" t="s">
        <v>1334</v>
      </c>
      <c r="CU577" s="114"/>
      <c r="CV577" s="114"/>
      <c r="CW577" s="114"/>
      <c r="CX577" s="114"/>
      <c r="CY577" s="114"/>
      <c r="CZ577" s="114"/>
      <c r="DA577" s="114"/>
      <c r="DB577" s="115"/>
      <c r="DC577" s="116"/>
      <c r="DD577" s="116"/>
      <c r="DE577" s="116"/>
      <c r="DF577" s="117"/>
      <c r="DH577" s="119">
        <v>12.628980322003581</v>
      </c>
      <c r="DI577" s="119">
        <v>2.9467620751341683</v>
      </c>
      <c r="DJ577" s="120">
        <v>7.0511806797853325</v>
      </c>
      <c r="DK577" s="121"/>
      <c r="DL577" s="119">
        <v>11.310875000000003</v>
      </c>
      <c r="DM577" s="119">
        <v>10.759125000000001</v>
      </c>
      <c r="DN577" s="120">
        <v>13.242000000000003</v>
      </c>
      <c r="DO577" s="121"/>
      <c r="DP577" s="119">
        <v>25.631702951136912</v>
      </c>
      <c r="DQ577" s="119">
        <v>18.438616352201258</v>
      </c>
      <c r="DR577" s="120">
        <v>36.471988388969514</v>
      </c>
      <c r="DS577" s="121"/>
      <c r="DT577" s="119">
        <v>71.910641622448651</v>
      </c>
      <c r="DU577" s="119">
        <v>60.263143331488656</v>
      </c>
      <c r="DV577" s="120">
        <v>107.15698427683192</v>
      </c>
      <c r="DW577" s="121"/>
      <c r="DX577" s="119">
        <v>79.180445898187841</v>
      </c>
      <c r="DY577" s="119">
        <v>97.542537032859641</v>
      </c>
      <c r="DZ577" s="120">
        <v>121.44240168433718</v>
      </c>
      <c r="EA577" s="121"/>
      <c r="EB577" s="119">
        <v>123.2122290924989</v>
      </c>
      <c r="EC577" s="119">
        <v>102.48034684487747</v>
      </c>
      <c r="ED577" s="120">
        <v>123.90001665521619</v>
      </c>
      <c r="EE577" s="121"/>
      <c r="EF577" s="119">
        <v>120.47644985762216</v>
      </c>
      <c r="EG577" s="119">
        <v>123.46841467196707</v>
      </c>
      <c r="EH577" s="120">
        <v>149.09957991485524</v>
      </c>
      <c r="EI577" s="121"/>
      <c r="EJ577" s="119">
        <v>134.0881723842773</v>
      </c>
      <c r="EK577" s="119">
        <v>122.90583782952</v>
      </c>
      <c r="EL577" s="120">
        <v>127.49858237879533</v>
      </c>
      <c r="EM577" s="121"/>
      <c r="EN577" s="119">
        <v>117.90239352116856</v>
      </c>
      <c r="EO577" s="119">
        <v>109.39500519408934</v>
      </c>
      <c r="EP577" s="120">
        <v>122.4063049884458</v>
      </c>
      <c r="EQ577" s="121"/>
      <c r="ER577" s="119">
        <v>103.21062271062272</v>
      </c>
      <c r="ES577" s="119">
        <v>114.58974358974356</v>
      </c>
      <c r="ET577" s="120">
        <v>119.68040293040292</v>
      </c>
      <c r="EU577" s="121"/>
      <c r="EV577" s="119">
        <v>99.756134796238243</v>
      </c>
      <c r="EW577" s="119">
        <v>83.509852664576798</v>
      </c>
      <c r="EX577" s="120">
        <v>69.542012539184952</v>
      </c>
      <c r="EY577" s="121"/>
      <c r="EZ577" s="119">
        <v>54.534726440988109</v>
      </c>
      <c r="FA577" s="119">
        <v>32.77784080512351</v>
      </c>
      <c r="FB577" s="120">
        <v>16.531432753888378</v>
      </c>
    </row>
    <row r="578" spans="1:158" s="118" customFormat="1" ht="15" customHeight="1" x14ac:dyDescent="0.25">
      <c r="A578" s="85">
        <v>27015260</v>
      </c>
      <c r="B578" s="444">
        <v>-75.624666669999996</v>
      </c>
      <c r="C578" s="444">
        <v>6.0483611100000001</v>
      </c>
      <c r="D578" s="445">
        <v>1923</v>
      </c>
      <c r="E578" s="299" t="s">
        <v>1365</v>
      </c>
      <c r="F578" s="169" t="s">
        <v>49</v>
      </c>
      <c r="G578" s="169" t="s">
        <v>1515</v>
      </c>
      <c r="H578" s="169" t="s">
        <v>1425</v>
      </c>
      <c r="I578" s="169" t="s">
        <v>1546</v>
      </c>
      <c r="J578" s="90" t="s">
        <v>101</v>
      </c>
      <c r="K578" s="339">
        <v>14.4</v>
      </c>
      <c r="L578" s="126">
        <v>0</v>
      </c>
      <c r="M578" s="126">
        <v>13.4</v>
      </c>
      <c r="N578" s="126">
        <v>1.5</v>
      </c>
      <c r="O578" s="126">
        <v>9.8000000000000007</v>
      </c>
      <c r="P578" s="126">
        <v>23.7</v>
      </c>
      <c r="Q578" s="126">
        <v>19.7</v>
      </c>
      <c r="R578" s="126">
        <v>6.5</v>
      </c>
      <c r="S578" s="126">
        <v>0</v>
      </c>
      <c r="T578" s="126">
        <v>0.6</v>
      </c>
      <c r="U578" s="126">
        <v>35.299999999999997</v>
      </c>
      <c r="V578" s="661">
        <v>6.4</v>
      </c>
      <c r="W578" s="661">
        <v>25.4</v>
      </c>
      <c r="X578" s="126">
        <v>2.4</v>
      </c>
      <c r="Y578" s="126">
        <v>29.8</v>
      </c>
      <c r="Z578" s="126">
        <v>24.8</v>
      </c>
      <c r="AA578" s="126">
        <v>0</v>
      </c>
      <c r="AB578" s="126">
        <v>0</v>
      </c>
      <c r="AC578" s="126">
        <v>7.8</v>
      </c>
      <c r="AD578" s="339">
        <v>0</v>
      </c>
      <c r="AE578" s="126">
        <v>2.4</v>
      </c>
      <c r="AF578" s="126">
        <v>0</v>
      </c>
      <c r="AG578" s="126">
        <v>0</v>
      </c>
      <c r="AH578" s="126">
        <v>0.5</v>
      </c>
      <c r="AI578" s="126">
        <v>19.5</v>
      </c>
      <c r="AJ578" s="126">
        <v>2</v>
      </c>
      <c r="AK578" s="126">
        <v>9.5</v>
      </c>
      <c r="AL578" s="126">
        <v>7</v>
      </c>
      <c r="AM578" s="126">
        <v>0</v>
      </c>
      <c r="AN578" s="126">
        <v>10</v>
      </c>
      <c r="AO578" s="120"/>
      <c r="AP578" s="92">
        <f t="shared" si="319"/>
        <v>272.40000000000003</v>
      </c>
      <c r="AQ578" s="93">
        <v>284.87500000000006</v>
      </c>
      <c r="AR578" s="94">
        <f t="shared" si="347"/>
        <v>95.620886353663877</v>
      </c>
      <c r="AS578" s="95">
        <f t="shared" si="346"/>
        <v>95.620886353663877</v>
      </c>
      <c r="AT578" s="96">
        <f t="shared" si="342"/>
        <v>30</v>
      </c>
      <c r="AU578" s="97">
        <f t="shared" si="343"/>
        <v>22</v>
      </c>
      <c r="AV578" s="98"/>
      <c r="AW578" s="58">
        <f>+LOOKUP(1000,K578:AO578)</f>
        <v>10</v>
      </c>
      <c r="AX578" s="99"/>
      <c r="AY578" s="300">
        <f t="shared" si="345"/>
        <v>35.299999999999997</v>
      </c>
      <c r="AZ578" s="101">
        <v>93.7</v>
      </c>
      <c r="BA578" s="102">
        <f t="shared" si="320"/>
        <v>-58.400000000000006</v>
      </c>
      <c r="BB578" s="102" t="str">
        <f t="shared" si="321"/>
        <v/>
      </c>
      <c r="BC578" s="102" t="str">
        <f t="shared" si="322"/>
        <v/>
      </c>
      <c r="BD578" s="102">
        <v>20.512643678160924</v>
      </c>
      <c r="BE578" s="103">
        <f t="shared" si="344"/>
        <v>1.4873563218390764</v>
      </c>
      <c r="BF578" s="458" t="s">
        <v>1365</v>
      </c>
      <c r="BG578" s="105">
        <v>117.54285714285717</v>
      </c>
      <c r="BH578" s="105">
        <v>118.24827586206898</v>
      </c>
      <c r="BI578" s="105">
        <v>184.38928571428573</v>
      </c>
      <c r="BJ578" s="105">
        <v>284.87500000000006</v>
      </c>
      <c r="BK578" s="105">
        <v>332.66551724137929</v>
      </c>
      <c r="BL578" s="105">
        <v>210.82499999999996</v>
      </c>
      <c r="BM578" s="105">
        <v>157.10714285714286</v>
      </c>
      <c r="BN578" s="105">
        <v>179.17777777777778</v>
      </c>
      <c r="BO578" s="105">
        <v>249.14642857142857</v>
      </c>
      <c r="BP578" s="105">
        <v>304.69629629629628</v>
      </c>
      <c r="BQ578" s="105">
        <v>261.9115384615385</v>
      </c>
      <c r="BR578" s="106">
        <v>169.75384615384613</v>
      </c>
      <c r="BS578" s="107"/>
      <c r="BT578" s="108">
        <v>11.322222222222221</v>
      </c>
      <c r="BU578" s="108">
        <v>11.589922003284073</v>
      </c>
      <c r="BV578" s="108">
        <v>17.536053639846738</v>
      </c>
      <c r="BW578" s="108">
        <v>20.512643678160924</v>
      </c>
      <c r="BX578" s="108">
        <v>21.861111111111107</v>
      </c>
      <c r="BY578" s="109">
        <v>17.4367816091954</v>
      </c>
      <c r="BZ578" s="109">
        <v>15.441379310344825</v>
      </c>
      <c r="CA578" s="109">
        <v>16.277777777777782</v>
      </c>
      <c r="CB578" s="109">
        <v>19.555172413793098</v>
      </c>
      <c r="CC578" s="109">
        <v>22.527619047619048</v>
      </c>
      <c r="CD578" s="109">
        <v>22.321672170194333</v>
      </c>
      <c r="CE578" s="109">
        <v>16.111904761904757</v>
      </c>
      <c r="CF578" s="110"/>
      <c r="CG578" s="111">
        <v>61</v>
      </c>
      <c r="CH578" s="111">
        <v>80.3</v>
      </c>
      <c r="CI578" s="111">
        <v>125</v>
      </c>
      <c r="CJ578" s="111">
        <v>93.7</v>
      </c>
      <c r="CK578" s="111">
        <v>94.9</v>
      </c>
      <c r="CL578" s="111">
        <v>95.1</v>
      </c>
      <c r="CM578" s="111">
        <v>130</v>
      </c>
      <c r="CN578" s="111">
        <v>70.5</v>
      </c>
      <c r="CO578" s="111">
        <v>96</v>
      </c>
      <c r="CP578" s="111">
        <v>90.3</v>
      </c>
      <c r="CQ578" s="111">
        <v>100.7</v>
      </c>
      <c r="CR578" s="111">
        <v>60.2</v>
      </c>
      <c r="CS578" s="112"/>
      <c r="CT578" s="459" t="s">
        <v>1365</v>
      </c>
      <c r="CU578" s="114"/>
      <c r="CV578" s="114"/>
      <c r="CW578" s="114"/>
      <c r="CX578" s="114"/>
      <c r="CY578" s="114"/>
      <c r="CZ578" s="114"/>
      <c r="DA578" s="114"/>
      <c r="DB578" s="115"/>
      <c r="DC578" s="116"/>
      <c r="DD578" s="116"/>
      <c r="DE578" s="116"/>
      <c r="DF578" s="117"/>
      <c r="DH578" s="119">
        <v>43.218280358598207</v>
      </c>
      <c r="DI578" s="119">
        <v>42.280790546047271</v>
      </c>
      <c r="DJ578" s="120">
        <v>29.530929095354523</v>
      </c>
      <c r="DK578" s="121"/>
      <c r="DL578" s="119">
        <v>61.162223658694252</v>
      </c>
      <c r="DM578" s="119">
        <v>32.677013574660627</v>
      </c>
      <c r="DN578" s="120">
        <v>53.540762766645116</v>
      </c>
      <c r="DO578" s="121"/>
      <c r="DP578" s="119">
        <v>77.196317194052597</v>
      </c>
      <c r="DQ578" s="119">
        <v>63.838959207014859</v>
      </c>
      <c r="DR578" s="120">
        <v>100.59472359893252</v>
      </c>
      <c r="DS578" s="121"/>
      <c r="DT578" s="119">
        <v>142.8854124017208</v>
      </c>
      <c r="DU578" s="119">
        <v>148.38471591751966</v>
      </c>
      <c r="DV578" s="120">
        <v>142.3065383474262</v>
      </c>
      <c r="DW578" s="121"/>
      <c r="DX578" s="119">
        <v>194.17039532944119</v>
      </c>
      <c r="DY578" s="119">
        <v>169.23020183486238</v>
      </c>
      <c r="DZ578" s="120">
        <v>209.45940283569641</v>
      </c>
      <c r="EA578" s="121"/>
      <c r="EB578" s="119">
        <v>152.64598416497881</v>
      </c>
      <c r="EC578" s="119">
        <v>170.99376664825385</v>
      </c>
      <c r="ED578" s="120">
        <v>190.00358252010065</v>
      </c>
      <c r="EE578" s="121"/>
      <c r="EF578" s="119">
        <v>159.93366214549937</v>
      </c>
      <c r="EG578" s="119">
        <v>160.22339704069051</v>
      </c>
      <c r="EH578" s="120">
        <v>149.79294081381011</v>
      </c>
      <c r="EI578" s="121"/>
      <c r="EJ578" s="119">
        <v>192.27510312482337</v>
      </c>
      <c r="EK578" s="119">
        <v>197.05853251963606</v>
      </c>
      <c r="EL578" s="120">
        <v>163.94969768887378</v>
      </c>
      <c r="EM578" s="121"/>
      <c r="EN578" s="119">
        <v>104.18026453706014</v>
      </c>
      <c r="EO578" s="119">
        <v>142.03675567756426</v>
      </c>
      <c r="EP578" s="120">
        <v>154.02297978537558</v>
      </c>
      <c r="EQ578" s="121"/>
      <c r="ER578" s="119">
        <v>169.25263353739049</v>
      </c>
      <c r="ES578" s="119">
        <v>180.81708678429965</v>
      </c>
      <c r="ET578" s="120">
        <v>194.24361301164328</v>
      </c>
      <c r="EU578" s="121"/>
      <c r="EV578" s="119">
        <v>163.78557069846678</v>
      </c>
      <c r="EW578" s="119">
        <v>139.02841567291313</v>
      </c>
      <c r="EX578" s="120">
        <v>96.116013628620109</v>
      </c>
      <c r="EY578" s="121"/>
      <c r="EZ578" s="119">
        <v>106.01444086886565</v>
      </c>
      <c r="FA578" s="119">
        <v>72.709447573075892</v>
      </c>
      <c r="FB578" s="120">
        <v>61.962778224725128</v>
      </c>
    </row>
    <row r="579" spans="1:158" s="118" customFormat="1" ht="15" customHeight="1" x14ac:dyDescent="0.25">
      <c r="A579" s="85">
        <v>27040040</v>
      </c>
      <c r="B579" s="444">
        <v>-74.769444440000001</v>
      </c>
      <c r="C579" s="444">
        <v>8.09716667</v>
      </c>
      <c r="D579" s="445">
        <v>180</v>
      </c>
      <c r="E579" s="299" t="s">
        <v>1424</v>
      </c>
      <c r="F579" s="169" t="s">
        <v>49</v>
      </c>
      <c r="G579" s="169" t="s">
        <v>1515</v>
      </c>
      <c r="H579" s="169" t="s">
        <v>1425</v>
      </c>
      <c r="I579" s="169" t="s">
        <v>1635</v>
      </c>
      <c r="J579" s="90" t="s">
        <v>1425</v>
      </c>
      <c r="K579" s="339">
        <v>0</v>
      </c>
      <c r="L579" s="126">
        <v>0</v>
      </c>
      <c r="M579" s="126">
        <v>0</v>
      </c>
      <c r="N579" s="126">
        <v>0</v>
      </c>
      <c r="O579" s="126">
        <v>0</v>
      </c>
      <c r="P579" s="126">
        <v>0</v>
      </c>
      <c r="Q579" s="126">
        <v>0</v>
      </c>
      <c r="R579" s="126">
        <v>0</v>
      </c>
      <c r="S579" s="126">
        <v>47</v>
      </c>
      <c r="T579" s="126">
        <v>10</v>
      </c>
      <c r="U579" s="126">
        <v>0</v>
      </c>
      <c r="V579" s="661">
        <v>0</v>
      </c>
      <c r="W579" s="661">
        <v>0</v>
      </c>
      <c r="X579" s="126">
        <v>0</v>
      </c>
      <c r="Y579" s="126">
        <v>90</v>
      </c>
      <c r="Z579" s="126">
        <v>0</v>
      </c>
      <c r="AA579" s="126">
        <v>0</v>
      </c>
      <c r="AB579" s="126">
        <v>10</v>
      </c>
      <c r="AC579" s="126">
        <v>26</v>
      </c>
      <c r="AD579" s="339">
        <v>0</v>
      </c>
      <c r="AE579" s="126">
        <v>0</v>
      </c>
      <c r="AF579" s="126">
        <v>0</v>
      </c>
      <c r="AG579" s="126">
        <v>11</v>
      </c>
      <c r="AH579" s="126">
        <v>0</v>
      </c>
      <c r="AI579" s="126">
        <v>0</v>
      </c>
      <c r="AJ579" s="126">
        <v>0</v>
      </c>
      <c r="AK579" s="126">
        <v>0</v>
      </c>
      <c r="AL579" s="126">
        <v>0</v>
      </c>
      <c r="AM579" s="126">
        <v>0</v>
      </c>
      <c r="AN579" s="126">
        <v>0</v>
      </c>
      <c r="AO579" s="120"/>
      <c r="AP579" s="92">
        <f t="shared" si="319"/>
        <v>194</v>
      </c>
      <c r="AQ579" s="93" t="s">
        <v>1301</v>
      </c>
      <c r="AR579" s="58"/>
      <c r="AS579" s="58"/>
      <c r="AT579" s="96">
        <f t="shared" si="342"/>
        <v>30</v>
      </c>
      <c r="AU579" s="97">
        <f t="shared" si="343"/>
        <v>6</v>
      </c>
      <c r="AV579" s="98"/>
      <c r="AW579" s="58">
        <f>+LOOKUP(1000,K579:AO579)</f>
        <v>0</v>
      </c>
      <c r="AX579" s="99"/>
      <c r="AY579" s="300">
        <f t="shared" si="345"/>
        <v>90</v>
      </c>
      <c r="AZ579" s="101">
        <v>120</v>
      </c>
      <c r="BA579" s="102">
        <f t="shared" si="320"/>
        <v>-30</v>
      </c>
      <c r="BB579" s="102" t="str">
        <f t="shared" si="321"/>
        <v/>
      </c>
      <c r="BC579" s="102" t="str">
        <f t="shared" si="322"/>
        <v/>
      </c>
      <c r="BD579" s="102" t="s">
        <v>1301</v>
      </c>
      <c r="BE579" s="103"/>
      <c r="BF579" s="90" t="s">
        <v>1424</v>
      </c>
      <c r="BG579" s="105" t="s">
        <v>1301</v>
      </c>
      <c r="BH579" s="105" t="s">
        <v>1301</v>
      </c>
      <c r="BI579" s="105" t="s">
        <v>1301</v>
      </c>
      <c r="BJ579" s="105" t="s">
        <v>1301</v>
      </c>
      <c r="BK579" s="105" t="s">
        <v>1301</v>
      </c>
      <c r="BL579" s="105" t="s">
        <v>1301</v>
      </c>
      <c r="BM579" s="105" t="s">
        <v>1301</v>
      </c>
      <c r="BN579" s="105" t="s">
        <v>1301</v>
      </c>
      <c r="BO579" s="105" t="s">
        <v>1301</v>
      </c>
      <c r="BP579" s="105" t="s">
        <v>1301</v>
      </c>
      <c r="BQ579" s="105" t="s">
        <v>1301</v>
      </c>
      <c r="BR579" s="106" t="s">
        <v>1301</v>
      </c>
      <c r="BS579" s="107"/>
      <c r="BT579" s="108" t="s">
        <v>1301</v>
      </c>
      <c r="BU579" s="108" t="s">
        <v>1301</v>
      </c>
      <c r="BV579" s="108" t="s">
        <v>1301</v>
      </c>
      <c r="BW579" s="108" t="s">
        <v>1301</v>
      </c>
      <c r="BX579" s="108" t="s">
        <v>1301</v>
      </c>
      <c r="BY579" s="109" t="s">
        <v>1301</v>
      </c>
      <c r="BZ579" s="109" t="s">
        <v>1301</v>
      </c>
      <c r="CA579" s="109" t="s">
        <v>1301</v>
      </c>
      <c r="CB579" s="109" t="s">
        <v>1301</v>
      </c>
      <c r="CC579" s="109" t="s">
        <v>1301</v>
      </c>
      <c r="CD579" s="109" t="s">
        <v>1301</v>
      </c>
      <c r="CE579" s="109" t="s">
        <v>1301</v>
      </c>
      <c r="CF579" s="110"/>
      <c r="CG579" s="111">
        <v>92</v>
      </c>
      <c r="CH579" s="111">
        <v>72</v>
      </c>
      <c r="CI579" s="111">
        <v>90</v>
      </c>
      <c r="CJ579" s="111">
        <v>120</v>
      </c>
      <c r="CK579" s="111">
        <v>134</v>
      </c>
      <c r="CL579" s="111">
        <v>134</v>
      </c>
      <c r="CM579" s="111">
        <v>127</v>
      </c>
      <c r="CN579" s="111">
        <v>134</v>
      </c>
      <c r="CO579" s="111">
        <v>99</v>
      </c>
      <c r="CP579" s="111">
        <v>132</v>
      </c>
      <c r="CQ579" s="111">
        <v>135</v>
      </c>
      <c r="CR579" s="111">
        <v>120</v>
      </c>
      <c r="CS579" s="112"/>
      <c r="CT579" s="459" t="s">
        <v>1424</v>
      </c>
      <c r="CU579" s="114">
        <f>SUM(K579:T579)</f>
        <v>57</v>
      </c>
      <c r="CV579" s="114"/>
      <c r="CW579" s="114"/>
      <c r="CX579" s="114">
        <f>SUM(U579:AD579)</f>
        <v>126</v>
      </c>
      <c r="CY579" s="114"/>
      <c r="CZ579" s="114"/>
      <c r="DA579" s="114">
        <f>SUM(AE579:AO579)</f>
        <v>11</v>
      </c>
      <c r="DB579" s="115">
        <f>+SUM(CU579:DA579)</f>
        <v>194</v>
      </c>
      <c r="DC579" s="116">
        <f>COUNT(K579:T579)</f>
        <v>10</v>
      </c>
      <c r="DD579" s="116">
        <f>COUNT(U579:AD579)</f>
        <v>10</v>
      </c>
      <c r="DE579" s="116">
        <f>COUNT(AE579:AO579)</f>
        <v>10</v>
      </c>
      <c r="DF579" s="117">
        <f>COUNT(K579:AO579)</f>
        <v>30</v>
      </c>
      <c r="DH579" s="119"/>
      <c r="DI579" s="119"/>
      <c r="DJ579" s="120"/>
      <c r="DK579" s="121"/>
      <c r="DL579" s="119"/>
      <c r="DM579" s="119"/>
      <c r="DN579" s="120"/>
      <c r="DO579" s="121"/>
      <c r="DP579" s="119"/>
      <c r="DQ579" s="119"/>
      <c r="DR579" s="120"/>
      <c r="DS579" s="121"/>
      <c r="DT579" s="119"/>
      <c r="DU579" s="119"/>
      <c r="DV579" s="120"/>
      <c r="DW579" s="121"/>
      <c r="DX579" s="119"/>
      <c r="DY579" s="119"/>
      <c r="DZ579" s="120"/>
      <c r="EA579" s="121"/>
      <c r="EB579" s="119"/>
      <c r="EC579" s="119"/>
      <c r="ED579" s="120"/>
      <c r="EE579" s="121"/>
      <c r="EF579" s="119"/>
      <c r="EG579" s="119"/>
      <c r="EH579" s="120"/>
      <c r="EI579" s="121"/>
      <c r="EJ579" s="119"/>
      <c r="EK579" s="119"/>
      <c r="EL579" s="120"/>
      <c r="EM579" s="121"/>
      <c r="EN579" s="119"/>
      <c r="EO579" s="119"/>
      <c r="EP579" s="120"/>
      <c r="EQ579" s="121"/>
      <c r="ER579" s="119"/>
      <c r="ES579" s="119"/>
      <c r="ET579" s="120"/>
      <c r="EU579" s="121"/>
      <c r="EV579" s="119"/>
      <c r="EW579" s="119"/>
      <c r="EX579" s="120"/>
      <c r="EY579" s="121"/>
      <c r="EZ579" s="119"/>
      <c r="FA579" s="119"/>
      <c r="FB579" s="120"/>
    </row>
    <row r="580" spans="1:158" s="118" customFormat="1" ht="15" customHeight="1" x14ac:dyDescent="0.25">
      <c r="A580" s="250">
        <v>26255020</v>
      </c>
      <c r="B580" s="447">
        <v>-75.442277779999998</v>
      </c>
      <c r="C580" s="447">
        <v>7.1572777800000003</v>
      </c>
      <c r="D580" s="445">
        <v>1200</v>
      </c>
      <c r="E580" s="299" t="s">
        <v>198</v>
      </c>
      <c r="F580" s="169" t="s">
        <v>49</v>
      </c>
      <c r="G580" s="169" t="s">
        <v>1515</v>
      </c>
      <c r="H580" s="169" t="s">
        <v>713</v>
      </c>
      <c r="I580" s="169" t="s">
        <v>1626</v>
      </c>
      <c r="J580" s="90" t="s">
        <v>741</v>
      </c>
      <c r="K580" s="339" t="s">
        <v>1301</v>
      </c>
      <c r="L580" s="126" t="s">
        <v>1301</v>
      </c>
      <c r="M580" s="126" t="s">
        <v>1301</v>
      </c>
      <c r="N580" s="126" t="s">
        <v>1301</v>
      </c>
      <c r="O580" s="465" t="s">
        <v>1301</v>
      </c>
      <c r="P580" s="465" t="s">
        <v>1301</v>
      </c>
      <c r="Q580" s="465" t="s">
        <v>1301</v>
      </c>
      <c r="R580" s="465" t="s">
        <v>1301</v>
      </c>
      <c r="S580" s="465" t="s">
        <v>1301</v>
      </c>
      <c r="T580" s="465" t="s">
        <v>1301</v>
      </c>
      <c r="U580" s="465" t="s">
        <v>1301</v>
      </c>
      <c r="V580" s="672" t="s">
        <v>1301</v>
      </c>
      <c r="W580" s="672" t="s">
        <v>1301</v>
      </c>
      <c r="X580" s="465" t="s">
        <v>1301</v>
      </c>
      <c r="Y580" s="465" t="s">
        <v>1301</v>
      </c>
      <c r="Z580" s="465" t="s">
        <v>1301</v>
      </c>
      <c r="AA580" s="465" t="s">
        <v>1301</v>
      </c>
      <c r="AB580" s="465" t="s">
        <v>1301</v>
      </c>
      <c r="AC580" s="126" t="s">
        <v>1301</v>
      </c>
      <c r="AD580" s="339" t="s">
        <v>1301</v>
      </c>
      <c r="AE580" s="126" t="s">
        <v>1301</v>
      </c>
      <c r="AF580" s="126" t="s">
        <v>1301</v>
      </c>
      <c r="AG580" s="126" t="s">
        <v>1301</v>
      </c>
      <c r="AH580" s="465" t="s">
        <v>1301</v>
      </c>
      <c r="AI580" s="465" t="s">
        <v>1301</v>
      </c>
      <c r="AJ580" s="465" t="s">
        <v>1301</v>
      </c>
      <c r="AK580" s="465" t="s">
        <v>1301</v>
      </c>
      <c r="AL580" s="465" t="s">
        <v>1301</v>
      </c>
      <c r="AM580" s="465" t="s">
        <v>1301</v>
      </c>
      <c r="AN580" s="465" t="s">
        <v>1301</v>
      </c>
      <c r="AO580" s="120"/>
      <c r="AP580" s="92" t="str">
        <f t="shared" si="319"/>
        <v/>
      </c>
      <c r="AQ580" s="93">
        <v>405.12413793103445</v>
      </c>
      <c r="AR580" s="58"/>
      <c r="AS580" s="58"/>
      <c r="AT580" s="96">
        <f t="shared" si="342"/>
        <v>0</v>
      </c>
      <c r="AU580" s="97">
        <f t="shared" si="343"/>
        <v>0</v>
      </c>
      <c r="AV580" s="98"/>
      <c r="AW580" s="58"/>
      <c r="AX580" s="99"/>
      <c r="AY580" s="300"/>
      <c r="AZ580" s="101">
        <v>136</v>
      </c>
      <c r="BA580" s="102" t="str">
        <f t="shared" si="320"/>
        <v/>
      </c>
      <c r="BB580" s="102" t="str">
        <f t="shared" si="321"/>
        <v/>
      </c>
      <c r="BC580" s="102" t="str">
        <f t="shared" si="322"/>
        <v/>
      </c>
      <c r="BD580" s="102">
        <v>20.124137931034479</v>
      </c>
      <c r="BE580" s="103"/>
      <c r="BF580" s="458" t="s">
        <v>198</v>
      </c>
      <c r="BG580" s="105">
        <v>137.75862068965517</v>
      </c>
      <c r="BH580" s="105">
        <v>159.42413793103449</v>
      </c>
      <c r="BI580" s="105">
        <v>245.54666666666668</v>
      </c>
      <c r="BJ580" s="105">
        <v>405.12413793103445</v>
      </c>
      <c r="BK580" s="105">
        <v>557.06551724137921</v>
      </c>
      <c r="BL580" s="105">
        <v>553.40666666666652</v>
      </c>
      <c r="BM580" s="105">
        <v>552.13793103448279</v>
      </c>
      <c r="BN580" s="105">
        <v>558.11724137931037</v>
      </c>
      <c r="BO580" s="105">
        <v>525.8366666666667</v>
      </c>
      <c r="BP580" s="105">
        <v>461.17</v>
      </c>
      <c r="BQ580" s="105">
        <v>383.50333333333339</v>
      </c>
      <c r="BR580" s="106">
        <v>231.28965517241372</v>
      </c>
      <c r="BS580" s="107"/>
      <c r="BT580" s="466">
        <v>10.776666666666669</v>
      </c>
      <c r="BU580" s="108">
        <v>11.108651477832513</v>
      </c>
      <c r="BV580" s="108">
        <v>14.766666666666669</v>
      </c>
      <c r="BW580" s="108">
        <v>20.124137931034479</v>
      </c>
      <c r="BX580" s="108">
        <v>24.392222222222216</v>
      </c>
      <c r="BY580" s="109">
        <v>23.1</v>
      </c>
      <c r="BZ580" s="109">
        <v>23.728888888888889</v>
      </c>
      <c r="CA580" s="109">
        <v>22.865432098765432</v>
      </c>
      <c r="CB580" s="109">
        <v>22.666666666666668</v>
      </c>
      <c r="CC580" s="109">
        <v>23.599999999999998</v>
      </c>
      <c r="CD580" s="109">
        <v>20.866666666666667</v>
      </c>
      <c r="CE580" s="109">
        <v>14.443333333333335</v>
      </c>
      <c r="CF580" s="110"/>
      <c r="CG580" s="111">
        <v>119</v>
      </c>
      <c r="CH580" s="111">
        <v>133</v>
      </c>
      <c r="CI580" s="111">
        <v>150</v>
      </c>
      <c r="CJ580" s="111">
        <v>136</v>
      </c>
      <c r="CK580" s="111">
        <v>192.3</v>
      </c>
      <c r="CL580" s="111">
        <v>135</v>
      </c>
      <c r="CM580" s="111">
        <v>142.6</v>
      </c>
      <c r="CN580" s="111">
        <v>140</v>
      </c>
      <c r="CO580" s="111">
        <v>137</v>
      </c>
      <c r="CP580" s="111">
        <v>130</v>
      </c>
      <c r="CQ580" s="111">
        <v>139</v>
      </c>
      <c r="CR580" s="111">
        <v>120</v>
      </c>
      <c r="CS580" s="112"/>
      <c r="CT580" s="459" t="s">
        <v>198</v>
      </c>
      <c r="CU580" s="114">
        <f>SUM(K580:T580)</f>
        <v>0</v>
      </c>
      <c r="CV580" s="114"/>
      <c r="CW580" s="114"/>
      <c r="CX580" s="114">
        <f>SUM(U580:AD580)</f>
        <v>0</v>
      </c>
      <c r="CY580" s="114"/>
      <c r="CZ580" s="114"/>
      <c r="DA580" s="114">
        <f>SUM(AE580:AO580)</f>
        <v>0</v>
      </c>
      <c r="DB580" s="115">
        <f>+SUM(CU580:DA580)</f>
        <v>0</v>
      </c>
      <c r="DC580" s="116">
        <f>COUNT(K580:T580)</f>
        <v>0</v>
      </c>
      <c r="DD580" s="116">
        <f>COUNT(U580:AD580)</f>
        <v>0</v>
      </c>
      <c r="DE580" s="116">
        <f>COUNT(AE580:AO580)</f>
        <v>0</v>
      </c>
      <c r="DF580" s="117">
        <f>COUNT(K580:AO580)</f>
        <v>0</v>
      </c>
      <c r="DH580" s="119">
        <v>36.659970652971388</v>
      </c>
      <c r="DI580" s="119">
        <v>54.589300562484716</v>
      </c>
      <c r="DJ580" s="120">
        <v>45.274062117877229</v>
      </c>
      <c r="DK580" s="121"/>
      <c r="DL580" s="119">
        <v>69.247932345115927</v>
      </c>
      <c r="DM580" s="119">
        <v>52.390199543899655</v>
      </c>
      <c r="DN580" s="120">
        <v>55.418534777651082</v>
      </c>
      <c r="DO580" s="121"/>
      <c r="DP580" s="119">
        <v>56.611003236245949</v>
      </c>
      <c r="DQ580" s="119">
        <v>69.045205732778541</v>
      </c>
      <c r="DR580" s="120">
        <v>93.003791030975492</v>
      </c>
      <c r="DS580" s="121"/>
      <c r="DT580" s="119">
        <v>120.6051219512195</v>
      </c>
      <c r="DU580" s="119">
        <v>123.19878048780487</v>
      </c>
      <c r="DV580" s="120">
        <v>157.0160975609756</v>
      </c>
      <c r="DW580" s="121"/>
      <c r="DX580" s="119">
        <v>170.04235469448585</v>
      </c>
      <c r="DY580" s="119">
        <v>169.1442436661699</v>
      </c>
      <c r="DZ580" s="120">
        <v>196.4867349726776</v>
      </c>
      <c r="EA580" s="121"/>
      <c r="EB580" s="119">
        <v>192.08674931129474</v>
      </c>
      <c r="EC580" s="119">
        <v>207.39801193755738</v>
      </c>
      <c r="ED580" s="120">
        <v>177.96857208448117</v>
      </c>
      <c r="EE580" s="121"/>
      <c r="EF580" s="119">
        <v>181.81785562285157</v>
      </c>
      <c r="EG580" s="119">
        <v>216.12122442298249</v>
      </c>
      <c r="EH580" s="120">
        <v>213.020919954166</v>
      </c>
      <c r="EI580" s="121"/>
      <c r="EJ580" s="119">
        <v>195.21130218284989</v>
      </c>
      <c r="EK580" s="119">
        <v>169.10979097909794</v>
      </c>
      <c r="EL580" s="120">
        <v>211.4122401713856</v>
      </c>
      <c r="EM580" s="121"/>
      <c r="EN580" s="119">
        <v>152.29805863607399</v>
      </c>
      <c r="EO580" s="119">
        <v>203.99739961759087</v>
      </c>
      <c r="EP580" s="120">
        <v>166.69787507966862</v>
      </c>
      <c r="EQ580" s="121"/>
      <c r="ER580" s="119">
        <v>174.22196752091241</v>
      </c>
      <c r="ES580" s="119">
        <v>150.81901665989437</v>
      </c>
      <c r="ET580" s="120">
        <v>167.22108478471046</v>
      </c>
      <c r="EU580" s="121"/>
      <c r="EV580" s="119">
        <v>152.18471512113624</v>
      </c>
      <c r="EW580" s="119">
        <v>132.76323642439436</v>
      </c>
      <c r="EX580" s="120">
        <v>112.44538178780287</v>
      </c>
      <c r="EY580" s="121"/>
      <c r="EZ580" s="119">
        <v>101.53508187134501</v>
      </c>
      <c r="FA580" s="119">
        <v>62.836052631578944</v>
      </c>
      <c r="FB580" s="120">
        <v>63.035532163742687</v>
      </c>
    </row>
    <row r="581" spans="1:158" s="118" customFormat="1" ht="15" customHeight="1" x14ac:dyDescent="0.25">
      <c r="A581" s="85">
        <v>12020010</v>
      </c>
      <c r="B581" s="444">
        <v>-76.524722220000001</v>
      </c>
      <c r="C581" s="444">
        <v>8.2041666699999993</v>
      </c>
      <c r="D581" s="445">
        <v>79</v>
      </c>
      <c r="E581" s="467" t="s">
        <v>197</v>
      </c>
      <c r="F581" s="169" t="s">
        <v>49</v>
      </c>
      <c r="G581" s="169" t="s">
        <v>1511</v>
      </c>
      <c r="H581" s="169" t="s">
        <v>1514</v>
      </c>
      <c r="I581" s="169" t="s">
        <v>1569</v>
      </c>
      <c r="J581" s="90" t="s">
        <v>1009</v>
      </c>
      <c r="K581" s="339">
        <v>0</v>
      </c>
      <c r="L581" s="126">
        <v>0</v>
      </c>
      <c r="M581" s="126">
        <v>0</v>
      </c>
      <c r="N581" s="126">
        <v>0</v>
      </c>
      <c r="O581" s="465">
        <v>0</v>
      </c>
      <c r="P581" s="465">
        <v>29</v>
      </c>
      <c r="Q581" s="465">
        <v>0</v>
      </c>
      <c r="R581" s="465">
        <v>10.5</v>
      </c>
      <c r="S581" s="465">
        <v>0</v>
      </c>
      <c r="T581" s="465">
        <v>26</v>
      </c>
      <c r="U581" s="465">
        <v>0</v>
      </c>
      <c r="V581" s="672">
        <v>1</v>
      </c>
      <c r="W581" s="672">
        <v>0</v>
      </c>
      <c r="X581" s="465">
        <v>0</v>
      </c>
      <c r="Y581" s="465">
        <v>0</v>
      </c>
      <c r="Z581" s="465">
        <v>0</v>
      </c>
      <c r="AA581" s="465">
        <v>0</v>
      </c>
      <c r="AB581" s="465">
        <v>14</v>
      </c>
      <c r="AC581" s="126">
        <v>0</v>
      </c>
      <c r="AD581" s="339">
        <v>0</v>
      </c>
      <c r="AE581" s="126">
        <v>0</v>
      </c>
      <c r="AF581" s="126">
        <v>42</v>
      </c>
      <c r="AG581" s="126">
        <v>0</v>
      </c>
      <c r="AH581" s="465">
        <v>0</v>
      </c>
      <c r="AI581" s="465">
        <v>29</v>
      </c>
      <c r="AJ581" s="465">
        <v>0</v>
      </c>
      <c r="AK581" s="465">
        <v>0</v>
      </c>
      <c r="AL581" s="465">
        <v>0</v>
      </c>
      <c r="AM581" s="465">
        <v>0</v>
      </c>
      <c r="AN581" s="465">
        <v>0</v>
      </c>
      <c r="AO581" s="120"/>
      <c r="AP581" s="92">
        <f t="shared" ref="AP581:AP644" si="348">IF(AT581&gt;1,SUM(K581:AO581),"")</f>
        <v>151.5</v>
      </c>
      <c r="AQ581" s="93">
        <v>143.53333333333333</v>
      </c>
      <c r="AR581" s="94">
        <f t="shared" si="347"/>
        <v>105.55039479795634</v>
      </c>
      <c r="AS581" s="95">
        <f t="shared" si="346"/>
        <v>105.55039479795634</v>
      </c>
      <c r="AT581" s="96">
        <f t="shared" si="342"/>
        <v>30</v>
      </c>
      <c r="AU581" s="97">
        <f t="shared" si="343"/>
        <v>7</v>
      </c>
      <c r="AV581" s="98"/>
      <c r="AW581" s="58">
        <f t="shared" si="324"/>
        <v>0</v>
      </c>
      <c r="AX581" s="99"/>
      <c r="AY581" s="300">
        <f>MAX(K581:AO581)</f>
        <v>42</v>
      </c>
      <c r="AZ581" s="101">
        <v>145</v>
      </c>
      <c r="BA581" s="102">
        <f t="shared" ref="BA581:BA644" si="349">IF(AND(AZ581&gt;0,AY581&gt;0),AY581-AZ581,"")</f>
        <v>-103</v>
      </c>
      <c r="BB581" s="102" t="str">
        <f t="shared" ref="BB581:BB644" si="350">IF(AND(ISNUMBER(BA581),BA581&gt;0),"Si","")</f>
        <v/>
      </c>
      <c r="BC581" s="102" t="str">
        <f t="shared" ref="BC581:BC644" si="351">IF(AND(BB581="Si",AY581=AW581),"Si","")</f>
        <v/>
      </c>
      <c r="BD581" s="102">
        <v>8.6666666666666661</v>
      </c>
      <c r="BE581" s="103">
        <f>AU581-BD581</f>
        <v>-1.6666666666666661</v>
      </c>
      <c r="BF581" s="468" t="s">
        <v>197</v>
      </c>
      <c r="BG581" s="105">
        <v>38.299999999999997</v>
      </c>
      <c r="BH581" s="105">
        <v>24.310344827586206</v>
      </c>
      <c r="BI581" s="105">
        <v>76.035714285714292</v>
      </c>
      <c r="BJ581" s="105">
        <v>143.53333333333333</v>
      </c>
      <c r="BK581" s="105">
        <v>236.82758620689654</v>
      </c>
      <c r="BL581" s="105">
        <v>158.46666666666667</v>
      </c>
      <c r="BM581" s="105">
        <v>163.58620689655172</v>
      </c>
      <c r="BN581" s="105">
        <v>193.4814814814815</v>
      </c>
      <c r="BO581" s="105">
        <v>173</v>
      </c>
      <c r="BP581" s="105">
        <v>141.82142857142858</v>
      </c>
      <c r="BQ581" s="105">
        <v>145.93103448275863</v>
      </c>
      <c r="BR581" s="106">
        <v>96.65517241379311</v>
      </c>
      <c r="BS581" s="107"/>
      <c r="BT581" s="108">
        <v>3.8666666666666658</v>
      </c>
      <c r="BU581" s="108">
        <v>2.6290127257799667</v>
      </c>
      <c r="BV581" s="108">
        <v>3.949603174603173</v>
      </c>
      <c r="BW581" s="108">
        <v>8.6666666666666661</v>
      </c>
      <c r="BX581" s="108">
        <v>11.245555555555555</v>
      </c>
      <c r="BY581" s="109">
        <v>10.200000000000001</v>
      </c>
      <c r="BZ581" s="109">
        <v>10.508888888888889</v>
      </c>
      <c r="CA581" s="109">
        <v>10.693333333333332</v>
      </c>
      <c r="CB581" s="109">
        <v>9.7091954022988496</v>
      </c>
      <c r="CC581" s="109">
        <v>9.5833333333333304</v>
      </c>
      <c r="CD581" s="109">
        <v>9.0402298850574745</v>
      </c>
      <c r="CE581" s="109">
        <v>6.4448275862068947</v>
      </c>
      <c r="CF581" s="110"/>
      <c r="CG581" s="111">
        <v>82</v>
      </c>
      <c r="CH581" s="111">
        <v>69</v>
      </c>
      <c r="CI581" s="111">
        <v>177</v>
      </c>
      <c r="CJ581" s="111">
        <v>145</v>
      </c>
      <c r="CK581" s="111">
        <v>144</v>
      </c>
      <c r="CL581" s="111">
        <v>135</v>
      </c>
      <c r="CM581" s="111">
        <v>115</v>
      </c>
      <c r="CN581" s="111">
        <v>139</v>
      </c>
      <c r="CO581" s="111">
        <v>172</v>
      </c>
      <c r="CP581" s="111">
        <v>109</v>
      </c>
      <c r="CQ581" s="111">
        <v>132</v>
      </c>
      <c r="CR581" s="111">
        <v>197</v>
      </c>
      <c r="CS581" s="112"/>
      <c r="CT581" s="468" t="s">
        <v>197</v>
      </c>
      <c r="CU581" s="114">
        <f>SUM(K581:T581)</f>
        <v>65.5</v>
      </c>
      <c r="CV581" s="114"/>
      <c r="CW581" s="114"/>
      <c r="CX581" s="114">
        <f>SUM(U581:AD581)</f>
        <v>15</v>
      </c>
      <c r="CY581" s="114"/>
      <c r="CZ581" s="114"/>
      <c r="DA581" s="114">
        <f>SUM(AE581:AO581)</f>
        <v>71</v>
      </c>
      <c r="DB581" s="115">
        <f>+SUM(CU581:DA581)</f>
        <v>151.5</v>
      </c>
      <c r="DC581" s="116">
        <f>COUNT(K581:T581)</f>
        <v>10</v>
      </c>
      <c r="DD581" s="116">
        <f>COUNT(U581:AD581)</f>
        <v>10</v>
      </c>
      <c r="DE581" s="116">
        <f>COUNT(AE581:AO581)</f>
        <v>10</v>
      </c>
      <c r="DF581" s="117">
        <f>COUNT(K581:AO581)</f>
        <v>30</v>
      </c>
      <c r="DH581" s="119">
        <v>14.687931034482759</v>
      </c>
      <c r="DI581" s="119">
        <v>13.488916256157637</v>
      </c>
      <c r="DJ581" s="120">
        <v>12.389819376026272</v>
      </c>
      <c r="DK581" s="121"/>
      <c r="DL581" s="119">
        <v>12.564902506963787</v>
      </c>
      <c r="DM581" s="119">
        <v>15.75598885793872</v>
      </c>
      <c r="DN581" s="120">
        <v>7.4791086350974929</v>
      </c>
      <c r="DO581" s="121"/>
      <c r="DP581" s="119">
        <v>16.709403153153151</v>
      </c>
      <c r="DQ581" s="119">
        <v>17.509853603603602</v>
      </c>
      <c r="DR581" s="120">
        <v>25.014076576576574</v>
      </c>
      <c r="DS581" s="121"/>
      <c r="DT581" s="119">
        <v>42.117797505812732</v>
      </c>
      <c r="DU581" s="119">
        <v>46.819784400760945</v>
      </c>
      <c r="DV581" s="120">
        <v>68.829084760093011</v>
      </c>
      <c r="DW581" s="121"/>
      <c r="DX581" s="119">
        <v>82.6</v>
      </c>
      <c r="DY581" s="119">
        <v>67.900000000000006</v>
      </c>
      <c r="DZ581" s="120">
        <v>74.5</v>
      </c>
      <c r="EA581" s="121"/>
      <c r="EB581" s="119">
        <v>59.064246823956438</v>
      </c>
      <c r="EC581" s="119">
        <v>43.673563218390804</v>
      </c>
      <c r="ED581" s="120">
        <v>62.462189957652747</v>
      </c>
      <c r="EE581" s="121"/>
      <c r="EF581" s="119">
        <v>47.418731475992892</v>
      </c>
      <c r="EG581" s="119">
        <v>55.82205097806758</v>
      </c>
      <c r="EH581" s="120">
        <v>65.525884212606215</v>
      </c>
      <c r="EI581" s="121"/>
      <c r="EJ581" s="119">
        <v>55.6</v>
      </c>
      <c r="EK581" s="119">
        <v>68.599999999999994</v>
      </c>
      <c r="EL581" s="120">
        <v>59.1</v>
      </c>
      <c r="EM581" s="121"/>
      <c r="EN581" s="119">
        <v>51.779769576254637</v>
      </c>
      <c r="EO581" s="119">
        <v>54.978519820347586</v>
      </c>
      <c r="EP581" s="120">
        <v>63.87504393673111</v>
      </c>
      <c r="EQ581" s="121"/>
      <c r="ER581" s="119">
        <v>56.987299465240639</v>
      </c>
      <c r="ES581" s="119">
        <v>40.590953654188951</v>
      </c>
      <c r="ET581" s="120">
        <v>51.988413547237073</v>
      </c>
      <c r="EU581" s="121"/>
      <c r="EV581" s="119">
        <v>54.425468164794012</v>
      </c>
      <c r="EW581" s="119">
        <v>43.72045880149814</v>
      </c>
      <c r="EX581" s="120">
        <v>44.320739700374531</v>
      </c>
      <c r="EY581" s="121"/>
      <c r="EZ581" s="119">
        <v>33.91268237934905</v>
      </c>
      <c r="FA581" s="119">
        <v>32.812270856715301</v>
      </c>
      <c r="FB581" s="120">
        <v>22.408380097268985</v>
      </c>
    </row>
    <row r="582" spans="1:158" s="118" customFormat="1" ht="15" customHeight="1" x14ac:dyDescent="0.25">
      <c r="A582" s="85">
        <v>25021480</v>
      </c>
      <c r="B582" s="86">
        <v>-74.788527779999995</v>
      </c>
      <c r="C582" s="86">
        <v>8.0319444400000002</v>
      </c>
      <c r="D582" s="445">
        <v>31</v>
      </c>
      <c r="E582" s="469" t="s">
        <v>1478</v>
      </c>
      <c r="F582" s="169" t="s">
        <v>49</v>
      </c>
      <c r="G582" s="169" t="s">
        <v>1515</v>
      </c>
      <c r="H582" s="169" t="s">
        <v>1425</v>
      </c>
      <c r="I582" s="169" t="s">
        <v>1636</v>
      </c>
      <c r="J582" s="90" t="s">
        <v>1425</v>
      </c>
      <c r="K582" s="339">
        <v>0</v>
      </c>
      <c r="L582" s="126">
        <v>0</v>
      </c>
      <c r="M582" s="126">
        <v>0</v>
      </c>
      <c r="N582" s="126">
        <v>0</v>
      </c>
      <c r="O582" s="126">
        <v>0</v>
      </c>
      <c r="P582" s="126">
        <v>0</v>
      </c>
      <c r="Q582" s="126">
        <v>0</v>
      </c>
      <c r="R582" s="126">
        <v>0</v>
      </c>
      <c r="S582" s="126">
        <v>52</v>
      </c>
      <c r="T582" s="126">
        <v>10</v>
      </c>
      <c r="U582" s="126">
        <v>0</v>
      </c>
      <c r="V582" s="661">
        <v>0</v>
      </c>
      <c r="W582" s="661">
        <v>0</v>
      </c>
      <c r="X582" s="126">
        <v>0</v>
      </c>
      <c r="Y582" s="126">
        <v>0</v>
      </c>
      <c r="Z582" s="126">
        <v>0</v>
      </c>
      <c r="AA582" s="126">
        <v>0</v>
      </c>
      <c r="AB582" s="126">
        <v>22</v>
      </c>
      <c r="AC582" s="126">
        <v>0</v>
      </c>
      <c r="AD582" s="339">
        <v>0</v>
      </c>
      <c r="AE582" s="126">
        <v>0</v>
      </c>
      <c r="AF582" s="126">
        <v>23</v>
      </c>
      <c r="AG582" s="126">
        <v>46</v>
      </c>
      <c r="AH582" s="126">
        <v>31</v>
      </c>
      <c r="AI582" s="126">
        <v>0</v>
      </c>
      <c r="AJ582" s="126">
        <v>0</v>
      </c>
      <c r="AK582" s="126">
        <v>0</v>
      </c>
      <c r="AL582" s="126">
        <v>0</v>
      </c>
      <c r="AM582" s="126">
        <v>0</v>
      </c>
      <c r="AN582" s="126">
        <v>0</v>
      </c>
      <c r="AO582" s="120"/>
      <c r="AP582" s="92">
        <f t="shared" si="348"/>
        <v>184</v>
      </c>
      <c r="AQ582" s="93">
        <v>297.27666666666664</v>
      </c>
      <c r="AR582" s="94">
        <f>+AP582*100/AQ582</f>
        <v>61.895204242961107</v>
      </c>
      <c r="AS582" s="95">
        <f t="shared" si="346"/>
        <v>61.895204242961107</v>
      </c>
      <c r="AT582" s="96">
        <f t="shared" si="342"/>
        <v>30</v>
      </c>
      <c r="AU582" s="97">
        <f t="shared" si="343"/>
        <v>6</v>
      </c>
      <c r="AV582" s="98"/>
      <c r="AW582" s="58">
        <f>+LOOKUP(1000,K582:AO582)</f>
        <v>0</v>
      </c>
      <c r="AX582" s="99"/>
      <c r="AY582" s="300">
        <f>MAX(K582:AO582)</f>
        <v>52</v>
      </c>
      <c r="AZ582" s="101">
        <v>150</v>
      </c>
      <c r="BA582" s="102">
        <f t="shared" si="349"/>
        <v>-98</v>
      </c>
      <c r="BB582" s="102" t="str">
        <f t="shared" si="350"/>
        <v/>
      </c>
      <c r="BC582" s="102" t="str">
        <f t="shared" si="351"/>
        <v/>
      </c>
      <c r="BD582" s="102">
        <v>9.2333333333333325</v>
      </c>
      <c r="BE582" s="103"/>
      <c r="BF582" s="470" t="s">
        <v>1478</v>
      </c>
      <c r="BG582" s="105">
        <v>72.3</v>
      </c>
      <c r="BH582" s="105">
        <v>52.766666666666666</v>
      </c>
      <c r="BI582" s="105">
        <v>112.31</v>
      </c>
      <c r="BJ582" s="105">
        <v>297.27666666666664</v>
      </c>
      <c r="BK582" s="105">
        <v>523.93448275862067</v>
      </c>
      <c r="BL582" s="105">
        <v>546.54999999999995</v>
      </c>
      <c r="BM582" s="105">
        <v>502.13793103448273</v>
      </c>
      <c r="BN582" s="105">
        <v>596.98275862068965</v>
      </c>
      <c r="BO582" s="105">
        <v>491.59333333333331</v>
      </c>
      <c r="BP582" s="105">
        <v>493.42068965517245</v>
      </c>
      <c r="BQ582" s="105">
        <v>436.08214285714286</v>
      </c>
      <c r="BR582" s="106">
        <v>240.43333333333334</v>
      </c>
      <c r="BS582" s="107"/>
      <c r="BT582" s="108">
        <v>3.399999999999999</v>
      </c>
      <c r="BU582" s="108">
        <v>2.1361453201970448</v>
      </c>
      <c r="BV582" s="108">
        <v>4.8666666666666645</v>
      </c>
      <c r="BW582" s="108">
        <v>9.2333333333333325</v>
      </c>
      <c r="BX582" s="108">
        <v>13.485057471264366</v>
      </c>
      <c r="BY582" s="109">
        <v>13.433333333333335</v>
      </c>
      <c r="BZ582" s="109">
        <v>13.645555555555553</v>
      </c>
      <c r="CA582" s="109">
        <v>14.648888888888886</v>
      </c>
      <c r="CB582" s="109">
        <v>12.966666666666667</v>
      </c>
      <c r="CC582" s="109">
        <v>13.544444444444448</v>
      </c>
      <c r="CD582" s="109">
        <v>12.466666666666669</v>
      </c>
      <c r="CE582" s="109">
        <v>8.1333333333333293</v>
      </c>
      <c r="CF582" s="110"/>
      <c r="CG582" s="111">
        <v>135</v>
      </c>
      <c r="CH582" s="111">
        <v>118</v>
      </c>
      <c r="CI582" s="111">
        <v>225</v>
      </c>
      <c r="CJ582" s="111">
        <v>150</v>
      </c>
      <c r="CK582" s="111">
        <v>236</v>
      </c>
      <c r="CL582" s="111">
        <v>150</v>
      </c>
      <c r="CM582" s="111">
        <v>198</v>
      </c>
      <c r="CN582" s="111">
        <v>150</v>
      </c>
      <c r="CO582" s="111">
        <v>157</v>
      </c>
      <c r="CP582" s="111">
        <v>150</v>
      </c>
      <c r="CQ582" s="111">
        <v>150</v>
      </c>
      <c r="CR582" s="111">
        <v>158</v>
      </c>
      <c r="CS582" s="112"/>
      <c r="CT582" s="468" t="s">
        <v>1478</v>
      </c>
      <c r="CU582" s="114"/>
      <c r="CV582" s="114"/>
      <c r="CW582" s="114"/>
      <c r="CX582" s="114"/>
      <c r="CY582" s="114"/>
      <c r="CZ582" s="114"/>
      <c r="DA582" s="114"/>
      <c r="DB582" s="115"/>
      <c r="DC582" s="116"/>
      <c r="DD582" s="116"/>
      <c r="DE582" s="116"/>
      <c r="DF582" s="117"/>
      <c r="DH582" s="119">
        <v>19.85912248628885</v>
      </c>
      <c r="DI582" s="119">
        <v>17.451956124314442</v>
      </c>
      <c r="DJ582" s="120">
        <v>17.552254722730041</v>
      </c>
      <c r="DK582" s="121"/>
      <c r="DL582" s="119">
        <v>27.573955659276546</v>
      </c>
      <c r="DM582" s="119">
        <v>28.988004667444571</v>
      </c>
      <c r="DN582" s="120">
        <v>29.998039673278878</v>
      </c>
      <c r="DO582" s="121"/>
      <c r="DP582" s="119">
        <v>35.976417233560085</v>
      </c>
      <c r="DQ582" s="119">
        <v>36.376155202821856</v>
      </c>
      <c r="DR582" s="120">
        <v>59.860760896951362</v>
      </c>
      <c r="DS582" s="121"/>
      <c r="DT582" s="119">
        <v>53.200936117307187</v>
      </c>
      <c r="DU582" s="119">
        <v>60.104874392072247</v>
      </c>
      <c r="DV582" s="120">
        <v>78.176948111310196</v>
      </c>
      <c r="DW582" s="121"/>
      <c r="DX582" s="119">
        <v>83.69815121412806</v>
      </c>
      <c r="DY582" s="119">
        <v>72.980705022075085</v>
      </c>
      <c r="DZ582" s="120">
        <v>89.924477097130264</v>
      </c>
      <c r="EA582" s="121"/>
      <c r="EB582" s="119">
        <v>76.263017799352738</v>
      </c>
      <c r="EC582" s="119">
        <v>46.582819579288014</v>
      </c>
      <c r="ED582" s="120">
        <v>42.960829288025884</v>
      </c>
      <c r="EE582" s="121"/>
      <c r="EF582" s="119">
        <v>58.323283552369581</v>
      </c>
      <c r="EG582" s="119">
        <v>49.389080047789733</v>
      </c>
      <c r="EH582" s="120">
        <v>60.330969733174037</v>
      </c>
      <c r="EI582" s="121"/>
      <c r="EJ582" s="119">
        <v>47.267797695262487</v>
      </c>
      <c r="EK582" s="119">
        <v>50.787740076824591</v>
      </c>
      <c r="EL582" s="120">
        <v>59.03446222791294</v>
      </c>
      <c r="EM582" s="121"/>
      <c r="EN582" s="119">
        <v>68.067558662006988</v>
      </c>
      <c r="EO582" s="119">
        <v>65.400179730404389</v>
      </c>
      <c r="EP582" s="120">
        <v>64.412261607588619</v>
      </c>
      <c r="EQ582" s="121"/>
      <c r="ER582" s="119">
        <v>64.230038510911427</v>
      </c>
      <c r="ES582" s="119">
        <v>85.807317073170722</v>
      </c>
      <c r="ET582" s="120">
        <v>84.502644415917842</v>
      </c>
      <c r="EU582" s="121"/>
      <c r="EV582" s="119">
        <v>63.5</v>
      </c>
      <c r="EW582" s="119">
        <v>67</v>
      </c>
      <c r="EX582" s="120">
        <v>58.1</v>
      </c>
      <c r="EY582" s="121"/>
      <c r="EZ582" s="119">
        <v>48.067907006948502</v>
      </c>
      <c r="FA582" s="119">
        <v>37.295817910253923</v>
      </c>
      <c r="FB582" s="120">
        <v>22.560413013832068</v>
      </c>
    </row>
    <row r="583" spans="1:158" s="118" customFormat="1" ht="15" customHeight="1" x14ac:dyDescent="0.25">
      <c r="A583" s="250">
        <v>26200130</v>
      </c>
      <c r="B583" s="86">
        <v>-75.84</v>
      </c>
      <c r="C583" s="86">
        <v>5.97</v>
      </c>
      <c r="D583" s="445">
        <v>604</v>
      </c>
      <c r="E583" s="299" t="s">
        <v>430</v>
      </c>
      <c r="F583" s="169" t="s">
        <v>49</v>
      </c>
      <c r="G583" s="169" t="s">
        <v>1515</v>
      </c>
      <c r="H583" s="169" t="s">
        <v>713</v>
      </c>
      <c r="I583" s="169" t="s">
        <v>1622</v>
      </c>
      <c r="J583" s="90" t="s">
        <v>1026</v>
      </c>
      <c r="K583" s="339">
        <v>0</v>
      </c>
      <c r="L583" s="126">
        <v>0</v>
      </c>
      <c r="M583" s="126">
        <v>0</v>
      </c>
      <c r="N583" s="126">
        <v>0.8</v>
      </c>
      <c r="O583" s="126">
        <v>0</v>
      </c>
      <c r="P583" s="126">
        <v>0</v>
      </c>
      <c r="Q583" s="126">
        <v>0</v>
      </c>
      <c r="R583" s="126">
        <v>6.7</v>
      </c>
      <c r="S583" s="126">
        <v>0</v>
      </c>
      <c r="T583" s="126">
        <v>26.5</v>
      </c>
      <c r="U583" s="126">
        <v>0</v>
      </c>
      <c r="V583" s="661">
        <v>0</v>
      </c>
      <c r="W583" s="661">
        <v>0</v>
      </c>
      <c r="X583" s="126">
        <v>0</v>
      </c>
      <c r="Y583" s="126">
        <v>22.5</v>
      </c>
      <c r="Z583" s="126">
        <v>0</v>
      </c>
      <c r="AA583" s="126">
        <v>0</v>
      </c>
      <c r="AB583" s="126">
        <v>0</v>
      </c>
      <c r="AC583" s="126">
        <v>0</v>
      </c>
      <c r="AD583" s="339">
        <v>0</v>
      </c>
      <c r="AE583" s="126">
        <v>0</v>
      </c>
      <c r="AF583" s="126">
        <v>0</v>
      </c>
      <c r="AG583" s="126">
        <v>0</v>
      </c>
      <c r="AH583" s="126">
        <v>0</v>
      </c>
      <c r="AI583" s="126">
        <v>0</v>
      </c>
      <c r="AJ583" s="126">
        <v>21.5</v>
      </c>
      <c r="AK583" s="126">
        <v>0.4</v>
      </c>
      <c r="AL583" s="126">
        <v>10.7</v>
      </c>
      <c r="AM583" s="126">
        <v>0</v>
      </c>
      <c r="AN583" s="126">
        <v>0</v>
      </c>
      <c r="AO583" s="120"/>
      <c r="AP583" s="92">
        <f t="shared" si="348"/>
        <v>89.100000000000009</v>
      </c>
      <c r="AQ583" s="93">
        <v>179.82857142857145</v>
      </c>
      <c r="AR583" s="94">
        <f>+AP583*100/AQ583</f>
        <v>49.547187797902758</v>
      </c>
      <c r="AS583" s="95">
        <f t="shared" si="346"/>
        <v>49.547187797902772</v>
      </c>
      <c r="AT583" s="96">
        <f t="shared" si="342"/>
        <v>30</v>
      </c>
      <c r="AU583" s="97">
        <f t="shared" si="343"/>
        <v>7</v>
      </c>
      <c r="AV583" s="98"/>
      <c r="AW583" s="58">
        <f t="shared" si="324"/>
        <v>0</v>
      </c>
      <c r="AX583" s="99"/>
      <c r="AY583" s="300">
        <f>MAX(K583:AO583)</f>
        <v>26.5</v>
      </c>
      <c r="AZ583" s="101">
        <v>87.5</v>
      </c>
      <c r="BA583" s="102">
        <f t="shared" si="349"/>
        <v>-61</v>
      </c>
      <c r="BB583" s="102" t="str">
        <f t="shared" si="350"/>
        <v/>
      </c>
      <c r="BC583" s="102" t="str">
        <f t="shared" si="351"/>
        <v/>
      </c>
      <c r="BD583" s="102">
        <v>13.065811965811966</v>
      </c>
      <c r="BE583" s="103">
        <f>AU583-BD583</f>
        <v>-6.0658119658119656</v>
      </c>
      <c r="BF583" s="458" t="s">
        <v>430</v>
      </c>
      <c r="BG583" s="105">
        <v>69.706896551724142</v>
      </c>
      <c r="BH583" s="105">
        <v>73.265517241379285</v>
      </c>
      <c r="BI583" s="105">
        <v>121.95357142857142</v>
      </c>
      <c r="BJ583" s="105">
        <v>179.82857142857145</v>
      </c>
      <c r="BK583" s="105">
        <v>239.83928571428581</v>
      </c>
      <c r="BL583" s="105">
        <v>202.53999999999996</v>
      </c>
      <c r="BM583" s="105">
        <v>156.22333333333333</v>
      </c>
      <c r="BN583" s="105">
        <v>169.82333333333332</v>
      </c>
      <c r="BO583" s="105">
        <v>203.03571428571428</v>
      </c>
      <c r="BP583" s="105">
        <v>187.26551724137931</v>
      </c>
      <c r="BQ583" s="105">
        <v>190.96896551724137</v>
      </c>
      <c r="BR583" s="106">
        <v>110.68620689655172</v>
      </c>
      <c r="BS583" s="107"/>
      <c r="BT583" s="108">
        <v>6.3688888888888862</v>
      </c>
      <c r="BU583" s="108">
        <v>7.5734499483062692</v>
      </c>
      <c r="BV583" s="108">
        <v>10.592592592592592</v>
      </c>
      <c r="BW583" s="108">
        <v>13.065811965811966</v>
      </c>
      <c r="BX583" s="108">
        <v>16.808888888888887</v>
      </c>
      <c r="BY583" s="109">
        <v>13.800000000000002</v>
      </c>
      <c r="BZ583" s="109">
        <v>12.599999999999998</v>
      </c>
      <c r="CA583" s="109">
        <v>13.333333333333332</v>
      </c>
      <c r="CB583" s="109">
        <v>15.059770114942534</v>
      </c>
      <c r="CC583" s="109">
        <v>14.494047619047617</v>
      </c>
      <c r="CD583" s="109">
        <v>14.279310344827584</v>
      </c>
      <c r="CE583" s="109">
        <v>9.2873563218390807</v>
      </c>
      <c r="CF583" s="110"/>
      <c r="CG583" s="111">
        <v>88.8</v>
      </c>
      <c r="CH583" s="111">
        <v>41.8</v>
      </c>
      <c r="CI583" s="111">
        <v>57.9</v>
      </c>
      <c r="CJ583" s="111">
        <v>87.5</v>
      </c>
      <c r="CK583" s="111">
        <v>58.7</v>
      </c>
      <c r="CL583" s="111">
        <v>76.2</v>
      </c>
      <c r="CM583" s="111">
        <v>64.3</v>
      </c>
      <c r="CN583" s="111">
        <v>71.099999999999994</v>
      </c>
      <c r="CO583" s="111">
        <v>55.1</v>
      </c>
      <c r="CP583" s="111">
        <v>57.5</v>
      </c>
      <c r="CQ583" s="111">
        <v>39.5</v>
      </c>
      <c r="CR583" s="111">
        <v>39.4</v>
      </c>
      <c r="CS583" s="112"/>
      <c r="CT583" s="459" t="s">
        <v>430</v>
      </c>
      <c r="CU583" s="114">
        <f>SUM(K583:T583)</f>
        <v>34</v>
      </c>
      <c r="CV583" s="114"/>
      <c r="CW583" s="114"/>
      <c r="CX583" s="114">
        <f>SUM(U583:AD583)</f>
        <v>22.5</v>
      </c>
      <c r="CY583" s="114"/>
      <c r="CZ583" s="114"/>
      <c r="DA583" s="114">
        <f>SUM(AE583:AO583)</f>
        <v>32.599999999999994</v>
      </c>
      <c r="DB583" s="115">
        <f>+SUM(CU583:DA583)</f>
        <v>89.1</v>
      </c>
      <c r="DC583" s="116">
        <f>COUNT(K583:T583)</f>
        <v>10</v>
      </c>
      <c r="DD583" s="116">
        <f>COUNT(U583:AD583)</f>
        <v>10</v>
      </c>
      <c r="DE583" s="116">
        <f>COUNT(AE583:AO583)</f>
        <v>10</v>
      </c>
      <c r="DF583" s="117">
        <f>COUNT(K583:AO583)</f>
        <v>30</v>
      </c>
      <c r="DH583" s="119">
        <v>30.174229333333336</v>
      </c>
      <c r="DI583" s="119">
        <v>15.187029333333333</v>
      </c>
      <c r="DJ583" s="120">
        <v>17.085408000000005</v>
      </c>
      <c r="DK583" s="121"/>
      <c r="DL583" s="119">
        <v>21.433542319749211</v>
      </c>
      <c r="DM583" s="119">
        <v>19.831034482758621</v>
      </c>
      <c r="DN583" s="120">
        <v>22.635423197492162</v>
      </c>
      <c r="DO583" s="121"/>
      <c r="DP583" s="119">
        <v>36.881757508342609</v>
      </c>
      <c r="DQ583" s="119">
        <v>36.382004696576452</v>
      </c>
      <c r="DR583" s="120">
        <v>38.281065381287853</v>
      </c>
      <c r="DS583" s="121"/>
      <c r="DT583" s="119">
        <v>55.495016163793096</v>
      </c>
      <c r="DU583" s="119">
        <v>73.393408764367805</v>
      </c>
      <c r="DV583" s="120">
        <v>56.694908405172413</v>
      </c>
      <c r="DW583" s="121"/>
      <c r="DX583" s="119">
        <v>75.890055968279881</v>
      </c>
      <c r="DY583" s="119">
        <v>73.98779862870559</v>
      </c>
      <c r="DZ583" s="120">
        <v>91.308352299566295</v>
      </c>
      <c r="EA583" s="121"/>
      <c r="EB583" s="119">
        <v>85.405741009514585</v>
      </c>
      <c r="EC583" s="119">
        <v>66.01361393323657</v>
      </c>
      <c r="ED583" s="120">
        <v>56.267311723915491</v>
      </c>
      <c r="EE583" s="121"/>
      <c r="EF583" s="119">
        <v>59.80971594202898</v>
      </c>
      <c r="EG583" s="119">
        <v>56.614539130434792</v>
      </c>
      <c r="EH583" s="120">
        <v>55.815744927536237</v>
      </c>
      <c r="EI583" s="121"/>
      <c r="EJ583" s="119">
        <v>57.289176604202162</v>
      </c>
      <c r="EK583" s="119">
        <v>50.103077796706415</v>
      </c>
      <c r="EL583" s="120">
        <v>68.367745599091421</v>
      </c>
      <c r="EM583" s="121"/>
      <c r="EN583" s="119">
        <v>64.389857863365435</v>
      </c>
      <c r="EO583" s="119">
        <v>78.512173314993106</v>
      </c>
      <c r="EP583" s="120">
        <v>72.487968821641445</v>
      </c>
      <c r="EQ583" s="121"/>
      <c r="ER583" s="119">
        <v>65.273005741183184</v>
      </c>
      <c r="ES583" s="119">
        <v>56.101611810433972</v>
      </c>
      <c r="ET583" s="120">
        <v>67.32193417252077</v>
      </c>
      <c r="EU583" s="121"/>
      <c r="EV583" s="119">
        <v>60.138339283001677</v>
      </c>
      <c r="EW583" s="119">
        <v>66.404855309129587</v>
      </c>
      <c r="EX583" s="120">
        <v>57.005081269937719</v>
      </c>
      <c r="EY583" s="121"/>
      <c r="EZ583" s="119">
        <v>41.951260990700874</v>
      </c>
      <c r="FA583" s="119">
        <v>29.994138292868257</v>
      </c>
      <c r="FB583" s="120">
        <v>24.62356623367225</v>
      </c>
    </row>
    <row r="584" spans="1:158" s="118" customFormat="1" ht="15" customHeight="1" x14ac:dyDescent="0.25">
      <c r="A584" s="250">
        <v>23080390</v>
      </c>
      <c r="B584" s="444">
        <v>-75.16380556</v>
      </c>
      <c r="C584" s="444">
        <v>6.4683055600000001</v>
      </c>
      <c r="D584" s="445">
        <v>1901</v>
      </c>
      <c r="E584" s="299" t="s">
        <v>431</v>
      </c>
      <c r="F584" s="169" t="s">
        <v>49</v>
      </c>
      <c r="G584" s="169" t="s">
        <v>1515</v>
      </c>
      <c r="H584" s="169" t="s">
        <v>1518</v>
      </c>
      <c r="I584" s="169" t="s">
        <v>1547</v>
      </c>
      <c r="J584" s="90" t="s">
        <v>1027</v>
      </c>
      <c r="K584" s="339">
        <v>8</v>
      </c>
      <c r="L584" s="126">
        <v>18</v>
      </c>
      <c r="M584" s="126">
        <v>2</v>
      </c>
      <c r="N584" s="126">
        <v>0</v>
      </c>
      <c r="O584" s="465">
        <v>0</v>
      </c>
      <c r="P584" s="465">
        <v>3</v>
      </c>
      <c r="Q584" s="465">
        <v>35</v>
      </c>
      <c r="R584" s="465">
        <v>15</v>
      </c>
      <c r="S584" s="465">
        <v>5</v>
      </c>
      <c r="T584" s="465">
        <v>9</v>
      </c>
      <c r="U584" s="465">
        <v>0</v>
      </c>
      <c r="V584" s="672">
        <v>13</v>
      </c>
      <c r="W584" s="672">
        <v>8</v>
      </c>
      <c r="X584" s="465">
        <v>7</v>
      </c>
      <c r="Y584" s="465">
        <v>25</v>
      </c>
      <c r="Z584" s="465">
        <v>15</v>
      </c>
      <c r="AA584" s="465">
        <v>5.5</v>
      </c>
      <c r="AB584" s="465">
        <v>9</v>
      </c>
      <c r="AC584" s="126">
        <v>35</v>
      </c>
      <c r="AD584" s="339">
        <v>9</v>
      </c>
      <c r="AE584" s="126">
        <v>3.5</v>
      </c>
      <c r="AF584" s="126">
        <v>22</v>
      </c>
      <c r="AG584" s="126">
        <v>6</v>
      </c>
      <c r="AH584" s="465">
        <v>58</v>
      </c>
      <c r="AI584" s="465">
        <v>23</v>
      </c>
      <c r="AJ584" s="465">
        <v>9</v>
      </c>
      <c r="AK584" s="465">
        <v>12</v>
      </c>
      <c r="AL584" s="465">
        <v>15</v>
      </c>
      <c r="AM584" s="465">
        <v>7</v>
      </c>
      <c r="AN584" s="465">
        <v>5</v>
      </c>
      <c r="AO584" s="120"/>
      <c r="AP584" s="92">
        <f t="shared" si="348"/>
        <v>382</v>
      </c>
      <c r="AQ584" s="93">
        <v>345.42962962962963</v>
      </c>
      <c r="AR584" s="94">
        <f>+AP584*100/AQ584</f>
        <v>110.58692342332682</v>
      </c>
      <c r="AS584" s="95">
        <f t="shared" si="346"/>
        <v>110.58692342332684</v>
      </c>
      <c r="AT584" s="96">
        <f t="shared" si="342"/>
        <v>30</v>
      </c>
      <c r="AU584" s="97">
        <f t="shared" si="343"/>
        <v>27</v>
      </c>
      <c r="AV584" s="98"/>
      <c r="AW584" s="58">
        <f t="shared" si="324"/>
        <v>5</v>
      </c>
      <c r="AX584" s="99"/>
      <c r="AY584" s="300">
        <f>MAX(K584:AO584)</f>
        <v>58</v>
      </c>
      <c r="AZ584" s="101">
        <v>147</v>
      </c>
      <c r="BA584" s="102">
        <f t="shared" si="349"/>
        <v>-89</v>
      </c>
      <c r="BB584" s="102" t="str">
        <f t="shared" si="350"/>
        <v/>
      </c>
      <c r="BC584" s="102" t="str">
        <f t="shared" si="351"/>
        <v/>
      </c>
      <c r="BD584" s="102">
        <v>21.821428571428577</v>
      </c>
      <c r="BE584" s="103">
        <f>AU584-BD584</f>
        <v>5.1785714285714235</v>
      </c>
      <c r="BF584" s="458" t="s">
        <v>431</v>
      </c>
      <c r="BG584" s="105">
        <v>105.40714285714284</v>
      </c>
      <c r="BH584" s="105">
        <v>129.84444444444446</v>
      </c>
      <c r="BI584" s="105">
        <v>246.39642857142857</v>
      </c>
      <c r="BJ584" s="105">
        <v>345.42962962962963</v>
      </c>
      <c r="BK584" s="105">
        <v>441.77857142857135</v>
      </c>
      <c r="BL584" s="105">
        <v>343.54482758620685</v>
      </c>
      <c r="BM584" s="105">
        <v>312.32068965517243</v>
      </c>
      <c r="BN584" s="105">
        <v>364.57586206896542</v>
      </c>
      <c r="BO584" s="105">
        <v>359.87037037037038</v>
      </c>
      <c r="BP584" s="105">
        <v>376.99333333333323</v>
      </c>
      <c r="BQ584" s="105">
        <v>290.98965517241379</v>
      </c>
      <c r="BR584" s="106">
        <v>143.41851851851851</v>
      </c>
      <c r="BS584" s="107"/>
      <c r="BT584" s="108">
        <v>10.667063020214028</v>
      </c>
      <c r="BU584" s="108">
        <v>10.912480126150076</v>
      </c>
      <c r="BV584" s="108">
        <v>17.354022988505744</v>
      </c>
      <c r="BW584" s="108">
        <v>21.821428571428577</v>
      </c>
      <c r="BX584" s="108">
        <v>23.09770114942528</v>
      </c>
      <c r="BY584" s="109">
        <v>17.965517241379313</v>
      </c>
      <c r="BZ584" s="109">
        <v>16.793103448275865</v>
      </c>
      <c r="CA584" s="109">
        <v>19.103448275862068</v>
      </c>
      <c r="CB584" s="109">
        <v>20.568965517241381</v>
      </c>
      <c r="CC584" s="109">
        <v>22.966666666666654</v>
      </c>
      <c r="CD584" s="109">
        <v>19.68965517241379</v>
      </c>
      <c r="CE584" s="109">
        <v>13.806183115338881</v>
      </c>
      <c r="CF584" s="110"/>
      <c r="CG584" s="111">
        <v>137</v>
      </c>
      <c r="CH584" s="111">
        <v>70.099999999999994</v>
      </c>
      <c r="CI584" s="111">
        <v>139</v>
      </c>
      <c r="CJ584" s="111">
        <v>147</v>
      </c>
      <c r="CK584" s="111">
        <v>149</v>
      </c>
      <c r="CL584" s="111">
        <v>151</v>
      </c>
      <c r="CM584" s="111">
        <v>95</v>
      </c>
      <c r="CN584" s="111">
        <v>139</v>
      </c>
      <c r="CO584" s="111">
        <v>147</v>
      </c>
      <c r="CP584" s="111">
        <v>110</v>
      </c>
      <c r="CQ584" s="111">
        <v>149</v>
      </c>
      <c r="CR584" s="111">
        <v>105</v>
      </c>
      <c r="CS584" s="112"/>
      <c r="CT584" s="459" t="s">
        <v>431</v>
      </c>
      <c r="CU584" s="114">
        <f>SUM(K584:T584)</f>
        <v>95</v>
      </c>
      <c r="CV584" s="114"/>
      <c r="CW584" s="114"/>
      <c r="CX584" s="114">
        <f>SUM(U584:AD584)</f>
        <v>126.5</v>
      </c>
      <c r="CY584" s="114"/>
      <c r="CZ584" s="114"/>
      <c r="DA584" s="114">
        <f>SUM(AE584:AO584)</f>
        <v>160.5</v>
      </c>
      <c r="DB584" s="115">
        <f>+SUM(CU584:DA584)</f>
        <v>382</v>
      </c>
      <c r="DC584" s="116">
        <f>COUNT(K584:T584)</f>
        <v>10</v>
      </c>
      <c r="DD584" s="116">
        <f>COUNT(U584:AD584)</f>
        <v>10</v>
      </c>
      <c r="DE584" s="116">
        <f>COUNT(AE584:AO584)</f>
        <v>10</v>
      </c>
      <c r="DF584" s="117">
        <f>COUNT(K584:AO584)</f>
        <v>30</v>
      </c>
      <c r="DH584" s="119">
        <v>23.792076151273474</v>
      </c>
      <c r="DI584" s="119">
        <v>38.046359660406473</v>
      </c>
      <c r="DJ584" s="120">
        <v>44.439825057885258</v>
      </c>
      <c r="DK584" s="121"/>
      <c r="DL584" s="119">
        <v>52.938422022248986</v>
      </c>
      <c r="DM584" s="119">
        <v>36.873014242188049</v>
      </c>
      <c r="DN584" s="120">
        <v>34.356745553744766</v>
      </c>
      <c r="DO584" s="121"/>
      <c r="DP584" s="119">
        <v>65.800428856524164</v>
      </c>
      <c r="DQ584" s="119">
        <v>62.395231624984085</v>
      </c>
      <c r="DR584" s="120">
        <v>86.231612245764524</v>
      </c>
      <c r="DS584" s="121"/>
      <c r="DT584" s="119">
        <v>90.528258246178609</v>
      </c>
      <c r="DU584" s="119">
        <v>103.87345803164386</v>
      </c>
      <c r="DV584" s="120">
        <v>143.21192008581389</v>
      </c>
      <c r="DW584" s="121"/>
      <c r="DX584" s="119">
        <v>132.39888517279823</v>
      </c>
      <c r="DY584" s="119">
        <v>140.82611482720179</v>
      </c>
      <c r="DZ584" s="120">
        <v>138.59239130434784</v>
      </c>
      <c r="EA584" s="121"/>
      <c r="EB584" s="119">
        <v>134.55955684643092</v>
      </c>
      <c r="EC584" s="119">
        <v>104.98270001521992</v>
      </c>
      <c r="ED584" s="120">
        <v>106.49687357313174</v>
      </c>
      <c r="EE584" s="121"/>
      <c r="EF584" s="119">
        <v>110.12923681334644</v>
      </c>
      <c r="EG584" s="119">
        <v>97.926835341476576</v>
      </c>
      <c r="EH584" s="120">
        <v>114.23088436691614</v>
      </c>
      <c r="EI584" s="121"/>
      <c r="EJ584" s="119">
        <v>99.238736891716769</v>
      </c>
      <c r="EK584" s="119">
        <v>118.23558383409923</v>
      </c>
      <c r="EL584" s="120">
        <v>147.6213314480971</v>
      </c>
      <c r="EM584" s="121"/>
      <c r="EN584" s="119">
        <v>125.12154645755449</v>
      </c>
      <c r="EO584" s="119">
        <v>134.75408042308746</v>
      </c>
      <c r="EP584" s="120">
        <v>144.48800948299444</v>
      </c>
      <c r="EQ584" s="121"/>
      <c r="ER584" s="119">
        <v>121.02946512355332</v>
      </c>
      <c r="ES584" s="119">
        <v>132.77330255735441</v>
      </c>
      <c r="ET584" s="120">
        <v>137.43201492778789</v>
      </c>
      <c r="EU584" s="121"/>
      <c r="EV584" s="119">
        <v>108.72221508622073</v>
      </c>
      <c r="EW584" s="119">
        <v>103.71389807649079</v>
      </c>
      <c r="EX584" s="120">
        <v>82.95025047365209</v>
      </c>
      <c r="EY584" s="121"/>
      <c r="EZ584" s="119">
        <v>73.14393530997306</v>
      </c>
      <c r="FA584" s="119">
        <v>37.389218328840975</v>
      </c>
      <c r="FB584" s="120">
        <v>41.066846361185995</v>
      </c>
    </row>
    <row r="585" spans="1:158" s="118" customFormat="1" ht="15" customHeight="1" x14ac:dyDescent="0.25">
      <c r="A585" s="250">
        <v>27011110</v>
      </c>
      <c r="B585" s="444">
        <v>-75.67586111</v>
      </c>
      <c r="C585" s="444">
        <v>6.2573055599999998</v>
      </c>
      <c r="D585" s="445">
        <v>2450</v>
      </c>
      <c r="E585" s="299" t="s">
        <v>432</v>
      </c>
      <c r="F585" s="169" t="s">
        <v>49</v>
      </c>
      <c r="G585" s="169"/>
      <c r="H585" s="169"/>
      <c r="I585" s="169"/>
      <c r="J585" s="90" t="s">
        <v>734</v>
      </c>
      <c r="K585" s="339" t="s">
        <v>1301</v>
      </c>
      <c r="L585" s="126" t="s">
        <v>1301</v>
      </c>
      <c r="M585" s="126" t="s">
        <v>1301</v>
      </c>
      <c r="N585" s="126" t="s">
        <v>1301</v>
      </c>
      <c r="O585" s="465" t="s">
        <v>1301</v>
      </c>
      <c r="P585" s="465" t="s">
        <v>1301</v>
      </c>
      <c r="Q585" s="465" t="s">
        <v>1301</v>
      </c>
      <c r="R585" s="465" t="s">
        <v>1301</v>
      </c>
      <c r="S585" s="465" t="s">
        <v>1301</v>
      </c>
      <c r="T585" s="465" t="s">
        <v>1301</v>
      </c>
      <c r="U585" s="465" t="s">
        <v>1301</v>
      </c>
      <c r="V585" s="672" t="s">
        <v>1301</v>
      </c>
      <c r="W585" s="672" t="s">
        <v>1301</v>
      </c>
      <c r="X585" s="465" t="s">
        <v>1301</v>
      </c>
      <c r="Y585" s="465" t="s">
        <v>1301</v>
      </c>
      <c r="Z585" s="465" t="s">
        <v>1301</v>
      </c>
      <c r="AA585" s="465" t="s">
        <v>1301</v>
      </c>
      <c r="AB585" s="465" t="s">
        <v>1301</v>
      </c>
      <c r="AC585" s="126" t="s">
        <v>1301</v>
      </c>
      <c r="AD585" s="339" t="s">
        <v>1301</v>
      </c>
      <c r="AE585" s="126" t="s">
        <v>1301</v>
      </c>
      <c r="AF585" s="126" t="s">
        <v>1301</v>
      </c>
      <c r="AG585" s="126" t="s">
        <v>1301</v>
      </c>
      <c r="AH585" s="465" t="s">
        <v>1301</v>
      </c>
      <c r="AI585" s="465" t="s">
        <v>1301</v>
      </c>
      <c r="AJ585" s="465" t="s">
        <v>1301</v>
      </c>
      <c r="AK585" s="465" t="s">
        <v>1301</v>
      </c>
      <c r="AL585" s="465" t="s">
        <v>1301</v>
      </c>
      <c r="AM585" s="465" t="s">
        <v>1301</v>
      </c>
      <c r="AN585" s="465" t="s">
        <v>1301</v>
      </c>
      <c r="AO585" s="120"/>
      <c r="AP585" s="92" t="str">
        <f t="shared" si="348"/>
        <v/>
      </c>
      <c r="AQ585" s="93">
        <v>245.02333333333334</v>
      </c>
      <c r="AR585" s="58"/>
      <c r="AS585" s="58"/>
      <c r="AT585" s="96"/>
      <c r="AU585" s="97"/>
      <c r="AV585" s="98"/>
      <c r="AW585" s="58"/>
      <c r="AX585" s="99"/>
      <c r="AY585" s="300"/>
      <c r="AZ585" s="101">
        <v>117</v>
      </c>
      <c r="BA585" s="102" t="str">
        <f t="shared" si="349"/>
        <v/>
      </c>
      <c r="BB585" s="102" t="str">
        <f t="shared" si="350"/>
        <v/>
      </c>
      <c r="BC585" s="102" t="str">
        <f t="shared" si="351"/>
        <v/>
      </c>
      <c r="BD585" s="102">
        <v>20.066666666666666</v>
      </c>
      <c r="BE585" s="103"/>
      <c r="BF585" s="458" t="s">
        <v>432</v>
      </c>
      <c r="BG585" s="105">
        <v>90.666666666666671</v>
      </c>
      <c r="BH585" s="105">
        <v>99.186666666666667</v>
      </c>
      <c r="BI585" s="105">
        <v>185.86206896551724</v>
      </c>
      <c r="BJ585" s="105">
        <v>245.02333333333334</v>
      </c>
      <c r="BK585" s="105">
        <v>272.29333333333335</v>
      </c>
      <c r="BL585" s="105">
        <v>172.24333333333334</v>
      </c>
      <c r="BM585" s="105">
        <v>157.0344827586207</v>
      </c>
      <c r="BN585" s="105">
        <v>150.75862068965517</v>
      </c>
      <c r="BO585" s="105">
        <v>223.51724137931035</v>
      </c>
      <c r="BP585" s="105">
        <v>267.5</v>
      </c>
      <c r="BQ585" s="105">
        <v>236.72413793103448</v>
      </c>
      <c r="BR585" s="106">
        <v>123.42857142857143</v>
      </c>
      <c r="BS585" s="107"/>
      <c r="BT585" s="142">
        <v>9.5999999999999979</v>
      </c>
      <c r="BU585" s="143">
        <v>11.184031198686371</v>
      </c>
      <c r="BV585" s="143">
        <v>16.679012345679016</v>
      </c>
      <c r="BW585" s="143">
        <v>20.066666666666666</v>
      </c>
      <c r="BX585" s="143">
        <v>20.133333333333336</v>
      </c>
      <c r="BY585" s="143">
        <v>15.666666666666668</v>
      </c>
      <c r="BZ585" s="143">
        <v>14.687356321839079</v>
      </c>
      <c r="CA585" s="143">
        <v>15.85222222222222</v>
      </c>
      <c r="CB585" s="143">
        <v>18.454761904761906</v>
      </c>
      <c r="CC585" s="143">
        <v>22.499999999999996</v>
      </c>
      <c r="CD585" s="143">
        <v>20.086206896551726</v>
      </c>
      <c r="CE585" s="144">
        <v>13.46781609195402</v>
      </c>
      <c r="CF585" s="110"/>
      <c r="CG585" s="111">
        <v>81</v>
      </c>
      <c r="CH585" s="111">
        <v>95</v>
      </c>
      <c r="CI585" s="111">
        <v>124</v>
      </c>
      <c r="CJ585" s="111">
        <v>117</v>
      </c>
      <c r="CK585" s="111">
        <v>100</v>
      </c>
      <c r="CL585" s="111">
        <v>109</v>
      </c>
      <c r="CM585" s="111">
        <v>83</v>
      </c>
      <c r="CN585" s="111">
        <v>78</v>
      </c>
      <c r="CO585" s="111">
        <v>82</v>
      </c>
      <c r="CP585" s="111">
        <v>79</v>
      </c>
      <c r="CQ585" s="111">
        <v>72</v>
      </c>
      <c r="CR585" s="111">
        <v>59</v>
      </c>
      <c r="CS585" s="112"/>
      <c r="CT585" s="459" t="s">
        <v>432</v>
      </c>
      <c r="CU585" s="114"/>
      <c r="CV585" s="114"/>
      <c r="CW585" s="114"/>
      <c r="CX585" s="114"/>
      <c r="CY585" s="114"/>
      <c r="CZ585" s="114"/>
      <c r="DA585" s="114"/>
      <c r="DB585" s="115"/>
      <c r="DC585" s="116"/>
      <c r="DD585" s="116"/>
      <c r="DE585" s="116"/>
      <c r="DF585" s="117"/>
      <c r="DH585" s="119">
        <v>39.6</v>
      </c>
      <c r="DI585" s="119">
        <v>27.5</v>
      </c>
      <c r="DJ585" s="120">
        <v>22.4</v>
      </c>
      <c r="DK585" s="121"/>
      <c r="DL585" s="119">
        <v>27.123906083244396</v>
      </c>
      <c r="DM585" s="119">
        <v>39.279434364994671</v>
      </c>
      <c r="DN585" s="120">
        <v>27.726659551760942</v>
      </c>
      <c r="DO585" s="121"/>
      <c r="DP585" s="119">
        <v>55.468519568916605</v>
      </c>
      <c r="DQ585" s="119">
        <v>53.869427112875769</v>
      </c>
      <c r="DR585" s="120">
        <v>66.8620533182076</v>
      </c>
      <c r="DS585" s="121"/>
      <c r="DT585" s="119">
        <v>60.183191580756016</v>
      </c>
      <c r="DU585" s="119">
        <v>88.575262027491405</v>
      </c>
      <c r="DV585" s="120">
        <v>83.976546391752578</v>
      </c>
      <c r="DW585" s="121"/>
      <c r="DX585" s="119">
        <v>88.696821927624498</v>
      </c>
      <c r="DY585" s="119">
        <v>94.09662844858471</v>
      </c>
      <c r="DZ585" s="120">
        <v>96.296549623790739</v>
      </c>
      <c r="EA585" s="121"/>
      <c r="EB585" s="119">
        <v>88.907127204703386</v>
      </c>
      <c r="EC585" s="119">
        <v>58.304673971138435</v>
      </c>
      <c r="ED585" s="120">
        <v>39.903198824158203</v>
      </c>
      <c r="EE585" s="121"/>
      <c r="EF585" s="119">
        <v>62.780423940149618</v>
      </c>
      <c r="EG585" s="119">
        <v>46.98534912718204</v>
      </c>
      <c r="EH585" s="120">
        <v>50.584226932668329</v>
      </c>
      <c r="EI585" s="121"/>
      <c r="EJ585" s="119">
        <v>37.375297225891686</v>
      </c>
      <c r="EK585" s="119">
        <v>54.264134742404238</v>
      </c>
      <c r="EL585" s="120">
        <v>59.660568031704109</v>
      </c>
      <c r="EM585" s="121"/>
      <c r="EN585" s="119">
        <v>62.872496720594654</v>
      </c>
      <c r="EO585" s="119">
        <v>77.865937909925677</v>
      </c>
      <c r="EP585" s="120">
        <v>87.861565369479678</v>
      </c>
      <c r="EQ585" s="121"/>
      <c r="ER585" s="119">
        <v>78.865893547427888</v>
      </c>
      <c r="ES585" s="119">
        <v>85.112696996729113</v>
      </c>
      <c r="ET585" s="120">
        <v>112.44246208742196</v>
      </c>
      <c r="EU585" s="121"/>
      <c r="EV585" s="119">
        <v>81.412609062763863</v>
      </c>
      <c r="EW585" s="119">
        <v>77.019842386715453</v>
      </c>
      <c r="EX585" s="120">
        <v>60.620180129468061</v>
      </c>
      <c r="EY585" s="121"/>
      <c r="EZ585" s="119">
        <v>46.517062345601474</v>
      </c>
      <c r="FA585" s="119">
        <v>48.858183645270699</v>
      </c>
      <c r="FB585" s="120">
        <v>32.572122430180464</v>
      </c>
    </row>
    <row r="586" spans="1:158" s="118" customFormat="1" ht="15" customHeight="1" x14ac:dyDescent="0.25">
      <c r="A586" s="250">
        <v>27030090</v>
      </c>
      <c r="B586" s="447">
        <v>-74.839333330000002</v>
      </c>
      <c r="C586" s="447">
        <v>7.3193055600000001</v>
      </c>
      <c r="D586" s="445">
        <v>220</v>
      </c>
      <c r="E586" s="299" t="s">
        <v>114</v>
      </c>
      <c r="F586" s="169" t="s">
        <v>49</v>
      </c>
      <c r="G586" s="169"/>
      <c r="H586" s="169"/>
      <c r="I586" s="169"/>
      <c r="J586" s="90" t="s">
        <v>755</v>
      </c>
      <c r="K586" s="339" t="s">
        <v>1301</v>
      </c>
      <c r="L586" s="126" t="s">
        <v>1301</v>
      </c>
      <c r="M586" s="126" t="s">
        <v>1301</v>
      </c>
      <c r="N586" s="126" t="s">
        <v>1301</v>
      </c>
      <c r="O586" s="465" t="s">
        <v>1301</v>
      </c>
      <c r="P586" s="465" t="s">
        <v>1301</v>
      </c>
      <c r="Q586" s="465" t="s">
        <v>1301</v>
      </c>
      <c r="R586" s="465" t="s">
        <v>1301</v>
      </c>
      <c r="S586" s="465" t="s">
        <v>1301</v>
      </c>
      <c r="T586" s="465" t="s">
        <v>1301</v>
      </c>
      <c r="U586" s="465" t="s">
        <v>1301</v>
      </c>
      <c r="V586" s="672" t="s">
        <v>1301</v>
      </c>
      <c r="W586" s="672" t="s">
        <v>1301</v>
      </c>
      <c r="X586" s="465" t="s">
        <v>1301</v>
      </c>
      <c r="Y586" s="465" t="s">
        <v>1301</v>
      </c>
      <c r="Z586" s="465" t="s">
        <v>1301</v>
      </c>
      <c r="AA586" s="465" t="s">
        <v>1301</v>
      </c>
      <c r="AB586" s="465" t="s">
        <v>1301</v>
      </c>
      <c r="AC586" s="126" t="s">
        <v>1301</v>
      </c>
      <c r="AD586" s="339" t="s">
        <v>1301</v>
      </c>
      <c r="AE586" s="126" t="s">
        <v>1301</v>
      </c>
      <c r="AF586" s="126" t="s">
        <v>1301</v>
      </c>
      <c r="AG586" s="126" t="s">
        <v>1301</v>
      </c>
      <c r="AH586" s="465" t="s">
        <v>1301</v>
      </c>
      <c r="AI586" s="465" t="s">
        <v>1301</v>
      </c>
      <c r="AJ586" s="465" t="s">
        <v>1301</v>
      </c>
      <c r="AK586" s="465" t="s">
        <v>1301</v>
      </c>
      <c r="AL586" s="465" t="s">
        <v>1301</v>
      </c>
      <c r="AM586" s="465" t="s">
        <v>1301</v>
      </c>
      <c r="AN586" s="465" t="s">
        <v>1301</v>
      </c>
      <c r="AO586" s="120"/>
      <c r="AP586" s="92" t="str">
        <f t="shared" si="348"/>
        <v/>
      </c>
      <c r="AQ586" s="93">
        <v>402.60714285714283</v>
      </c>
      <c r="AR586" s="58"/>
      <c r="AS586" s="58"/>
      <c r="AT586" s="96"/>
      <c r="AU586" s="97"/>
      <c r="AV586" s="98"/>
      <c r="AW586" s="58"/>
      <c r="AX586" s="99"/>
      <c r="AY586" s="300"/>
      <c r="AZ586" s="101">
        <v>150</v>
      </c>
      <c r="BA586" s="102" t="str">
        <f t="shared" si="349"/>
        <v/>
      </c>
      <c r="BB586" s="102" t="str">
        <f t="shared" si="350"/>
        <v/>
      </c>
      <c r="BC586" s="102" t="str">
        <f t="shared" si="351"/>
        <v/>
      </c>
      <c r="BD586" s="102">
        <v>14.397208538587851</v>
      </c>
      <c r="BE586" s="103"/>
      <c r="BF586" s="458" t="s">
        <v>114</v>
      </c>
      <c r="BG586" s="105">
        <v>130.72413793103448</v>
      </c>
      <c r="BH586" s="105">
        <v>110.68965517241379</v>
      </c>
      <c r="BI586" s="105">
        <v>188.13333333333333</v>
      </c>
      <c r="BJ586" s="105">
        <v>402.60714285714283</v>
      </c>
      <c r="BK586" s="105">
        <v>550</v>
      </c>
      <c r="BL586" s="105">
        <v>502.00666666666672</v>
      </c>
      <c r="BM586" s="105">
        <v>509.8</v>
      </c>
      <c r="BN586" s="105">
        <v>517.97142857142865</v>
      </c>
      <c r="BO586" s="105">
        <v>494.83333333333331</v>
      </c>
      <c r="BP586" s="105">
        <v>537.76551724137937</v>
      </c>
      <c r="BQ586" s="105">
        <v>501.9892857142857</v>
      </c>
      <c r="BR586" s="106">
        <v>341.5</v>
      </c>
      <c r="BS586" s="107"/>
      <c r="BT586" s="142">
        <v>6.6782051282051258</v>
      </c>
      <c r="BU586" s="143">
        <v>5.755531609195403</v>
      </c>
      <c r="BV586" s="143">
        <v>9.1000000000000014</v>
      </c>
      <c r="BW586" s="143">
        <v>14.397208538587851</v>
      </c>
      <c r="BX586" s="143">
        <v>17.999999999999996</v>
      </c>
      <c r="BY586" s="143">
        <v>16.333333333333332</v>
      </c>
      <c r="BZ586" s="143">
        <v>16.500000000000004</v>
      </c>
      <c r="CA586" s="143">
        <v>17.272222222222219</v>
      </c>
      <c r="CB586" s="143">
        <v>17.399999999999999</v>
      </c>
      <c r="CC586" s="143">
        <v>18.788888888888891</v>
      </c>
      <c r="CD586" s="143">
        <v>17.437931034482755</v>
      </c>
      <c r="CE586" s="144">
        <v>12.565555555555553</v>
      </c>
      <c r="CF586" s="110"/>
      <c r="CG586" s="111">
        <v>117</v>
      </c>
      <c r="CH586" s="111">
        <v>132</v>
      </c>
      <c r="CI586" s="111">
        <v>165</v>
      </c>
      <c r="CJ586" s="111">
        <v>150</v>
      </c>
      <c r="CK586" s="111">
        <v>178</v>
      </c>
      <c r="CL586" s="111">
        <v>157</v>
      </c>
      <c r="CM586" s="111">
        <v>158</v>
      </c>
      <c r="CN586" s="111">
        <v>188</v>
      </c>
      <c r="CO586" s="111">
        <v>140</v>
      </c>
      <c r="CP586" s="111">
        <v>157</v>
      </c>
      <c r="CQ586" s="111">
        <v>156</v>
      </c>
      <c r="CR586" s="111">
        <v>140</v>
      </c>
      <c r="CS586" s="112"/>
      <c r="CT586" s="459" t="s">
        <v>114</v>
      </c>
      <c r="CU586" s="114"/>
      <c r="CV586" s="114"/>
      <c r="CW586" s="114"/>
      <c r="CX586" s="114"/>
      <c r="CY586" s="114"/>
      <c r="CZ586" s="114"/>
      <c r="DA586" s="114"/>
      <c r="DB586" s="115"/>
      <c r="DC586" s="116"/>
      <c r="DD586" s="116"/>
      <c r="DE586" s="116"/>
      <c r="DF586" s="117"/>
      <c r="DH586" s="119">
        <v>65.058890275729027</v>
      </c>
      <c r="DI586" s="119">
        <v>35.430159990922498</v>
      </c>
      <c r="DJ586" s="120">
        <v>29.939521161919885</v>
      </c>
      <c r="DK586" s="121"/>
      <c r="DL586" s="119">
        <v>44.090673575129543</v>
      </c>
      <c r="DM586" s="119">
        <v>44.390610130062392</v>
      </c>
      <c r="DN586" s="120">
        <v>46.590144866236656</v>
      </c>
      <c r="DO586" s="121"/>
      <c r="DP586" s="119">
        <v>49.880910683012246</v>
      </c>
      <c r="DQ586" s="119">
        <v>37.509653073138182</v>
      </c>
      <c r="DR586" s="120">
        <v>82.145150529563821</v>
      </c>
      <c r="DS586" s="121"/>
      <c r="DT586" s="119">
        <v>85.6953125</v>
      </c>
      <c r="DU586" s="119">
        <v>118.73926575203254</v>
      </c>
      <c r="DV586" s="120">
        <v>187.31542174796746</v>
      </c>
      <c r="DW586" s="121"/>
      <c r="DX586" s="119">
        <v>150.83699528198377</v>
      </c>
      <c r="DY586" s="119">
        <v>175.15581797235026</v>
      </c>
      <c r="DZ586" s="120">
        <v>197.36432960280891</v>
      </c>
      <c r="EA586" s="121"/>
      <c r="EB586" s="119">
        <v>161.06674262852454</v>
      </c>
      <c r="EC586" s="119">
        <v>182.89957280614337</v>
      </c>
      <c r="ED586" s="120">
        <v>139.73011313676065</v>
      </c>
      <c r="EE586" s="121"/>
      <c r="EF586" s="119">
        <v>156.8320993410419</v>
      </c>
      <c r="EG586" s="119">
        <v>168.42316066766134</v>
      </c>
      <c r="EH586" s="120">
        <v>137.98402570558252</v>
      </c>
      <c r="EI586" s="121"/>
      <c r="EJ586" s="119">
        <v>143.81303090756643</v>
      </c>
      <c r="EK586" s="119">
        <v>158.35258767745106</v>
      </c>
      <c r="EL586" s="120">
        <v>186.54152427212534</v>
      </c>
      <c r="EM586" s="121"/>
      <c r="EN586" s="119">
        <v>168.4075613247804</v>
      </c>
      <c r="EO586" s="119">
        <v>185.66002395176608</v>
      </c>
      <c r="EP586" s="120">
        <v>154.58598615202484</v>
      </c>
      <c r="EQ586" s="121"/>
      <c r="ER586" s="119">
        <v>161.74668510877717</v>
      </c>
      <c r="ES586" s="119">
        <v>181.90296324081018</v>
      </c>
      <c r="ET586" s="120">
        <v>185.77535165041255</v>
      </c>
      <c r="EU586" s="121"/>
      <c r="EV586" s="119">
        <v>147.96551697602118</v>
      </c>
      <c r="EW586" s="119">
        <v>168.54681103210515</v>
      </c>
      <c r="EX586" s="120">
        <v>147.16624342044514</v>
      </c>
      <c r="EY586" s="121"/>
      <c r="EZ586" s="119">
        <v>137.42475490196077</v>
      </c>
      <c r="FA586" s="119">
        <v>89.439869281045759</v>
      </c>
      <c r="FB586" s="120">
        <v>75.885375816993459</v>
      </c>
    </row>
    <row r="587" spans="1:158" s="118" customFormat="1" ht="15" customHeight="1" x14ac:dyDescent="0.25">
      <c r="A587" s="250">
        <v>11115020</v>
      </c>
      <c r="B587" s="444">
        <v>-76.029722219999996</v>
      </c>
      <c r="C587" s="444">
        <v>6.7580555599999999</v>
      </c>
      <c r="D587" s="445">
        <v>1200</v>
      </c>
      <c r="E587" s="299" t="s">
        <v>433</v>
      </c>
      <c r="F587" s="169" t="s">
        <v>49</v>
      </c>
      <c r="G587" s="169" t="s">
        <v>1511</v>
      </c>
      <c r="H587" s="169" t="s">
        <v>1522</v>
      </c>
      <c r="I587" s="169" t="s">
        <v>1633</v>
      </c>
      <c r="J587" s="171" t="s">
        <v>1028</v>
      </c>
      <c r="K587" s="339" t="s">
        <v>1301</v>
      </c>
      <c r="L587" s="126" t="s">
        <v>1301</v>
      </c>
      <c r="M587" s="126" t="s">
        <v>1301</v>
      </c>
      <c r="N587" s="126" t="s">
        <v>1301</v>
      </c>
      <c r="O587" s="465" t="s">
        <v>1301</v>
      </c>
      <c r="P587" s="465" t="s">
        <v>1301</v>
      </c>
      <c r="Q587" s="465" t="s">
        <v>1301</v>
      </c>
      <c r="R587" s="465" t="s">
        <v>1301</v>
      </c>
      <c r="S587" s="465" t="s">
        <v>1301</v>
      </c>
      <c r="T587" s="465" t="s">
        <v>1301</v>
      </c>
      <c r="U587" s="465" t="s">
        <v>1301</v>
      </c>
      <c r="V587" s="672" t="s">
        <v>1301</v>
      </c>
      <c r="W587" s="672" t="s">
        <v>1301</v>
      </c>
      <c r="X587" s="465" t="s">
        <v>1301</v>
      </c>
      <c r="Y587" s="465" t="s">
        <v>1301</v>
      </c>
      <c r="Z587" s="465" t="s">
        <v>1301</v>
      </c>
      <c r="AA587" s="465" t="s">
        <v>1301</v>
      </c>
      <c r="AB587" s="465" t="s">
        <v>1301</v>
      </c>
      <c r="AC587" s="126" t="s">
        <v>1301</v>
      </c>
      <c r="AD587" s="339" t="s">
        <v>1301</v>
      </c>
      <c r="AE587" s="126" t="s">
        <v>1301</v>
      </c>
      <c r="AF587" s="126" t="s">
        <v>1301</v>
      </c>
      <c r="AG587" s="126" t="s">
        <v>1301</v>
      </c>
      <c r="AH587" s="465" t="s">
        <v>1301</v>
      </c>
      <c r="AI587" s="465" t="s">
        <v>1301</v>
      </c>
      <c r="AJ587" s="465" t="s">
        <v>1301</v>
      </c>
      <c r="AK587" s="465" t="s">
        <v>1301</v>
      </c>
      <c r="AL587" s="465" t="s">
        <v>1301</v>
      </c>
      <c r="AM587" s="465" t="s">
        <v>1301</v>
      </c>
      <c r="AN587" s="465" t="s">
        <v>1301</v>
      </c>
      <c r="AO587" s="120"/>
      <c r="AP587" s="92" t="str">
        <f t="shared" si="348"/>
        <v/>
      </c>
      <c r="AQ587" s="93">
        <v>233.1166666666667</v>
      </c>
      <c r="AR587" s="58"/>
      <c r="AS587" s="58"/>
      <c r="AT587" s="96"/>
      <c r="AU587" s="97"/>
      <c r="AV587" s="98"/>
      <c r="AW587" s="58"/>
      <c r="AX587" s="99"/>
      <c r="AY587" s="100"/>
      <c r="AZ587" s="101">
        <v>89</v>
      </c>
      <c r="BA587" s="102" t="str">
        <f t="shared" si="349"/>
        <v/>
      </c>
      <c r="BB587" s="102" t="str">
        <f t="shared" si="350"/>
        <v/>
      </c>
      <c r="BC587" s="102" t="str">
        <f t="shared" si="351"/>
        <v/>
      </c>
      <c r="BD587" s="102">
        <v>17.233381099017247</v>
      </c>
      <c r="BE587" s="103">
        <f>AU587-BD587</f>
        <v>-17.233381099017247</v>
      </c>
      <c r="BF587" s="458" t="s">
        <v>433</v>
      </c>
      <c r="BG587" s="105">
        <v>90.455172413793093</v>
      </c>
      <c r="BH587" s="105">
        <v>94.528571428571425</v>
      </c>
      <c r="BI587" s="105">
        <v>166.52692307692311</v>
      </c>
      <c r="BJ587" s="105">
        <v>233.1166666666667</v>
      </c>
      <c r="BK587" s="105">
        <v>291.584</v>
      </c>
      <c r="BL587" s="105">
        <v>198.51851851851848</v>
      </c>
      <c r="BM587" s="105">
        <v>146.3923076923077</v>
      </c>
      <c r="BN587" s="105">
        <v>173.05199999999996</v>
      </c>
      <c r="BO587" s="105">
        <v>240.11250000000004</v>
      </c>
      <c r="BP587" s="105">
        <v>282.56153846153842</v>
      </c>
      <c r="BQ587" s="105">
        <v>295.65517241379303</v>
      </c>
      <c r="BR587" s="106">
        <v>159.93846153846152</v>
      </c>
      <c r="BS587" s="107"/>
      <c r="BT587" s="142">
        <v>9.0411111111111087</v>
      </c>
      <c r="BU587" s="143">
        <v>8.4888682690674386</v>
      </c>
      <c r="BV587" s="143">
        <v>13.117043202536662</v>
      </c>
      <c r="BW587" s="143">
        <v>17.233381099017247</v>
      </c>
      <c r="BX587" s="143">
        <v>20.019642857142856</v>
      </c>
      <c r="BY587" s="143">
        <v>15.977040816326527</v>
      </c>
      <c r="BZ587" s="143">
        <v>14.092592592592592</v>
      </c>
      <c r="CA587" s="143">
        <v>14.443209876543211</v>
      </c>
      <c r="CB587" s="143">
        <v>17.867177522349934</v>
      </c>
      <c r="CC587" s="143">
        <v>21.201234567901228</v>
      </c>
      <c r="CD587" s="143">
        <v>20.413793103448274</v>
      </c>
      <c r="CE587" s="144">
        <v>13.576447791429956</v>
      </c>
      <c r="CF587" s="110"/>
      <c r="CG587" s="111">
        <v>76.3</v>
      </c>
      <c r="CH587" s="111">
        <v>69</v>
      </c>
      <c r="CI587" s="111">
        <v>75.3</v>
      </c>
      <c r="CJ587" s="111">
        <v>89</v>
      </c>
      <c r="CK587" s="111">
        <v>134</v>
      </c>
      <c r="CL587" s="111">
        <v>82.7</v>
      </c>
      <c r="CM587" s="111">
        <v>69</v>
      </c>
      <c r="CN587" s="111">
        <v>73.400000000000006</v>
      </c>
      <c r="CO587" s="111">
        <v>91.3</v>
      </c>
      <c r="CP587" s="111">
        <v>87</v>
      </c>
      <c r="CQ587" s="111">
        <v>83</v>
      </c>
      <c r="CR587" s="111">
        <v>82.1</v>
      </c>
      <c r="CS587" s="112"/>
      <c r="CT587" s="459" t="s">
        <v>433</v>
      </c>
      <c r="CU587" s="114">
        <f>SUM(K587:T587)</f>
        <v>0</v>
      </c>
      <c r="CV587" s="114"/>
      <c r="CW587" s="114"/>
      <c r="CX587" s="114">
        <f>SUM(U587:AD587)</f>
        <v>0</v>
      </c>
      <c r="CY587" s="114"/>
      <c r="CZ587" s="114"/>
      <c r="DA587" s="114">
        <f>SUM(AE587:AO587)</f>
        <v>0</v>
      </c>
      <c r="DB587" s="115">
        <f>+SUM(CU587:DA587)</f>
        <v>0</v>
      </c>
      <c r="DC587" s="116">
        <f>COUNT(K587:T587)</f>
        <v>0</v>
      </c>
      <c r="DD587" s="116">
        <f>COUNT(U587:AD587)</f>
        <v>0</v>
      </c>
      <c r="DE587" s="116">
        <f>COUNT(AE587:AO587)</f>
        <v>0</v>
      </c>
      <c r="DF587" s="117">
        <f>COUNT(K587:AO587)</f>
        <v>0</v>
      </c>
      <c r="DH587" s="119">
        <v>31.197691453940067</v>
      </c>
      <c r="DI587" s="119">
        <v>31.59766185719571</v>
      </c>
      <c r="DJ587" s="120">
        <v>27.297980022197564</v>
      </c>
      <c r="DK587" s="121"/>
      <c r="DL587" s="119">
        <v>27.099478623566213</v>
      </c>
      <c r="DM587" s="119">
        <v>36.333375043448036</v>
      </c>
      <c r="DN587" s="120">
        <v>32.820479666319088</v>
      </c>
      <c r="DO587" s="121"/>
      <c r="DP587" s="119">
        <v>45.782851799906503</v>
      </c>
      <c r="DQ587" s="119">
        <v>38.283936418887329</v>
      </c>
      <c r="DR587" s="120">
        <v>56.636545114539508</v>
      </c>
      <c r="DS587" s="121"/>
      <c r="DT587" s="119">
        <v>67.889352869352862</v>
      </c>
      <c r="DU587" s="119">
        <v>83.142026862026881</v>
      </c>
      <c r="DV587" s="120">
        <v>93.908620268620282</v>
      </c>
      <c r="DW587" s="121"/>
      <c r="DX587" s="119">
        <v>96.764155168240137</v>
      </c>
      <c r="DY587" s="119">
        <v>90.697748729121287</v>
      </c>
      <c r="DZ587" s="120">
        <v>86.42142943597193</v>
      </c>
      <c r="EA587" s="121"/>
      <c r="EB587" s="119">
        <v>94.681618075801751</v>
      </c>
      <c r="EC587" s="119">
        <v>50.3583527696793</v>
      </c>
      <c r="ED587" s="120">
        <v>58.570029154518956</v>
      </c>
      <c r="EE587" s="121"/>
      <c r="EF587" s="119">
        <v>58.242172056131785</v>
      </c>
      <c r="EG587" s="119">
        <v>49.066373805165746</v>
      </c>
      <c r="EH587" s="120">
        <v>50.998120805369126</v>
      </c>
      <c r="EI587" s="121"/>
      <c r="EJ587" s="119">
        <v>50.18673393124066</v>
      </c>
      <c r="EK587" s="119">
        <v>54.857578475336332</v>
      </c>
      <c r="EL587" s="120">
        <v>72.249020926756359</v>
      </c>
      <c r="EM587" s="121"/>
      <c r="EN587" s="119">
        <v>80.229711502435379</v>
      </c>
      <c r="EO587" s="119">
        <v>88.498786062195592</v>
      </c>
      <c r="EP587" s="120">
        <v>94.011502435369067</v>
      </c>
      <c r="EQ587" s="121"/>
      <c r="ER587" s="119">
        <v>90.845547239396879</v>
      </c>
      <c r="ES587" s="119">
        <v>104.89900206096104</v>
      </c>
      <c r="ET587" s="120">
        <v>112.72878403297537</v>
      </c>
      <c r="EU587" s="121"/>
      <c r="EV587" s="119">
        <v>101.00427734832513</v>
      </c>
      <c r="EW587" s="119">
        <v>90.842881236823615</v>
      </c>
      <c r="EX587" s="120">
        <v>97.346174748184566</v>
      </c>
      <c r="EY587" s="121"/>
      <c r="EZ587" s="119">
        <v>63.207044854881261</v>
      </c>
      <c r="FA587" s="119">
        <v>51.778098065083547</v>
      </c>
      <c r="FB587" s="120">
        <v>35.678190413368505</v>
      </c>
    </row>
    <row r="588" spans="1:158" s="118" customFormat="1" ht="15" customHeight="1" x14ac:dyDescent="0.25">
      <c r="A588" s="471"/>
      <c r="B588" s="444"/>
      <c r="C588" s="444"/>
      <c r="D588" s="445"/>
      <c r="E588" s="299"/>
      <c r="F588" s="169"/>
      <c r="G588" s="169"/>
      <c r="H588" s="169"/>
      <c r="I588" s="169"/>
      <c r="J588" s="171"/>
      <c r="K588" s="339"/>
      <c r="L588" s="126"/>
      <c r="M588" s="126"/>
      <c r="N588" s="126"/>
      <c r="O588" s="465"/>
      <c r="P588" s="465"/>
      <c r="Q588" s="465"/>
      <c r="R588" s="465"/>
      <c r="S588" s="465"/>
      <c r="T588" s="465"/>
      <c r="U588" s="465"/>
      <c r="V588" s="672"/>
      <c r="W588" s="672"/>
      <c r="X588" s="465"/>
      <c r="Y588" s="465"/>
      <c r="Z588" s="465"/>
      <c r="AA588" s="465"/>
      <c r="AB588" s="465"/>
      <c r="AC588" s="126"/>
      <c r="AD588" s="339"/>
      <c r="AE588" s="126"/>
      <c r="AF588" s="126"/>
      <c r="AG588" s="126"/>
      <c r="AH588" s="465"/>
      <c r="AI588" s="465"/>
      <c r="AJ588" s="465"/>
      <c r="AK588" s="465"/>
      <c r="AL588" s="465"/>
      <c r="AM588" s="465"/>
      <c r="AN588" s="465"/>
      <c r="AO588" s="120"/>
      <c r="AP588" s="92" t="str">
        <f t="shared" si="348"/>
        <v/>
      </c>
      <c r="AQ588" s="93"/>
      <c r="AR588" s="58"/>
      <c r="AS588" s="58"/>
      <c r="AT588" s="96"/>
      <c r="AU588" s="97"/>
      <c r="AV588" s="98"/>
      <c r="AW588" s="58"/>
      <c r="AX588" s="99"/>
      <c r="AY588" s="300"/>
      <c r="AZ588" s="101"/>
      <c r="BA588" s="102" t="str">
        <f t="shared" si="349"/>
        <v/>
      </c>
      <c r="BB588" s="102" t="str">
        <f t="shared" si="350"/>
        <v/>
      </c>
      <c r="BC588" s="102" t="str">
        <f t="shared" si="351"/>
        <v/>
      </c>
      <c r="BD588" s="102"/>
      <c r="BE588" s="103"/>
      <c r="BF588" s="299"/>
      <c r="BG588" s="105"/>
      <c r="BH588" s="105"/>
      <c r="BI588" s="105"/>
      <c r="BJ588" s="105"/>
      <c r="BK588" s="105"/>
      <c r="BL588" s="105"/>
      <c r="BM588" s="105"/>
      <c r="BN588" s="105"/>
      <c r="BO588" s="105"/>
      <c r="BP588" s="105"/>
      <c r="BQ588" s="105"/>
      <c r="BR588" s="106"/>
      <c r="BS588" s="107"/>
      <c r="BT588" s="142"/>
      <c r="BU588" s="143"/>
      <c r="BV588" s="143"/>
      <c r="BW588" s="143"/>
      <c r="BX588" s="143"/>
      <c r="BY588" s="143"/>
      <c r="BZ588" s="143"/>
      <c r="CA588" s="143"/>
      <c r="CB588" s="143"/>
      <c r="CC588" s="143"/>
      <c r="CD588" s="143"/>
      <c r="CE588" s="144"/>
      <c r="CF588" s="110"/>
      <c r="CG588" s="111"/>
      <c r="CH588" s="111"/>
      <c r="CI588" s="111"/>
      <c r="CJ588" s="111"/>
      <c r="CK588" s="111"/>
      <c r="CL588" s="111"/>
      <c r="CM588" s="111"/>
      <c r="CN588" s="111"/>
      <c r="CO588" s="111"/>
      <c r="CP588" s="111"/>
      <c r="CQ588" s="111"/>
      <c r="CR588" s="111"/>
      <c r="CS588" s="112"/>
      <c r="CT588" s="459"/>
      <c r="CU588" s="114"/>
      <c r="CV588" s="114"/>
      <c r="CW588" s="114"/>
      <c r="CX588" s="114"/>
      <c r="CY588" s="114"/>
      <c r="CZ588" s="114"/>
      <c r="DA588" s="114"/>
      <c r="DB588" s="115"/>
      <c r="DC588" s="116"/>
      <c r="DD588" s="116"/>
      <c r="DE588" s="116"/>
      <c r="DF588" s="117"/>
      <c r="DH588" s="119"/>
      <c r="DI588" s="119"/>
      <c r="DJ588" s="120"/>
      <c r="DK588" s="121"/>
      <c r="DL588" s="119"/>
      <c r="DM588" s="119"/>
      <c r="DN588" s="120"/>
      <c r="DO588" s="121"/>
      <c r="DP588" s="119"/>
      <c r="DQ588" s="119"/>
      <c r="DR588" s="120"/>
      <c r="DS588" s="121"/>
      <c r="DT588" s="119"/>
      <c r="DU588" s="119"/>
      <c r="DV588" s="120"/>
      <c r="DW588" s="121"/>
      <c r="DX588" s="119"/>
      <c r="DY588" s="119"/>
      <c r="DZ588" s="120"/>
      <c r="EA588" s="121"/>
      <c r="EB588" s="119"/>
      <c r="EC588" s="119"/>
      <c r="ED588" s="120"/>
      <c r="EE588" s="121"/>
      <c r="EF588" s="119"/>
      <c r="EG588" s="119"/>
      <c r="EH588" s="120"/>
      <c r="EI588" s="121"/>
      <c r="EJ588" s="119"/>
      <c r="EK588" s="119"/>
      <c r="EL588" s="120"/>
      <c r="EM588" s="121"/>
      <c r="EN588" s="119"/>
      <c r="EO588" s="119"/>
      <c r="EP588" s="120"/>
      <c r="EQ588" s="121"/>
      <c r="ER588" s="119"/>
      <c r="ES588" s="119"/>
      <c r="ET588" s="120"/>
      <c r="EU588" s="121"/>
      <c r="EV588" s="119"/>
      <c r="EW588" s="119"/>
      <c r="EX588" s="120"/>
      <c r="EY588" s="121"/>
      <c r="EZ588" s="119"/>
      <c r="FA588" s="119"/>
      <c r="FB588" s="120"/>
    </row>
    <row r="589" spans="1:158" s="118" customFormat="1" ht="15" customHeight="1" x14ac:dyDescent="0.25">
      <c r="A589" s="145"/>
      <c r="B589" s="146"/>
      <c r="C589" s="146"/>
      <c r="D589" s="472"/>
      <c r="E589" s="216" t="s">
        <v>1822</v>
      </c>
      <c r="F589" s="473"/>
      <c r="G589" s="207"/>
      <c r="H589" s="207"/>
      <c r="I589" s="207"/>
      <c r="J589" s="217"/>
      <c r="K589" s="151"/>
      <c r="L589" s="151"/>
      <c r="M589" s="151"/>
      <c r="N589" s="151"/>
      <c r="O589" s="151"/>
      <c r="P589" s="151"/>
      <c r="Q589" s="151"/>
      <c r="R589" s="151"/>
      <c r="S589" s="151"/>
      <c r="T589" s="151"/>
      <c r="U589" s="151"/>
      <c r="V589" s="662"/>
      <c r="W589" s="662"/>
      <c r="X589" s="151"/>
      <c r="Y589" s="151"/>
      <c r="Z589" s="151"/>
      <c r="AA589" s="151"/>
      <c r="AB589" s="151"/>
      <c r="AC589" s="151"/>
      <c r="AD589" s="151"/>
      <c r="AE589" s="151"/>
      <c r="AF589" s="151"/>
      <c r="AG589" s="151"/>
      <c r="AH589" s="151"/>
      <c r="AI589" s="151"/>
      <c r="AJ589" s="151"/>
      <c r="AK589" s="151"/>
      <c r="AL589" s="151"/>
      <c r="AM589" s="151"/>
      <c r="AN589" s="151"/>
      <c r="AO589" s="151"/>
      <c r="AP589" s="676"/>
      <c r="AQ589" s="152"/>
      <c r="AR589" s="276"/>
      <c r="AS589" s="276"/>
      <c r="AT589" s="152"/>
      <c r="AU589" s="152"/>
      <c r="AV589" s="98"/>
      <c r="AW589" s="218"/>
      <c r="AX589" s="99"/>
      <c r="AY589" s="152"/>
      <c r="AZ589" s="152"/>
      <c r="BA589" s="248" t="str">
        <f t="shared" si="349"/>
        <v/>
      </c>
      <c r="BB589" s="248" t="str">
        <f t="shared" si="350"/>
        <v/>
      </c>
      <c r="BC589" s="248" t="str">
        <f t="shared" si="351"/>
        <v/>
      </c>
      <c r="BD589" s="248"/>
      <c r="BE589" s="249"/>
      <c r="BF589" s="155" t="s">
        <v>1822</v>
      </c>
      <c r="BG589" s="156"/>
      <c r="BH589" s="156"/>
      <c r="BI589" s="156"/>
      <c r="BJ589" s="156"/>
      <c r="BK589" s="156"/>
      <c r="BL589" s="156"/>
      <c r="BM589" s="156"/>
      <c r="BN589" s="156"/>
      <c r="BO589" s="156"/>
      <c r="BP589" s="156"/>
      <c r="BQ589" s="156"/>
      <c r="BR589" s="157"/>
      <c r="BS589" s="107"/>
      <c r="BT589" s="158"/>
      <c r="BU589" s="158"/>
      <c r="BV589" s="158"/>
      <c r="BW589" s="158"/>
      <c r="BX589" s="158"/>
      <c r="BY589" s="158"/>
      <c r="BZ589" s="158"/>
      <c r="CA589" s="158"/>
      <c r="CB589" s="158"/>
      <c r="CC589" s="158"/>
      <c r="CD589" s="158"/>
      <c r="CE589" s="158"/>
      <c r="CF589" s="158"/>
      <c r="CG589" s="111"/>
      <c r="CH589" s="111"/>
      <c r="CI589" s="111"/>
      <c r="CJ589" s="111"/>
      <c r="CK589" s="111"/>
      <c r="CL589" s="111"/>
      <c r="CM589" s="111"/>
      <c r="CN589" s="111"/>
      <c r="CO589" s="111"/>
      <c r="CP589" s="111"/>
      <c r="CQ589" s="111"/>
      <c r="CR589" s="111"/>
      <c r="CS589" s="158"/>
      <c r="CT589" s="360" t="s">
        <v>1822</v>
      </c>
      <c r="CU589" s="160"/>
      <c r="CV589" s="160"/>
      <c r="CW589" s="160"/>
      <c r="CX589" s="160"/>
      <c r="CY589" s="160"/>
      <c r="CZ589" s="160"/>
      <c r="DA589" s="160"/>
      <c r="DB589" s="160"/>
      <c r="DC589" s="160"/>
      <c r="DD589" s="160"/>
      <c r="DE589" s="161"/>
      <c r="DF589" s="162"/>
      <c r="DH589" s="163"/>
      <c r="DI589" s="163"/>
      <c r="DJ589" s="163"/>
      <c r="DK589" s="121"/>
      <c r="DL589" s="163"/>
      <c r="DM589" s="163"/>
      <c r="DN589" s="163"/>
      <c r="DO589" s="121"/>
      <c r="DP589" s="163"/>
      <c r="DQ589" s="163"/>
      <c r="DR589" s="163"/>
      <c r="DS589" s="121"/>
      <c r="DT589" s="163"/>
      <c r="DU589" s="163"/>
      <c r="DV589" s="163"/>
      <c r="DW589" s="121"/>
      <c r="DX589" s="163"/>
      <c r="DY589" s="163"/>
      <c r="DZ589" s="163"/>
      <c r="EA589" s="121"/>
      <c r="EB589" s="163"/>
      <c r="EC589" s="163"/>
      <c r="ED589" s="163"/>
      <c r="EE589" s="121"/>
      <c r="EF589" s="163"/>
      <c r="EG589" s="163"/>
      <c r="EH589" s="163"/>
      <c r="EI589" s="121"/>
      <c r="EJ589" s="163"/>
      <c r="EK589" s="163"/>
      <c r="EL589" s="163"/>
      <c r="EM589" s="121"/>
      <c r="EN589" s="163"/>
      <c r="EO589" s="163"/>
      <c r="EP589" s="163"/>
      <c r="EQ589" s="121"/>
      <c r="ER589" s="163"/>
      <c r="ES589" s="163"/>
      <c r="ET589" s="163"/>
      <c r="EU589" s="121"/>
      <c r="EV589" s="163"/>
      <c r="EW589" s="163"/>
      <c r="EX589" s="163"/>
      <c r="EY589" s="121"/>
      <c r="EZ589" s="163"/>
      <c r="FA589" s="163"/>
      <c r="FB589" s="163"/>
    </row>
    <row r="590" spans="1:158" s="118" customFormat="1" ht="15" customHeight="1" x14ac:dyDescent="0.25">
      <c r="A590" s="208">
        <v>35180030</v>
      </c>
      <c r="B590" s="86">
        <v>-72.391444440000001</v>
      </c>
      <c r="C590" s="86">
        <v>4.3277222200000001</v>
      </c>
      <c r="D590" s="445">
        <v>155</v>
      </c>
      <c r="E590" s="474" t="s">
        <v>1436</v>
      </c>
      <c r="F590" s="475" t="s">
        <v>737</v>
      </c>
      <c r="G590" s="475"/>
      <c r="H590" s="475"/>
      <c r="I590" s="475"/>
      <c r="J590" s="365" t="s">
        <v>1029</v>
      </c>
      <c r="K590" s="126">
        <v>23</v>
      </c>
      <c r="L590" s="126">
        <v>0</v>
      </c>
      <c r="M590" s="126">
        <v>0</v>
      </c>
      <c r="N590" s="126">
        <v>47</v>
      </c>
      <c r="O590" s="126">
        <v>31</v>
      </c>
      <c r="P590" s="126">
        <v>2</v>
      </c>
      <c r="Q590" s="126">
        <v>52</v>
      </c>
      <c r="R590" s="126">
        <v>37</v>
      </c>
      <c r="S590" s="126">
        <v>0</v>
      </c>
      <c r="T590" s="126">
        <v>68</v>
      </c>
      <c r="U590" s="126" t="s">
        <v>1301</v>
      </c>
      <c r="V590" s="661" t="s">
        <v>1301</v>
      </c>
      <c r="W590" s="661" t="s">
        <v>1301</v>
      </c>
      <c r="X590" s="126" t="s">
        <v>1301</v>
      </c>
      <c r="Y590" s="126" t="s">
        <v>1301</v>
      </c>
      <c r="Z590" s="126" t="s">
        <v>1301</v>
      </c>
      <c r="AA590" s="126" t="s">
        <v>1301</v>
      </c>
      <c r="AB590" s="126" t="s">
        <v>1301</v>
      </c>
      <c r="AC590" s="126" t="s">
        <v>1301</v>
      </c>
      <c r="AD590" s="126" t="s">
        <v>1301</v>
      </c>
      <c r="AE590" s="126" t="s">
        <v>1301</v>
      </c>
      <c r="AF590" s="126" t="s">
        <v>1301</v>
      </c>
      <c r="AG590" s="126" t="s">
        <v>1301</v>
      </c>
      <c r="AH590" s="126" t="s">
        <v>1301</v>
      </c>
      <c r="AI590" s="126" t="s">
        <v>1301</v>
      </c>
      <c r="AJ590" s="126" t="s">
        <v>1301</v>
      </c>
      <c r="AK590" s="126" t="s">
        <v>1301</v>
      </c>
      <c r="AL590" s="126" t="s">
        <v>1301</v>
      </c>
      <c r="AM590" s="126" t="s">
        <v>1301</v>
      </c>
      <c r="AN590" s="126" t="s">
        <v>1301</v>
      </c>
      <c r="AO590" s="120"/>
      <c r="AP590" s="92">
        <f t="shared" si="348"/>
        <v>260</v>
      </c>
      <c r="AQ590" s="93">
        <v>317.43571428571431</v>
      </c>
      <c r="AR590" s="94">
        <f>+AP590*100/AQ590</f>
        <v>81.90634774195</v>
      </c>
      <c r="AS590" s="95">
        <f>IF(AND((AP590*$AT$1*100/(AQ590*AT590))&gt;100+3.33*AP590-AQ590*AT590/$AT$1,AQ590&lt;30),IF(100+3.33*AP590-AQ590*AT590/$AT$1&gt;200,200,100+3.33*AP590-AQ590*AT590/$AT$1),IF((AP590*$AT$1*100/(AQ590*AT590))&lt;100+AP590-3.33*AQ590*AT590/$AT$1,100+AP590-3.33*AQ590*AT590/$AT$1,IF((AP590*$AT$1*100/(AQ590*AT590))&gt;200,200,(AP590*$AT$1*100/(AQ590*AT590)))))</f>
        <v>200</v>
      </c>
      <c r="AT590" s="96">
        <f t="shared" ref="AT590:AT617" si="352">COUNT(K590:AO590)</f>
        <v>10</v>
      </c>
      <c r="AU590" s="97"/>
      <c r="AV590" s="98"/>
      <c r="AW590" s="58">
        <f t="shared" ref="AW590:AW654" si="353">+LOOKUP(1000,K590:AO590)</f>
        <v>68</v>
      </c>
      <c r="AX590" s="99"/>
      <c r="AY590" s="300">
        <f>MAX(K590:AO590)</f>
        <v>68</v>
      </c>
      <c r="AZ590" s="101">
        <v>165</v>
      </c>
      <c r="BA590" s="102">
        <f t="shared" si="349"/>
        <v>-97</v>
      </c>
      <c r="BB590" s="102" t="str">
        <f t="shared" si="350"/>
        <v/>
      </c>
      <c r="BC590" s="102" t="str">
        <f t="shared" si="351"/>
        <v/>
      </c>
      <c r="BD590" s="102">
        <v>12.321428571428577</v>
      </c>
      <c r="BE590" s="103">
        <f t="shared" ref="BE590:BE595" si="354">AU590-BD590</f>
        <v>-12.321428571428577</v>
      </c>
      <c r="BF590" s="476" t="s">
        <v>1436</v>
      </c>
      <c r="BG590" s="105">
        <v>21.533333333333335</v>
      </c>
      <c r="BH590" s="105">
        <v>40.76</v>
      </c>
      <c r="BI590" s="105">
        <v>106.80344827586208</v>
      </c>
      <c r="BJ590" s="105">
        <v>317.43571428571431</v>
      </c>
      <c r="BK590" s="105">
        <v>389.79615384615386</v>
      </c>
      <c r="BL590" s="105">
        <v>389.61111111111109</v>
      </c>
      <c r="BM590" s="105">
        <v>308.05862068965519</v>
      </c>
      <c r="BN590" s="105">
        <v>284.27857142857141</v>
      </c>
      <c r="BO590" s="105">
        <v>296.74583333333334</v>
      </c>
      <c r="BP590" s="105">
        <v>278.33214285714286</v>
      </c>
      <c r="BQ590" s="105">
        <v>156.55862068965516</v>
      </c>
      <c r="BR590" s="106">
        <v>48.982142857142854</v>
      </c>
      <c r="BS590" s="107"/>
      <c r="BT590" s="142">
        <v>1.3666666666666665</v>
      </c>
      <c r="BU590" s="143">
        <v>2.5292795566502453</v>
      </c>
      <c r="BV590" s="143">
        <v>6.3793103448275836</v>
      </c>
      <c r="BW590" s="143">
        <v>12.321428571428577</v>
      </c>
      <c r="BX590" s="143">
        <v>14.726600985221678</v>
      </c>
      <c r="BY590" s="143">
        <v>15.250099088386841</v>
      </c>
      <c r="BZ590" s="143">
        <v>14.154444444444444</v>
      </c>
      <c r="CA590" s="143">
        <v>12.316502463054187</v>
      </c>
      <c r="CB590" s="143">
        <v>10.561000940311287</v>
      </c>
      <c r="CC590" s="143">
        <v>10.107142857142858</v>
      </c>
      <c r="CD590" s="143">
        <v>6.8620689655172411</v>
      </c>
      <c r="CE590" s="144">
        <v>2.9285714285714275</v>
      </c>
      <c r="CF590" s="110"/>
      <c r="CG590" s="111">
        <v>64</v>
      </c>
      <c r="CH590" s="111">
        <v>90</v>
      </c>
      <c r="CI590" s="111">
        <v>97</v>
      </c>
      <c r="CJ590" s="111">
        <v>165</v>
      </c>
      <c r="CK590" s="111">
        <v>144</v>
      </c>
      <c r="CL590" s="111">
        <v>107</v>
      </c>
      <c r="CM590" s="111">
        <v>96</v>
      </c>
      <c r="CN590" s="111">
        <v>117</v>
      </c>
      <c r="CO590" s="111">
        <v>200</v>
      </c>
      <c r="CP590" s="111">
        <v>145</v>
      </c>
      <c r="CQ590" s="111">
        <v>147</v>
      </c>
      <c r="CR590" s="111">
        <v>66</v>
      </c>
      <c r="CS590" s="112"/>
      <c r="CT590" s="477" t="s">
        <v>1436</v>
      </c>
      <c r="CU590" s="114">
        <f t="shared" ref="CU590:CU597" si="355">SUM(K590:T590)</f>
        <v>260</v>
      </c>
      <c r="CV590" s="114"/>
      <c r="CW590" s="114"/>
      <c r="CX590" s="114">
        <f t="shared" ref="CX590:CX604" si="356">SUM(U590:AD590)</f>
        <v>0</v>
      </c>
      <c r="CY590" s="114"/>
      <c r="CZ590" s="114"/>
      <c r="DA590" s="114">
        <f t="shared" ref="DA590:DA604" si="357">SUM(AE590:AO590)</f>
        <v>0</v>
      </c>
      <c r="DB590" s="115">
        <f>+SUM(CU590:DA590)</f>
        <v>260</v>
      </c>
      <c r="DC590" s="116">
        <f t="shared" ref="DC590:DC597" si="358">COUNT(K590:T590)</f>
        <v>10</v>
      </c>
      <c r="DD590" s="116">
        <f t="shared" ref="DD590:DD604" si="359">COUNT(U590:AD590)</f>
        <v>0</v>
      </c>
      <c r="DE590" s="116">
        <f t="shared" ref="DE590:DE604" si="360">COUNT(AE590:AO590)</f>
        <v>0</v>
      </c>
      <c r="DF590" s="117">
        <f t="shared" ref="DF590:DF604" si="361">COUNT(K590:AO590)</f>
        <v>10</v>
      </c>
      <c r="DH590" s="119"/>
      <c r="DI590" s="119"/>
      <c r="DJ590" s="120"/>
      <c r="DK590" s="121"/>
      <c r="DL590" s="119"/>
      <c r="DM590" s="119"/>
      <c r="DN590" s="120"/>
      <c r="DO590" s="121"/>
      <c r="DP590" s="119"/>
      <c r="DQ590" s="119"/>
      <c r="DR590" s="120"/>
      <c r="DS590" s="121"/>
      <c r="DT590" s="119"/>
      <c r="DU590" s="119"/>
      <c r="DV590" s="120"/>
      <c r="DW590" s="121"/>
      <c r="DX590" s="119"/>
      <c r="DY590" s="119"/>
      <c r="DZ590" s="120"/>
      <c r="EA590" s="121"/>
      <c r="EB590" s="119"/>
      <c r="EC590" s="119"/>
      <c r="ED590" s="120"/>
      <c r="EE590" s="121"/>
      <c r="EF590" s="119"/>
      <c r="EG590" s="119"/>
      <c r="EH590" s="120"/>
      <c r="EI590" s="121"/>
      <c r="EJ590" s="119"/>
      <c r="EK590" s="119"/>
      <c r="EL590" s="120"/>
      <c r="EM590" s="121"/>
      <c r="EN590" s="119"/>
      <c r="EO590" s="119"/>
      <c r="EP590" s="120"/>
      <c r="EQ590" s="121"/>
      <c r="ER590" s="119"/>
      <c r="ES590" s="119"/>
      <c r="ET590" s="120"/>
      <c r="EU590" s="121"/>
      <c r="EV590" s="119"/>
      <c r="EW590" s="119"/>
      <c r="EX590" s="120"/>
      <c r="EY590" s="121"/>
      <c r="EZ590" s="119"/>
      <c r="FA590" s="119"/>
      <c r="FB590" s="120"/>
    </row>
    <row r="591" spans="1:158" s="118" customFormat="1" ht="15" customHeight="1" x14ac:dyDescent="0.25">
      <c r="A591" s="208">
        <v>35095110</v>
      </c>
      <c r="B591" s="86">
        <v>-72.917333333333005</v>
      </c>
      <c r="C591" s="86">
        <v>4.6550833333329997</v>
      </c>
      <c r="D591" s="445">
        <v>255</v>
      </c>
      <c r="E591" s="478" t="s">
        <v>434</v>
      </c>
      <c r="F591" s="475" t="s">
        <v>298</v>
      </c>
      <c r="G591" s="475" t="s">
        <v>1524</v>
      </c>
      <c r="H591" s="475" t="s">
        <v>737</v>
      </c>
      <c r="I591" s="475" t="s">
        <v>1606</v>
      </c>
      <c r="J591" s="479" t="s">
        <v>105</v>
      </c>
      <c r="K591" s="126">
        <v>5</v>
      </c>
      <c r="L591" s="126">
        <v>0</v>
      </c>
      <c r="M591" s="126">
        <v>0</v>
      </c>
      <c r="N591" s="126">
        <v>0</v>
      </c>
      <c r="O591" s="126">
        <v>72</v>
      </c>
      <c r="P591" s="126">
        <v>0</v>
      </c>
      <c r="Q591" s="126">
        <v>28</v>
      </c>
      <c r="R591" s="126">
        <v>0.5</v>
      </c>
      <c r="S591" s="126">
        <v>0</v>
      </c>
      <c r="T591" s="126">
        <v>17</v>
      </c>
      <c r="U591" s="126">
        <v>38</v>
      </c>
      <c r="V591" s="661">
        <v>12</v>
      </c>
      <c r="W591" s="661">
        <v>0.7</v>
      </c>
      <c r="X591" s="126">
        <v>16</v>
      </c>
      <c r="Y591" s="126">
        <v>3</v>
      </c>
      <c r="Z591" s="126">
        <v>12</v>
      </c>
      <c r="AA591" s="126">
        <v>4.5999999999999996</v>
      </c>
      <c r="AB591" s="126">
        <v>0</v>
      </c>
      <c r="AC591" s="126">
        <v>0</v>
      </c>
      <c r="AD591" s="126">
        <v>0.3</v>
      </c>
      <c r="AE591" s="126">
        <v>0.3</v>
      </c>
      <c r="AF591" s="126">
        <v>0.5</v>
      </c>
      <c r="AG591" s="126">
        <v>0</v>
      </c>
      <c r="AH591" s="126">
        <v>73</v>
      </c>
      <c r="AI591" s="126">
        <v>61</v>
      </c>
      <c r="AJ591" s="126">
        <v>0.8</v>
      </c>
      <c r="AK591" s="126">
        <v>0</v>
      </c>
      <c r="AL591" s="126">
        <v>100</v>
      </c>
      <c r="AM591" s="126">
        <v>13</v>
      </c>
      <c r="AN591" s="126" t="s">
        <v>1301</v>
      </c>
      <c r="AO591" s="120"/>
      <c r="AP591" s="92">
        <f t="shared" si="348"/>
        <v>457.7</v>
      </c>
      <c r="AQ591" s="93">
        <v>355</v>
      </c>
      <c r="AR591" s="94">
        <f>+AP591*100/AQ591</f>
        <v>128.92957746478874</v>
      </c>
      <c r="AS591" s="95">
        <f>IF(AND((AP591*$AT$1*100/(AQ591*AT591))&gt;100+3.33*AP591-AQ591*AT591/$AT$1,AQ591&lt;30),IF(100+3.33*AP591-AQ591*AT591/$AT$1&gt;200,200,100+3.33*AP591-AQ591*AT591/$AT$1),IF((AP591*$AT$1*100/(AQ591*AT591))&lt;100+AP591-3.33*AQ591*AT591/$AT$1,100+AP591-3.33*AQ591*AT591/$AT$1,IF((AP591*$AT$1*100/(AQ591*AT591))&gt;200,200,(AP591*$AT$1*100/(AQ591*AT591)))))</f>
        <v>133.37542496357455</v>
      </c>
      <c r="AT591" s="96">
        <f t="shared" si="352"/>
        <v>29</v>
      </c>
      <c r="AU591" s="97">
        <f t="shared" ref="AU591:AU603" si="362">COUNTIF(K591:AO591,"&gt;0")</f>
        <v>20</v>
      </c>
      <c r="AV591" s="98"/>
      <c r="AW591" s="58">
        <f t="shared" si="353"/>
        <v>13</v>
      </c>
      <c r="AX591" s="99"/>
      <c r="AY591" s="300">
        <f>MAX(K591:AO591)</f>
        <v>100</v>
      </c>
      <c r="AZ591" s="101"/>
      <c r="BA591" s="102" t="str">
        <f t="shared" si="349"/>
        <v/>
      </c>
      <c r="BB591" s="102" t="str">
        <f t="shared" si="350"/>
        <v/>
      </c>
      <c r="BC591" s="102" t="str">
        <f t="shared" si="351"/>
        <v/>
      </c>
      <c r="BD591" s="102">
        <v>16.7</v>
      </c>
      <c r="BE591" s="103">
        <f t="shared" si="354"/>
        <v>3.3000000000000007</v>
      </c>
      <c r="BF591" s="480" t="s">
        <v>434</v>
      </c>
      <c r="BG591" s="105">
        <v>18.2</v>
      </c>
      <c r="BH591" s="105">
        <v>41.3</v>
      </c>
      <c r="BI591" s="105">
        <v>116.9</v>
      </c>
      <c r="BJ591" s="105">
        <v>355</v>
      </c>
      <c r="BK591" s="105">
        <v>402.3</v>
      </c>
      <c r="BL591" s="105">
        <v>367.9</v>
      </c>
      <c r="BM591" s="105">
        <v>347</v>
      </c>
      <c r="BN591" s="105">
        <v>287.3</v>
      </c>
      <c r="BO591" s="105">
        <v>296.5</v>
      </c>
      <c r="BP591" s="105">
        <v>301.10000000000002</v>
      </c>
      <c r="BQ591" s="105">
        <v>183.6</v>
      </c>
      <c r="BR591" s="106">
        <v>57.8</v>
      </c>
      <c r="BS591" s="107"/>
      <c r="BT591" s="142">
        <v>1.9</v>
      </c>
      <c r="BU591" s="143">
        <v>3.5</v>
      </c>
      <c r="BV591" s="143">
        <v>9.1</v>
      </c>
      <c r="BW591" s="143">
        <v>16.7</v>
      </c>
      <c r="BX591" s="143">
        <v>20.6</v>
      </c>
      <c r="BY591" s="143">
        <v>19.7</v>
      </c>
      <c r="BZ591" s="143">
        <v>20.3</v>
      </c>
      <c r="CA591" s="143">
        <v>17.399999999999999</v>
      </c>
      <c r="CB591" s="143">
        <v>15.5</v>
      </c>
      <c r="CC591" s="143">
        <v>15</v>
      </c>
      <c r="CD591" s="143">
        <v>11.1</v>
      </c>
      <c r="CE591" s="144">
        <v>4.5999999999999996</v>
      </c>
      <c r="CF591" s="110"/>
      <c r="CG591" s="111"/>
      <c r="CH591" s="111"/>
      <c r="CI591" s="111"/>
      <c r="CJ591" s="111"/>
      <c r="CK591" s="111"/>
      <c r="CL591" s="111"/>
      <c r="CM591" s="111"/>
      <c r="CN591" s="111"/>
      <c r="CO591" s="111"/>
      <c r="CP591" s="111"/>
      <c r="CQ591" s="111"/>
      <c r="CR591" s="111"/>
      <c r="CS591" s="112"/>
      <c r="CT591" s="481" t="s">
        <v>434</v>
      </c>
      <c r="CU591" s="114">
        <f t="shared" si="355"/>
        <v>122.5</v>
      </c>
      <c r="CV591" s="114"/>
      <c r="CW591" s="114"/>
      <c r="CX591" s="114">
        <f t="shared" si="356"/>
        <v>86.6</v>
      </c>
      <c r="CY591" s="114"/>
      <c r="CZ591" s="114"/>
      <c r="DA591" s="114">
        <f t="shared" si="357"/>
        <v>248.60000000000002</v>
      </c>
      <c r="DB591" s="115">
        <f t="shared" ref="DB591:DB597" si="363">+SUM(CU591:DA591)</f>
        <v>457.70000000000005</v>
      </c>
      <c r="DC591" s="116">
        <f t="shared" si="358"/>
        <v>10</v>
      </c>
      <c r="DD591" s="116">
        <f t="shared" si="359"/>
        <v>10</v>
      </c>
      <c r="DE591" s="116">
        <f t="shared" si="360"/>
        <v>9</v>
      </c>
      <c r="DF591" s="117">
        <f t="shared" si="361"/>
        <v>29</v>
      </c>
      <c r="DH591" s="119">
        <v>1.4979910714285711</v>
      </c>
      <c r="DI591" s="119">
        <v>6.1916964285714284</v>
      </c>
      <c r="DJ591" s="120">
        <v>6.2915625000000004</v>
      </c>
      <c r="DK591" s="121"/>
      <c r="DL591" s="119">
        <v>17.116666666666667</v>
      </c>
      <c r="DM591" s="119">
        <v>27.67365269461078</v>
      </c>
      <c r="DN591" s="120">
        <v>6.5596806387225559</v>
      </c>
      <c r="DO591" s="121"/>
      <c r="DP591" s="119">
        <v>20.297423312883438</v>
      </c>
      <c r="DQ591" s="119">
        <v>31.274601226993866</v>
      </c>
      <c r="DR591" s="120">
        <v>66.587975460122692</v>
      </c>
      <c r="DS591" s="121"/>
      <c r="DT591" s="119">
        <v>85.520408975175044</v>
      </c>
      <c r="DU591" s="119">
        <v>111.92671069382558</v>
      </c>
      <c r="DV591" s="120">
        <v>116.82788033099936</v>
      </c>
      <c r="DW591" s="121"/>
      <c r="DX591" s="119">
        <v>147.02466254861588</v>
      </c>
      <c r="DY591" s="119">
        <v>135.92280027453674</v>
      </c>
      <c r="DZ591" s="120">
        <v>154.2258705101807</v>
      </c>
      <c r="EA591" s="121"/>
      <c r="EB591" s="119">
        <v>144.31374809451219</v>
      </c>
      <c r="EC591" s="119">
        <v>122.81169969512194</v>
      </c>
      <c r="ED591" s="120">
        <v>126.51205221036584</v>
      </c>
      <c r="EE591" s="121"/>
      <c r="EF591" s="119">
        <v>104.40501960266069</v>
      </c>
      <c r="EG591" s="119">
        <v>122.70913175631031</v>
      </c>
      <c r="EH591" s="120">
        <v>104.50727721245762</v>
      </c>
      <c r="EI591" s="121"/>
      <c r="EJ591" s="119">
        <v>109.09779328478962</v>
      </c>
      <c r="EK591" s="119">
        <v>105.49786610032362</v>
      </c>
      <c r="EL591" s="120">
        <v>94.398090614886726</v>
      </c>
      <c r="EM591" s="121"/>
      <c r="EN591" s="119">
        <v>92.011746680286024</v>
      </c>
      <c r="EO591" s="119">
        <v>98.512576608784485</v>
      </c>
      <c r="EP591" s="120">
        <v>103.21317671092953</v>
      </c>
      <c r="EQ591" s="121"/>
      <c r="ER591" s="119">
        <v>88.192372881355922</v>
      </c>
      <c r="ES591" s="119">
        <v>91.792061570390857</v>
      </c>
      <c r="ET591" s="120">
        <v>109.09056554825318</v>
      </c>
      <c r="EU591" s="121"/>
      <c r="EV591" s="119">
        <v>84.785158730158741</v>
      </c>
      <c r="EW591" s="119">
        <v>74.57007936507938</v>
      </c>
      <c r="EX591" s="120">
        <v>24.516190476190477</v>
      </c>
      <c r="EY591" s="121"/>
      <c r="EZ591" s="119">
        <v>32.470936009538953</v>
      </c>
      <c r="FA591" s="119">
        <v>16.485244435612081</v>
      </c>
      <c r="FB591" s="120">
        <v>13.887569554848968</v>
      </c>
    </row>
    <row r="592" spans="1:158" s="118" customFormat="1" ht="15" customHeight="1" x14ac:dyDescent="0.25">
      <c r="A592" s="208">
        <v>35025110</v>
      </c>
      <c r="B592" s="86">
        <v>-73.467916666666994</v>
      </c>
      <c r="C592" s="86">
        <v>4.0573611111109997</v>
      </c>
      <c r="D592" s="445">
        <v>336</v>
      </c>
      <c r="E592" s="478" t="s">
        <v>1917</v>
      </c>
      <c r="F592" s="475" t="s">
        <v>80</v>
      </c>
      <c r="G592" s="475" t="s">
        <v>1524</v>
      </c>
      <c r="H592" s="475" t="s">
        <v>737</v>
      </c>
      <c r="I592" s="475" t="s">
        <v>1637</v>
      </c>
      <c r="J592" s="479" t="s">
        <v>1479</v>
      </c>
      <c r="K592" s="126">
        <v>34</v>
      </c>
      <c r="L592" s="126">
        <v>4.2</v>
      </c>
      <c r="M592" s="126">
        <v>0</v>
      </c>
      <c r="N592" s="126">
        <v>13.5</v>
      </c>
      <c r="O592" s="126">
        <v>49</v>
      </c>
      <c r="P592" s="126">
        <v>74</v>
      </c>
      <c r="Q592" s="126">
        <v>66.400000000000006</v>
      </c>
      <c r="R592" s="126">
        <v>15</v>
      </c>
      <c r="S592" s="126">
        <v>2.7</v>
      </c>
      <c r="T592" s="126">
        <v>20.5</v>
      </c>
      <c r="U592" s="126">
        <v>0</v>
      </c>
      <c r="V592" s="661">
        <v>0</v>
      </c>
      <c r="W592" s="661">
        <v>36.700000000000003</v>
      </c>
      <c r="X592" s="126">
        <v>0</v>
      </c>
      <c r="Y592" s="126">
        <v>11.1</v>
      </c>
      <c r="Z592" s="126">
        <v>5</v>
      </c>
      <c r="AA592" s="126">
        <v>17</v>
      </c>
      <c r="AB592" s="126">
        <v>0</v>
      </c>
      <c r="AC592" s="126">
        <v>16.399999999999999</v>
      </c>
      <c r="AD592" s="126">
        <v>2</v>
      </c>
      <c r="AE592" s="126">
        <v>13.8</v>
      </c>
      <c r="AF592" s="126">
        <v>4.5999999999999996</v>
      </c>
      <c r="AG592" s="126">
        <v>0.8</v>
      </c>
      <c r="AH592" s="126">
        <v>41.5</v>
      </c>
      <c r="AI592" s="126">
        <v>8</v>
      </c>
      <c r="AJ592" s="126">
        <v>27.2</v>
      </c>
      <c r="AK592" s="126">
        <v>4.3</v>
      </c>
      <c r="AL592" s="126">
        <v>69.2</v>
      </c>
      <c r="AM592" s="126">
        <v>0</v>
      </c>
      <c r="AN592" s="126">
        <v>3.4</v>
      </c>
      <c r="AO592" s="120"/>
      <c r="AP592" s="92">
        <f t="shared" si="348"/>
        <v>540.30000000000007</v>
      </c>
      <c r="AQ592" s="93">
        <v>387.16250000000008</v>
      </c>
      <c r="AR592" s="94">
        <f>+AP592*100/AQ592</f>
        <v>139.55380492687178</v>
      </c>
      <c r="AS592" s="95">
        <f>IF(AND((AP592*$AT$1*100/(AQ592*AT592))&gt;100+3.33*AP592-AQ592*AT592/$AT$1,AQ592&lt;30),IF(100+3.33*AP592-AQ592*AT592/$AT$1&gt;200,200,100+3.33*AP592-AQ592*AT592/$AT$1),IF((AP592*$AT$1*100/(AQ592*AT592))&lt;100+AP592-3.33*AQ592*AT592/$AT$1,100+AP592-3.33*AQ592*AT592/$AT$1,IF((AP592*$AT$1*100/(AQ592*AT592))&gt;200,200,(AP592*$AT$1*100/(AQ592*AT592)))))</f>
        <v>139.55380492687178</v>
      </c>
      <c r="AT592" s="96">
        <f t="shared" si="352"/>
        <v>30</v>
      </c>
      <c r="AU592" s="97">
        <f t="shared" si="362"/>
        <v>24</v>
      </c>
      <c r="AV592" s="98"/>
      <c r="AW592" s="58">
        <f t="shared" si="353"/>
        <v>3.4</v>
      </c>
      <c r="AX592" s="99"/>
      <c r="AY592" s="300">
        <f>MAX(K592:AO592)</f>
        <v>74</v>
      </c>
      <c r="AZ592" s="101">
        <v>158.6</v>
      </c>
      <c r="BA592" s="102">
        <f t="shared" si="349"/>
        <v>-84.6</v>
      </c>
      <c r="BB592" s="102" t="str">
        <f t="shared" si="350"/>
        <v/>
      </c>
      <c r="BC592" s="102" t="str">
        <f t="shared" si="351"/>
        <v/>
      </c>
      <c r="BD592" s="102">
        <v>17.403687045366205</v>
      </c>
      <c r="BE592" s="103">
        <f t="shared" si="354"/>
        <v>6.5963129546337953</v>
      </c>
      <c r="BF592" s="480" t="s">
        <v>1823</v>
      </c>
      <c r="BG592" s="105">
        <v>36.620833333333337</v>
      </c>
      <c r="BH592" s="105">
        <v>62.429629629629645</v>
      </c>
      <c r="BI592" s="105">
        <v>174.86296296296297</v>
      </c>
      <c r="BJ592" s="105">
        <v>387.16250000000008</v>
      </c>
      <c r="BK592" s="105">
        <v>440.16304456392919</v>
      </c>
      <c r="BL592" s="105">
        <v>392.476</v>
      </c>
      <c r="BM592" s="105">
        <v>325.37083333333334</v>
      </c>
      <c r="BN592" s="105">
        <v>244.17692307692303</v>
      </c>
      <c r="BO592" s="105">
        <v>254.48</v>
      </c>
      <c r="BP592" s="105">
        <v>295.05199999999996</v>
      </c>
      <c r="BQ592" s="105">
        <v>223.988</v>
      </c>
      <c r="BR592" s="106">
        <v>98.466666666666683</v>
      </c>
      <c r="BS592" s="107"/>
      <c r="BT592" s="108">
        <v>3.4822060625016285</v>
      </c>
      <c r="BU592" s="108">
        <v>4.7145790816326532</v>
      </c>
      <c r="BV592" s="108">
        <v>9.7278911564625865</v>
      </c>
      <c r="BW592" s="108">
        <v>17.403687045366205</v>
      </c>
      <c r="BX592" s="108">
        <v>20.861988463096832</v>
      </c>
      <c r="BY592" s="109">
        <v>20.560647737355808</v>
      </c>
      <c r="BZ592" s="109">
        <v>19.709677304205041</v>
      </c>
      <c r="CA592" s="109">
        <v>17.038628899835793</v>
      </c>
      <c r="CB592" s="109">
        <v>14.071780436312457</v>
      </c>
      <c r="CC592" s="109">
        <v>15.484523809523813</v>
      </c>
      <c r="CD592" s="109">
        <v>12.87885422368181</v>
      </c>
      <c r="CE592" s="109">
        <v>5.7037037037037015</v>
      </c>
      <c r="CF592" s="110"/>
      <c r="CG592" s="111">
        <v>173.5</v>
      </c>
      <c r="CH592" s="111">
        <v>97.5</v>
      </c>
      <c r="CI592" s="111">
        <v>170</v>
      </c>
      <c r="CJ592" s="111">
        <v>158.6</v>
      </c>
      <c r="CK592" s="111">
        <v>155</v>
      </c>
      <c r="CL592" s="111">
        <v>153.5</v>
      </c>
      <c r="CM592" s="111">
        <v>125.5</v>
      </c>
      <c r="CN592" s="111">
        <v>122</v>
      </c>
      <c r="CO592" s="111">
        <v>131.80000000000001</v>
      </c>
      <c r="CP592" s="111">
        <v>129</v>
      </c>
      <c r="CQ592" s="111">
        <v>140.80000000000001</v>
      </c>
      <c r="CR592" s="111">
        <v>298</v>
      </c>
      <c r="CS592" s="112"/>
      <c r="CT592" s="481" t="s">
        <v>1823</v>
      </c>
      <c r="CU592" s="114">
        <f t="shared" si="355"/>
        <v>279.3</v>
      </c>
      <c r="CV592" s="114"/>
      <c r="CW592" s="114"/>
      <c r="CX592" s="114">
        <f t="shared" si="356"/>
        <v>88.200000000000017</v>
      </c>
      <c r="CY592" s="114"/>
      <c r="CZ592" s="114"/>
      <c r="DA592" s="114">
        <f t="shared" si="357"/>
        <v>172.8</v>
      </c>
      <c r="DB592" s="115">
        <f t="shared" si="363"/>
        <v>540.29999999999995</v>
      </c>
      <c r="DC592" s="116">
        <f t="shared" si="358"/>
        <v>10</v>
      </c>
      <c r="DD592" s="116">
        <f t="shared" si="359"/>
        <v>10</v>
      </c>
      <c r="DE592" s="116">
        <f t="shared" si="360"/>
        <v>10</v>
      </c>
      <c r="DF592" s="117">
        <f t="shared" si="361"/>
        <v>30</v>
      </c>
      <c r="DH592" s="119">
        <v>11.978251599147123</v>
      </c>
      <c r="DI592" s="119">
        <v>8.6842324093816625</v>
      </c>
      <c r="DJ592" s="120">
        <v>12.776801705756933</v>
      </c>
      <c r="DK592" s="121"/>
      <c r="DL592" s="119">
        <v>25.874691358024698</v>
      </c>
      <c r="DM592" s="119">
        <v>26.802469135802475</v>
      </c>
      <c r="DN592" s="120">
        <v>33.296913580246915</v>
      </c>
      <c r="DO592" s="121"/>
      <c r="DP592" s="119">
        <v>33.205449770190413</v>
      </c>
      <c r="DQ592" s="119">
        <v>42.506976362442536</v>
      </c>
      <c r="DR592" s="120">
        <v>76.612573867367018</v>
      </c>
      <c r="DS592" s="121"/>
      <c r="DT592" s="119">
        <v>112.8568966036826</v>
      </c>
      <c r="DU592" s="119">
        <v>103.13811288912996</v>
      </c>
      <c r="DV592" s="120">
        <v>149.64943495163183</v>
      </c>
      <c r="DW592" s="121"/>
      <c r="DX592" s="119">
        <v>148.86912789219426</v>
      </c>
      <c r="DY592" s="119">
        <v>116.95417238749047</v>
      </c>
      <c r="DZ592" s="120">
        <v>175.53225527587082</v>
      </c>
      <c r="EA592" s="121"/>
      <c r="EB592" s="119">
        <v>140.1565792246102</v>
      </c>
      <c r="EC592" s="119">
        <v>135.95488305941848</v>
      </c>
      <c r="ED592" s="120">
        <v>130.8528234302571</v>
      </c>
      <c r="EE592" s="121"/>
      <c r="EF592" s="119">
        <v>107.00625029206974</v>
      </c>
      <c r="EG592" s="119">
        <v>98.805771297724206</v>
      </c>
      <c r="EH592" s="120">
        <v>99.905835553063241</v>
      </c>
      <c r="EI592" s="121"/>
      <c r="EJ592" s="119">
        <v>86.787377850162855</v>
      </c>
      <c r="EK592" s="119">
        <v>76.288904723127018</v>
      </c>
      <c r="EL592" s="120">
        <v>82.488003140995801</v>
      </c>
      <c r="EM592" s="121"/>
      <c r="EN592" s="119">
        <v>89.703373364087653</v>
      </c>
      <c r="EO592" s="119">
        <v>96.403625332196768</v>
      </c>
      <c r="EP592" s="120">
        <v>98.803715589429885</v>
      </c>
      <c r="EQ592" s="121"/>
      <c r="ER592" s="119">
        <v>106.68458161042194</v>
      </c>
      <c r="ES592" s="119">
        <v>94.38635898803966</v>
      </c>
      <c r="ET592" s="120">
        <v>120.18263083010982</v>
      </c>
      <c r="EU592" s="121"/>
      <c r="EV592" s="119">
        <v>74.795254183519717</v>
      </c>
      <c r="EW592" s="119">
        <v>95.893915457213126</v>
      </c>
      <c r="EX592" s="120">
        <v>62.796015544452374</v>
      </c>
      <c r="EY592" s="121"/>
      <c r="EZ592" s="119">
        <v>37.306265222138236</v>
      </c>
      <c r="FA592" s="119">
        <v>32.905526161081724</v>
      </c>
      <c r="FB592" s="120">
        <v>18.003023431594865</v>
      </c>
    </row>
    <row r="593" spans="1:158" s="118" customFormat="1" ht="15" customHeight="1" x14ac:dyDescent="0.25">
      <c r="A593" s="208">
        <v>35035070</v>
      </c>
      <c r="B593" s="86">
        <v>-73.581999999999994</v>
      </c>
      <c r="C593" s="86">
        <v>4.0767222222220001</v>
      </c>
      <c r="D593" s="445">
        <v>340</v>
      </c>
      <c r="E593" s="478" t="s">
        <v>1918</v>
      </c>
      <c r="F593" s="475" t="s">
        <v>80</v>
      </c>
      <c r="G593" s="475" t="s">
        <v>1524</v>
      </c>
      <c r="H593" s="475" t="s">
        <v>737</v>
      </c>
      <c r="I593" s="475" t="s">
        <v>1637</v>
      </c>
      <c r="J593" s="479" t="s">
        <v>1480</v>
      </c>
      <c r="K593" s="126" t="s">
        <v>1301</v>
      </c>
      <c r="L593" s="126" t="s">
        <v>1301</v>
      </c>
      <c r="M593" s="126" t="s">
        <v>1301</v>
      </c>
      <c r="N593" s="126" t="s">
        <v>1301</v>
      </c>
      <c r="O593" s="126" t="s">
        <v>1301</v>
      </c>
      <c r="P593" s="126" t="s">
        <v>1301</v>
      </c>
      <c r="Q593" s="126" t="s">
        <v>1301</v>
      </c>
      <c r="R593" s="126" t="s">
        <v>1301</v>
      </c>
      <c r="S593" s="126" t="s">
        <v>1301</v>
      </c>
      <c r="T593" s="126" t="s">
        <v>1301</v>
      </c>
      <c r="U593" s="126" t="s">
        <v>1301</v>
      </c>
      <c r="V593" s="661" t="s">
        <v>1301</v>
      </c>
      <c r="W593" s="661" t="s">
        <v>1301</v>
      </c>
      <c r="X593" s="126" t="s">
        <v>1301</v>
      </c>
      <c r="Y593" s="126" t="s">
        <v>1301</v>
      </c>
      <c r="Z593" s="126" t="s">
        <v>1301</v>
      </c>
      <c r="AA593" s="126" t="s">
        <v>1301</v>
      </c>
      <c r="AB593" s="126" t="s">
        <v>1301</v>
      </c>
      <c r="AC593" s="126" t="s">
        <v>1301</v>
      </c>
      <c r="AD593" s="126" t="s">
        <v>1301</v>
      </c>
      <c r="AE593" s="126" t="s">
        <v>1301</v>
      </c>
      <c r="AF593" s="126" t="s">
        <v>1301</v>
      </c>
      <c r="AG593" s="126" t="s">
        <v>1301</v>
      </c>
      <c r="AH593" s="126" t="s">
        <v>1301</v>
      </c>
      <c r="AI593" s="126" t="s">
        <v>1301</v>
      </c>
      <c r="AJ593" s="126" t="s">
        <v>1301</v>
      </c>
      <c r="AK593" s="126" t="s">
        <v>1301</v>
      </c>
      <c r="AL593" s="126" t="s">
        <v>1301</v>
      </c>
      <c r="AM593" s="126" t="s">
        <v>1301</v>
      </c>
      <c r="AN593" s="126" t="s">
        <v>1301</v>
      </c>
      <c r="AO593" s="120"/>
      <c r="AP593" s="92" t="str">
        <f t="shared" si="348"/>
        <v/>
      </c>
      <c r="AQ593" s="93">
        <v>453.5</v>
      </c>
      <c r="AR593" s="226"/>
      <c r="AS593" s="227"/>
      <c r="AT593" s="96">
        <f t="shared" si="352"/>
        <v>0</v>
      </c>
      <c r="AU593" s="97">
        <f t="shared" si="362"/>
        <v>0</v>
      </c>
      <c r="AV593" s="98"/>
      <c r="AW593" s="58"/>
      <c r="AX593" s="99"/>
      <c r="AY593" s="300"/>
      <c r="AZ593" s="101">
        <v>184</v>
      </c>
      <c r="BA593" s="102" t="str">
        <f t="shared" si="349"/>
        <v/>
      </c>
      <c r="BB593" s="102" t="str">
        <f t="shared" si="350"/>
        <v/>
      </c>
      <c r="BC593" s="102" t="str">
        <f t="shared" si="351"/>
        <v/>
      </c>
      <c r="BD593" s="102">
        <v>19.899999999999999</v>
      </c>
      <c r="BE593" s="103">
        <f t="shared" si="354"/>
        <v>-19.899999999999999</v>
      </c>
      <c r="BF593" s="480" t="s">
        <v>1824</v>
      </c>
      <c r="BG593" s="105">
        <v>86.3</v>
      </c>
      <c r="BH593" s="105">
        <v>72.2</v>
      </c>
      <c r="BI593" s="105">
        <v>221.2</v>
      </c>
      <c r="BJ593" s="105">
        <v>453.5</v>
      </c>
      <c r="BK593" s="105">
        <v>499.9</v>
      </c>
      <c r="BL593" s="105">
        <v>454.3</v>
      </c>
      <c r="BM593" s="105">
        <v>369.3</v>
      </c>
      <c r="BN593" s="105">
        <v>327.9</v>
      </c>
      <c r="BO593" s="105">
        <v>289.7</v>
      </c>
      <c r="BP593" s="105">
        <v>383.9</v>
      </c>
      <c r="BQ593" s="105">
        <v>312.89999999999998</v>
      </c>
      <c r="BR593" s="106">
        <v>120</v>
      </c>
      <c r="BS593" s="107"/>
      <c r="BT593" s="142">
        <v>5.2</v>
      </c>
      <c r="BU593" s="143">
        <v>5.8</v>
      </c>
      <c r="BV593" s="143">
        <v>11.7</v>
      </c>
      <c r="BW593" s="143">
        <v>19.899999999999999</v>
      </c>
      <c r="BX593" s="143">
        <v>22.6</v>
      </c>
      <c r="BY593" s="143">
        <v>22.5</v>
      </c>
      <c r="BZ593" s="143">
        <v>21.6</v>
      </c>
      <c r="CA593" s="143">
        <v>18.100000000000001</v>
      </c>
      <c r="CB593" s="143">
        <v>15.6</v>
      </c>
      <c r="CC593" s="143">
        <v>18.100000000000001</v>
      </c>
      <c r="CD593" s="143">
        <v>15.3</v>
      </c>
      <c r="CE593" s="144">
        <v>8.3000000000000007</v>
      </c>
      <c r="CF593" s="110"/>
      <c r="CG593" s="111">
        <v>115</v>
      </c>
      <c r="CH593" s="111">
        <v>87</v>
      </c>
      <c r="CI593" s="111">
        <v>128</v>
      </c>
      <c r="CJ593" s="111">
        <v>184</v>
      </c>
      <c r="CK593" s="111">
        <v>188</v>
      </c>
      <c r="CL593" s="111">
        <v>160</v>
      </c>
      <c r="CM593" s="111">
        <v>123</v>
      </c>
      <c r="CN593" s="111">
        <v>110.2</v>
      </c>
      <c r="CO593" s="111">
        <v>156</v>
      </c>
      <c r="CP593" s="111">
        <v>135</v>
      </c>
      <c r="CQ593" s="111">
        <v>125</v>
      </c>
      <c r="CR593" s="111">
        <v>223.4</v>
      </c>
      <c r="CS593" s="112"/>
      <c r="CT593" s="481" t="s">
        <v>1824</v>
      </c>
      <c r="CU593" s="114">
        <f t="shared" si="355"/>
        <v>0</v>
      </c>
      <c r="CV593" s="114"/>
      <c r="CW593" s="114"/>
      <c r="CX593" s="114">
        <f t="shared" si="356"/>
        <v>0</v>
      </c>
      <c r="CY593" s="114"/>
      <c r="CZ593" s="114"/>
      <c r="DA593" s="114">
        <f t="shared" si="357"/>
        <v>0</v>
      </c>
      <c r="DB593" s="115">
        <f t="shared" si="363"/>
        <v>0</v>
      </c>
      <c r="DC593" s="116">
        <f t="shared" si="358"/>
        <v>0</v>
      </c>
      <c r="DD593" s="116">
        <f t="shared" si="359"/>
        <v>0</v>
      </c>
      <c r="DE593" s="116">
        <f t="shared" si="360"/>
        <v>0</v>
      </c>
      <c r="DF593" s="117">
        <f t="shared" si="361"/>
        <v>0</v>
      </c>
      <c r="DH593" s="119">
        <v>16.679488272921109</v>
      </c>
      <c r="DI593" s="119">
        <v>18.792985074626866</v>
      </c>
      <c r="DJ593" s="120">
        <v>18.107526652452023</v>
      </c>
      <c r="DK593" s="121"/>
      <c r="DL593" s="119">
        <v>24.637970385214881</v>
      </c>
      <c r="DM593" s="119">
        <v>35.679052549543535</v>
      </c>
      <c r="DN593" s="120">
        <v>41.710754843019373</v>
      </c>
      <c r="DO593" s="121"/>
      <c r="DP593" s="119">
        <v>40.836961235390554</v>
      </c>
      <c r="DQ593" s="119">
        <v>60.909365910413023</v>
      </c>
      <c r="DR593" s="120">
        <v>105.99811729864085</v>
      </c>
      <c r="DS593" s="121"/>
      <c r="DT593" s="119">
        <v>127.63618196821298</v>
      </c>
      <c r="DU593" s="119">
        <v>140.63334290053697</v>
      </c>
      <c r="DV593" s="120">
        <v>178.60942249967113</v>
      </c>
      <c r="DW593" s="121"/>
      <c r="DX593" s="119">
        <v>166.11827193708609</v>
      </c>
      <c r="DY593" s="119">
        <v>136.27363721026489</v>
      </c>
      <c r="DZ593" s="120">
        <v>186.45309085264904</v>
      </c>
      <c r="EA593" s="121"/>
      <c r="EB593" s="119">
        <v>155.74816931982633</v>
      </c>
      <c r="EC593" s="119">
        <v>162.74372028116599</v>
      </c>
      <c r="ED593" s="120">
        <v>151.47311039900762</v>
      </c>
      <c r="EE593" s="121"/>
      <c r="EF593" s="119">
        <v>131.8618092016813</v>
      </c>
      <c r="EG593" s="119">
        <v>126.15085690833702</v>
      </c>
      <c r="EH593" s="120">
        <v>121.25575494261334</v>
      </c>
      <c r="EI593" s="121"/>
      <c r="EJ593" s="119">
        <v>116.40065848690134</v>
      </c>
      <c r="EK593" s="119">
        <v>107.00867402529727</v>
      </c>
      <c r="EL593" s="120">
        <v>109.60645696148565</v>
      </c>
      <c r="EM593" s="121"/>
      <c r="EN593" s="119">
        <v>83.697460547504022</v>
      </c>
      <c r="EO593" s="119">
        <v>104.44471497584541</v>
      </c>
      <c r="EP593" s="120">
        <v>126.10282447665055</v>
      </c>
      <c r="EQ593" s="121"/>
      <c r="ER593" s="119">
        <v>141.43615058823531</v>
      </c>
      <c r="ES593" s="119">
        <v>137.15946352941177</v>
      </c>
      <c r="ET593" s="120">
        <v>154.16438588235295</v>
      </c>
      <c r="EU593" s="121"/>
      <c r="EV593" s="119">
        <v>98.140914674634772</v>
      </c>
      <c r="EW593" s="119">
        <v>98.239946879150068</v>
      </c>
      <c r="EX593" s="120">
        <v>101.90413844621514</v>
      </c>
      <c r="EY593" s="121"/>
      <c r="EZ593" s="119">
        <v>43.285835567470961</v>
      </c>
      <c r="FA593" s="119">
        <v>29.036461126005367</v>
      </c>
      <c r="FB593" s="120">
        <v>27.961036639857017</v>
      </c>
    </row>
    <row r="594" spans="1:158" s="118" customFormat="1" ht="15" customHeight="1" x14ac:dyDescent="0.25">
      <c r="A594" s="208">
        <v>31015010</v>
      </c>
      <c r="B594" s="86">
        <v>-72.64</v>
      </c>
      <c r="C594" s="86">
        <v>2.3727777777779999</v>
      </c>
      <c r="D594" s="445">
        <v>150</v>
      </c>
      <c r="E594" s="478" t="s">
        <v>1919</v>
      </c>
      <c r="F594" s="475" t="s">
        <v>447</v>
      </c>
      <c r="G594" s="475" t="s">
        <v>1524</v>
      </c>
      <c r="H594" s="475" t="s">
        <v>1038</v>
      </c>
      <c r="I594" s="475" t="s">
        <v>1638</v>
      </c>
      <c r="J594" s="479" t="s">
        <v>1481</v>
      </c>
      <c r="K594" s="126">
        <v>0</v>
      </c>
      <c r="L594" s="126">
        <v>0</v>
      </c>
      <c r="M594" s="126">
        <v>10</v>
      </c>
      <c r="N594" s="126">
        <v>0</v>
      </c>
      <c r="O594" s="126">
        <v>12</v>
      </c>
      <c r="P594" s="126">
        <v>5</v>
      </c>
      <c r="Q594" s="126">
        <v>5</v>
      </c>
      <c r="R594" s="126">
        <v>20</v>
      </c>
      <c r="S594" s="126">
        <v>0</v>
      </c>
      <c r="T594" s="126">
        <v>20</v>
      </c>
      <c r="U594" s="126">
        <v>0</v>
      </c>
      <c r="V594" s="661">
        <v>0</v>
      </c>
      <c r="W594" s="661">
        <v>0</v>
      </c>
      <c r="X594" s="126">
        <v>12</v>
      </c>
      <c r="Y594" s="126">
        <v>2</v>
      </c>
      <c r="Z594" s="126">
        <v>15</v>
      </c>
      <c r="AA594" s="126">
        <v>0</v>
      </c>
      <c r="AB594" s="126">
        <v>0</v>
      </c>
      <c r="AC594" s="126">
        <v>0</v>
      </c>
      <c r="AD594" s="126">
        <v>1</v>
      </c>
      <c r="AE594" s="126">
        <v>0</v>
      </c>
      <c r="AF594" s="126">
        <v>15</v>
      </c>
      <c r="AG594" s="126">
        <v>1</v>
      </c>
      <c r="AH594" s="126">
        <v>0</v>
      </c>
      <c r="AI594" s="126">
        <v>0</v>
      </c>
      <c r="AJ594" s="126">
        <v>0</v>
      </c>
      <c r="AK594" s="126">
        <v>20</v>
      </c>
      <c r="AL594" s="126">
        <v>7</v>
      </c>
      <c r="AM594" s="126">
        <v>7</v>
      </c>
      <c r="AN594" s="126" t="s">
        <v>1301</v>
      </c>
      <c r="AO594" s="120"/>
      <c r="AP594" s="92">
        <f t="shared" si="348"/>
        <v>152</v>
      </c>
      <c r="AQ594" s="93">
        <v>308.20689655172413</v>
      </c>
      <c r="AR594" s="94">
        <f>+AP594*100/AQ594</f>
        <v>49.317520698142765</v>
      </c>
      <c r="AS594" s="95">
        <f>IF(AND((AP594*$AT$1*100/(AQ594*AT594))&gt;100+3.33*AP594-AQ594*AT594/$AT$1,AQ594&lt;30),IF(100+3.33*AP594-AQ594*AT594/$AT$1&gt;200,200,100+3.33*AP594-AQ594*AT594/$AT$1),IF((AP594*$AT$1*100/(AQ594*AT594))&lt;100+AP594-3.33*AQ594*AT594/$AT$1,100+AP594-3.33*AQ594*AT594/$AT$1,IF((AP594*$AT$1*100/(AQ594*AT594))&gt;200,200,(AP594*$AT$1*100/(AQ594*AT594)))))</f>
        <v>51.018124860147687</v>
      </c>
      <c r="AT594" s="96">
        <f t="shared" si="352"/>
        <v>29</v>
      </c>
      <c r="AU594" s="97">
        <f t="shared" si="362"/>
        <v>15</v>
      </c>
      <c r="AV594" s="98"/>
      <c r="AW594" s="58">
        <f>+LOOKUP(1000,K594:AO594)</f>
        <v>7</v>
      </c>
      <c r="AX594" s="99"/>
      <c r="AY594" s="300">
        <f t="shared" ref="AY594:AY603" si="364">MAX(K594:AO594)</f>
        <v>20</v>
      </c>
      <c r="AZ594" s="101">
        <v>132</v>
      </c>
      <c r="BA594" s="102">
        <f t="shared" si="349"/>
        <v>-112</v>
      </c>
      <c r="BB594" s="102" t="str">
        <f t="shared" si="350"/>
        <v/>
      </c>
      <c r="BC594" s="102" t="str">
        <f t="shared" si="351"/>
        <v/>
      </c>
      <c r="BD594" s="102">
        <v>18.085057471264367</v>
      </c>
      <c r="BE594" s="103">
        <f t="shared" si="354"/>
        <v>-3.085057471264367</v>
      </c>
      <c r="BF594" s="480" t="s">
        <v>1825</v>
      </c>
      <c r="BG594" s="105">
        <v>62.037037037037045</v>
      </c>
      <c r="BH594" s="105">
        <v>78.714814814814815</v>
      </c>
      <c r="BI594" s="105">
        <v>203.52962962962971</v>
      </c>
      <c r="BJ594" s="105">
        <v>308.20689655172413</v>
      </c>
      <c r="BK594" s="105">
        <v>401.44583333333338</v>
      </c>
      <c r="BL594" s="105">
        <v>360.41481481481486</v>
      </c>
      <c r="BM594" s="105">
        <v>352.16296296296292</v>
      </c>
      <c r="BN594" s="105">
        <v>282.51481481481483</v>
      </c>
      <c r="BO594" s="105">
        <v>252.96428571428572</v>
      </c>
      <c r="BP594" s="105">
        <v>272.74285714285713</v>
      </c>
      <c r="BQ594" s="105">
        <v>208.76296296296294</v>
      </c>
      <c r="BR594" s="106">
        <v>111.23461538461538</v>
      </c>
      <c r="BS594" s="107"/>
      <c r="BT594" s="142">
        <v>5.6080459770114919</v>
      </c>
      <c r="BU594" s="143">
        <v>6.4067346600443891</v>
      </c>
      <c r="BV594" s="143">
        <v>12.868500273672684</v>
      </c>
      <c r="BW594" s="143">
        <v>18.085057471264367</v>
      </c>
      <c r="BX594" s="143">
        <v>22.101658587152045</v>
      </c>
      <c r="BY594" s="143">
        <v>22.122473246135559</v>
      </c>
      <c r="BZ594" s="143">
        <v>22.110837438423648</v>
      </c>
      <c r="CA594" s="143">
        <v>19.05952380952381</v>
      </c>
      <c r="CB594" s="143">
        <v>16.163729246487865</v>
      </c>
      <c r="CC594" s="143">
        <v>16.157471264367814</v>
      </c>
      <c r="CD594" s="143">
        <v>15.519704433497537</v>
      </c>
      <c r="CE594" s="144">
        <v>10.239558792032552</v>
      </c>
      <c r="CF594" s="110"/>
      <c r="CG594" s="111">
        <v>75</v>
      </c>
      <c r="CH594" s="111">
        <v>87</v>
      </c>
      <c r="CI594" s="111">
        <v>138.5</v>
      </c>
      <c r="CJ594" s="111">
        <v>132</v>
      </c>
      <c r="CK594" s="111">
        <v>175</v>
      </c>
      <c r="CL594" s="111">
        <v>198</v>
      </c>
      <c r="CM594" s="111">
        <v>128.69999999999999</v>
      </c>
      <c r="CN594" s="111">
        <v>134</v>
      </c>
      <c r="CO594" s="111">
        <v>96.9</v>
      </c>
      <c r="CP594" s="111">
        <v>146.9</v>
      </c>
      <c r="CQ594" s="111">
        <v>179</v>
      </c>
      <c r="CR594" s="111">
        <v>104</v>
      </c>
      <c r="CS594" s="112"/>
      <c r="CT594" s="481" t="s">
        <v>1825</v>
      </c>
      <c r="CU594" s="114">
        <f t="shared" si="355"/>
        <v>72</v>
      </c>
      <c r="CV594" s="114"/>
      <c r="CW594" s="114"/>
      <c r="CX594" s="114">
        <f t="shared" si="356"/>
        <v>30</v>
      </c>
      <c r="CY594" s="114"/>
      <c r="CZ594" s="114"/>
      <c r="DA594" s="114">
        <f t="shared" si="357"/>
        <v>50</v>
      </c>
      <c r="DB594" s="115">
        <f t="shared" si="363"/>
        <v>152</v>
      </c>
      <c r="DC594" s="116">
        <f t="shared" si="358"/>
        <v>10</v>
      </c>
      <c r="DD594" s="116">
        <f t="shared" si="359"/>
        <v>10</v>
      </c>
      <c r="DE594" s="116">
        <f t="shared" si="360"/>
        <v>9</v>
      </c>
      <c r="DF594" s="117">
        <f t="shared" si="361"/>
        <v>29</v>
      </c>
      <c r="DH594" s="119"/>
      <c r="DI594" s="119"/>
      <c r="DJ594" s="120"/>
      <c r="DK594" s="121"/>
      <c r="DL594" s="119"/>
      <c r="DM594" s="119"/>
      <c r="DN594" s="120"/>
      <c r="DO594" s="121"/>
      <c r="DP594" s="119"/>
      <c r="DQ594" s="119"/>
      <c r="DR594" s="120"/>
      <c r="DS594" s="121"/>
      <c r="DT594" s="119"/>
      <c r="DU594" s="119"/>
      <c r="DV594" s="120"/>
      <c r="DW594" s="121"/>
      <c r="DX594" s="119"/>
      <c r="DY594" s="119"/>
      <c r="DZ594" s="120"/>
      <c r="EA594" s="121"/>
      <c r="EB594" s="119"/>
      <c r="EC594" s="119"/>
      <c r="ED594" s="120"/>
      <c r="EE594" s="121"/>
      <c r="EF594" s="119"/>
      <c r="EG594" s="119"/>
      <c r="EH594" s="120"/>
      <c r="EI594" s="121"/>
      <c r="EJ594" s="119"/>
      <c r="EK594" s="119"/>
      <c r="EL594" s="120"/>
      <c r="EM594" s="121"/>
      <c r="EN594" s="119"/>
      <c r="EO594" s="119"/>
      <c r="EP594" s="120"/>
      <c r="EQ594" s="121"/>
      <c r="ER594" s="119"/>
      <c r="ES594" s="119"/>
      <c r="ET594" s="120"/>
      <c r="EU594" s="121"/>
      <c r="EV594" s="119"/>
      <c r="EW594" s="119"/>
      <c r="EX594" s="120"/>
      <c r="EY594" s="121"/>
      <c r="EZ594" s="119"/>
      <c r="FA594" s="119"/>
      <c r="FB594" s="120"/>
    </row>
    <row r="595" spans="1:158" s="118" customFormat="1" ht="15" customHeight="1" x14ac:dyDescent="0.25">
      <c r="A595" s="208">
        <v>35010010</v>
      </c>
      <c r="B595" s="215">
        <v>-72.936499999999995</v>
      </c>
      <c r="C595" s="215">
        <v>4.105027777778</v>
      </c>
      <c r="D595" s="445">
        <v>182</v>
      </c>
      <c r="E595" s="478" t="s">
        <v>435</v>
      </c>
      <c r="F595" s="475" t="s">
        <v>80</v>
      </c>
      <c r="G595" s="482" t="s">
        <v>1524</v>
      </c>
      <c r="H595" s="482" t="s">
        <v>737</v>
      </c>
      <c r="I595" s="482" t="s">
        <v>1639</v>
      </c>
      <c r="J595" s="479" t="s">
        <v>1029</v>
      </c>
      <c r="K595" s="172">
        <v>94</v>
      </c>
      <c r="L595" s="172">
        <v>0</v>
      </c>
      <c r="M595" s="172">
        <v>35</v>
      </c>
      <c r="N595" s="172">
        <v>5</v>
      </c>
      <c r="O595" s="172">
        <v>20</v>
      </c>
      <c r="P595" s="172">
        <v>0</v>
      </c>
      <c r="Q595" s="172">
        <v>3</v>
      </c>
      <c r="R595" s="172">
        <v>53</v>
      </c>
      <c r="S595" s="172">
        <v>1</v>
      </c>
      <c r="T595" s="172">
        <v>30</v>
      </c>
      <c r="U595" s="126">
        <v>0</v>
      </c>
      <c r="V595" s="663">
        <v>0</v>
      </c>
      <c r="W595" s="663">
        <v>18</v>
      </c>
      <c r="X595" s="172">
        <v>29</v>
      </c>
      <c r="Y595" s="172">
        <v>16</v>
      </c>
      <c r="Z595" s="172">
        <v>1</v>
      </c>
      <c r="AA595" s="172">
        <v>3</v>
      </c>
      <c r="AB595" s="172">
        <v>0</v>
      </c>
      <c r="AC595" s="172">
        <v>0</v>
      </c>
      <c r="AD595" s="172">
        <v>3</v>
      </c>
      <c r="AE595" s="172">
        <v>0</v>
      </c>
      <c r="AF595" s="172">
        <v>29</v>
      </c>
      <c r="AG595" s="172">
        <v>0</v>
      </c>
      <c r="AH595" s="172">
        <v>62</v>
      </c>
      <c r="AI595" s="172">
        <v>0</v>
      </c>
      <c r="AJ595" s="172">
        <v>31</v>
      </c>
      <c r="AK595" s="172">
        <v>0</v>
      </c>
      <c r="AL595" s="172">
        <v>30</v>
      </c>
      <c r="AM595" s="172">
        <v>3</v>
      </c>
      <c r="AN595" s="126">
        <v>0</v>
      </c>
      <c r="AO595" s="120"/>
      <c r="AP595" s="92">
        <f t="shared" si="348"/>
        <v>466</v>
      </c>
      <c r="AQ595" s="93">
        <v>340.16071428571428</v>
      </c>
      <c r="AR595" s="94">
        <f>+AP595*100/AQ595</f>
        <v>136.99406793007506</v>
      </c>
      <c r="AS595" s="95">
        <f>IF(AND((AP595*$AT$1*100/(AQ595*AT595))&gt;100+3.33*AP595-AQ595*AT595/$AT$1,AQ595&lt;30),IF(100+3.33*AP595-AQ595*AT595/$AT$1&gt;200,200,100+3.33*AP595-AQ595*AT595/$AT$1),IF((AP595*$AT$1*100/(AQ595*AT595))&lt;100+AP595-3.33*AQ595*AT595/$AT$1,100+AP595-3.33*AQ595*AT595/$AT$1,IF((AP595*$AT$1*100/(AQ595*AT595))&gt;200,200,(AP595*$AT$1*100/(AQ595*AT595)))))</f>
        <v>136.99406793007509</v>
      </c>
      <c r="AT595" s="96">
        <f t="shared" si="352"/>
        <v>30</v>
      </c>
      <c r="AU595" s="97">
        <f t="shared" si="362"/>
        <v>19</v>
      </c>
      <c r="AV595" s="98"/>
      <c r="AW595" s="58">
        <f>+LOOKUP(1000,K595:AO595)</f>
        <v>0</v>
      </c>
      <c r="AX595" s="99"/>
      <c r="AY595" s="300">
        <f t="shared" si="364"/>
        <v>94</v>
      </c>
      <c r="AZ595" s="101">
        <v>158</v>
      </c>
      <c r="BA595" s="102">
        <f t="shared" si="349"/>
        <v>-64</v>
      </c>
      <c r="BB595" s="102" t="str">
        <f t="shared" si="350"/>
        <v/>
      </c>
      <c r="BC595" s="102" t="str">
        <f t="shared" si="351"/>
        <v/>
      </c>
      <c r="BD595" s="102">
        <v>14.001058201058202</v>
      </c>
      <c r="BE595" s="103">
        <f t="shared" si="354"/>
        <v>4.9989417989417984</v>
      </c>
      <c r="BF595" s="480" t="s">
        <v>435</v>
      </c>
      <c r="BG595" s="105">
        <v>19.179310344827588</v>
      </c>
      <c r="BH595" s="105">
        <v>41.56666666666667</v>
      </c>
      <c r="BI595" s="105">
        <v>144.76666666666668</v>
      </c>
      <c r="BJ595" s="105">
        <v>340.16071428571428</v>
      </c>
      <c r="BK595" s="105">
        <v>366.25666666666672</v>
      </c>
      <c r="BL595" s="105">
        <v>369.78571428571428</v>
      </c>
      <c r="BM595" s="105">
        <v>290.71428571428572</v>
      </c>
      <c r="BN595" s="105">
        <v>232.01333333333332</v>
      </c>
      <c r="BO595" s="105">
        <v>241.8</v>
      </c>
      <c r="BP595" s="105">
        <v>261.57142857142856</v>
      </c>
      <c r="BQ595" s="105">
        <v>169.44827586206895</v>
      </c>
      <c r="BR595" s="106">
        <v>54.448275862068968</v>
      </c>
      <c r="BS595" s="107"/>
      <c r="BT595" s="108">
        <v>1.4137931034482758</v>
      </c>
      <c r="BU595" s="108">
        <v>2.7322249589490961</v>
      </c>
      <c r="BV595" s="108">
        <v>7.8666666666666636</v>
      </c>
      <c r="BW595" s="108">
        <v>14.001058201058202</v>
      </c>
      <c r="BX595" s="108">
        <v>16.466666666666665</v>
      </c>
      <c r="BY595" s="109">
        <v>16.539194139194137</v>
      </c>
      <c r="BZ595" s="109">
        <v>14.849425287356317</v>
      </c>
      <c r="CA595" s="109">
        <v>12.199999999999998</v>
      </c>
      <c r="CB595" s="109">
        <v>11.033333333333333</v>
      </c>
      <c r="CC595" s="109">
        <v>10.397777777777776</v>
      </c>
      <c r="CD595" s="109">
        <v>7.8275862068965498</v>
      </c>
      <c r="CE595" s="109">
        <v>3.0344827586206886</v>
      </c>
      <c r="CF595" s="110"/>
      <c r="CG595" s="111">
        <v>71</v>
      </c>
      <c r="CH595" s="111">
        <v>60</v>
      </c>
      <c r="CI595" s="111">
        <v>105</v>
      </c>
      <c r="CJ595" s="111">
        <v>158</v>
      </c>
      <c r="CK595" s="111">
        <v>195</v>
      </c>
      <c r="CL595" s="111">
        <v>172</v>
      </c>
      <c r="CM595" s="111">
        <v>122</v>
      </c>
      <c r="CN595" s="111">
        <v>307</v>
      </c>
      <c r="CO595" s="111">
        <v>135</v>
      </c>
      <c r="CP595" s="111">
        <v>136</v>
      </c>
      <c r="CQ595" s="111">
        <v>136</v>
      </c>
      <c r="CR595" s="111">
        <v>134</v>
      </c>
      <c r="CS595" s="112"/>
      <c r="CT595" s="481" t="s">
        <v>435</v>
      </c>
      <c r="CU595" s="114">
        <f t="shared" si="355"/>
        <v>241</v>
      </c>
      <c r="CV595" s="114"/>
      <c r="CW595" s="114"/>
      <c r="CX595" s="114">
        <f t="shared" si="356"/>
        <v>70</v>
      </c>
      <c r="CY595" s="114"/>
      <c r="CZ595" s="114"/>
      <c r="DA595" s="114">
        <f t="shared" si="357"/>
        <v>155</v>
      </c>
      <c r="DB595" s="115">
        <f t="shared" si="363"/>
        <v>466</v>
      </c>
      <c r="DC595" s="116">
        <f t="shared" si="358"/>
        <v>10</v>
      </c>
      <c r="DD595" s="116">
        <f t="shared" si="359"/>
        <v>10</v>
      </c>
      <c r="DE595" s="116">
        <f t="shared" si="360"/>
        <v>10</v>
      </c>
      <c r="DF595" s="117">
        <f t="shared" si="361"/>
        <v>30</v>
      </c>
      <c r="DH595" s="119">
        <v>2.3019582801191993</v>
      </c>
      <c r="DI595" s="119">
        <v>6.4054491272882075</v>
      </c>
      <c r="DJ595" s="120">
        <v>7.5063856960408684</v>
      </c>
      <c r="DK595" s="121"/>
      <c r="DL595" s="119">
        <v>13.042279411764705</v>
      </c>
      <c r="DM595" s="119">
        <v>27.601102941176467</v>
      </c>
      <c r="DN595" s="120">
        <v>14.356617647058822</v>
      </c>
      <c r="DO595" s="121"/>
      <c r="DP595" s="119">
        <v>27.702912723448996</v>
      </c>
      <c r="DQ595" s="119">
        <v>28.202965299684539</v>
      </c>
      <c r="DR595" s="120">
        <v>70.907455310199794</v>
      </c>
      <c r="DS595" s="121"/>
      <c r="DT595" s="119">
        <v>113.99654859218894</v>
      </c>
      <c r="DU595" s="119">
        <v>106.69676960339089</v>
      </c>
      <c r="DV595" s="120">
        <v>109.59668180442024</v>
      </c>
      <c r="DW595" s="121"/>
      <c r="DX595" s="119">
        <v>127.30903798367056</v>
      </c>
      <c r="DY595" s="119">
        <v>103.90737664181754</v>
      </c>
      <c r="DZ595" s="120">
        <v>144.41025204117855</v>
      </c>
      <c r="EA595" s="121"/>
      <c r="EB595" s="119">
        <v>123.18951913462412</v>
      </c>
      <c r="EC595" s="119">
        <v>120.18733751477137</v>
      </c>
      <c r="ED595" s="120">
        <v>123.58981001727116</v>
      </c>
      <c r="EE595" s="121"/>
      <c r="EF595" s="119">
        <v>115.30354751542399</v>
      </c>
      <c r="EG595" s="119">
        <v>84.217304749151097</v>
      </c>
      <c r="EH595" s="120">
        <v>93.461906356114596</v>
      </c>
      <c r="EI595" s="121"/>
      <c r="EJ595" s="119">
        <v>81.757553516819584</v>
      </c>
      <c r="EK595" s="119">
        <v>79.146132888518224</v>
      </c>
      <c r="EL595" s="120">
        <v>79.949646927995559</v>
      </c>
      <c r="EM595" s="121"/>
      <c r="EN595" s="119">
        <v>92.854866396761125</v>
      </c>
      <c r="EO595" s="119">
        <v>79.161522267206465</v>
      </c>
      <c r="EP595" s="120">
        <v>74.863611336032392</v>
      </c>
      <c r="EQ595" s="121"/>
      <c r="ER595" s="119">
        <v>86.782122145239924</v>
      </c>
      <c r="ES595" s="119">
        <v>84.498382088786229</v>
      </c>
      <c r="ET595" s="120">
        <v>86.682829099307142</v>
      </c>
      <c r="EU595" s="121"/>
      <c r="EV595" s="119">
        <v>70.267246973528174</v>
      </c>
      <c r="EW595" s="119">
        <v>47.464644543399949</v>
      </c>
      <c r="EX595" s="120">
        <v>33.078453310658105</v>
      </c>
      <c r="EY595" s="121"/>
      <c r="EZ595" s="119">
        <v>17.915054667788059</v>
      </c>
      <c r="FA595" s="119">
        <v>19.616484440706479</v>
      </c>
      <c r="FB595" s="120">
        <v>15.813288477712366</v>
      </c>
    </row>
    <row r="596" spans="1:158" s="118" customFormat="1" ht="15" customHeight="1" x14ac:dyDescent="0.25">
      <c r="A596" s="208">
        <v>35030380</v>
      </c>
      <c r="B596" s="86">
        <v>-73.641833333332997</v>
      </c>
      <c r="C596" s="86">
        <v>4.1440833333329996</v>
      </c>
      <c r="D596" s="445">
        <v>503</v>
      </c>
      <c r="E596" s="187" t="s">
        <v>1920</v>
      </c>
      <c r="F596" s="188" t="s">
        <v>80</v>
      </c>
      <c r="G596" s="89" t="s">
        <v>1524</v>
      </c>
      <c r="H596" s="89" t="s">
        <v>737</v>
      </c>
      <c r="I596" s="89" t="s">
        <v>1562</v>
      </c>
      <c r="J596" s="188" t="s">
        <v>1482</v>
      </c>
      <c r="K596" s="126">
        <v>19.7</v>
      </c>
      <c r="L596" s="126">
        <v>17.7</v>
      </c>
      <c r="M596" s="126">
        <v>0</v>
      </c>
      <c r="N596" s="126">
        <v>24</v>
      </c>
      <c r="O596" s="126">
        <v>20.100000000000001</v>
      </c>
      <c r="P596" s="126">
        <v>51.2</v>
      </c>
      <c r="Q596" s="126">
        <v>146.6</v>
      </c>
      <c r="R596" s="126">
        <v>16.399999999999999</v>
      </c>
      <c r="S596" s="126">
        <v>14</v>
      </c>
      <c r="T596" s="126">
        <v>38</v>
      </c>
      <c r="U596" s="172">
        <v>0</v>
      </c>
      <c r="V596" s="661">
        <v>0</v>
      </c>
      <c r="W596" s="661">
        <v>23.2</v>
      </c>
      <c r="X596" s="126">
        <v>1.6</v>
      </c>
      <c r="Y596" s="126">
        <v>12</v>
      </c>
      <c r="Z596" s="126">
        <v>19</v>
      </c>
      <c r="AA596" s="126">
        <v>21.3</v>
      </c>
      <c r="AB596" s="126">
        <v>0</v>
      </c>
      <c r="AC596" s="126">
        <v>6.5</v>
      </c>
      <c r="AD596" s="126">
        <v>10.8</v>
      </c>
      <c r="AE596" s="126">
        <v>11</v>
      </c>
      <c r="AF596" s="126">
        <v>17</v>
      </c>
      <c r="AG596" s="126">
        <v>0</v>
      </c>
      <c r="AH596" s="126">
        <v>12.9</v>
      </c>
      <c r="AI596" s="126">
        <v>12.6</v>
      </c>
      <c r="AJ596" s="126">
        <v>37</v>
      </c>
      <c r="AK596" s="126">
        <v>3.4</v>
      </c>
      <c r="AL596" s="126">
        <v>86</v>
      </c>
      <c r="AM596" s="126">
        <v>6.3</v>
      </c>
      <c r="AN596" s="172">
        <v>0.5</v>
      </c>
      <c r="AO596" s="120"/>
      <c r="AP596" s="92">
        <f t="shared" si="348"/>
        <v>628.79999999999984</v>
      </c>
      <c r="AQ596" s="93" t="s">
        <v>1301</v>
      </c>
      <c r="AR596" s="483"/>
      <c r="AS596" s="484"/>
      <c r="AT596" s="96">
        <f t="shared" si="352"/>
        <v>30</v>
      </c>
      <c r="AU596" s="97">
        <f t="shared" si="362"/>
        <v>25</v>
      </c>
      <c r="AV596" s="98"/>
      <c r="AW596" s="58">
        <f t="shared" si="353"/>
        <v>0.5</v>
      </c>
      <c r="AX596" s="99"/>
      <c r="AY596" s="300">
        <f t="shared" si="364"/>
        <v>146.6</v>
      </c>
      <c r="AZ596" s="101">
        <v>148</v>
      </c>
      <c r="BA596" s="102">
        <f t="shared" si="349"/>
        <v>-1.4000000000000057</v>
      </c>
      <c r="BB596" s="102" t="str">
        <f t="shared" si="350"/>
        <v/>
      </c>
      <c r="BC596" s="102" t="str">
        <f t="shared" si="351"/>
        <v/>
      </c>
      <c r="BD596" s="102" t="s">
        <v>1301</v>
      </c>
      <c r="BE596" s="103"/>
      <c r="BF596" s="480" t="s">
        <v>1826</v>
      </c>
      <c r="BG596" s="105" t="s">
        <v>1301</v>
      </c>
      <c r="BH596" s="105" t="s">
        <v>1301</v>
      </c>
      <c r="BI596" s="105" t="s">
        <v>1301</v>
      </c>
      <c r="BJ596" s="105" t="s">
        <v>1301</v>
      </c>
      <c r="BK596" s="105" t="s">
        <v>1301</v>
      </c>
      <c r="BL596" s="105" t="s">
        <v>1301</v>
      </c>
      <c r="BM596" s="105" t="s">
        <v>1301</v>
      </c>
      <c r="BN596" s="105" t="s">
        <v>1301</v>
      </c>
      <c r="BO596" s="105" t="s">
        <v>1301</v>
      </c>
      <c r="BP596" s="105" t="s">
        <v>1301</v>
      </c>
      <c r="BQ596" s="105" t="s">
        <v>1301</v>
      </c>
      <c r="BR596" s="106" t="s">
        <v>1301</v>
      </c>
      <c r="BS596" s="107"/>
      <c r="BT596" s="142" t="s">
        <v>1301</v>
      </c>
      <c r="BU596" s="143" t="s">
        <v>1301</v>
      </c>
      <c r="BV596" s="143" t="s">
        <v>1301</v>
      </c>
      <c r="BW596" s="143" t="s">
        <v>1301</v>
      </c>
      <c r="BX596" s="143" t="s">
        <v>1301</v>
      </c>
      <c r="BY596" s="143" t="s">
        <v>1301</v>
      </c>
      <c r="BZ596" s="143" t="s">
        <v>1301</v>
      </c>
      <c r="CA596" s="143" t="s">
        <v>1301</v>
      </c>
      <c r="CB596" s="143" t="s">
        <v>1301</v>
      </c>
      <c r="CC596" s="143" t="s">
        <v>1301</v>
      </c>
      <c r="CD596" s="143" t="s">
        <v>1301</v>
      </c>
      <c r="CE596" s="144" t="s">
        <v>1301</v>
      </c>
      <c r="CF596" s="110"/>
      <c r="CG596" s="111">
        <v>135</v>
      </c>
      <c r="CH596" s="111">
        <v>94</v>
      </c>
      <c r="CI596" s="111">
        <v>96</v>
      </c>
      <c r="CJ596" s="111">
        <v>148</v>
      </c>
      <c r="CK596" s="111">
        <v>193.7</v>
      </c>
      <c r="CL596" s="111">
        <v>159.6</v>
      </c>
      <c r="CM596" s="111">
        <v>128</v>
      </c>
      <c r="CN596" s="111">
        <v>148.5</v>
      </c>
      <c r="CO596" s="111">
        <v>142.80000000000001</v>
      </c>
      <c r="CP596" s="111">
        <v>183.5</v>
      </c>
      <c r="CQ596" s="111">
        <v>215</v>
      </c>
      <c r="CR596" s="111">
        <v>230.3</v>
      </c>
      <c r="CS596" s="112"/>
      <c r="CT596" s="481" t="s">
        <v>1826</v>
      </c>
      <c r="CU596" s="114">
        <f t="shared" si="355"/>
        <v>347.69999999999993</v>
      </c>
      <c r="CV596" s="114"/>
      <c r="CW596" s="114"/>
      <c r="CX596" s="114">
        <f t="shared" si="356"/>
        <v>94.399999999999991</v>
      </c>
      <c r="CY596" s="114"/>
      <c r="CZ596" s="114"/>
      <c r="DA596" s="114">
        <f t="shared" si="357"/>
        <v>186.70000000000002</v>
      </c>
      <c r="DB596" s="115">
        <f t="shared" si="363"/>
        <v>628.79999999999995</v>
      </c>
      <c r="DC596" s="116">
        <f t="shared" si="358"/>
        <v>10</v>
      </c>
      <c r="DD596" s="116">
        <f t="shared" si="359"/>
        <v>10</v>
      </c>
      <c r="DE596" s="116">
        <f t="shared" si="360"/>
        <v>10</v>
      </c>
      <c r="DF596" s="117">
        <f t="shared" si="361"/>
        <v>30</v>
      </c>
      <c r="DH596" s="119"/>
      <c r="DI596" s="119"/>
      <c r="DJ596" s="120"/>
      <c r="DK596" s="121"/>
      <c r="DL596" s="119"/>
      <c r="DM596" s="119"/>
      <c r="DN596" s="120"/>
      <c r="DO596" s="121"/>
      <c r="DP596" s="119"/>
      <c r="DQ596" s="119"/>
      <c r="DR596" s="120"/>
      <c r="DS596" s="121"/>
      <c r="DT596" s="119"/>
      <c r="DU596" s="119"/>
      <c r="DV596" s="120"/>
      <c r="DW596" s="121"/>
      <c r="DX596" s="119"/>
      <c r="DY596" s="119"/>
      <c r="DZ596" s="120"/>
      <c r="EA596" s="121"/>
      <c r="EB596" s="119"/>
      <c r="EC596" s="119"/>
      <c r="ED596" s="120"/>
      <c r="EE596" s="121"/>
      <c r="EF596" s="119"/>
      <c r="EG596" s="119"/>
      <c r="EH596" s="120"/>
      <c r="EI596" s="121"/>
      <c r="EJ596" s="119"/>
      <c r="EK596" s="119"/>
      <c r="EL596" s="120"/>
      <c r="EM596" s="121"/>
      <c r="EN596" s="119"/>
      <c r="EO596" s="119"/>
      <c r="EP596" s="120"/>
      <c r="EQ596" s="121"/>
      <c r="ER596" s="119"/>
      <c r="ES596" s="119"/>
      <c r="ET596" s="120"/>
      <c r="EU596" s="121"/>
      <c r="EV596" s="119"/>
      <c r="EW596" s="119"/>
      <c r="EX596" s="120"/>
      <c r="EY596" s="121"/>
      <c r="EZ596" s="119"/>
      <c r="FA596" s="119"/>
      <c r="FB596" s="120"/>
    </row>
    <row r="597" spans="1:158" s="118" customFormat="1" ht="15" customHeight="1" x14ac:dyDescent="0.25">
      <c r="A597" s="208">
        <v>35010020</v>
      </c>
      <c r="B597" s="86">
        <v>-73.765583333332998</v>
      </c>
      <c r="C597" s="86">
        <v>3.9946388888889999</v>
      </c>
      <c r="D597" s="445">
        <v>525</v>
      </c>
      <c r="E597" s="478" t="s">
        <v>436</v>
      </c>
      <c r="F597" s="475" t="s">
        <v>80</v>
      </c>
      <c r="G597" s="475" t="s">
        <v>1524</v>
      </c>
      <c r="H597" s="475" t="s">
        <v>737</v>
      </c>
      <c r="I597" s="475" t="s">
        <v>1640</v>
      </c>
      <c r="J597" s="479" t="s">
        <v>1030</v>
      </c>
      <c r="K597" s="126">
        <v>4</v>
      </c>
      <c r="L597" s="126">
        <v>1</v>
      </c>
      <c r="M597" s="126">
        <v>0</v>
      </c>
      <c r="N597" s="126">
        <v>51</v>
      </c>
      <c r="O597" s="126">
        <v>43</v>
      </c>
      <c r="P597" s="126">
        <v>65</v>
      </c>
      <c r="Q597" s="126">
        <v>92</v>
      </c>
      <c r="R597" s="126">
        <v>7</v>
      </c>
      <c r="S597" s="126">
        <v>0</v>
      </c>
      <c r="T597" s="126">
        <v>54</v>
      </c>
      <c r="U597" s="126">
        <v>0</v>
      </c>
      <c r="V597" s="661">
        <v>0</v>
      </c>
      <c r="W597" s="661">
        <v>1</v>
      </c>
      <c r="X597" s="126">
        <v>1</v>
      </c>
      <c r="Y597" s="126">
        <v>56</v>
      </c>
      <c r="Z597" s="126">
        <v>6</v>
      </c>
      <c r="AA597" s="126">
        <v>54</v>
      </c>
      <c r="AB597" s="126">
        <v>0</v>
      </c>
      <c r="AC597" s="126">
        <v>4</v>
      </c>
      <c r="AD597" s="126">
        <v>1</v>
      </c>
      <c r="AE597" s="126">
        <v>29</v>
      </c>
      <c r="AF597" s="126">
        <v>0</v>
      </c>
      <c r="AG597" s="126">
        <v>1</v>
      </c>
      <c r="AH597" s="126">
        <v>70</v>
      </c>
      <c r="AI597" s="126">
        <v>84</v>
      </c>
      <c r="AJ597" s="126">
        <v>2</v>
      </c>
      <c r="AK597" s="126">
        <v>56</v>
      </c>
      <c r="AL597" s="126">
        <v>50</v>
      </c>
      <c r="AM597" s="126">
        <v>65</v>
      </c>
      <c r="AN597" s="126">
        <v>1</v>
      </c>
      <c r="AO597" s="120"/>
      <c r="AP597" s="92">
        <f t="shared" si="348"/>
        <v>798</v>
      </c>
      <c r="AQ597" s="93">
        <v>577.14</v>
      </c>
      <c r="AR597" s="94">
        <f>+AP597*100/AQ597</f>
        <v>138.26801122777835</v>
      </c>
      <c r="AS597" s="95">
        <f>IF(AND((AP597*$AT$1*100/(AQ597*AT597))&gt;100+3.33*AP597-AQ597*AT597/$AT$1,AQ597&lt;30),IF(100+3.33*AP597-AQ597*AT597/$AT$1&gt;200,200,100+3.33*AP597-AQ597*AT597/$AT$1),IF((AP597*$AT$1*100/(AQ597*AT597))&lt;100+AP597-3.33*AQ597*AT597/$AT$1,100+AP597-3.33*AQ597*AT597/$AT$1,IF((AP597*$AT$1*100/(AQ597*AT597))&gt;200,200,(AP597*$AT$1*100/(AQ597*AT597)))))</f>
        <v>138.26801122777835</v>
      </c>
      <c r="AT597" s="96">
        <f t="shared" si="352"/>
        <v>30</v>
      </c>
      <c r="AU597" s="97">
        <f t="shared" si="362"/>
        <v>24</v>
      </c>
      <c r="AV597" s="98"/>
      <c r="AW597" s="58">
        <f t="shared" si="353"/>
        <v>1</v>
      </c>
      <c r="AX597" s="99"/>
      <c r="AY597" s="300">
        <f t="shared" si="364"/>
        <v>92</v>
      </c>
      <c r="AZ597" s="101">
        <v>146</v>
      </c>
      <c r="BA597" s="102">
        <f t="shared" si="349"/>
        <v>-54</v>
      </c>
      <c r="BB597" s="102" t="str">
        <f t="shared" si="350"/>
        <v/>
      </c>
      <c r="BC597" s="102" t="str">
        <f t="shared" si="351"/>
        <v/>
      </c>
      <c r="BD597" s="102">
        <v>19.966666666666669</v>
      </c>
      <c r="BE597" s="103">
        <f>AU597-BD597</f>
        <v>4.0333333333333314</v>
      </c>
      <c r="BF597" s="480" t="s">
        <v>436</v>
      </c>
      <c r="BG597" s="105">
        <v>71.666666666666671</v>
      </c>
      <c r="BH597" s="105">
        <v>100.92333333333333</v>
      </c>
      <c r="BI597" s="105">
        <v>280.26896551724138</v>
      </c>
      <c r="BJ597" s="105">
        <v>577.14</v>
      </c>
      <c r="BK597" s="105">
        <v>685.125</v>
      </c>
      <c r="BL597" s="105">
        <v>570.94444444444446</v>
      </c>
      <c r="BM597" s="105">
        <v>441.94137931034481</v>
      </c>
      <c r="BN597" s="105">
        <v>376.17241379310343</v>
      </c>
      <c r="BO597" s="105">
        <v>377.37666666666667</v>
      </c>
      <c r="BP597" s="105">
        <v>467.18148148148146</v>
      </c>
      <c r="BQ597" s="105">
        <v>472.88888888888891</v>
      </c>
      <c r="BR597" s="106">
        <v>252.42999999999998</v>
      </c>
      <c r="BS597" s="107"/>
      <c r="BT597" s="108">
        <v>5.7666666666666648</v>
      </c>
      <c r="BU597" s="108">
        <v>6.3330562397372745</v>
      </c>
      <c r="BV597" s="108">
        <v>13.367816091954026</v>
      </c>
      <c r="BW597" s="108">
        <v>19.966666666666669</v>
      </c>
      <c r="BX597" s="108">
        <v>23.928571428571427</v>
      </c>
      <c r="BY597" s="109">
        <v>23.05867346938776</v>
      </c>
      <c r="BZ597" s="109">
        <v>22.275862068965523</v>
      </c>
      <c r="CA597" s="109">
        <v>17.620689655172416</v>
      </c>
      <c r="CB597" s="109">
        <v>15.433333333333332</v>
      </c>
      <c r="CC597" s="109">
        <v>18.536781609195405</v>
      </c>
      <c r="CD597" s="109">
        <v>17.678019364701882</v>
      </c>
      <c r="CE597" s="109">
        <v>11.7</v>
      </c>
      <c r="CF597" s="110"/>
      <c r="CG597" s="111">
        <v>170</v>
      </c>
      <c r="CH597" s="111">
        <v>121</v>
      </c>
      <c r="CI597" s="111">
        <v>200</v>
      </c>
      <c r="CJ597" s="111">
        <v>146</v>
      </c>
      <c r="CK597" s="111">
        <v>161</v>
      </c>
      <c r="CL597" s="111">
        <v>164</v>
      </c>
      <c r="CM597" s="111">
        <v>136</v>
      </c>
      <c r="CN597" s="111">
        <v>145</v>
      </c>
      <c r="CO597" s="111">
        <v>209</v>
      </c>
      <c r="CP597" s="111">
        <v>150</v>
      </c>
      <c r="CQ597" s="111">
        <v>170</v>
      </c>
      <c r="CR597" s="111">
        <v>135</v>
      </c>
      <c r="CS597" s="112"/>
      <c r="CT597" s="481" t="s">
        <v>436</v>
      </c>
      <c r="CU597" s="114">
        <f t="shared" si="355"/>
        <v>317</v>
      </c>
      <c r="CV597" s="114"/>
      <c r="CW597" s="114"/>
      <c r="CX597" s="114">
        <f t="shared" si="356"/>
        <v>123</v>
      </c>
      <c r="CY597" s="114"/>
      <c r="CZ597" s="114"/>
      <c r="DA597" s="114">
        <f t="shared" si="357"/>
        <v>358</v>
      </c>
      <c r="DB597" s="115">
        <f t="shared" si="363"/>
        <v>798</v>
      </c>
      <c r="DC597" s="116">
        <f t="shared" si="358"/>
        <v>10</v>
      </c>
      <c r="DD597" s="116">
        <f t="shared" si="359"/>
        <v>10</v>
      </c>
      <c r="DE597" s="116">
        <f t="shared" si="360"/>
        <v>10</v>
      </c>
      <c r="DF597" s="117">
        <f t="shared" si="361"/>
        <v>30</v>
      </c>
      <c r="DH597" s="119">
        <v>29.015243101182655</v>
      </c>
      <c r="DI597" s="119">
        <v>23.212194480946124</v>
      </c>
      <c r="DJ597" s="120">
        <v>23.912562417871221</v>
      </c>
      <c r="DK597" s="121"/>
      <c r="DL597" s="119">
        <v>42.285527732902537</v>
      </c>
      <c r="DM597" s="119">
        <v>31.179208400646207</v>
      </c>
      <c r="DN597" s="120">
        <v>52.678597199784605</v>
      </c>
      <c r="DO597" s="121"/>
      <c r="DP597" s="119">
        <v>73.310405213575947</v>
      </c>
      <c r="DQ597" s="119">
        <v>70.109950961414384</v>
      </c>
      <c r="DR597" s="120">
        <v>114.91631049167636</v>
      </c>
      <c r="DS597" s="121"/>
      <c r="DT597" s="119">
        <v>161.37187815428982</v>
      </c>
      <c r="DU597" s="119">
        <v>158.57236601778416</v>
      </c>
      <c r="DV597" s="120">
        <v>234.75908916125931</v>
      </c>
      <c r="DW597" s="121"/>
      <c r="DX597" s="119">
        <v>211.39359684991675</v>
      </c>
      <c r="DY597" s="119">
        <v>197.99400272603361</v>
      </c>
      <c r="DZ597" s="120">
        <v>250.8924004240497</v>
      </c>
      <c r="EA597" s="121"/>
      <c r="EB597" s="119">
        <v>196.07658787010507</v>
      </c>
      <c r="EC597" s="119">
        <v>190.0773042024833</v>
      </c>
      <c r="ED597" s="120">
        <v>172.17944126074499</v>
      </c>
      <c r="EE597" s="121"/>
      <c r="EF597" s="119">
        <v>150.81039522058825</v>
      </c>
      <c r="EG597" s="119">
        <v>134.30925781250002</v>
      </c>
      <c r="EH597" s="120">
        <v>150.11034696691175</v>
      </c>
      <c r="EI597" s="121"/>
      <c r="EJ597" s="119">
        <v>118.88732071447615</v>
      </c>
      <c r="EK597" s="119">
        <v>132.68584910690481</v>
      </c>
      <c r="EL597" s="120">
        <v>123.48683017861903</v>
      </c>
      <c r="EM597" s="121"/>
      <c r="EN597" s="119">
        <v>135.68733604818871</v>
      </c>
      <c r="EO597" s="119">
        <v>120.6887358954781</v>
      </c>
      <c r="EP597" s="120">
        <v>136.4872613896666</v>
      </c>
      <c r="EQ597" s="121"/>
      <c r="ER597" s="119">
        <v>154.6927676484338</v>
      </c>
      <c r="ES597" s="119">
        <v>153.29283309957924</v>
      </c>
      <c r="ET597" s="120">
        <v>191.09106591865356</v>
      </c>
      <c r="EU597" s="121"/>
      <c r="EV597" s="119">
        <v>172.20734171818376</v>
      </c>
      <c r="EW597" s="119">
        <v>154.20657429119589</v>
      </c>
      <c r="EX597" s="120">
        <v>142.70608399062036</v>
      </c>
      <c r="EY597" s="121"/>
      <c r="EZ597" s="119">
        <v>103.815188762072</v>
      </c>
      <c r="FA597" s="119">
        <v>82.412057360257549</v>
      </c>
      <c r="FB597" s="120">
        <v>41.60608721100381</v>
      </c>
    </row>
    <row r="598" spans="1:158" s="118" customFormat="1" ht="15" customHeight="1" x14ac:dyDescent="0.25">
      <c r="A598" s="208">
        <v>32155010</v>
      </c>
      <c r="B598" s="86">
        <v>-70.900000000000006</v>
      </c>
      <c r="C598" s="86">
        <v>2.8</v>
      </c>
      <c r="D598" s="445">
        <v>140</v>
      </c>
      <c r="E598" s="478" t="s">
        <v>1719</v>
      </c>
      <c r="F598" s="475" t="s">
        <v>447</v>
      </c>
      <c r="G598" s="485" t="s">
        <v>1524</v>
      </c>
      <c r="H598" s="485" t="s">
        <v>1531</v>
      </c>
      <c r="I598" s="485" t="s">
        <v>1641</v>
      </c>
      <c r="J598" s="479" t="s">
        <v>1720</v>
      </c>
      <c r="K598" s="172" t="s">
        <v>1301</v>
      </c>
      <c r="L598" s="172" t="s">
        <v>1301</v>
      </c>
      <c r="M598" s="172" t="s">
        <v>1301</v>
      </c>
      <c r="N598" s="172" t="s">
        <v>1301</v>
      </c>
      <c r="O598" s="172" t="s">
        <v>1301</v>
      </c>
      <c r="P598" s="172" t="s">
        <v>1301</v>
      </c>
      <c r="Q598" s="172" t="s">
        <v>1301</v>
      </c>
      <c r="R598" s="172" t="s">
        <v>1301</v>
      </c>
      <c r="S598" s="172" t="s">
        <v>1301</v>
      </c>
      <c r="T598" s="172" t="s">
        <v>1301</v>
      </c>
      <c r="U598" s="126" t="s">
        <v>1301</v>
      </c>
      <c r="V598" s="663" t="s">
        <v>1301</v>
      </c>
      <c r="W598" s="663" t="s">
        <v>1301</v>
      </c>
      <c r="X598" s="172" t="s">
        <v>1301</v>
      </c>
      <c r="Y598" s="172" t="s">
        <v>1301</v>
      </c>
      <c r="Z598" s="172" t="s">
        <v>1301</v>
      </c>
      <c r="AA598" s="126" t="s">
        <v>1301</v>
      </c>
      <c r="AB598" s="172" t="s">
        <v>1301</v>
      </c>
      <c r="AC598" s="172" t="s">
        <v>1301</v>
      </c>
      <c r="AD598" s="172" t="s">
        <v>1301</v>
      </c>
      <c r="AE598" s="172" t="s">
        <v>1301</v>
      </c>
      <c r="AF598" s="172" t="s">
        <v>1301</v>
      </c>
      <c r="AG598" s="172" t="s">
        <v>1301</v>
      </c>
      <c r="AH598" s="172" t="s">
        <v>1301</v>
      </c>
      <c r="AI598" s="172" t="s">
        <v>1301</v>
      </c>
      <c r="AJ598" s="172" t="s">
        <v>1301</v>
      </c>
      <c r="AK598" s="172" t="s">
        <v>1301</v>
      </c>
      <c r="AL598" s="172" t="s">
        <v>1301</v>
      </c>
      <c r="AM598" s="172" t="s">
        <v>1301</v>
      </c>
      <c r="AN598" s="126" t="s">
        <v>1301</v>
      </c>
      <c r="AO598" s="120"/>
      <c r="AP598" s="92" t="str">
        <f t="shared" si="348"/>
        <v/>
      </c>
      <c r="AQ598" s="93" t="s">
        <v>1301</v>
      </c>
      <c r="AR598" s="226"/>
      <c r="AS598" s="227"/>
      <c r="AT598" s="96">
        <f t="shared" si="352"/>
        <v>0</v>
      </c>
      <c r="AU598" s="199">
        <f t="shared" si="362"/>
        <v>0</v>
      </c>
      <c r="AV598" s="98"/>
      <c r="AW598" s="58" t="e">
        <f t="shared" si="353"/>
        <v>#N/A</v>
      </c>
      <c r="AX598" s="99"/>
      <c r="AY598" s="300">
        <f t="shared" si="364"/>
        <v>0</v>
      </c>
      <c r="AZ598" s="101">
        <v>148</v>
      </c>
      <c r="BA598" s="102" t="str">
        <f t="shared" si="349"/>
        <v/>
      </c>
      <c r="BB598" s="102" t="str">
        <f t="shared" si="350"/>
        <v/>
      </c>
      <c r="BC598" s="102" t="e">
        <f t="shared" si="351"/>
        <v>#N/A</v>
      </c>
      <c r="BD598" s="102" t="s">
        <v>1301</v>
      </c>
      <c r="BE598" s="103"/>
      <c r="BF598" s="212" t="s">
        <v>1719</v>
      </c>
      <c r="BG598" s="105" t="s">
        <v>1301</v>
      </c>
      <c r="BH598" s="105" t="s">
        <v>1301</v>
      </c>
      <c r="BI598" s="105" t="s">
        <v>1301</v>
      </c>
      <c r="BJ598" s="105" t="s">
        <v>1301</v>
      </c>
      <c r="BK598" s="105" t="s">
        <v>1301</v>
      </c>
      <c r="BL598" s="105" t="s">
        <v>1301</v>
      </c>
      <c r="BM598" s="105" t="s">
        <v>1301</v>
      </c>
      <c r="BN598" s="105" t="s">
        <v>1301</v>
      </c>
      <c r="BO598" s="105" t="s">
        <v>1301</v>
      </c>
      <c r="BP598" s="105" t="s">
        <v>1301</v>
      </c>
      <c r="BQ598" s="105" t="s">
        <v>1301</v>
      </c>
      <c r="BR598" s="106" t="s">
        <v>1301</v>
      </c>
      <c r="BS598" s="107"/>
      <c r="BT598" s="142" t="s">
        <v>1301</v>
      </c>
      <c r="BU598" s="143" t="s">
        <v>1301</v>
      </c>
      <c r="BV598" s="143" t="s">
        <v>1301</v>
      </c>
      <c r="BW598" s="143" t="s">
        <v>1301</v>
      </c>
      <c r="BX598" s="143" t="s">
        <v>1301</v>
      </c>
      <c r="BY598" s="143" t="s">
        <v>1301</v>
      </c>
      <c r="BZ598" s="143" t="s">
        <v>1301</v>
      </c>
      <c r="CA598" s="143" t="s">
        <v>1301</v>
      </c>
      <c r="CB598" s="143" t="s">
        <v>1301</v>
      </c>
      <c r="CC598" s="143" t="s">
        <v>1301</v>
      </c>
      <c r="CD598" s="143" t="s">
        <v>1301</v>
      </c>
      <c r="CE598" s="144" t="s">
        <v>1301</v>
      </c>
      <c r="CF598" s="110"/>
      <c r="CG598" s="111">
        <v>71</v>
      </c>
      <c r="CH598" s="111">
        <v>104</v>
      </c>
      <c r="CI598" s="111">
        <v>135</v>
      </c>
      <c r="CJ598" s="111">
        <v>148</v>
      </c>
      <c r="CK598" s="111">
        <v>135</v>
      </c>
      <c r="CL598" s="111">
        <v>134</v>
      </c>
      <c r="CM598" s="111">
        <v>132</v>
      </c>
      <c r="CN598" s="111">
        <v>132</v>
      </c>
      <c r="CO598" s="111">
        <v>102</v>
      </c>
      <c r="CP598" s="111">
        <v>105</v>
      </c>
      <c r="CQ598" s="111">
        <v>104</v>
      </c>
      <c r="CR598" s="111">
        <v>100</v>
      </c>
      <c r="CS598" s="112"/>
      <c r="CT598" s="213" t="s">
        <v>1719</v>
      </c>
      <c r="CU598" s="282"/>
      <c r="CV598" s="282"/>
      <c r="CW598" s="282"/>
      <c r="CX598" s="282">
        <f t="shared" si="356"/>
        <v>0</v>
      </c>
      <c r="CY598" s="282"/>
      <c r="CZ598" s="282"/>
      <c r="DA598" s="282">
        <f t="shared" si="357"/>
        <v>0</v>
      </c>
      <c r="DB598" s="378"/>
      <c r="DC598" s="301"/>
      <c r="DD598" s="301">
        <f t="shared" si="359"/>
        <v>0</v>
      </c>
      <c r="DE598" s="301">
        <f t="shared" si="360"/>
        <v>0</v>
      </c>
      <c r="DF598" s="302">
        <f t="shared" si="361"/>
        <v>0</v>
      </c>
      <c r="DH598" s="379"/>
      <c r="DI598" s="379"/>
      <c r="DJ598" s="94"/>
      <c r="DK598" s="121"/>
      <c r="DL598" s="379"/>
      <c r="DM598" s="379"/>
      <c r="DN598" s="94"/>
      <c r="DO598" s="121"/>
      <c r="DP598" s="379"/>
      <c r="DQ598" s="379"/>
      <c r="DR598" s="94"/>
      <c r="DS598" s="121"/>
      <c r="DT598" s="379"/>
      <c r="DU598" s="379"/>
      <c r="DV598" s="94"/>
      <c r="DW598" s="121"/>
      <c r="DX598" s="379"/>
      <c r="DY598" s="379"/>
      <c r="DZ598" s="94"/>
      <c r="EA598" s="121"/>
      <c r="EB598" s="379"/>
      <c r="EC598" s="379"/>
      <c r="ED598" s="94"/>
      <c r="EE598" s="121"/>
      <c r="EF598" s="379"/>
      <c r="EG598" s="379"/>
      <c r="EH598" s="94"/>
      <c r="EI598" s="121"/>
      <c r="EJ598" s="379"/>
      <c r="EK598" s="379"/>
      <c r="EL598" s="94"/>
      <c r="EM598" s="121"/>
      <c r="EN598" s="379"/>
      <c r="EO598" s="379"/>
      <c r="EP598" s="94"/>
      <c r="EQ598" s="121"/>
      <c r="ER598" s="379"/>
      <c r="ES598" s="379"/>
      <c r="ET598" s="94"/>
      <c r="EU598" s="121"/>
      <c r="EV598" s="379"/>
      <c r="EW598" s="379"/>
      <c r="EX598" s="94"/>
      <c r="EY598" s="121"/>
      <c r="EZ598" s="379"/>
      <c r="FA598" s="379"/>
      <c r="FB598" s="94"/>
    </row>
    <row r="599" spans="1:158" s="118" customFormat="1" ht="15" customHeight="1" x14ac:dyDescent="0.25">
      <c r="A599" s="208">
        <v>35100020</v>
      </c>
      <c r="B599" s="86">
        <v>-72.792833333332993</v>
      </c>
      <c r="C599" s="86">
        <v>4.2837222222219999</v>
      </c>
      <c r="D599" s="445">
        <v>180</v>
      </c>
      <c r="E599" s="478" t="s">
        <v>437</v>
      </c>
      <c r="F599" s="475" t="s">
        <v>80</v>
      </c>
      <c r="G599" s="475" t="s">
        <v>1524</v>
      </c>
      <c r="H599" s="475" t="s">
        <v>737</v>
      </c>
      <c r="I599" s="475" t="s">
        <v>1642</v>
      </c>
      <c r="J599" s="479" t="s">
        <v>1031</v>
      </c>
      <c r="K599" s="126">
        <v>120</v>
      </c>
      <c r="L599" s="126">
        <v>38.5</v>
      </c>
      <c r="M599" s="126">
        <v>3</v>
      </c>
      <c r="N599" s="126">
        <v>1.5</v>
      </c>
      <c r="O599" s="126">
        <v>2.1</v>
      </c>
      <c r="P599" s="126">
        <v>3.2</v>
      </c>
      <c r="Q599" s="126">
        <v>13.6</v>
      </c>
      <c r="R599" s="126">
        <v>44.5</v>
      </c>
      <c r="S599" s="126">
        <v>17</v>
      </c>
      <c r="T599" s="126">
        <v>37</v>
      </c>
      <c r="U599" s="172">
        <v>0</v>
      </c>
      <c r="V599" s="661">
        <v>0</v>
      </c>
      <c r="W599" s="661">
        <v>58.2</v>
      </c>
      <c r="X599" s="126">
        <v>31.5</v>
      </c>
      <c r="Y599" s="126">
        <v>0</v>
      </c>
      <c r="Z599" s="126">
        <v>2.2000000000000002</v>
      </c>
      <c r="AA599" s="126">
        <v>9.5</v>
      </c>
      <c r="AB599" s="126">
        <v>0</v>
      </c>
      <c r="AC599" s="126">
        <v>7.1</v>
      </c>
      <c r="AD599" s="126">
        <v>0</v>
      </c>
      <c r="AE599" s="126">
        <v>6.1</v>
      </c>
      <c r="AF599" s="126">
        <v>16.100000000000001</v>
      </c>
      <c r="AG599" s="126">
        <v>0</v>
      </c>
      <c r="AH599" s="126">
        <v>131</v>
      </c>
      <c r="AI599" s="126">
        <v>5.3</v>
      </c>
      <c r="AJ599" s="126">
        <v>16.7</v>
      </c>
      <c r="AK599" s="126">
        <v>0</v>
      </c>
      <c r="AL599" s="126">
        <v>68.400000000000006</v>
      </c>
      <c r="AM599" s="126">
        <v>0</v>
      </c>
      <c r="AN599" s="172">
        <v>0</v>
      </c>
      <c r="AO599" s="120"/>
      <c r="AP599" s="92">
        <f t="shared" si="348"/>
        <v>632.5</v>
      </c>
      <c r="AQ599" s="93">
        <v>306.17241379310343</v>
      </c>
      <c r="AR599" s="94">
        <f>+AP599*100/AQ599</f>
        <v>206.58294853023992</v>
      </c>
      <c r="AS599" s="95">
        <f>IF(AND((AP599*$AT$1*100/(AQ599*AT599))&gt;100+3.33*AP599-AQ599*AT599/$AT$1,AQ599&lt;30),IF(100+3.33*AP599-AQ599*AT599/$AT$1&gt;200,200,100+3.33*AP599-AQ599*AT599/$AT$1),IF((AP599*$AT$1*100/(AQ599*AT599))&lt;100+AP599-3.33*AQ599*AT599/$AT$1,100+AP599-3.33*AQ599*AT599/$AT$1,IF((AP599*$AT$1*100/(AQ599*AT599))&gt;200,200,(AP599*$AT$1*100/(AQ599*AT599)))))</f>
        <v>200</v>
      </c>
      <c r="AT599" s="96">
        <f t="shared" si="352"/>
        <v>30</v>
      </c>
      <c r="AU599" s="97">
        <f t="shared" si="362"/>
        <v>21</v>
      </c>
      <c r="AV599" s="98"/>
      <c r="AW599" s="58">
        <f t="shared" si="353"/>
        <v>0</v>
      </c>
      <c r="AX599" s="99"/>
      <c r="AY599" s="300">
        <f t="shared" si="364"/>
        <v>131</v>
      </c>
      <c r="AZ599" s="101">
        <v>136</v>
      </c>
      <c r="BA599" s="102">
        <f t="shared" si="349"/>
        <v>-5</v>
      </c>
      <c r="BB599" s="102" t="str">
        <f t="shared" si="350"/>
        <v/>
      </c>
      <c r="BC599" s="102" t="str">
        <f t="shared" si="351"/>
        <v/>
      </c>
      <c r="BD599" s="102">
        <v>13.782758620689656</v>
      </c>
      <c r="BE599" s="103">
        <f>AU599-BD599</f>
        <v>7.2172413793103445</v>
      </c>
      <c r="BF599" s="480" t="s">
        <v>437</v>
      </c>
      <c r="BG599" s="105">
        <v>18.344827586206897</v>
      </c>
      <c r="BH599" s="105">
        <v>44.644827586206901</v>
      </c>
      <c r="BI599" s="105">
        <v>118.17586206896551</v>
      </c>
      <c r="BJ599" s="105">
        <v>306.17241379310343</v>
      </c>
      <c r="BK599" s="105">
        <v>359.00689655172414</v>
      </c>
      <c r="BL599" s="105">
        <v>327.29655172413794</v>
      </c>
      <c r="BM599" s="105">
        <v>277.351724137931</v>
      </c>
      <c r="BN599" s="105">
        <v>225.72499999999999</v>
      </c>
      <c r="BO599" s="105">
        <v>212.19655172413792</v>
      </c>
      <c r="BP599" s="105">
        <v>245.44827586206895</v>
      </c>
      <c r="BQ599" s="105">
        <v>156.78275862068966</v>
      </c>
      <c r="BR599" s="106">
        <v>32.9551724137931</v>
      </c>
      <c r="BS599" s="107"/>
      <c r="BT599" s="108">
        <v>1.4137931034482756</v>
      </c>
      <c r="BU599" s="108">
        <v>2.8960208934941396</v>
      </c>
      <c r="BV599" s="108">
        <v>7.4777777777777743</v>
      </c>
      <c r="BW599" s="108">
        <v>13.782758620689656</v>
      </c>
      <c r="BX599" s="108">
        <v>16.982222222222219</v>
      </c>
      <c r="BY599" s="109">
        <v>16.959770114942526</v>
      </c>
      <c r="BZ599" s="109">
        <v>16.344827586206893</v>
      </c>
      <c r="CA599" s="109">
        <v>14.073333333333336</v>
      </c>
      <c r="CB599" s="109">
        <v>11.340740740740742</v>
      </c>
      <c r="CC599" s="109">
        <v>10.82758620689655</v>
      </c>
      <c r="CD599" s="109">
        <v>8.3103448275862082</v>
      </c>
      <c r="CE599" s="109">
        <v>2.6551724137931023</v>
      </c>
      <c r="CF599" s="110"/>
      <c r="CG599" s="111">
        <v>90</v>
      </c>
      <c r="CH599" s="111">
        <v>79</v>
      </c>
      <c r="CI599" s="111">
        <v>113</v>
      </c>
      <c r="CJ599" s="111">
        <v>136</v>
      </c>
      <c r="CK599" s="111">
        <v>144</v>
      </c>
      <c r="CL599" s="111">
        <v>139</v>
      </c>
      <c r="CM599" s="111">
        <v>134</v>
      </c>
      <c r="CN599" s="111">
        <v>198.4</v>
      </c>
      <c r="CO599" s="111">
        <v>150</v>
      </c>
      <c r="CP599" s="111">
        <v>147</v>
      </c>
      <c r="CQ599" s="111">
        <v>135</v>
      </c>
      <c r="CR599" s="111">
        <v>97</v>
      </c>
      <c r="CS599" s="112"/>
      <c r="CT599" s="481" t="s">
        <v>437</v>
      </c>
      <c r="CU599" s="114">
        <f t="shared" ref="CU599:CU604" si="365">SUM(K599:T599)</f>
        <v>280.39999999999998</v>
      </c>
      <c r="CV599" s="114"/>
      <c r="CW599" s="114"/>
      <c r="CX599" s="114">
        <f t="shared" si="356"/>
        <v>108.5</v>
      </c>
      <c r="CY599" s="114"/>
      <c r="CZ599" s="114"/>
      <c r="DA599" s="114">
        <f t="shared" si="357"/>
        <v>243.6</v>
      </c>
      <c r="DB599" s="115">
        <f t="shared" ref="DB599:DB604" si="366">+SUM(CU599:DA599)</f>
        <v>632.5</v>
      </c>
      <c r="DC599" s="116">
        <f t="shared" ref="DC599:DC604" si="367">COUNT(K599:T599)</f>
        <v>10</v>
      </c>
      <c r="DD599" s="116">
        <f t="shared" si="359"/>
        <v>10</v>
      </c>
      <c r="DE599" s="116">
        <f t="shared" si="360"/>
        <v>10</v>
      </c>
      <c r="DF599" s="117">
        <f t="shared" si="361"/>
        <v>30</v>
      </c>
      <c r="DH599" s="119">
        <v>3.8941176470588235</v>
      </c>
      <c r="DI599" s="119">
        <v>6.3903469079939663</v>
      </c>
      <c r="DJ599" s="120">
        <v>11.782202111613875</v>
      </c>
      <c r="DK599" s="121"/>
      <c r="DL599" s="119">
        <v>15.487179487179487</v>
      </c>
      <c r="DM599" s="119">
        <v>23.487179487179485</v>
      </c>
      <c r="DN599" s="120">
        <v>23.692307692307693</v>
      </c>
      <c r="DO599" s="121"/>
      <c r="DP599" s="119">
        <v>24.116367834827489</v>
      </c>
      <c r="DQ599" s="119">
        <v>33.222548220592223</v>
      </c>
      <c r="DR599" s="120">
        <v>65.444417277913601</v>
      </c>
      <c r="DS599" s="121"/>
      <c r="DT599" s="119">
        <v>89.3</v>
      </c>
      <c r="DU599" s="119">
        <v>103.4</v>
      </c>
      <c r="DV599" s="120">
        <v>117.8</v>
      </c>
      <c r="DW599" s="121"/>
      <c r="DX599" s="119">
        <v>126.82978139114725</v>
      </c>
      <c r="DY599" s="119">
        <v>115.12703342366758</v>
      </c>
      <c r="DZ599" s="120">
        <v>127.12985185185187</v>
      </c>
      <c r="EA599" s="121"/>
      <c r="EB599" s="119">
        <v>115.95552999808321</v>
      </c>
      <c r="EC599" s="119">
        <v>110.15775349817905</v>
      </c>
      <c r="ED599" s="120">
        <v>121.55338317040447</v>
      </c>
      <c r="EE599" s="121"/>
      <c r="EF599" s="119">
        <v>103.50466906227392</v>
      </c>
      <c r="EG599" s="119">
        <v>108.94168475231555</v>
      </c>
      <c r="EH599" s="120">
        <v>101.99438692615125</v>
      </c>
      <c r="EI599" s="121"/>
      <c r="EJ599" s="119">
        <v>113.01198430374376</v>
      </c>
      <c r="EK599" s="119">
        <v>110.91176158659454</v>
      </c>
      <c r="EL599" s="120">
        <v>90.409587442995019</v>
      </c>
      <c r="EM599" s="121"/>
      <c r="EN599" s="119">
        <v>90.923299157817652</v>
      </c>
      <c r="EO599" s="119">
        <v>102.82634932259245</v>
      </c>
      <c r="EP599" s="120">
        <v>79.4203515195899</v>
      </c>
      <c r="EQ599" s="121"/>
      <c r="ER599" s="119">
        <v>91.387010503740285</v>
      </c>
      <c r="ES599" s="119">
        <v>91.486996292037588</v>
      </c>
      <c r="ET599" s="120">
        <v>83.988062169739422</v>
      </c>
      <c r="EU599" s="121"/>
      <c r="EV599" s="119">
        <v>71.128772550105438</v>
      </c>
      <c r="EW599" s="119">
        <v>60.324402036165367</v>
      </c>
      <c r="EX599" s="120">
        <v>30.512342655108522</v>
      </c>
      <c r="EY599" s="121"/>
      <c r="EZ599" s="119">
        <v>17.297075726842465</v>
      </c>
      <c r="FA599" s="119">
        <v>11.098123732251523</v>
      </c>
      <c r="FB599" s="120">
        <v>12.397903989181883</v>
      </c>
    </row>
    <row r="600" spans="1:158" s="118" customFormat="1" ht="15" customHeight="1" x14ac:dyDescent="0.25">
      <c r="A600" s="208">
        <v>35030090</v>
      </c>
      <c r="B600" s="86">
        <v>-73.617833333332996</v>
      </c>
      <c r="C600" s="86">
        <v>4.2747777777779996</v>
      </c>
      <c r="D600" s="445">
        <v>1280</v>
      </c>
      <c r="E600" s="478" t="s">
        <v>438</v>
      </c>
      <c r="F600" s="475" t="s">
        <v>80</v>
      </c>
      <c r="G600" s="486" t="s">
        <v>1524</v>
      </c>
      <c r="H600" s="486" t="s">
        <v>737</v>
      </c>
      <c r="I600" s="486" t="s">
        <v>1562</v>
      </c>
      <c r="J600" s="479" t="s">
        <v>736</v>
      </c>
      <c r="K600" s="126">
        <v>6</v>
      </c>
      <c r="L600" s="126">
        <v>10</v>
      </c>
      <c r="M600" s="126">
        <v>3</v>
      </c>
      <c r="N600" s="126">
        <v>45</v>
      </c>
      <c r="O600" s="126">
        <v>34</v>
      </c>
      <c r="P600" s="126">
        <v>113</v>
      </c>
      <c r="Q600" s="126">
        <v>96</v>
      </c>
      <c r="R600" s="126">
        <v>23</v>
      </c>
      <c r="S600" s="126">
        <v>6</v>
      </c>
      <c r="T600" s="126">
        <v>59</v>
      </c>
      <c r="U600" s="126" t="s">
        <v>1301</v>
      </c>
      <c r="V600" s="661">
        <v>40</v>
      </c>
      <c r="W600" s="661">
        <v>2</v>
      </c>
      <c r="X600" s="172">
        <v>0</v>
      </c>
      <c r="Y600" s="126">
        <v>25</v>
      </c>
      <c r="Z600" s="126">
        <v>8</v>
      </c>
      <c r="AA600" s="126">
        <v>25</v>
      </c>
      <c r="AB600" s="126">
        <v>6</v>
      </c>
      <c r="AC600" s="126">
        <v>3</v>
      </c>
      <c r="AD600" s="126">
        <v>2</v>
      </c>
      <c r="AE600" s="126">
        <v>17</v>
      </c>
      <c r="AF600" s="126">
        <v>13</v>
      </c>
      <c r="AG600" s="126" t="s">
        <v>1301</v>
      </c>
      <c r="AH600" s="126">
        <v>6</v>
      </c>
      <c r="AI600" s="126">
        <v>2</v>
      </c>
      <c r="AJ600" s="126">
        <v>16</v>
      </c>
      <c r="AK600" s="126">
        <v>18</v>
      </c>
      <c r="AL600" s="126">
        <v>74</v>
      </c>
      <c r="AM600" s="126">
        <v>60</v>
      </c>
      <c r="AN600" s="126">
        <v>23</v>
      </c>
      <c r="AO600" s="120"/>
      <c r="AP600" s="92">
        <f t="shared" si="348"/>
        <v>735</v>
      </c>
      <c r="AQ600" s="93">
        <v>828.7461538461539</v>
      </c>
      <c r="AR600" s="94">
        <f>+AP600*100/AQ600</f>
        <v>88.688194399324274</v>
      </c>
      <c r="AS600" s="95">
        <f>IF(AND((AP600*$AT$1*100/(AQ600*AT600))&gt;100+3.33*AP600-AQ600*AT600/$AT$1,AQ600&lt;30),IF(100+3.33*AP600-AQ600*AT600/$AT$1&gt;200,200,100+3.33*AP600-AQ600*AT600/$AT$1),IF((AP600*$AT$1*100/(AQ600*AT600))&lt;100+AP600-3.33*AQ600*AT600/$AT$1,100+AP600-3.33*AQ600*AT600/$AT$1,IF((AP600*$AT$1*100/(AQ600*AT600))&gt;200,200,(AP600*$AT$1*100/(AQ600*AT600)))))</f>
        <v>95.023065427847442</v>
      </c>
      <c r="AT600" s="96">
        <f t="shared" si="352"/>
        <v>28</v>
      </c>
      <c r="AU600" s="97">
        <f t="shared" si="362"/>
        <v>27</v>
      </c>
      <c r="AV600" s="98"/>
      <c r="AW600" s="58">
        <f t="shared" si="353"/>
        <v>23</v>
      </c>
      <c r="AX600" s="99"/>
      <c r="AY600" s="300">
        <f t="shared" si="364"/>
        <v>113</v>
      </c>
      <c r="AZ600" s="101">
        <v>146</v>
      </c>
      <c r="BA600" s="102">
        <f t="shared" si="349"/>
        <v>-33</v>
      </c>
      <c r="BB600" s="102" t="str">
        <f t="shared" si="350"/>
        <v/>
      </c>
      <c r="BC600" s="102" t="str">
        <f t="shared" si="351"/>
        <v/>
      </c>
      <c r="BD600" s="102">
        <v>24.5</v>
      </c>
      <c r="BE600" s="103">
        <f>AU600-BD600</f>
        <v>2.5</v>
      </c>
      <c r="BF600" s="487" t="s">
        <v>438</v>
      </c>
      <c r="BG600" s="105">
        <v>175.84</v>
      </c>
      <c r="BH600" s="105">
        <v>187.45999999999995</v>
      </c>
      <c r="BI600" s="105">
        <v>421.50769230769231</v>
      </c>
      <c r="BJ600" s="105">
        <v>828.7461538461539</v>
      </c>
      <c r="BK600" s="105">
        <v>1104.92</v>
      </c>
      <c r="BL600" s="105">
        <v>985.52</v>
      </c>
      <c r="BM600" s="105">
        <v>912.42400000000009</v>
      </c>
      <c r="BN600" s="105">
        <v>664.6160000000001</v>
      </c>
      <c r="BO600" s="105">
        <v>676.323076923077</v>
      </c>
      <c r="BP600" s="105">
        <v>781.9</v>
      </c>
      <c r="BQ600" s="105">
        <v>742.98800000000006</v>
      </c>
      <c r="BR600" s="106">
        <v>496.10740740740738</v>
      </c>
      <c r="BS600" s="107"/>
      <c r="BT600" s="142">
        <v>10.864102564102563</v>
      </c>
      <c r="BU600" s="143">
        <v>11.083842083842084</v>
      </c>
      <c r="BV600" s="143">
        <v>17.808429118773947</v>
      </c>
      <c r="BW600" s="143">
        <v>24.5</v>
      </c>
      <c r="BX600" s="143">
        <v>27.616049382716042</v>
      </c>
      <c r="BY600" s="143">
        <v>27.188328912466844</v>
      </c>
      <c r="BZ600" s="143">
        <v>27.180769230769226</v>
      </c>
      <c r="CA600" s="143">
        <v>25.035185185185181</v>
      </c>
      <c r="CB600" s="143">
        <v>22.269230769230774</v>
      </c>
      <c r="CC600" s="143">
        <v>24.147435897435894</v>
      </c>
      <c r="CD600" s="143">
        <v>23.987228607918269</v>
      </c>
      <c r="CE600" s="144">
        <v>18.925925925925924</v>
      </c>
      <c r="CF600" s="110"/>
      <c r="CG600" s="111">
        <v>150</v>
      </c>
      <c r="CH600" s="111">
        <v>149</v>
      </c>
      <c r="CI600" s="111">
        <v>140</v>
      </c>
      <c r="CJ600" s="111">
        <v>146</v>
      </c>
      <c r="CK600" s="111">
        <v>180</v>
      </c>
      <c r="CL600" s="111">
        <v>173</v>
      </c>
      <c r="CM600" s="111">
        <v>198</v>
      </c>
      <c r="CN600" s="111">
        <v>165.3</v>
      </c>
      <c r="CO600" s="111">
        <v>163</v>
      </c>
      <c r="CP600" s="111">
        <v>167.9</v>
      </c>
      <c r="CQ600" s="111">
        <v>186</v>
      </c>
      <c r="CR600" s="111">
        <v>144</v>
      </c>
      <c r="CS600" s="112"/>
      <c r="CT600" s="488" t="s">
        <v>438</v>
      </c>
      <c r="CU600" s="114">
        <f t="shared" si="365"/>
        <v>395</v>
      </c>
      <c r="CV600" s="114"/>
      <c r="CW600" s="114"/>
      <c r="CX600" s="114">
        <f t="shared" si="356"/>
        <v>111</v>
      </c>
      <c r="CY600" s="114"/>
      <c r="CZ600" s="114"/>
      <c r="DA600" s="114">
        <f t="shared" si="357"/>
        <v>229</v>
      </c>
      <c r="DB600" s="115">
        <f t="shared" si="366"/>
        <v>735</v>
      </c>
      <c r="DC600" s="116">
        <f t="shared" si="367"/>
        <v>10</v>
      </c>
      <c r="DD600" s="116">
        <f t="shared" si="359"/>
        <v>9</v>
      </c>
      <c r="DE600" s="116">
        <f t="shared" si="360"/>
        <v>9</v>
      </c>
      <c r="DF600" s="117">
        <f t="shared" si="361"/>
        <v>28</v>
      </c>
      <c r="DH600" s="119"/>
      <c r="DI600" s="119"/>
      <c r="DJ600" s="120"/>
      <c r="DK600" s="121"/>
      <c r="DL600" s="119"/>
      <c r="DM600" s="119"/>
      <c r="DN600" s="120"/>
      <c r="DO600" s="121"/>
      <c r="DP600" s="119"/>
      <c r="DQ600" s="119"/>
      <c r="DR600" s="120"/>
      <c r="DS600" s="121"/>
      <c r="DT600" s="119"/>
      <c r="DU600" s="119"/>
      <c r="DV600" s="120"/>
      <c r="DW600" s="121"/>
      <c r="DX600" s="119"/>
      <c r="DY600" s="119"/>
      <c r="DZ600" s="120"/>
      <c r="EA600" s="121"/>
      <c r="EB600" s="119"/>
      <c r="EC600" s="119"/>
      <c r="ED600" s="120"/>
      <c r="EE600" s="121"/>
      <c r="EF600" s="119"/>
      <c r="EG600" s="119"/>
      <c r="EH600" s="120"/>
      <c r="EI600" s="121"/>
      <c r="EJ600" s="119"/>
      <c r="EK600" s="119"/>
      <c r="EL600" s="120"/>
      <c r="EM600" s="121"/>
      <c r="EN600" s="119"/>
      <c r="EO600" s="119"/>
      <c r="EP600" s="120"/>
      <c r="EQ600" s="121"/>
      <c r="ER600" s="119"/>
      <c r="ES600" s="119"/>
      <c r="ET600" s="120"/>
      <c r="EU600" s="121"/>
      <c r="EV600" s="119"/>
      <c r="EW600" s="119"/>
      <c r="EX600" s="120"/>
      <c r="EY600" s="121"/>
      <c r="EZ600" s="119"/>
      <c r="FA600" s="119"/>
      <c r="FB600" s="120"/>
    </row>
    <row r="601" spans="1:158" s="118" customFormat="1" ht="15" customHeight="1" x14ac:dyDescent="0.25">
      <c r="A601" s="208">
        <v>35010090</v>
      </c>
      <c r="B601" s="86">
        <v>-73.700833333332994</v>
      </c>
      <c r="C601" s="86">
        <v>3.7502777777779999</v>
      </c>
      <c r="D601" s="445">
        <v>420</v>
      </c>
      <c r="E601" s="478" t="s">
        <v>439</v>
      </c>
      <c r="F601" s="475" t="s">
        <v>80</v>
      </c>
      <c r="G601" s="475" t="s">
        <v>1524</v>
      </c>
      <c r="H601" s="475" t="s">
        <v>737</v>
      </c>
      <c r="I601" s="475" t="s">
        <v>1640</v>
      </c>
      <c r="J601" s="479" t="s">
        <v>1032</v>
      </c>
      <c r="K601" s="126">
        <v>12</v>
      </c>
      <c r="L601" s="126">
        <v>42</v>
      </c>
      <c r="M601" s="126">
        <v>0</v>
      </c>
      <c r="N601" s="126">
        <v>10</v>
      </c>
      <c r="O601" s="126">
        <v>12</v>
      </c>
      <c r="P601" s="126">
        <v>62</v>
      </c>
      <c r="Q601" s="126">
        <v>15</v>
      </c>
      <c r="R601" s="126">
        <v>10</v>
      </c>
      <c r="S601" s="126">
        <v>20</v>
      </c>
      <c r="T601" s="126">
        <v>3</v>
      </c>
      <c r="U601" s="126">
        <v>0</v>
      </c>
      <c r="V601" s="661">
        <v>0</v>
      </c>
      <c r="W601" s="661">
        <v>8</v>
      </c>
      <c r="X601" s="126">
        <v>6</v>
      </c>
      <c r="Y601" s="126">
        <v>3</v>
      </c>
      <c r="Z601" s="126">
        <v>52</v>
      </c>
      <c r="AA601" s="126">
        <v>15</v>
      </c>
      <c r="AB601" s="126">
        <v>0</v>
      </c>
      <c r="AC601" s="126">
        <v>2</v>
      </c>
      <c r="AD601" s="126">
        <v>5</v>
      </c>
      <c r="AE601" s="126">
        <v>4</v>
      </c>
      <c r="AF601" s="126">
        <v>15</v>
      </c>
      <c r="AG601" s="126">
        <v>0</v>
      </c>
      <c r="AH601" s="126">
        <v>18</v>
      </c>
      <c r="AI601" s="126">
        <v>56</v>
      </c>
      <c r="AJ601" s="126">
        <v>0</v>
      </c>
      <c r="AK601" s="126">
        <v>0</v>
      </c>
      <c r="AL601" s="126">
        <v>75</v>
      </c>
      <c r="AM601" s="126">
        <v>0</v>
      </c>
      <c r="AN601" s="126">
        <v>3</v>
      </c>
      <c r="AO601" s="120"/>
      <c r="AP601" s="92">
        <f t="shared" si="348"/>
        <v>448</v>
      </c>
      <c r="AQ601" s="93">
        <v>457.32333333333338</v>
      </c>
      <c r="AR601" s="94">
        <f t="shared" ref="AR601:AR617" si="368">+AP601*100/AQ601</f>
        <v>97.961325684963953</v>
      </c>
      <c r="AS601" s="95">
        <f t="shared" ref="AS601:AS617" si="369">IF(AND((AP601*$AT$1*100/(AQ601*AT601))&gt;100+3.33*AP601-AQ601*AT601/$AT$1,AQ601&lt;30),IF(100+3.33*AP601-AQ601*AT601/$AT$1&gt;200,200,100+3.33*AP601-AQ601*AT601/$AT$1),IF((AP601*$AT$1*100/(AQ601*AT601))&lt;100+AP601-3.33*AQ601*AT601/$AT$1,100+AP601-3.33*AQ601*AT601/$AT$1,IF((AP601*$AT$1*100/(AQ601*AT601))&gt;200,200,(AP601*$AT$1*100/(AQ601*AT601)))))</f>
        <v>97.961325684963953</v>
      </c>
      <c r="AT601" s="96">
        <f t="shared" si="352"/>
        <v>30</v>
      </c>
      <c r="AU601" s="97">
        <f t="shared" si="362"/>
        <v>22</v>
      </c>
      <c r="AV601" s="98"/>
      <c r="AW601" s="58">
        <f t="shared" si="353"/>
        <v>3</v>
      </c>
      <c r="AX601" s="99"/>
      <c r="AY601" s="300">
        <f t="shared" si="364"/>
        <v>75</v>
      </c>
      <c r="AZ601" s="101">
        <v>180</v>
      </c>
      <c r="BA601" s="102">
        <f t="shared" si="349"/>
        <v>-105</v>
      </c>
      <c r="BB601" s="102" t="str">
        <f t="shared" si="350"/>
        <v/>
      </c>
      <c r="BC601" s="102" t="str">
        <f t="shared" si="351"/>
        <v/>
      </c>
      <c r="BD601" s="102">
        <v>19.566666666666666</v>
      </c>
      <c r="BE601" s="103">
        <f>AU601-BD601</f>
        <v>2.4333333333333336</v>
      </c>
      <c r="BF601" s="480" t="s">
        <v>439</v>
      </c>
      <c r="BG601" s="105">
        <v>45.63</v>
      </c>
      <c r="BH601" s="105">
        <v>78.36666666666666</v>
      </c>
      <c r="BI601" s="105">
        <v>233.57241379310346</v>
      </c>
      <c r="BJ601" s="105">
        <v>457.32333333333338</v>
      </c>
      <c r="BK601" s="105">
        <v>517.60344827586209</v>
      </c>
      <c r="BL601" s="105">
        <v>411.59310344827588</v>
      </c>
      <c r="BM601" s="105">
        <v>342.90000000000003</v>
      </c>
      <c r="BN601" s="105">
        <v>261.8</v>
      </c>
      <c r="BO601" s="105">
        <v>270.43103448275861</v>
      </c>
      <c r="BP601" s="105">
        <v>345.11333333333334</v>
      </c>
      <c r="BQ601" s="105">
        <v>266.9655172413793</v>
      </c>
      <c r="BR601" s="106">
        <v>105.42857142857143</v>
      </c>
      <c r="BS601" s="107"/>
      <c r="BT601" s="108">
        <v>3.9333333333333336</v>
      </c>
      <c r="BU601" s="108">
        <v>6.2855090311986874</v>
      </c>
      <c r="BV601" s="108">
        <v>12.721212121212121</v>
      </c>
      <c r="BW601" s="108">
        <v>19.566666666666666</v>
      </c>
      <c r="BX601" s="108">
        <v>21.69222222222222</v>
      </c>
      <c r="BY601" s="109">
        <v>21.488505747126435</v>
      </c>
      <c r="BZ601" s="109">
        <v>20.590476190476188</v>
      </c>
      <c r="CA601" s="109">
        <v>16.733333333333334</v>
      </c>
      <c r="CB601" s="109">
        <v>14.280459770114945</v>
      </c>
      <c r="CC601" s="109">
        <v>16.899999999999999</v>
      </c>
      <c r="CD601" s="109">
        <v>14.896551724137929</v>
      </c>
      <c r="CE601" s="109">
        <v>7.7390804597701122</v>
      </c>
      <c r="CF601" s="110"/>
      <c r="CG601" s="111">
        <v>130</v>
      </c>
      <c r="CH601" s="111">
        <v>104</v>
      </c>
      <c r="CI601" s="111">
        <v>140</v>
      </c>
      <c r="CJ601" s="111">
        <v>180</v>
      </c>
      <c r="CK601" s="111">
        <v>230</v>
      </c>
      <c r="CL601" s="111">
        <v>150</v>
      </c>
      <c r="CM601" s="111">
        <v>150</v>
      </c>
      <c r="CN601" s="111">
        <v>116</v>
      </c>
      <c r="CO601" s="111">
        <v>137</v>
      </c>
      <c r="CP601" s="111">
        <v>140</v>
      </c>
      <c r="CQ601" s="111">
        <v>136</v>
      </c>
      <c r="CR601" s="111">
        <v>130</v>
      </c>
      <c r="CS601" s="112"/>
      <c r="CT601" s="481" t="s">
        <v>439</v>
      </c>
      <c r="CU601" s="114">
        <f t="shared" si="365"/>
        <v>186</v>
      </c>
      <c r="CV601" s="114"/>
      <c r="CW601" s="114"/>
      <c r="CX601" s="114">
        <f t="shared" si="356"/>
        <v>91</v>
      </c>
      <c r="CY601" s="114"/>
      <c r="CZ601" s="114"/>
      <c r="DA601" s="114">
        <f t="shared" si="357"/>
        <v>171</v>
      </c>
      <c r="DB601" s="115">
        <f t="shared" si="366"/>
        <v>448</v>
      </c>
      <c r="DC601" s="116">
        <f t="shared" si="367"/>
        <v>10</v>
      </c>
      <c r="DD601" s="116">
        <f t="shared" si="359"/>
        <v>10</v>
      </c>
      <c r="DE601" s="116">
        <f t="shared" si="360"/>
        <v>10</v>
      </c>
      <c r="DF601" s="117">
        <f t="shared" si="361"/>
        <v>30</v>
      </c>
      <c r="DH601" s="119">
        <v>14.323770778652669</v>
      </c>
      <c r="DI601" s="119">
        <v>12.520778652668417</v>
      </c>
      <c r="DJ601" s="120">
        <v>11.31878390201225</v>
      </c>
      <c r="DK601" s="121"/>
      <c r="DL601" s="119">
        <v>25.477446808510638</v>
      </c>
      <c r="DM601" s="119">
        <v>35.183140830800404</v>
      </c>
      <c r="DN601" s="120">
        <v>39.12607902735563</v>
      </c>
      <c r="DO601" s="121"/>
      <c r="DP601" s="119">
        <v>43.094659231722424</v>
      </c>
      <c r="DQ601" s="119">
        <v>48.593977695167275</v>
      </c>
      <c r="DR601" s="120">
        <v>96.588029739776928</v>
      </c>
      <c r="DS601" s="121"/>
      <c r="DT601" s="119">
        <v>134</v>
      </c>
      <c r="DU601" s="119">
        <v>109.6</v>
      </c>
      <c r="DV601" s="120">
        <v>159.5</v>
      </c>
      <c r="DW601" s="121"/>
      <c r="DX601" s="119">
        <v>162.68292199698223</v>
      </c>
      <c r="DY601" s="119">
        <v>161.38305845306041</v>
      </c>
      <c r="DZ601" s="120">
        <v>183.98068621662401</v>
      </c>
      <c r="EA601" s="121"/>
      <c r="EB601" s="119">
        <v>147.69622250639387</v>
      </c>
      <c r="EC601" s="119">
        <v>126.49676470588236</v>
      </c>
      <c r="ED601" s="120">
        <v>116.79701278772377</v>
      </c>
      <c r="EE601" s="121"/>
      <c r="EF601" s="119">
        <v>129.18715961041542</v>
      </c>
      <c r="EG601" s="119">
        <v>106.78938580799047</v>
      </c>
      <c r="EH601" s="120">
        <v>99.390121248260797</v>
      </c>
      <c r="EI601" s="121"/>
      <c r="EJ601" s="119">
        <v>83.3916766467066</v>
      </c>
      <c r="EK601" s="119">
        <v>83.591656686626749</v>
      </c>
      <c r="EL601" s="120">
        <v>100.19</v>
      </c>
      <c r="EM601" s="121"/>
      <c r="EN601" s="119">
        <v>90.709381237524951</v>
      </c>
      <c r="EO601" s="119">
        <v>85.625668662674641</v>
      </c>
      <c r="EP601" s="120">
        <v>106.65828343313372</v>
      </c>
      <c r="EQ601" s="121"/>
      <c r="ER601" s="119">
        <v>103.84435897435897</v>
      </c>
      <c r="ES601" s="119">
        <v>106.74559829059828</v>
      </c>
      <c r="ET601" s="120">
        <v>132.75670940170937</v>
      </c>
      <c r="EU601" s="121"/>
      <c r="EV601" s="119">
        <v>84.273596261417552</v>
      </c>
      <c r="EW601" s="119">
        <v>93.603887276074488</v>
      </c>
      <c r="EX601" s="120">
        <v>66.415619910783832</v>
      </c>
      <c r="EY601" s="121"/>
      <c r="EZ601" s="119">
        <v>47.981306715063518</v>
      </c>
      <c r="FA601" s="119">
        <v>27.176134301270416</v>
      </c>
      <c r="FB601" s="120">
        <v>23.194283121597095</v>
      </c>
    </row>
    <row r="602" spans="1:158" s="118" customFormat="1" ht="15" customHeight="1" x14ac:dyDescent="0.25">
      <c r="A602" s="208">
        <v>35010070</v>
      </c>
      <c r="B602" s="86">
        <v>-73.758611111110994</v>
      </c>
      <c r="C602" s="86">
        <v>3.8783333333329999</v>
      </c>
      <c r="D602" s="445">
        <v>525</v>
      </c>
      <c r="E602" s="478" t="s">
        <v>440</v>
      </c>
      <c r="F602" s="475" t="s">
        <v>80</v>
      </c>
      <c r="G602" s="475" t="s">
        <v>1524</v>
      </c>
      <c r="H602" s="475" t="s">
        <v>737</v>
      </c>
      <c r="I602" s="475" t="s">
        <v>1640</v>
      </c>
      <c r="J602" s="479" t="s">
        <v>1033</v>
      </c>
      <c r="K602" s="126">
        <v>123</v>
      </c>
      <c r="L602" s="126">
        <v>10</v>
      </c>
      <c r="M602" s="126">
        <v>10</v>
      </c>
      <c r="N602" s="126">
        <v>35</v>
      </c>
      <c r="O602" s="126">
        <v>23</v>
      </c>
      <c r="P602" s="126">
        <v>103</v>
      </c>
      <c r="Q602" s="126">
        <v>75</v>
      </c>
      <c r="R602" s="126">
        <v>12</v>
      </c>
      <c r="S602" s="126">
        <v>7</v>
      </c>
      <c r="T602" s="126">
        <v>9</v>
      </c>
      <c r="U602" s="126">
        <v>2</v>
      </c>
      <c r="V602" s="661">
        <v>0</v>
      </c>
      <c r="W602" s="661">
        <v>5</v>
      </c>
      <c r="X602" s="172">
        <v>16</v>
      </c>
      <c r="Y602" s="126">
        <v>20</v>
      </c>
      <c r="Z602" s="126">
        <v>25</v>
      </c>
      <c r="AA602" s="126">
        <v>8</v>
      </c>
      <c r="AB602" s="126">
        <v>0</v>
      </c>
      <c r="AC602" s="126">
        <v>3</v>
      </c>
      <c r="AD602" s="126">
        <v>7</v>
      </c>
      <c r="AE602" s="126">
        <v>5</v>
      </c>
      <c r="AF602" s="126">
        <v>10</v>
      </c>
      <c r="AG602" s="126">
        <v>1</v>
      </c>
      <c r="AH602" s="126">
        <v>68</v>
      </c>
      <c r="AI602" s="126">
        <v>15</v>
      </c>
      <c r="AJ602" s="126">
        <v>16</v>
      </c>
      <c r="AK602" s="126">
        <v>9</v>
      </c>
      <c r="AL602" s="126">
        <v>68</v>
      </c>
      <c r="AM602" s="126">
        <v>3</v>
      </c>
      <c r="AN602" s="126">
        <v>7</v>
      </c>
      <c r="AO602" s="120"/>
      <c r="AP602" s="92">
        <f t="shared" si="348"/>
        <v>695</v>
      </c>
      <c r="AQ602" s="93">
        <v>493.84333333333331</v>
      </c>
      <c r="AR602" s="94">
        <f t="shared" si="368"/>
        <v>140.73289099781982</v>
      </c>
      <c r="AS602" s="95">
        <f t="shared" si="369"/>
        <v>140.73289099781982</v>
      </c>
      <c r="AT602" s="96">
        <f t="shared" si="352"/>
        <v>30</v>
      </c>
      <c r="AU602" s="97">
        <f t="shared" si="362"/>
        <v>28</v>
      </c>
      <c r="AV602" s="98"/>
      <c r="AW602" s="58">
        <f t="shared" si="353"/>
        <v>7</v>
      </c>
      <c r="AX602" s="99"/>
      <c r="AY602" s="300">
        <f t="shared" si="364"/>
        <v>123</v>
      </c>
      <c r="AZ602" s="101">
        <v>162</v>
      </c>
      <c r="BA602" s="102">
        <f t="shared" si="349"/>
        <v>-39</v>
      </c>
      <c r="BB602" s="102" t="str">
        <f t="shared" si="350"/>
        <v/>
      </c>
      <c r="BC602" s="102" t="str">
        <f t="shared" si="351"/>
        <v/>
      </c>
      <c r="BD602" s="102">
        <v>20.033333333333328</v>
      </c>
      <c r="BE602" s="103">
        <f>AU602-BD602</f>
        <v>7.9666666666666721</v>
      </c>
      <c r="BF602" s="480" t="s">
        <v>440</v>
      </c>
      <c r="BG602" s="105">
        <v>71.94</v>
      </c>
      <c r="BH602" s="105">
        <v>100.80689655172414</v>
      </c>
      <c r="BI602" s="105">
        <v>276.67931034482757</v>
      </c>
      <c r="BJ602" s="105">
        <v>493.84333333333331</v>
      </c>
      <c r="BK602" s="105">
        <v>574.92307692307691</v>
      </c>
      <c r="BL602" s="105">
        <v>510.48275862068965</v>
      </c>
      <c r="BM602" s="105">
        <v>397.86666666666667</v>
      </c>
      <c r="BN602" s="105">
        <v>334.27586206896552</v>
      </c>
      <c r="BO602" s="105">
        <v>337</v>
      </c>
      <c r="BP602" s="105">
        <v>421.82758620689657</v>
      </c>
      <c r="BQ602" s="105">
        <v>452.76896551724133</v>
      </c>
      <c r="BR602" s="106">
        <v>191.34482758620689</v>
      </c>
      <c r="BS602" s="107"/>
      <c r="BT602" s="108">
        <v>6.0666666666666647</v>
      </c>
      <c r="BU602" s="108">
        <v>7.1268841604330122</v>
      </c>
      <c r="BV602" s="108">
        <v>13.675555555555555</v>
      </c>
      <c r="BW602" s="108">
        <v>20.033333333333328</v>
      </c>
      <c r="BX602" s="108">
        <v>23.368429118773943</v>
      </c>
      <c r="BY602" s="109">
        <v>23.080000000000002</v>
      </c>
      <c r="BZ602" s="109">
        <v>21.433333333333334</v>
      </c>
      <c r="CA602" s="109">
        <v>18.116666666666667</v>
      </c>
      <c r="CB602" s="109">
        <v>16.089655172413796</v>
      </c>
      <c r="CC602" s="109">
        <v>18.184444444444445</v>
      </c>
      <c r="CD602" s="109">
        <v>17.793103448275858</v>
      </c>
      <c r="CE602" s="109">
        <v>10.896551724137929</v>
      </c>
      <c r="CF602" s="110"/>
      <c r="CG602" s="111">
        <v>110</v>
      </c>
      <c r="CH602" s="111">
        <v>142</v>
      </c>
      <c r="CI602" s="111">
        <v>140</v>
      </c>
      <c r="CJ602" s="111">
        <v>162</v>
      </c>
      <c r="CK602" s="111">
        <v>136</v>
      </c>
      <c r="CL602" s="111">
        <v>143</v>
      </c>
      <c r="CM602" s="111">
        <v>180</v>
      </c>
      <c r="CN602" s="111">
        <v>223</v>
      </c>
      <c r="CO602" s="111">
        <v>140</v>
      </c>
      <c r="CP602" s="111">
        <v>142</v>
      </c>
      <c r="CQ602" s="111">
        <v>165</v>
      </c>
      <c r="CR602" s="111">
        <v>150</v>
      </c>
      <c r="CS602" s="112"/>
      <c r="CT602" s="481" t="s">
        <v>440</v>
      </c>
      <c r="CU602" s="114">
        <f t="shared" si="365"/>
        <v>407</v>
      </c>
      <c r="CV602" s="114"/>
      <c r="CW602" s="114"/>
      <c r="CX602" s="114">
        <f t="shared" si="356"/>
        <v>86</v>
      </c>
      <c r="CY602" s="114"/>
      <c r="CZ602" s="114"/>
      <c r="DA602" s="114">
        <f t="shared" si="357"/>
        <v>202</v>
      </c>
      <c r="DB602" s="115">
        <f t="shared" si="366"/>
        <v>695</v>
      </c>
      <c r="DC602" s="116">
        <f t="shared" si="367"/>
        <v>10</v>
      </c>
      <c r="DD602" s="116">
        <f t="shared" si="359"/>
        <v>10</v>
      </c>
      <c r="DE602" s="116">
        <f t="shared" si="360"/>
        <v>10</v>
      </c>
      <c r="DF602" s="117">
        <f t="shared" si="361"/>
        <v>30</v>
      </c>
      <c r="DH602" s="119">
        <v>21.314141898370085</v>
      </c>
      <c r="DI602" s="119">
        <v>25.762310642377756</v>
      </c>
      <c r="DJ602" s="120">
        <v>21.96283317353787</v>
      </c>
      <c r="DK602" s="121"/>
      <c r="DL602" s="119">
        <v>40.526036030850705</v>
      </c>
      <c r="DM602" s="119">
        <v>42.261407850811558</v>
      </c>
      <c r="DN602" s="120">
        <v>43.894698975480608</v>
      </c>
      <c r="DO602" s="121"/>
      <c r="DP602" s="119">
        <v>73.088778625954205</v>
      </c>
      <c r="DQ602" s="119">
        <v>67.078826006843912</v>
      </c>
      <c r="DR602" s="120">
        <v>113.8013608844433</v>
      </c>
      <c r="DS602" s="121"/>
      <c r="DT602" s="119">
        <v>151.15190284882044</v>
      </c>
      <c r="DU602" s="119">
        <v>140.86407700047141</v>
      </c>
      <c r="DV602" s="120">
        <v>192.79781325415647</v>
      </c>
      <c r="DW602" s="121"/>
      <c r="DX602" s="119">
        <v>175.29474636921069</v>
      </c>
      <c r="DY602" s="119">
        <v>182.89451860198878</v>
      </c>
      <c r="DZ602" s="120">
        <v>217.0934936494902</v>
      </c>
      <c r="EA602" s="121"/>
      <c r="EB602" s="119">
        <v>181.93549268292682</v>
      </c>
      <c r="EC602" s="119">
        <v>177.83469268292686</v>
      </c>
      <c r="ED602" s="120">
        <v>152.82981463414637</v>
      </c>
      <c r="EE602" s="121"/>
      <c r="EF602" s="119">
        <v>150.79211125158028</v>
      </c>
      <c r="EG602" s="119">
        <v>119.59374340642573</v>
      </c>
      <c r="EH602" s="120">
        <v>125.09345568682157</v>
      </c>
      <c r="EI602" s="121"/>
      <c r="EJ602" s="119">
        <v>120.90241819345549</v>
      </c>
      <c r="EK602" s="119">
        <v>103.40206816545324</v>
      </c>
      <c r="EL602" s="120">
        <v>120.50241019281543</v>
      </c>
      <c r="EM602" s="121"/>
      <c r="EN602" s="119">
        <v>118.85309379755761</v>
      </c>
      <c r="EO602" s="119">
        <v>123.51797631862215</v>
      </c>
      <c r="EP602" s="120">
        <v>134.470309194165</v>
      </c>
      <c r="EQ602" s="121"/>
      <c r="ER602" s="119">
        <v>137.29462357170269</v>
      </c>
      <c r="ES602" s="119">
        <v>145.79429072654224</v>
      </c>
      <c r="ET602" s="120">
        <v>157.19384432244473</v>
      </c>
      <c r="EU602" s="121"/>
      <c r="EV602" s="119">
        <v>153.47961112344856</v>
      </c>
      <c r="EW602" s="119">
        <v>166.12027948445893</v>
      </c>
      <c r="EX602" s="120">
        <v>128.59640568838878</v>
      </c>
      <c r="EY602" s="121"/>
      <c r="EZ602" s="119">
        <v>68.179073737169546</v>
      </c>
      <c r="FA602" s="119">
        <v>57.510217191114712</v>
      </c>
      <c r="FB602" s="120">
        <v>41.8625609235676</v>
      </c>
    </row>
    <row r="603" spans="1:158" s="118" customFormat="1" ht="15" customHeight="1" x14ac:dyDescent="0.25">
      <c r="A603" s="208">
        <v>32035010</v>
      </c>
      <c r="B603" s="86">
        <v>-73.793333333332995</v>
      </c>
      <c r="C603" s="86">
        <v>2.1761111111110001</v>
      </c>
      <c r="D603" s="445">
        <v>248</v>
      </c>
      <c r="E603" s="478" t="s">
        <v>441</v>
      </c>
      <c r="F603" s="475" t="s">
        <v>80</v>
      </c>
      <c r="G603" s="482" t="s">
        <v>1524</v>
      </c>
      <c r="H603" s="482" t="s">
        <v>1531</v>
      </c>
      <c r="I603" s="482" t="s">
        <v>1643</v>
      </c>
      <c r="J603" s="479" t="s">
        <v>1034</v>
      </c>
      <c r="K603" s="172" t="s">
        <v>1301</v>
      </c>
      <c r="L603" s="172" t="s">
        <v>1301</v>
      </c>
      <c r="M603" s="172" t="s">
        <v>1301</v>
      </c>
      <c r="N603" s="172" t="s">
        <v>1301</v>
      </c>
      <c r="O603" s="172" t="s">
        <v>1301</v>
      </c>
      <c r="P603" s="172" t="s">
        <v>1301</v>
      </c>
      <c r="Q603" s="172" t="s">
        <v>1301</v>
      </c>
      <c r="R603" s="172" t="s">
        <v>1301</v>
      </c>
      <c r="S603" s="172" t="s">
        <v>1301</v>
      </c>
      <c r="T603" s="172" t="s">
        <v>1301</v>
      </c>
      <c r="U603" s="126" t="s">
        <v>1301</v>
      </c>
      <c r="V603" s="663" t="s">
        <v>1301</v>
      </c>
      <c r="W603" s="661" t="s">
        <v>1301</v>
      </c>
      <c r="X603" s="126" t="s">
        <v>1301</v>
      </c>
      <c r="Y603" s="126" t="s">
        <v>1301</v>
      </c>
      <c r="Z603" s="126" t="s">
        <v>1301</v>
      </c>
      <c r="AA603" s="126" t="s">
        <v>1301</v>
      </c>
      <c r="AB603" s="126" t="s">
        <v>1301</v>
      </c>
      <c r="AC603" s="126" t="s">
        <v>1301</v>
      </c>
      <c r="AD603" s="172" t="s">
        <v>1301</v>
      </c>
      <c r="AE603" s="172" t="s">
        <v>1301</v>
      </c>
      <c r="AF603" s="172" t="s">
        <v>1301</v>
      </c>
      <c r="AG603" s="172" t="s">
        <v>1301</v>
      </c>
      <c r="AH603" s="172" t="s">
        <v>1301</v>
      </c>
      <c r="AI603" s="172" t="s">
        <v>1301</v>
      </c>
      <c r="AJ603" s="172" t="s">
        <v>1301</v>
      </c>
      <c r="AK603" s="172" t="s">
        <v>1301</v>
      </c>
      <c r="AL603" s="172" t="s">
        <v>1301</v>
      </c>
      <c r="AM603" s="172" t="s">
        <v>1301</v>
      </c>
      <c r="AN603" s="126" t="s">
        <v>1301</v>
      </c>
      <c r="AO603" s="120"/>
      <c r="AP603" s="92" t="str">
        <f t="shared" si="348"/>
        <v/>
      </c>
      <c r="AQ603" s="93">
        <v>339.54348324934642</v>
      </c>
      <c r="AR603" s="94" t="e">
        <f t="shared" si="368"/>
        <v>#VALUE!</v>
      </c>
      <c r="AS603" s="95" t="e">
        <f t="shared" si="369"/>
        <v>#VALUE!</v>
      </c>
      <c r="AT603" s="96">
        <f t="shared" si="352"/>
        <v>0</v>
      </c>
      <c r="AU603" s="97">
        <f t="shared" si="362"/>
        <v>0</v>
      </c>
      <c r="AV603" s="98"/>
      <c r="AW603" s="58" t="e">
        <f t="shared" si="353"/>
        <v>#N/A</v>
      </c>
      <c r="AX603" s="99"/>
      <c r="AY603" s="300">
        <f t="shared" si="364"/>
        <v>0</v>
      </c>
      <c r="AZ603" s="101">
        <v>125</v>
      </c>
      <c r="BA603" s="102" t="str">
        <f t="shared" si="349"/>
        <v/>
      </c>
      <c r="BB603" s="102" t="str">
        <f t="shared" si="350"/>
        <v/>
      </c>
      <c r="BC603" s="102" t="e">
        <f t="shared" si="351"/>
        <v>#N/A</v>
      </c>
      <c r="BD603" s="102">
        <v>17.837037037037032</v>
      </c>
      <c r="BE603" s="103">
        <f>AU603-BD603</f>
        <v>-17.837037037037032</v>
      </c>
      <c r="BF603" s="480" t="s">
        <v>441</v>
      </c>
      <c r="BG603" s="105">
        <v>55.459259259259262</v>
      </c>
      <c r="BH603" s="105">
        <v>83.207407407407402</v>
      </c>
      <c r="BI603" s="105">
        <v>200.67777777777778</v>
      </c>
      <c r="BJ603" s="105">
        <v>339.54348324934642</v>
      </c>
      <c r="BK603" s="105">
        <v>367.24814814814818</v>
      </c>
      <c r="BL603" s="105">
        <v>381.93214285714294</v>
      </c>
      <c r="BM603" s="105">
        <v>329.92962962962957</v>
      </c>
      <c r="BN603" s="105">
        <v>247.92857142857142</v>
      </c>
      <c r="BO603" s="105">
        <v>231.37142857142859</v>
      </c>
      <c r="BP603" s="105">
        <v>210.90399999999997</v>
      </c>
      <c r="BQ603" s="105">
        <v>165.13846153846154</v>
      </c>
      <c r="BR603" s="106">
        <v>95.524999999999991</v>
      </c>
      <c r="BS603" s="107"/>
      <c r="BT603" s="108">
        <v>4.0488888888888885</v>
      </c>
      <c r="BU603" s="108">
        <v>6.1578989172627709</v>
      </c>
      <c r="BV603" s="108">
        <v>13.160098522167488</v>
      </c>
      <c r="BW603" s="108">
        <v>17.837037037037032</v>
      </c>
      <c r="BX603" s="108">
        <v>19.663218390804598</v>
      </c>
      <c r="BY603" s="109">
        <v>21.249999999999993</v>
      </c>
      <c r="BZ603" s="109">
        <v>20.380788177339902</v>
      </c>
      <c r="CA603" s="109">
        <v>17.041111111111114</v>
      </c>
      <c r="CB603" s="109">
        <v>14.6727969348659</v>
      </c>
      <c r="CC603" s="109">
        <v>14.602380952380953</v>
      </c>
      <c r="CD603" s="109">
        <v>12.094728497820057</v>
      </c>
      <c r="CE603" s="109">
        <v>8.2528735632183885</v>
      </c>
      <c r="CF603" s="110"/>
      <c r="CG603" s="111">
        <v>83.5</v>
      </c>
      <c r="CH603" s="111">
        <v>88</v>
      </c>
      <c r="CI603" s="111">
        <v>112</v>
      </c>
      <c r="CJ603" s="111">
        <v>125</v>
      </c>
      <c r="CK603" s="111">
        <v>131</v>
      </c>
      <c r="CL603" s="111">
        <v>189</v>
      </c>
      <c r="CM603" s="111">
        <v>131</v>
      </c>
      <c r="CN603" s="111">
        <v>99</v>
      </c>
      <c r="CO603" s="111">
        <v>125</v>
      </c>
      <c r="CP603" s="111">
        <v>116</v>
      </c>
      <c r="CQ603" s="111">
        <v>108</v>
      </c>
      <c r="CR603" s="111">
        <v>97.2</v>
      </c>
      <c r="CS603" s="112"/>
      <c r="CT603" s="481" t="s">
        <v>441</v>
      </c>
      <c r="CU603" s="114">
        <f t="shared" si="365"/>
        <v>0</v>
      </c>
      <c r="CV603" s="114"/>
      <c r="CW603" s="114"/>
      <c r="CX603" s="114">
        <f t="shared" si="356"/>
        <v>0</v>
      </c>
      <c r="CY603" s="114"/>
      <c r="CZ603" s="114"/>
      <c r="DA603" s="114">
        <f t="shared" si="357"/>
        <v>0</v>
      </c>
      <c r="DB603" s="115">
        <f t="shared" si="366"/>
        <v>0</v>
      </c>
      <c r="DC603" s="116">
        <f t="shared" si="367"/>
        <v>0</v>
      </c>
      <c r="DD603" s="116">
        <f t="shared" si="359"/>
        <v>0</v>
      </c>
      <c r="DE603" s="116">
        <f t="shared" si="360"/>
        <v>0</v>
      </c>
      <c r="DF603" s="117">
        <f t="shared" si="361"/>
        <v>0</v>
      </c>
      <c r="DH603" s="119">
        <v>16.124137931034483</v>
      </c>
      <c r="DI603" s="119">
        <v>11.586206896551722</v>
      </c>
      <c r="DJ603" s="120">
        <v>15.834482758620688</v>
      </c>
      <c r="DK603" s="121"/>
      <c r="DL603" s="119">
        <v>25.516291422229269</v>
      </c>
      <c r="DM603" s="119">
        <v>30.109223878230534</v>
      </c>
      <c r="DN603" s="120">
        <v>36.335198985254479</v>
      </c>
      <c r="DO603" s="121"/>
      <c r="DP603" s="119">
        <v>43.589659977703455</v>
      </c>
      <c r="DQ603" s="119">
        <v>54.07076923076923</v>
      </c>
      <c r="DR603" s="120">
        <v>78.069570791527312</v>
      </c>
      <c r="DS603" s="121"/>
      <c r="DT603" s="119">
        <v>103.6451656524679</v>
      </c>
      <c r="DU603" s="119">
        <v>104.04265430310055</v>
      </c>
      <c r="DV603" s="120">
        <v>111.59493866512122</v>
      </c>
      <c r="DW603" s="121"/>
      <c r="DX603" s="119">
        <v>106.2798251499441</v>
      </c>
      <c r="DY603" s="119">
        <v>108.8289722476365</v>
      </c>
      <c r="DZ603" s="120">
        <v>106.37786926908612</v>
      </c>
      <c r="EA603" s="121"/>
      <c r="EB603" s="119">
        <v>133.79950289975145</v>
      </c>
      <c r="EC603" s="119">
        <v>114.67112952223141</v>
      </c>
      <c r="ED603" s="120">
        <v>110.40936757801713</v>
      </c>
      <c r="EE603" s="121"/>
      <c r="EF603" s="119">
        <v>119.86539936102236</v>
      </c>
      <c r="EG603" s="119">
        <v>96.07378098490689</v>
      </c>
      <c r="EH603" s="120">
        <v>99.602198964415535</v>
      </c>
      <c r="EI603" s="121"/>
      <c r="EJ603" s="119">
        <v>98.800269285825621</v>
      </c>
      <c r="EK603" s="119">
        <v>65.998185863911445</v>
      </c>
      <c r="EL603" s="120">
        <v>74.863613815780127</v>
      </c>
      <c r="EM603" s="121"/>
      <c r="EN603" s="119">
        <v>89.327797468354419</v>
      </c>
      <c r="EO603" s="119">
        <v>84.243291139240512</v>
      </c>
      <c r="EP603" s="120">
        <v>62.708911392405064</v>
      </c>
      <c r="EQ603" s="121"/>
      <c r="ER603" s="119">
        <v>71.755259184700563</v>
      </c>
      <c r="ES603" s="119">
        <v>61.775390035228988</v>
      </c>
      <c r="ET603" s="120">
        <v>64.769350780070468</v>
      </c>
      <c r="EU603" s="121"/>
      <c r="EV603" s="119">
        <v>56.23924978127733</v>
      </c>
      <c r="EW603" s="119">
        <v>56.139711286089231</v>
      </c>
      <c r="EX603" s="120">
        <v>39.317705599300083</v>
      </c>
      <c r="EY603" s="121"/>
      <c r="EZ603" s="119">
        <v>35.449614112458654</v>
      </c>
      <c r="FA603" s="119">
        <v>29.836758544652699</v>
      </c>
      <c r="FB603" s="120">
        <v>24.026960676221975</v>
      </c>
    </row>
    <row r="604" spans="1:158" s="118" customFormat="1" ht="15" customHeight="1" x14ac:dyDescent="0.25">
      <c r="A604" s="208">
        <v>32075030</v>
      </c>
      <c r="B604" s="86">
        <v>-73.754027777778006</v>
      </c>
      <c r="C604" s="86">
        <v>3.1203888888889999</v>
      </c>
      <c r="D604" s="445">
        <v>325</v>
      </c>
      <c r="E604" s="478" t="s">
        <v>302</v>
      </c>
      <c r="F604" s="475" t="s">
        <v>80</v>
      </c>
      <c r="G604" s="475"/>
      <c r="H604" s="475"/>
      <c r="I604" s="475"/>
      <c r="J604" s="365" t="s">
        <v>1035</v>
      </c>
      <c r="K604" s="126" t="s">
        <v>1301</v>
      </c>
      <c r="L604" s="126" t="s">
        <v>1301</v>
      </c>
      <c r="M604" s="126" t="s">
        <v>1301</v>
      </c>
      <c r="N604" s="126" t="s">
        <v>1301</v>
      </c>
      <c r="O604" s="126" t="s">
        <v>1301</v>
      </c>
      <c r="P604" s="126" t="s">
        <v>1301</v>
      </c>
      <c r="Q604" s="126" t="s">
        <v>1301</v>
      </c>
      <c r="R604" s="126" t="s">
        <v>1301</v>
      </c>
      <c r="S604" s="126" t="s">
        <v>1301</v>
      </c>
      <c r="T604" s="126" t="s">
        <v>1301</v>
      </c>
      <c r="U604" s="172" t="s">
        <v>1301</v>
      </c>
      <c r="V604" s="661" t="s">
        <v>1301</v>
      </c>
      <c r="W604" s="661" t="s">
        <v>1301</v>
      </c>
      <c r="X604" s="172" t="s">
        <v>1301</v>
      </c>
      <c r="Y604" s="126" t="s">
        <v>1301</v>
      </c>
      <c r="Z604" s="126" t="s">
        <v>1301</v>
      </c>
      <c r="AA604" s="126" t="s">
        <v>1301</v>
      </c>
      <c r="AB604" s="126" t="s">
        <v>1301</v>
      </c>
      <c r="AC604" s="126" t="s">
        <v>1301</v>
      </c>
      <c r="AD604" s="126" t="s">
        <v>1301</v>
      </c>
      <c r="AE604" s="126" t="s">
        <v>1301</v>
      </c>
      <c r="AF604" s="126" t="s">
        <v>1301</v>
      </c>
      <c r="AG604" s="126" t="s">
        <v>1301</v>
      </c>
      <c r="AH604" s="126" t="s">
        <v>1301</v>
      </c>
      <c r="AI604" s="126" t="s">
        <v>1301</v>
      </c>
      <c r="AJ604" s="126" t="s">
        <v>1301</v>
      </c>
      <c r="AK604" s="126" t="s">
        <v>1301</v>
      </c>
      <c r="AL604" s="126" t="s">
        <v>1301</v>
      </c>
      <c r="AM604" s="126" t="s">
        <v>1301</v>
      </c>
      <c r="AN604" s="172" t="s">
        <v>1301</v>
      </c>
      <c r="AO604" s="120"/>
      <c r="AP604" s="92" t="str">
        <f t="shared" si="348"/>
        <v/>
      </c>
      <c r="AQ604" s="93" t="s">
        <v>1301</v>
      </c>
      <c r="AR604" s="226"/>
      <c r="AS604" s="227"/>
      <c r="AT604" s="96"/>
      <c r="AU604" s="97"/>
      <c r="AV604" s="98"/>
      <c r="AW604" s="58"/>
      <c r="AX604" s="99"/>
      <c r="AY604" s="300"/>
      <c r="AZ604" s="101"/>
      <c r="BA604" s="102" t="str">
        <f t="shared" si="349"/>
        <v/>
      </c>
      <c r="BB604" s="102" t="str">
        <f t="shared" si="350"/>
        <v/>
      </c>
      <c r="BC604" s="102" t="str">
        <f t="shared" si="351"/>
        <v/>
      </c>
      <c r="BD604" s="102" t="s">
        <v>1301</v>
      </c>
      <c r="BE604" s="103"/>
      <c r="BF604" s="480" t="s">
        <v>302</v>
      </c>
      <c r="BG604" s="105" t="s">
        <v>1301</v>
      </c>
      <c r="BH604" s="105" t="s">
        <v>1301</v>
      </c>
      <c r="BI604" s="105" t="s">
        <v>1301</v>
      </c>
      <c r="BJ604" s="105" t="s">
        <v>1301</v>
      </c>
      <c r="BK604" s="105" t="s">
        <v>1301</v>
      </c>
      <c r="BL604" s="105" t="s">
        <v>1301</v>
      </c>
      <c r="BM604" s="105" t="s">
        <v>1301</v>
      </c>
      <c r="BN604" s="105" t="s">
        <v>1301</v>
      </c>
      <c r="BO604" s="105" t="s">
        <v>1301</v>
      </c>
      <c r="BP604" s="105" t="s">
        <v>1301</v>
      </c>
      <c r="BQ604" s="105" t="s">
        <v>1301</v>
      </c>
      <c r="BR604" s="106" t="s">
        <v>1301</v>
      </c>
      <c r="BS604" s="107"/>
      <c r="BT604" s="108" t="s">
        <v>1301</v>
      </c>
      <c r="BU604" s="108" t="s">
        <v>1301</v>
      </c>
      <c r="BV604" s="108" t="s">
        <v>1301</v>
      </c>
      <c r="BW604" s="108" t="s">
        <v>1301</v>
      </c>
      <c r="BX604" s="108" t="s">
        <v>1301</v>
      </c>
      <c r="BY604" s="109" t="s">
        <v>1301</v>
      </c>
      <c r="BZ604" s="109" t="s">
        <v>1301</v>
      </c>
      <c r="CA604" s="109" t="s">
        <v>1301</v>
      </c>
      <c r="CB604" s="109" t="s">
        <v>1301</v>
      </c>
      <c r="CC604" s="109" t="s">
        <v>1301</v>
      </c>
      <c r="CD604" s="109" t="s">
        <v>1301</v>
      </c>
      <c r="CE604" s="109" t="s">
        <v>1301</v>
      </c>
      <c r="CF604" s="110"/>
      <c r="CG604" s="111"/>
      <c r="CH604" s="111"/>
      <c r="CI604" s="111"/>
      <c r="CJ604" s="111"/>
      <c r="CK604" s="111"/>
      <c r="CL604" s="111"/>
      <c r="CM604" s="111"/>
      <c r="CN604" s="111"/>
      <c r="CO604" s="111"/>
      <c r="CP604" s="111"/>
      <c r="CQ604" s="111"/>
      <c r="CR604" s="111"/>
      <c r="CS604" s="112"/>
      <c r="CT604" s="481" t="s">
        <v>302</v>
      </c>
      <c r="CU604" s="114">
        <f t="shared" si="365"/>
        <v>0</v>
      </c>
      <c r="CV604" s="114"/>
      <c r="CW604" s="114"/>
      <c r="CX604" s="114">
        <f t="shared" si="356"/>
        <v>0</v>
      </c>
      <c r="CY604" s="114"/>
      <c r="CZ604" s="114"/>
      <c r="DA604" s="114">
        <f t="shared" si="357"/>
        <v>0</v>
      </c>
      <c r="DB604" s="115">
        <f t="shared" si="366"/>
        <v>0</v>
      </c>
      <c r="DC604" s="116">
        <f t="shared" si="367"/>
        <v>0</v>
      </c>
      <c r="DD604" s="116">
        <f t="shared" si="359"/>
        <v>0</v>
      </c>
      <c r="DE604" s="116">
        <f t="shared" si="360"/>
        <v>0</v>
      </c>
      <c r="DF604" s="117">
        <f t="shared" si="361"/>
        <v>0</v>
      </c>
      <c r="DH604" s="119">
        <v>10.762243902439023</v>
      </c>
      <c r="DI604" s="119">
        <v>12.225073170731704</v>
      </c>
      <c r="DJ604" s="120">
        <v>7.000682926829267</v>
      </c>
      <c r="DK604" s="121"/>
      <c r="DL604" s="119">
        <v>26.652123995407575</v>
      </c>
      <c r="DM604" s="119">
        <v>29.870493685419053</v>
      </c>
      <c r="DN604" s="120">
        <v>37.815843857634896</v>
      </c>
      <c r="DO604" s="121"/>
      <c r="DP604" s="119">
        <v>50.444470075611953</v>
      </c>
      <c r="DQ604" s="119">
        <v>64.512648981161092</v>
      </c>
      <c r="DR604" s="120">
        <v>88.328066128412175</v>
      </c>
      <c r="DS604" s="121"/>
      <c r="DT604" s="119">
        <v>128.06740252769239</v>
      </c>
      <c r="DU604" s="119">
        <v>97.043689064558635</v>
      </c>
      <c r="DV604" s="120">
        <v>133.83705655589714</v>
      </c>
      <c r="DW604" s="121"/>
      <c r="DX604" s="119">
        <v>127.69102652034749</v>
      </c>
      <c r="DY604" s="119">
        <v>123.52939529035206</v>
      </c>
      <c r="DZ604" s="120">
        <v>143.42402263374484</v>
      </c>
      <c r="EA604" s="121"/>
      <c r="EB604" s="119">
        <v>115.49986327590925</v>
      </c>
      <c r="EC604" s="119">
        <v>119.54729438215905</v>
      </c>
      <c r="ED604" s="120">
        <v>125.9639534530429</v>
      </c>
      <c r="EE604" s="121"/>
      <c r="EF604" s="119">
        <v>118.93438139806965</v>
      </c>
      <c r="EG604" s="119">
        <v>88.31055864287805</v>
      </c>
      <c r="EH604" s="120">
        <v>87.08967534366775</v>
      </c>
      <c r="EI604" s="121"/>
      <c r="EJ604" s="119">
        <v>67.913247126436801</v>
      </c>
      <c r="EK604" s="119">
        <v>63.278218390804611</v>
      </c>
      <c r="EL604" s="120">
        <v>73.354367816091965</v>
      </c>
      <c r="EM604" s="121"/>
      <c r="EN604" s="119">
        <v>70.684828915662649</v>
      </c>
      <c r="EO604" s="119">
        <v>69.481682891566265</v>
      </c>
      <c r="EP604" s="120">
        <v>67.877488192771096</v>
      </c>
      <c r="EQ604" s="121"/>
      <c r="ER604" s="119">
        <v>72.876216792708931</v>
      </c>
      <c r="ES604" s="119">
        <v>72.876216792708931</v>
      </c>
      <c r="ET604" s="120">
        <v>122.29571456273027</v>
      </c>
      <c r="EU604" s="121"/>
      <c r="EV604" s="119">
        <v>69.432128514056217</v>
      </c>
      <c r="EW604" s="119">
        <v>74.696653279785806</v>
      </c>
      <c r="EX604" s="120">
        <v>61.98232931726907</v>
      </c>
      <c r="EY604" s="121"/>
      <c r="EZ604" s="119">
        <v>41.7795857699805</v>
      </c>
      <c r="FA604" s="119">
        <v>25.991413255360623</v>
      </c>
      <c r="FB604" s="120">
        <v>24.058167641325536</v>
      </c>
    </row>
    <row r="605" spans="1:158" s="118" customFormat="1" ht="15" customHeight="1" x14ac:dyDescent="0.25">
      <c r="A605" s="208">
        <v>35030040</v>
      </c>
      <c r="B605" s="86">
        <v>-73.647722222222001</v>
      </c>
      <c r="C605" s="86">
        <v>4.1636388888890004</v>
      </c>
      <c r="D605" s="445">
        <v>550</v>
      </c>
      <c r="E605" s="478" t="s">
        <v>442</v>
      </c>
      <c r="F605" s="475" t="s">
        <v>80</v>
      </c>
      <c r="G605" s="475"/>
      <c r="H605" s="475"/>
      <c r="I605" s="475"/>
      <c r="J605" s="365" t="s">
        <v>465</v>
      </c>
      <c r="K605" s="126" t="s">
        <v>1301</v>
      </c>
      <c r="L605" s="126" t="s">
        <v>1301</v>
      </c>
      <c r="M605" s="126" t="s">
        <v>1301</v>
      </c>
      <c r="N605" s="126" t="s">
        <v>1301</v>
      </c>
      <c r="O605" s="126" t="s">
        <v>1301</v>
      </c>
      <c r="P605" s="126" t="s">
        <v>1301</v>
      </c>
      <c r="Q605" s="126" t="s">
        <v>1301</v>
      </c>
      <c r="R605" s="126" t="s">
        <v>1301</v>
      </c>
      <c r="S605" s="126" t="s">
        <v>1301</v>
      </c>
      <c r="T605" s="126" t="s">
        <v>1301</v>
      </c>
      <c r="U605" s="126" t="s">
        <v>1301</v>
      </c>
      <c r="V605" s="661" t="s">
        <v>1301</v>
      </c>
      <c r="W605" s="661" t="s">
        <v>1301</v>
      </c>
      <c r="X605" s="126" t="s">
        <v>1301</v>
      </c>
      <c r="Y605" s="126" t="s">
        <v>1301</v>
      </c>
      <c r="Z605" s="126" t="s">
        <v>1301</v>
      </c>
      <c r="AA605" s="126" t="s">
        <v>1301</v>
      </c>
      <c r="AB605" s="126" t="s">
        <v>1301</v>
      </c>
      <c r="AC605" s="126" t="s">
        <v>1301</v>
      </c>
      <c r="AD605" s="126" t="s">
        <v>1301</v>
      </c>
      <c r="AE605" s="126" t="s">
        <v>1301</v>
      </c>
      <c r="AF605" s="126" t="s">
        <v>1301</v>
      </c>
      <c r="AG605" s="126" t="s">
        <v>1301</v>
      </c>
      <c r="AH605" s="126" t="s">
        <v>1301</v>
      </c>
      <c r="AI605" s="126" t="s">
        <v>1301</v>
      </c>
      <c r="AJ605" s="126" t="s">
        <v>1301</v>
      </c>
      <c r="AK605" s="126" t="s">
        <v>1301</v>
      </c>
      <c r="AL605" s="126" t="s">
        <v>1301</v>
      </c>
      <c r="AM605" s="126" t="s">
        <v>1301</v>
      </c>
      <c r="AN605" s="126" t="s">
        <v>1301</v>
      </c>
      <c r="AO605" s="120"/>
      <c r="AP605" s="92" t="str">
        <f t="shared" si="348"/>
        <v/>
      </c>
      <c r="AQ605" s="93" t="s">
        <v>1301</v>
      </c>
      <c r="AR605" s="226"/>
      <c r="AS605" s="227"/>
      <c r="AT605" s="96"/>
      <c r="AU605" s="97"/>
      <c r="AV605" s="98"/>
      <c r="AW605" s="58"/>
      <c r="AX605" s="99"/>
      <c r="AY605" s="300"/>
      <c r="AZ605" s="101">
        <v>159.69999999999999</v>
      </c>
      <c r="BA605" s="102" t="str">
        <f t="shared" si="349"/>
        <v/>
      </c>
      <c r="BB605" s="102" t="str">
        <f t="shared" si="350"/>
        <v/>
      </c>
      <c r="BC605" s="102" t="str">
        <f t="shared" si="351"/>
        <v/>
      </c>
      <c r="BD605" s="102" t="s">
        <v>1301</v>
      </c>
      <c r="BE605" s="103"/>
      <c r="BF605" s="480" t="s">
        <v>442</v>
      </c>
      <c r="BG605" s="105" t="s">
        <v>1301</v>
      </c>
      <c r="BH605" s="105" t="s">
        <v>1301</v>
      </c>
      <c r="BI605" s="105" t="s">
        <v>1301</v>
      </c>
      <c r="BJ605" s="105" t="s">
        <v>1301</v>
      </c>
      <c r="BK605" s="105" t="s">
        <v>1301</v>
      </c>
      <c r="BL605" s="105" t="s">
        <v>1301</v>
      </c>
      <c r="BM605" s="105" t="s">
        <v>1301</v>
      </c>
      <c r="BN605" s="105" t="s">
        <v>1301</v>
      </c>
      <c r="BO605" s="105" t="s">
        <v>1301</v>
      </c>
      <c r="BP605" s="105" t="s">
        <v>1301</v>
      </c>
      <c r="BQ605" s="105" t="s">
        <v>1301</v>
      </c>
      <c r="BR605" s="106" t="s">
        <v>1301</v>
      </c>
      <c r="BS605" s="107"/>
      <c r="BT605" s="142" t="s">
        <v>1301</v>
      </c>
      <c r="BU605" s="143" t="s">
        <v>1301</v>
      </c>
      <c r="BV605" s="143" t="s">
        <v>1301</v>
      </c>
      <c r="BW605" s="143" t="s">
        <v>1301</v>
      </c>
      <c r="BX605" s="143" t="s">
        <v>1301</v>
      </c>
      <c r="BY605" s="143" t="s">
        <v>1301</v>
      </c>
      <c r="BZ605" s="143" t="s">
        <v>1301</v>
      </c>
      <c r="CA605" s="143" t="s">
        <v>1301</v>
      </c>
      <c r="CB605" s="143" t="s">
        <v>1301</v>
      </c>
      <c r="CC605" s="143" t="s">
        <v>1301</v>
      </c>
      <c r="CD605" s="143" t="s">
        <v>1301</v>
      </c>
      <c r="CE605" s="144" t="s">
        <v>1301</v>
      </c>
      <c r="CF605" s="110"/>
      <c r="CG605" s="111">
        <v>119.3</v>
      </c>
      <c r="CH605" s="111">
        <v>137.19999999999999</v>
      </c>
      <c r="CI605" s="111">
        <v>210</v>
      </c>
      <c r="CJ605" s="111">
        <v>159.69999999999999</v>
      </c>
      <c r="CK605" s="111">
        <v>159.80000000000001</v>
      </c>
      <c r="CL605" s="111">
        <v>165.9</v>
      </c>
      <c r="CM605" s="111">
        <v>175.6</v>
      </c>
      <c r="CN605" s="111">
        <v>146.69999999999999</v>
      </c>
      <c r="CO605" s="111">
        <v>140.5</v>
      </c>
      <c r="CP605" s="111">
        <v>187.2</v>
      </c>
      <c r="CQ605" s="111">
        <v>200</v>
      </c>
      <c r="CR605" s="111">
        <v>163.19999999999999</v>
      </c>
      <c r="CS605" s="112"/>
      <c r="CT605" s="481" t="s">
        <v>442</v>
      </c>
      <c r="CU605" s="114"/>
      <c r="CV605" s="114"/>
      <c r="CW605" s="114"/>
      <c r="CX605" s="114"/>
      <c r="CY605" s="114"/>
      <c r="CZ605" s="114"/>
      <c r="DA605" s="114"/>
      <c r="DB605" s="115"/>
      <c r="DC605" s="116"/>
      <c r="DD605" s="116"/>
      <c r="DE605" s="116"/>
      <c r="DF605" s="117"/>
      <c r="DH605" s="119">
        <v>15.848367697594501</v>
      </c>
      <c r="DI605" s="119">
        <v>25.438144329896907</v>
      </c>
      <c r="DJ605" s="120">
        <v>17.463487972508592</v>
      </c>
      <c r="DK605" s="121"/>
      <c r="DL605" s="119">
        <v>40.182647846191287</v>
      </c>
      <c r="DM605" s="119">
        <v>44.597079581406661</v>
      </c>
      <c r="DN605" s="120">
        <v>48.105986858116324</v>
      </c>
      <c r="DO605" s="121"/>
      <c r="DP605" s="119">
        <v>59.357871772039182</v>
      </c>
      <c r="DQ605" s="119">
        <v>80.34906500445237</v>
      </c>
      <c r="DR605" s="120">
        <v>85.873063223508467</v>
      </c>
      <c r="DS605" s="121"/>
      <c r="DT605" s="119">
        <v>156.05395388924799</v>
      </c>
      <c r="DU605" s="119">
        <v>154.73889248006893</v>
      </c>
      <c r="DV605" s="120">
        <v>158.68407670760612</v>
      </c>
      <c r="DW605" s="121"/>
      <c r="DX605" s="119">
        <v>241.5676509368914</v>
      </c>
      <c r="DY605" s="119">
        <v>205.4587199245164</v>
      </c>
      <c r="DZ605" s="120">
        <v>250.89670606166911</v>
      </c>
      <c r="EA605" s="121"/>
      <c r="EB605" s="119">
        <v>229.00616737006555</v>
      </c>
      <c r="EC605" s="119">
        <v>212.18929978781449</v>
      </c>
      <c r="ED605" s="120">
        <v>211.49684053442772</v>
      </c>
      <c r="EE605" s="121"/>
      <c r="EF605" s="119">
        <v>183.44205108875292</v>
      </c>
      <c r="EG605" s="119">
        <v>160.01524834005045</v>
      </c>
      <c r="EH605" s="120">
        <v>158.38555771405376</v>
      </c>
      <c r="EI605" s="121"/>
      <c r="EJ605" s="119">
        <v>138.4278401569012</v>
      </c>
      <c r="EK605" s="119">
        <v>134.13318133529461</v>
      </c>
      <c r="EL605" s="120">
        <v>134.83231184113757</v>
      </c>
      <c r="EM605" s="121"/>
      <c r="EN605" s="119">
        <v>122.60340816830809</v>
      </c>
      <c r="EO605" s="119">
        <v>133.83269617706239</v>
      </c>
      <c r="EP605" s="120">
        <v>156.69960994034383</v>
      </c>
      <c r="EQ605" s="121"/>
      <c r="ER605" s="119">
        <v>178.78673422984471</v>
      </c>
      <c r="ES605" s="119">
        <v>159.53437926330147</v>
      </c>
      <c r="ET605" s="120">
        <v>195.6455531735204</v>
      </c>
      <c r="EU605" s="121"/>
      <c r="EV605" s="119">
        <v>164.40452722063031</v>
      </c>
      <c r="EW605" s="119">
        <v>144.97586119070357</v>
      </c>
      <c r="EX605" s="120">
        <v>132.83294492199934</v>
      </c>
      <c r="EY605" s="121"/>
      <c r="EZ605" s="119">
        <v>109.43976418318525</v>
      </c>
      <c r="FA605" s="119">
        <v>71.85005126452495</v>
      </c>
      <c r="FB605" s="120">
        <v>43.174470266575533</v>
      </c>
    </row>
    <row r="606" spans="1:158" s="118" customFormat="1" ht="15" customHeight="1" x14ac:dyDescent="0.25">
      <c r="A606" s="208">
        <v>32060030</v>
      </c>
      <c r="B606" s="215">
        <v>-73.842777777777997</v>
      </c>
      <c r="C606" s="215">
        <v>3.7907222222220001</v>
      </c>
      <c r="D606" s="445">
        <v>600</v>
      </c>
      <c r="E606" s="478" t="s">
        <v>443</v>
      </c>
      <c r="F606" s="475" t="s">
        <v>80</v>
      </c>
      <c r="G606" s="475" t="s">
        <v>1524</v>
      </c>
      <c r="H606" s="475" t="s">
        <v>737</v>
      </c>
      <c r="I606" s="475" t="s">
        <v>1640</v>
      </c>
      <c r="J606" s="365" t="s">
        <v>1036</v>
      </c>
      <c r="K606" s="126">
        <v>95</v>
      </c>
      <c r="L606" s="126">
        <v>3</v>
      </c>
      <c r="M606" s="126">
        <v>0</v>
      </c>
      <c r="N606" s="126">
        <v>29</v>
      </c>
      <c r="O606" s="126">
        <v>15</v>
      </c>
      <c r="P606" s="126">
        <v>80</v>
      </c>
      <c r="Q606" s="126">
        <v>46</v>
      </c>
      <c r="R606" s="126">
        <v>13</v>
      </c>
      <c r="S606" s="126">
        <v>5</v>
      </c>
      <c r="T606" s="126">
        <v>44</v>
      </c>
      <c r="U606" s="126">
        <v>0</v>
      </c>
      <c r="V606" s="661">
        <v>0</v>
      </c>
      <c r="W606" s="661">
        <v>19</v>
      </c>
      <c r="X606" s="126">
        <v>42</v>
      </c>
      <c r="Y606" s="126">
        <v>45</v>
      </c>
      <c r="Z606" s="126">
        <v>7</v>
      </c>
      <c r="AA606" s="126">
        <v>3</v>
      </c>
      <c r="AB606" s="126">
        <v>0</v>
      </c>
      <c r="AC606" s="126">
        <v>3</v>
      </c>
      <c r="AD606" s="126">
        <v>22</v>
      </c>
      <c r="AE606" s="126">
        <v>0</v>
      </c>
      <c r="AF606" s="126">
        <v>30</v>
      </c>
      <c r="AG606" s="126">
        <v>23</v>
      </c>
      <c r="AH606" s="126">
        <v>10</v>
      </c>
      <c r="AI606" s="126">
        <v>31</v>
      </c>
      <c r="AJ606" s="126">
        <v>57</v>
      </c>
      <c r="AK606" s="126">
        <v>41</v>
      </c>
      <c r="AL606" s="126">
        <v>50</v>
      </c>
      <c r="AM606" s="126">
        <v>5</v>
      </c>
      <c r="AN606" s="126">
        <v>10</v>
      </c>
      <c r="AO606" s="120"/>
      <c r="AP606" s="92">
        <f t="shared" si="348"/>
        <v>728</v>
      </c>
      <c r="AQ606" s="93">
        <v>594.96428571428567</v>
      </c>
      <c r="AR606" s="94">
        <f t="shared" si="368"/>
        <v>122.36028573143648</v>
      </c>
      <c r="AS606" s="95">
        <f t="shared" si="369"/>
        <v>122.36028573143648</v>
      </c>
      <c r="AT606" s="96">
        <f t="shared" si="352"/>
        <v>30</v>
      </c>
      <c r="AU606" s="97">
        <f>COUNTIF(K606:AO606,"&gt;0")</f>
        <v>25</v>
      </c>
      <c r="AV606" s="98"/>
      <c r="AW606" s="58">
        <f t="shared" si="353"/>
        <v>10</v>
      </c>
      <c r="AX606" s="99"/>
      <c r="AY606" s="300">
        <f t="shared" ref="AY606:AY611" si="370">MAX(K606:AO606)</f>
        <v>95</v>
      </c>
      <c r="AZ606" s="101">
        <v>230</v>
      </c>
      <c r="BA606" s="102">
        <f t="shared" si="349"/>
        <v>-135</v>
      </c>
      <c r="BB606" s="102" t="str">
        <f t="shared" si="350"/>
        <v/>
      </c>
      <c r="BC606" s="102" t="str">
        <f t="shared" si="351"/>
        <v/>
      </c>
      <c r="BD606" s="102">
        <v>21.218390804597703</v>
      </c>
      <c r="BE606" s="103">
        <f>AU606-BD606</f>
        <v>3.7816091954022966</v>
      </c>
      <c r="BF606" s="480" t="s">
        <v>443</v>
      </c>
      <c r="BG606" s="105">
        <v>113.43333333333334</v>
      </c>
      <c r="BH606" s="105">
        <v>143.86666666666667</v>
      </c>
      <c r="BI606" s="105">
        <v>327.42758620689654</v>
      </c>
      <c r="BJ606" s="105">
        <v>594.96428571428567</v>
      </c>
      <c r="BK606" s="105">
        <v>634.16666666666663</v>
      </c>
      <c r="BL606" s="105">
        <v>554.38333333333333</v>
      </c>
      <c r="BM606" s="105">
        <v>439.13333333333333</v>
      </c>
      <c r="BN606" s="105">
        <v>357.93103448275861</v>
      </c>
      <c r="BO606" s="105">
        <v>372.03333333333336</v>
      </c>
      <c r="BP606" s="105">
        <v>488.06896551724139</v>
      </c>
      <c r="BQ606" s="105">
        <v>556.43333333333328</v>
      </c>
      <c r="BR606" s="106">
        <v>245.68965517241378</v>
      </c>
      <c r="BS606" s="107"/>
      <c r="BT606" s="108">
        <v>7.2333333333333316</v>
      </c>
      <c r="BU606" s="108">
        <v>8.2534995894909695</v>
      </c>
      <c r="BV606" s="108">
        <v>14.634482758620688</v>
      </c>
      <c r="BW606" s="108">
        <v>21.218390804597703</v>
      </c>
      <c r="BX606" s="108">
        <v>24.133333333333333</v>
      </c>
      <c r="BY606" s="109">
        <v>23.666666666666668</v>
      </c>
      <c r="BZ606" s="109">
        <v>22.366666666666664</v>
      </c>
      <c r="CA606" s="109">
        <v>18.514444444444443</v>
      </c>
      <c r="CB606" s="109">
        <v>16.566666666666663</v>
      </c>
      <c r="CC606" s="109">
        <v>19.656666666666666</v>
      </c>
      <c r="CD606" s="109">
        <v>20.200000000000006</v>
      </c>
      <c r="CE606" s="109">
        <v>12.517777777777777</v>
      </c>
      <c r="CF606" s="110"/>
      <c r="CG606" s="111">
        <v>162</v>
      </c>
      <c r="CH606" s="111">
        <v>151</v>
      </c>
      <c r="CI606" s="111">
        <v>170</v>
      </c>
      <c r="CJ606" s="111">
        <v>230</v>
      </c>
      <c r="CK606" s="111">
        <v>212</v>
      </c>
      <c r="CL606" s="111">
        <v>196</v>
      </c>
      <c r="CM606" s="111">
        <v>180</v>
      </c>
      <c r="CN606" s="111">
        <v>150</v>
      </c>
      <c r="CO606" s="111">
        <v>181</v>
      </c>
      <c r="CP606" s="111">
        <v>150</v>
      </c>
      <c r="CQ606" s="111">
        <v>190</v>
      </c>
      <c r="CR606" s="111">
        <v>166</v>
      </c>
      <c r="CS606" s="112"/>
      <c r="CT606" s="481" t="s">
        <v>443</v>
      </c>
      <c r="CU606" s="114">
        <f>SUM(K606:T606)</f>
        <v>330</v>
      </c>
      <c r="CV606" s="114"/>
      <c r="CW606" s="114"/>
      <c r="CX606" s="114">
        <f>SUM(U606:AD606)</f>
        <v>141</v>
      </c>
      <c r="CY606" s="114"/>
      <c r="CZ606" s="114"/>
      <c r="DA606" s="114">
        <f>SUM(AE606:AO606)</f>
        <v>257</v>
      </c>
      <c r="DB606" s="115">
        <f>+SUM(CU606:DA606)</f>
        <v>728</v>
      </c>
      <c r="DC606" s="116">
        <f>COUNT(K606:T606)</f>
        <v>10</v>
      </c>
      <c r="DD606" s="116">
        <f>COUNT(U606:AD606)</f>
        <v>10</v>
      </c>
      <c r="DE606" s="116">
        <f>COUNT(AE606:AO606)</f>
        <v>10</v>
      </c>
      <c r="DF606" s="117">
        <f>COUNT(K606:AO606)</f>
        <v>30</v>
      </c>
      <c r="DH606" s="119">
        <v>44.77272450532724</v>
      </c>
      <c r="DI606" s="119">
        <v>40.175525114155256</v>
      </c>
      <c r="DJ606" s="120">
        <v>24.485083713850837</v>
      </c>
      <c r="DK606" s="121"/>
      <c r="DL606" s="119">
        <v>52.878405068008206</v>
      </c>
      <c r="DM606" s="119">
        <v>56.410359604993488</v>
      </c>
      <c r="DN606" s="120">
        <v>71.244568660331652</v>
      </c>
      <c r="DO606" s="121"/>
      <c r="DP606" s="119">
        <v>76.293192666280049</v>
      </c>
      <c r="DQ606" s="119">
        <v>85.892336173439801</v>
      </c>
      <c r="DR606" s="120">
        <v>146.98688495338359</v>
      </c>
      <c r="DS606" s="121"/>
      <c r="DT606" s="119">
        <v>178.69016564856085</v>
      </c>
      <c r="DU606" s="119">
        <v>182.28996753068074</v>
      </c>
      <c r="DV606" s="120">
        <v>244.68653348742501</v>
      </c>
      <c r="DW606" s="121"/>
      <c r="DX606" s="119">
        <v>195.12091103965705</v>
      </c>
      <c r="DY606" s="119">
        <v>195.12091103965705</v>
      </c>
      <c r="DZ606" s="120">
        <v>231.82484458735263</v>
      </c>
      <c r="EA606" s="121"/>
      <c r="EB606" s="119">
        <v>211.07430935864673</v>
      </c>
      <c r="EC606" s="119">
        <v>172.77897042716322</v>
      </c>
      <c r="ED606" s="120">
        <v>163.88005354752343</v>
      </c>
      <c r="EE606" s="121"/>
      <c r="EF606" s="119">
        <v>165.51253218234137</v>
      </c>
      <c r="EG606" s="119">
        <v>136.51033621081328</v>
      </c>
      <c r="EH606" s="120">
        <v>138.2104649401787</v>
      </c>
      <c r="EI606" s="121"/>
      <c r="EJ606" s="119">
        <v>116.68990397093174</v>
      </c>
      <c r="EK606" s="119">
        <v>124.2892464746085</v>
      </c>
      <c r="EL606" s="120">
        <v>144.2875162211264</v>
      </c>
      <c r="EM606" s="121"/>
      <c r="EN606" s="119">
        <v>131.56701754385963</v>
      </c>
      <c r="EO606" s="119">
        <v>137.56551378446113</v>
      </c>
      <c r="EP606" s="120">
        <v>129.76746867167921</v>
      </c>
      <c r="EQ606" s="121"/>
      <c r="ER606" s="119">
        <v>138.40914074367612</v>
      </c>
      <c r="ES606" s="119">
        <v>173.3114457433459</v>
      </c>
      <c r="ET606" s="120">
        <v>193.01274684631133</v>
      </c>
      <c r="EU606" s="121"/>
      <c r="EV606" s="119">
        <v>177.3</v>
      </c>
      <c r="EW606" s="119">
        <v>188.1</v>
      </c>
      <c r="EX606" s="120">
        <v>156.19999999999999</v>
      </c>
      <c r="EY606" s="121"/>
      <c r="EZ606" s="119">
        <v>113.68179502481769</v>
      </c>
      <c r="FA606" s="119">
        <v>74.78802346399614</v>
      </c>
      <c r="FB606" s="120">
        <v>48.392250476703396</v>
      </c>
    </row>
    <row r="607" spans="1:158" s="118" customFormat="1" ht="15" customHeight="1" x14ac:dyDescent="0.25">
      <c r="A607" s="208">
        <v>35045020</v>
      </c>
      <c r="B607" s="86">
        <v>-73.357500000000002</v>
      </c>
      <c r="C607" s="86">
        <v>4.3004444444440004</v>
      </c>
      <c r="D607" s="445">
        <v>305</v>
      </c>
      <c r="E607" s="478" t="s">
        <v>444</v>
      </c>
      <c r="F607" s="475" t="s">
        <v>80</v>
      </c>
      <c r="G607" s="475" t="s">
        <v>1524</v>
      </c>
      <c r="H607" s="475" t="s">
        <v>737</v>
      </c>
      <c r="I607" s="475" t="s">
        <v>1644</v>
      </c>
      <c r="J607" s="365" t="s">
        <v>1037</v>
      </c>
      <c r="K607" s="126">
        <v>36</v>
      </c>
      <c r="L607" s="126">
        <v>35</v>
      </c>
      <c r="M607" s="126">
        <v>1</v>
      </c>
      <c r="N607" s="126">
        <v>17</v>
      </c>
      <c r="O607" s="126">
        <v>12</v>
      </c>
      <c r="P607" s="126">
        <v>16</v>
      </c>
      <c r="Q607" s="126">
        <v>12.8</v>
      </c>
      <c r="R607" s="126">
        <v>12</v>
      </c>
      <c r="S607" s="126">
        <v>2</v>
      </c>
      <c r="T607" s="126">
        <v>43</v>
      </c>
      <c r="U607" s="126">
        <v>0</v>
      </c>
      <c r="V607" s="661">
        <v>0</v>
      </c>
      <c r="W607" s="661">
        <v>30</v>
      </c>
      <c r="X607" s="126">
        <v>0</v>
      </c>
      <c r="Y607" s="126">
        <v>7</v>
      </c>
      <c r="Z607" s="126">
        <v>27</v>
      </c>
      <c r="AA607" s="126">
        <v>20</v>
      </c>
      <c r="AB607" s="126">
        <v>0</v>
      </c>
      <c r="AC607" s="126">
        <v>20</v>
      </c>
      <c r="AD607" s="126">
        <v>17</v>
      </c>
      <c r="AE607" s="126">
        <v>4</v>
      </c>
      <c r="AF607" s="126">
        <v>2</v>
      </c>
      <c r="AG607" s="126">
        <v>0</v>
      </c>
      <c r="AH607" s="126">
        <v>45</v>
      </c>
      <c r="AI607" s="126">
        <v>15</v>
      </c>
      <c r="AJ607" s="126">
        <v>59</v>
      </c>
      <c r="AK607" s="126">
        <v>9</v>
      </c>
      <c r="AL607" s="126">
        <v>9</v>
      </c>
      <c r="AM607" s="126">
        <v>8</v>
      </c>
      <c r="AN607" s="126">
        <v>8</v>
      </c>
      <c r="AO607" s="120"/>
      <c r="AP607" s="92">
        <f t="shared" si="348"/>
        <v>466.8</v>
      </c>
      <c r="AQ607" s="93">
        <v>394.91724137931027</v>
      </c>
      <c r="AR607" s="94">
        <f t="shared" si="368"/>
        <v>118.20198033634286</v>
      </c>
      <c r="AS607" s="95">
        <f t="shared" si="369"/>
        <v>118.20198033634286</v>
      </c>
      <c r="AT607" s="96">
        <f t="shared" si="352"/>
        <v>30</v>
      </c>
      <c r="AU607" s="97">
        <f>COUNTIF(K607:AO607,"&gt;0")</f>
        <v>25</v>
      </c>
      <c r="AV607" s="98"/>
      <c r="AW607" s="58">
        <f t="shared" si="353"/>
        <v>8</v>
      </c>
      <c r="AX607" s="99"/>
      <c r="AY607" s="300">
        <f t="shared" si="370"/>
        <v>59</v>
      </c>
      <c r="AZ607" s="101">
        <v>160</v>
      </c>
      <c r="BA607" s="102">
        <f t="shared" si="349"/>
        <v>-101</v>
      </c>
      <c r="BB607" s="102" t="str">
        <f t="shared" si="350"/>
        <v/>
      </c>
      <c r="BC607" s="102" t="str">
        <f t="shared" si="351"/>
        <v/>
      </c>
      <c r="BD607" s="102">
        <v>19.488505747126439</v>
      </c>
      <c r="BE607" s="103">
        <f>AU607-BD607</f>
        <v>5.5114942528735611</v>
      </c>
      <c r="BF607" s="480" t="s">
        <v>444</v>
      </c>
      <c r="BG607" s="105">
        <v>39.269230769230766</v>
      </c>
      <c r="BH607" s="105">
        <v>61.74285714285714</v>
      </c>
      <c r="BI607" s="105">
        <v>183.91333333333333</v>
      </c>
      <c r="BJ607" s="105">
        <v>394.91724137931027</v>
      </c>
      <c r="BK607" s="105">
        <v>463.33214285714286</v>
      </c>
      <c r="BL607" s="105">
        <v>417.85517241379313</v>
      </c>
      <c r="BM607" s="105">
        <v>382.85000000000019</v>
      </c>
      <c r="BN607" s="105">
        <v>305.11923076923074</v>
      </c>
      <c r="BO607" s="105">
        <v>318.44827586206901</v>
      </c>
      <c r="BP607" s="105">
        <v>340.38666666666671</v>
      </c>
      <c r="BQ607" s="105">
        <v>318.3599999999999</v>
      </c>
      <c r="BR607" s="106">
        <v>116.524</v>
      </c>
      <c r="BS607" s="107"/>
      <c r="BT607" s="108">
        <v>3.9019540229885048</v>
      </c>
      <c r="BU607" s="108">
        <v>5.3765283859393058</v>
      </c>
      <c r="BV607" s="108">
        <v>11.766666666666667</v>
      </c>
      <c r="BW607" s="108">
        <v>19.488505747126439</v>
      </c>
      <c r="BX607" s="108">
        <v>22.27049808429118</v>
      </c>
      <c r="BY607" s="109">
        <v>22.527586206896554</v>
      </c>
      <c r="BZ607" s="109">
        <v>21.573333333333331</v>
      </c>
      <c r="CA607" s="109">
        <v>18.306666666666665</v>
      </c>
      <c r="CB607" s="109">
        <v>15.786206896551725</v>
      </c>
      <c r="CC607" s="109">
        <v>17.166666666666668</v>
      </c>
      <c r="CD607" s="109">
        <v>15.199999999999998</v>
      </c>
      <c r="CE607" s="109">
        <v>7.9470498084291163</v>
      </c>
      <c r="CF607" s="110"/>
      <c r="CG607" s="111">
        <v>148</v>
      </c>
      <c r="CH607" s="111">
        <v>136.80000000000001</v>
      </c>
      <c r="CI607" s="111">
        <v>140</v>
      </c>
      <c r="CJ607" s="111">
        <v>160</v>
      </c>
      <c r="CK607" s="111">
        <v>154.19999999999999</v>
      </c>
      <c r="CL607" s="111">
        <v>144.5</v>
      </c>
      <c r="CM607" s="111">
        <v>137</v>
      </c>
      <c r="CN607" s="111">
        <v>122</v>
      </c>
      <c r="CO607" s="111">
        <v>168</v>
      </c>
      <c r="CP607" s="111">
        <v>138.1</v>
      </c>
      <c r="CQ607" s="111">
        <v>161</v>
      </c>
      <c r="CR607" s="111">
        <v>235</v>
      </c>
      <c r="CS607" s="112"/>
      <c r="CT607" s="481" t="s">
        <v>444</v>
      </c>
      <c r="CU607" s="114">
        <f>SUM(K607:T607)</f>
        <v>186.8</v>
      </c>
      <c r="CV607" s="114"/>
      <c r="CW607" s="114"/>
      <c r="CX607" s="114">
        <f>SUM(U607:AD607)</f>
        <v>121</v>
      </c>
      <c r="CY607" s="114"/>
      <c r="CZ607" s="114"/>
      <c r="DA607" s="114">
        <f>SUM(AE607:AO607)</f>
        <v>159</v>
      </c>
      <c r="DB607" s="115">
        <f>+SUM(CU607:DA607)</f>
        <v>466.8</v>
      </c>
      <c r="DC607" s="116">
        <f>COUNT(K607:T607)</f>
        <v>10</v>
      </c>
      <c r="DD607" s="116">
        <f>COUNT(U607:AD607)</f>
        <v>10</v>
      </c>
      <c r="DE607" s="116">
        <f>COUNT(AE607:AO607)</f>
        <v>10</v>
      </c>
      <c r="DF607" s="117">
        <f>COUNT(K607:AO607)</f>
        <v>30</v>
      </c>
      <c r="DH607" s="119">
        <v>15.521602787456448</v>
      </c>
      <c r="DI607" s="119">
        <v>10.714912891986064</v>
      </c>
      <c r="DJ607" s="120">
        <v>14.820627177700352</v>
      </c>
      <c r="DK607" s="121"/>
      <c r="DL607" s="119">
        <v>25.445715554240053</v>
      </c>
      <c r="DM607" s="119">
        <v>27.403078289181597</v>
      </c>
      <c r="DN607" s="120">
        <v>43.164999260026647</v>
      </c>
      <c r="DO607" s="121"/>
      <c r="DP607" s="119">
        <v>31.513433654197637</v>
      </c>
      <c r="DQ607" s="119">
        <v>49.220982088461078</v>
      </c>
      <c r="DR607" s="120">
        <v>89.13799805044475</v>
      </c>
      <c r="DS607" s="121"/>
      <c r="DT607" s="119">
        <v>131.87080705082602</v>
      </c>
      <c r="DU607" s="119">
        <v>128.67151529523355</v>
      </c>
      <c r="DV607" s="120">
        <v>161.06434432060703</v>
      </c>
      <c r="DW607" s="121"/>
      <c r="DX607" s="119">
        <v>157.79334116339754</v>
      </c>
      <c r="DY607" s="119">
        <v>151.49360701048619</v>
      </c>
      <c r="DZ607" s="120">
        <v>180.99236217094392</v>
      </c>
      <c r="EA607" s="121"/>
      <c r="EB607" s="119">
        <v>158.91965367965366</v>
      </c>
      <c r="EC607" s="119">
        <v>138.31710575139147</v>
      </c>
      <c r="ED607" s="120">
        <v>134.01657390228817</v>
      </c>
      <c r="EE607" s="121"/>
      <c r="EF607" s="119">
        <v>134.53713866597636</v>
      </c>
      <c r="EG607" s="119">
        <v>128.13537147294846</v>
      </c>
      <c r="EH607" s="120">
        <v>123.73415652774182</v>
      </c>
      <c r="EI607" s="121"/>
      <c r="EJ607" s="119">
        <v>95.910078587526428</v>
      </c>
      <c r="EK607" s="119">
        <v>108.3113817625559</v>
      </c>
      <c r="EL607" s="120">
        <v>91.109574132676286</v>
      </c>
      <c r="EM607" s="121"/>
      <c r="EN607" s="119">
        <v>106.6</v>
      </c>
      <c r="EO607" s="119">
        <v>104.1</v>
      </c>
      <c r="EP607" s="120">
        <v>116.4</v>
      </c>
      <c r="EQ607" s="121"/>
      <c r="ER607" s="119">
        <v>122.51047904191618</v>
      </c>
      <c r="ES607" s="119">
        <v>108.60928999144568</v>
      </c>
      <c r="ET607" s="120">
        <v>119.61023096663814</v>
      </c>
      <c r="EU607" s="121"/>
      <c r="EV607" s="119">
        <v>103.4129706922112</v>
      </c>
      <c r="EW607" s="119">
        <v>103.51298323640097</v>
      </c>
      <c r="EX607" s="120">
        <v>85.410712738054514</v>
      </c>
      <c r="EY607" s="121"/>
      <c r="EZ607" s="119">
        <v>35.809461513049222</v>
      </c>
      <c r="FA607" s="119">
        <v>44.111655104063423</v>
      </c>
      <c r="FB607" s="120">
        <v>21.005550049554014</v>
      </c>
    </row>
    <row r="608" spans="1:158" s="118" customFormat="1" ht="15" customHeight="1" x14ac:dyDescent="0.25">
      <c r="A608" s="489">
        <v>35020010</v>
      </c>
      <c r="B608" s="86">
        <v>-73.818700000000007</v>
      </c>
      <c r="C608" s="86">
        <v>4.2483000000000004</v>
      </c>
      <c r="D608" s="445">
        <v>1437</v>
      </c>
      <c r="E608" s="478" t="s">
        <v>1921</v>
      </c>
      <c r="F608" s="475" t="s">
        <v>1769</v>
      </c>
      <c r="G608" s="475"/>
      <c r="H608" s="475"/>
      <c r="I608" s="475"/>
      <c r="J608" s="365" t="s">
        <v>1047</v>
      </c>
      <c r="K608" s="126">
        <v>0</v>
      </c>
      <c r="L608" s="126">
        <v>0</v>
      </c>
      <c r="M608" s="126">
        <v>0</v>
      </c>
      <c r="N608" s="126">
        <v>17</v>
      </c>
      <c r="O608" s="126">
        <v>21</v>
      </c>
      <c r="P608" s="126">
        <v>20</v>
      </c>
      <c r="Q608" s="126">
        <v>25</v>
      </c>
      <c r="R608" s="126">
        <v>13</v>
      </c>
      <c r="S608" s="126">
        <v>0</v>
      </c>
      <c r="T608" s="126">
        <v>16</v>
      </c>
      <c r="U608" s="126">
        <v>0</v>
      </c>
      <c r="V608" s="661">
        <v>0</v>
      </c>
      <c r="W608" s="661">
        <v>0</v>
      </c>
      <c r="X608" s="126">
        <v>0</v>
      </c>
      <c r="Y608" s="126">
        <v>35</v>
      </c>
      <c r="Z608" s="126">
        <v>14</v>
      </c>
      <c r="AA608" s="126">
        <v>11</v>
      </c>
      <c r="AB608" s="126">
        <v>0</v>
      </c>
      <c r="AC608" s="126">
        <v>0</v>
      </c>
      <c r="AD608" s="126">
        <v>0</v>
      </c>
      <c r="AE608" s="126">
        <v>0</v>
      </c>
      <c r="AF608" s="126">
        <v>0</v>
      </c>
      <c r="AG608" s="126">
        <v>0</v>
      </c>
      <c r="AH608" s="126">
        <v>0</v>
      </c>
      <c r="AI608" s="126">
        <v>0</v>
      </c>
      <c r="AJ608" s="126">
        <v>0</v>
      </c>
      <c r="AK608" s="126">
        <v>0</v>
      </c>
      <c r="AL608" s="126">
        <v>37</v>
      </c>
      <c r="AM608" s="126">
        <v>19</v>
      </c>
      <c r="AN608" s="126">
        <v>16</v>
      </c>
      <c r="AO608" s="120"/>
      <c r="AP608" s="92">
        <f t="shared" si="348"/>
        <v>244</v>
      </c>
      <c r="AQ608" s="93">
        <v>233.74166666666667</v>
      </c>
      <c r="AR608" s="94">
        <f>+AP608*100/AQ608</f>
        <v>104.38874826197012</v>
      </c>
      <c r="AS608" s="95">
        <f>IF(AND((AP608*$AT$1*100/(AQ608*AT608))&gt;100+3.33*AP608-AQ608*AT608/$AT$1,AQ608&lt;30),IF(100+3.33*AP608-AQ608*AT608/$AT$1&gt;200,200,100+3.33*AP608-AQ608*AT608/$AT$1),IF((AP608*$AT$1*100/(AQ608*AT608))&lt;100+AP608-3.33*AQ608*AT608/$AT$1,100+AP608-3.33*AQ608*AT608/$AT$1,IF((AP608*$AT$1*100/(AQ608*AT608))&gt;200,200,(AP608*$AT$1*100/(AQ608*AT608)))))</f>
        <v>104.38874826197012</v>
      </c>
      <c r="AT608" s="96">
        <f>COUNT(K608:AO608)</f>
        <v>30</v>
      </c>
      <c r="AU608" s="97">
        <f>COUNTIF(K608:AO608,"&gt;0")</f>
        <v>12</v>
      </c>
      <c r="AV608" s="98"/>
      <c r="AW608" s="58">
        <f>+LOOKUP(1000,K608:AO608)</f>
        <v>16</v>
      </c>
      <c r="AX608" s="99"/>
      <c r="AY608" s="300">
        <f t="shared" si="370"/>
        <v>37</v>
      </c>
      <c r="AZ608" s="101">
        <v>121</v>
      </c>
      <c r="BA608" s="102">
        <f t="shared" si="349"/>
        <v>-84</v>
      </c>
      <c r="BB608" s="102" t="str">
        <f t="shared" si="350"/>
        <v/>
      </c>
      <c r="BC608" s="102" t="str">
        <f t="shared" si="351"/>
        <v/>
      </c>
      <c r="BD608" s="102">
        <v>20.952052545155993</v>
      </c>
      <c r="BE608" s="103">
        <f>AU608-BD608</f>
        <v>-8.9520525451559934</v>
      </c>
      <c r="BF608" s="480" t="s">
        <v>1827</v>
      </c>
      <c r="BG608" s="105">
        <v>37.88928571428572</v>
      </c>
      <c r="BH608" s="105">
        <v>59.167999999999999</v>
      </c>
      <c r="BI608" s="105">
        <v>127.5625</v>
      </c>
      <c r="BJ608" s="105">
        <v>233.74166666666667</v>
      </c>
      <c r="BK608" s="105">
        <v>352.5227621555328</v>
      </c>
      <c r="BL608" s="105">
        <v>353.8960520585378</v>
      </c>
      <c r="BM608" s="105">
        <v>410.69271889527636</v>
      </c>
      <c r="BN608" s="105">
        <v>346.46950554102659</v>
      </c>
      <c r="BO608" s="105">
        <v>246.06923076923078</v>
      </c>
      <c r="BP608" s="105">
        <v>174.25</v>
      </c>
      <c r="BQ608" s="105">
        <v>128.28749999999999</v>
      </c>
      <c r="BR608" s="106">
        <v>76.611538461538458</v>
      </c>
      <c r="BS608" s="107"/>
      <c r="BT608" s="142">
        <v>6.4881746031746008</v>
      </c>
      <c r="BU608" s="143">
        <v>7.7209582988318619</v>
      </c>
      <c r="BV608" s="143">
        <v>13.584252873563219</v>
      </c>
      <c r="BW608" s="143">
        <v>20.952052545155993</v>
      </c>
      <c r="BX608" s="143">
        <v>25.613298059964723</v>
      </c>
      <c r="BY608" s="143">
        <v>25.934007134363853</v>
      </c>
      <c r="BZ608" s="143">
        <v>27.019693486590032</v>
      </c>
      <c r="CA608" s="143">
        <v>24.540145958766644</v>
      </c>
      <c r="CB608" s="143">
        <v>20.196679438058744</v>
      </c>
      <c r="CC608" s="143">
        <v>19.5455938697318</v>
      </c>
      <c r="CD608" s="143">
        <v>17.558109833971901</v>
      </c>
      <c r="CE608" s="144">
        <v>12.018390804597701</v>
      </c>
      <c r="CF608" s="110"/>
      <c r="CG608" s="111">
        <v>46</v>
      </c>
      <c r="CH608" s="111">
        <v>54.6</v>
      </c>
      <c r="CI608" s="111">
        <v>73</v>
      </c>
      <c r="CJ608" s="111">
        <v>121</v>
      </c>
      <c r="CK608" s="111">
        <v>130</v>
      </c>
      <c r="CL608" s="111">
        <v>115</v>
      </c>
      <c r="CM608" s="111">
        <v>148</v>
      </c>
      <c r="CN608" s="111">
        <v>137</v>
      </c>
      <c r="CO608" s="111">
        <v>88.1</v>
      </c>
      <c r="CP608" s="111">
        <v>56.4</v>
      </c>
      <c r="CQ608" s="111">
        <v>51</v>
      </c>
      <c r="CR608" s="111">
        <v>53</v>
      </c>
      <c r="CS608" s="112"/>
      <c r="CT608" s="481" t="s">
        <v>1827</v>
      </c>
      <c r="CU608" s="114"/>
      <c r="CV608" s="114"/>
      <c r="CW608" s="114"/>
      <c r="CX608" s="114"/>
      <c r="CY608" s="114"/>
      <c r="CZ608" s="114"/>
      <c r="DA608" s="114"/>
      <c r="DB608" s="115"/>
      <c r="DC608" s="116"/>
      <c r="DD608" s="116"/>
      <c r="DE608" s="116"/>
      <c r="DF608" s="117"/>
      <c r="DH608" s="119">
        <v>23.509309880358135</v>
      </c>
      <c r="DI608" s="119">
        <v>17.807051739164883</v>
      </c>
      <c r="DJ608" s="120">
        <v>18.807447904286509</v>
      </c>
      <c r="DK608" s="121"/>
      <c r="DL608" s="119">
        <v>36.125645539906095</v>
      </c>
      <c r="DM608" s="119">
        <v>37.942018779342725</v>
      </c>
      <c r="DN608" s="120">
        <v>40.565669014084506</v>
      </c>
      <c r="DO608" s="121"/>
      <c r="DP608" s="119">
        <v>59.9</v>
      </c>
      <c r="DQ608" s="119">
        <v>78</v>
      </c>
      <c r="DR608" s="120">
        <v>112.3</v>
      </c>
      <c r="DS608" s="121"/>
      <c r="DT608" s="119">
        <v>153.9</v>
      </c>
      <c r="DU608" s="119">
        <v>139.30000000000001</v>
      </c>
      <c r="DV608" s="120">
        <v>169.9</v>
      </c>
      <c r="DW608" s="121"/>
      <c r="DX608" s="119">
        <v>151.50536112388977</v>
      </c>
      <c r="DY608" s="119">
        <v>153.10541774301996</v>
      </c>
      <c r="DZ608" s="120">
        <v>209.2074029512722</v>
      </c>
      <c r="EA608" s="121"/>
      <c r="EB608" s="119">
        <v>177.17810807214943</v>
      </c>
      <c r="EC608" s="119">
        <v>160.5801588960903</v>
      </c>
      <c r="ED608" s="120">
        <v>140.48264212266929</v>
      </c>
      <c r="EE608" s="121"/>
      <c r="EF608" s="119">
        <v>137.82754592097376</v>
      </c>
      <c r="EG608" s="119">
        <v>129.62590675876777</v>
      </c>
      <c r="EH608" s="120">
        <v>141.92836550207676</v>
      </c>
      <c r="EI608" s="121"/>
      <c r="EJ608" s="119">
        <v>112.51405274115197</v>
      </c>
      <c r="EK608" s="119">
        <v>114.81434004163773</v>
      </c>
      <c r="EL608" s="120">
        <v>100.21251630811936</v>
      </c>
      <c r="EM608" s="121"/>
      <c r="EN608" s="119">
        <v>115.51284403669726</v>
      </c>
      <c r="EO608" s="119">
        <v>106.81187656380317</v>
      </c>
      <c r="EP608" s="120">
        <v>104.71164303586323</v>
      </c>
      <c r="EQ608" s="121"/>
      <c r="ER608" s="119">
        <v>107.26696509938178</v>
      </c>
      <c r="ES608" s="119">
        <v>116.96397871973596</v>
      </c>
      <c r="ET608" s="120">
        <v>144.75541981724589</v>
      </c>
      <c r="EU608" s="121"/>
      <c r="EV608" s="119">
        <v>122.39238118950546</v>
      </c>
      <c r="EW608" s="119">
        <v>98.893843951324257</v>
      </c>
      <c r="EX608" s="120">
        <v>70.79559304098845</v>
      </c>
      <c r="EY608" s="121"/>
      <c r="EZ608" s="119">
        <v>58.413971291866041</v>
      </c>
      <c r="FA608" s="119">
        <v>32.80784688995216</v>
      </c>
      <c r="FB608" s="120">
        <v>22.805454545454555</v>
      </c>
    </row>
    <row r="609" spans="1:158" s="118" customFormat="1" ht="15" customHeight="1" x14ac:dyDescent="0.25">
      <c r="A609" s="208">
        <v>35090110</v>
      </c>
      <c r="B609" s="86">
        <v>-72.997222222222007</v>
      </c>
      <c r="C609" s="86">
        <v>4.7477777777780004</v>
      </c>
      <c r="D609" s="445">
        <v>300</v>
      </c>
      <c r="E609" s="478" t="s">
        <v>445</v>
      </c>
      <c r="F609" s="475" t="s">
        <v>298</v>
      </c>
      <c r="G609" s="475" t="s">
        <v>1524</v>
      </c>
      <c r="H609" s="475" t="s">
        <v>737</v>
      </c>
      <c r="I609" s="475" t="s">
        <v>1606</v>
      </c>
      <c r="J609" s="365" t="s">
        <v>831</v>
      </c>
      <c r="K609" s="126">
        <v>36</v>
      </c>
      <c r="L609" s="126">
        <v>0</v>
      </c>
      <c r="M609" s="126">
        <v>0</v>
      </c>
      <c r="N609" s="126">
        <v>8</v>
      </c>
      <c r="O609" s="126">
        <v>16</v>
      </c>
      <c r="P609" s="126">
        <v>33</v>
      </c>
      <c r="Q609" s="126">
        <v>22</v>
      </c>
      <c r="R609" s="126">
        <v>10</v>
      </c>
      <c r="S609" s="126">
        <v>2</v>
      </c>
      <c r="T609" s="126">
        <v>5</v>
      </c>
      <c r="U609" s="126">
        <v>3</v>
      </c>
      <c r="V609" s="661">
        <v>16</v>
      </c>
      <c r="W609" s="661">
        <v>2</v>
      </c>
      <c r="X609" s="126">
        <v>44</v>
      </c>
      <c r="Y609" s="126">
        <v>4</v>
      </c>
      <c r="Z609" s="126">
        <v>7</v>
      </c>
      <c r="AA609" s="126">
        <v>27</v>
      </c>
      <c r="AB609" s="126">
        <v>0</v>
      </c>
      <c r="AC609" s="126">
        <v>0</v>
      </c>
      <c r="AD609" s="126">
        <v>28</v>
      </c>
      <c r="AE609" s="126">
        <v>0</v>
      </c>
      <c r="AF609" s="126">
        <v>7</v>
      </c>
      <c r="AG609" s="126">
        <v>0</v>
      </c>
      <c r="AH609" s="126">
        <v>45</v>
      </c>
      <c r="AI609" s="126">
        <v>48</v>
      </c>
      <c r="AJ609" s="126">
        <v>46</v>
      </c>
      <c r="AK609" s="126">
        <v>25</v>
      </c>
      <c r="AL609" s="126">
        <v>98</v>
      </c>
      <c r="AM609" s="126">
        <v>4</v>
      </c>
      <c r="AN609" s="126">
        <v>0</v>
      </c>
      <c r="AO609" s="120"/>
      <c r="AP609" s="92">
        <f t="shared" si="348"/>
        <v>536</v>
      </c>
      <c r="AQ609" s="93" t="s">
        <v>1301</v>
      </c>
      <c r="AR609" s="226"/>
      <c r="AS609" s="227"/>
      <c r="AT609" s="96">
        <f t="shared" si="352"/>
        <v>30</v>
      </c>
      <c r="AU609" s="97">
        <f>COUNTIF(K609:AO609,"&gt;0")</f>
        <v>23</v>
      </c>
      <c r="AV609" s="98"/>
      <c r="AW609" s="58">
        <f t="shared" si="353"/>
        <v>0</v>
      </c>
      <c r="AX609" s="99"/>
      <c r="AY609" s="300">
        <f t="shared" si="370"/>
        <v>98</v>
      </c>
      <c r="AZ609" s="101">
        <v>148</v>
      </c>
      <c r="BA609" s="102">
        <f t="shared" si="349"/>
        <v>-50</v>
      </c>
      <c r="BB609" s="102" t="str">
        <f t="shared" si="350"/>
        <v/>
      </c>
      <c r="BC609" s="102" t="str">
        <f t="shared" si="351"/>
        <v/>
      </c>
      <c r="BD609" s="102" t="s">
        <v>1301</v>
      </c>
      <c r="BE609" s="103" t="e">
        <f>AU609-BD609</f>
        <v>#VALUE!</v>
      </c>
      <c r="BF609" s="480" t="s">
        <v>445</v>
      </c>
      <c r="BG609" s="105" t="s">
        <v>1301</v>
      </c>
      <c r="BH609" s="105" t="s">
        <v>1301</v>
      </c>
      <c r="BI609" s="105" t="s">
        <v>1301</v>
      </c>
      <c r="BJ609" s="105" t="s">
        <v>1301</v>
      </c>
      <c r="BK609" s="105" t="s">
        <v>1301</v>
      </c>
      <c r="BL609" s="105" t="s">
        <v>1301</v>
      </c>
      <c r="BM609" s="105" t="s">
        <v>1301</v>
      </c>
      <c r="BN609" s="105" t="s">
        <v>1301</v>
      </c>
      <c r="BO609" s="105" t="s">
        <v>1301</v>
      </c>
      <c r="BP609" s="105" t="s">
        <v>1301</v>
      </c>
      <c r="BQ609" s="105" t="s">
        <v>1301</v>
      </c>
      <c r="BR609" s="106" t="s">
        <v>1301</v>
      </c>
      <c r="BS609" s="107"/>
      <c r="BT609" s="142" t="s">
        <v>1301</v>
      </c>
      <c r="BU609" s="143" t="s">
        <v>1301</v>
      </c>
      <c r="BV609" s="143" t="s">
        <v>1301</v>
      </c>
      <c r="BW609" s="143" t="s">
        <v>1301</v>
      </c>
      <c r="BX609" s="143" t="s">
        <v>1301</v>
      </c>
      <c r="BY609" s="143" t="s">
        <v>1301</v>
      </c>
      <c r="BZ609" s="143" t="s">
        <v>1301</v>
      </c>
      <c r="CA609" s="143" t="s">
        <v>1301</v>
      </c>
      <c r="CB609" s="143" t="s">
        <v>1301</v>
      </c>
      <c r="CC609" s="143" t="s">
        <v>1301</v>
      </c>
      <c r="CD609" s="143" t="s">
        <v>1301</v>
      </c>
      <c r="CE609" s="144" t="s">
        <v>1301</v>
      </c>
      <c r="CF609" s="110"/>
      <c r="CG609" s="111">
        <v>58</v>
      </c>
      <c r="CH609" s="111">
        <v>80</v>
      </c>
      <c r="CI609" s="111">
        <v>120</v>
      </c>
      <c r="CJ609" s="111">
        <v>148</v>
      </c>
      <c r="CK609" s="111">
        <v>135</v>
      </c>
      <c r="CL609" s="111">
        <v>168</v>
      </c>
      <c r="CM609" s="111">
        <v>153</v>
      </c>
      <c r="CN609" s="111">
        <v>211</v>
      </c>
      <c r="CO609" s="111">
        <v>157</v>
      </c>
      <c r="CP609" s="111">
        <v>143</v>
      </c>
      <c r="CQ609" s="111">
        <v>138</v>
      </c>
      <c r="CR609" s="111">
        <v>134</v>
      </c>
      <c r="CS609" s="112"/>
      <c r="CT609" s="481" t="s">
        <v>445</v>
      </c>
      <c r="CU609" s="114">
        <f>SUM(K609:T609)</f>
        <v>132</v>
      </c>
      <c r="CV609" s="114"/>
      <c r="CW609" s="114"/>
      <c r="CX609" s="114">
        <f>SUM(U609:AD609)</f>
        <v>131</v>
      </c>
      <c r="CY609" s="114"/>
      <c r="CZ609" s="114"/>
      <c r="DA609" s="114">
        <f>SUM(AE609:AO609)</f>
        <v>273</v>
      </c>
      <c r="DB609" s="115">
        <f>+SUM(CU609:DA609)</f>
        <v>536</v>
      </c>
      <c r="DC609" s="116">
        <f>COUNT(K609:T609)</f>
        <v>10</v>
      </c>
      <c r="DD609" s="116">
        <f>COUNT(U609:AD609)</f>
        <v>10</v>
      </c>
      <c r="DE609" s="116">
        <f>COUNT(AE609:AO609)</f>
        <v>10</v>
      </c>
      <c r="DF609" s="117">
        <f>COUNT(K609:AO609)</f>
        <v>30</v>
      </c>
      <c r="DH609" s="119"/>
      <c r="DI609" s="119"/>
      <c r="DJ609" s="120"/>
      <c r="DK609" s="121"/>
      <c r="DL609" s="119"/>
      <c r="DM609" s="119"/>
      <c r="DN609" s="120"/>
      <c r="DO609" s="121"/>
      <c r="DP609" s="119"/>
      <c r="DQ609" s="119"/>
      <c r="DR609" s="120"/>
      <c r="DS609" s="121"/>
      <c r="DT609" s="119"/>
      <c r="DU609" s="119"/>
      <c r="DV609" s="120"/>
      <c r="DW609" s="121"/>
      <c r="DX609" s="119"/>
      <c r="DY609" s="119"/>
      <c r="DZ609" s="120"/>
      <c r="EA609" s="121"/>
      <c r="EB609" s="119"/>
      <c r="EC609" s="119"/>
      <c r="ED609" s="120"/>
      <c r="EE609" s="121"/>
      <c r="EF609" s="119"/>
      <c r="EG609" s="119"/>
      <c r="EH609" s="120"/>
      <c r="EI609" s="121"/>
      <c r="EJ609" s="119"/>
      <c r="EK609" s="119"/>
      <c r="EL609" s="120"/>
      <c r="EM609" s="121"/>
      <c r="EN609" s="119"/>
      <c r="EO609" s="119"/>
      <c r="EP609" s="120"/>
      <c r="EQ609" s="121"/>
      <c r="ER609" s="119"/>
      <c r="ES609" s="119"/>
      <c r="ET609" s="120"/>
      <c r="EU609" s="121"/>
      <c r="EV609" s="119"/>
      <c r="EW609" s="119"/>
      <c r="EX609" s="120"/>
      <c r="EY609" s="121"/>
      <c r="EZ609" s="119"/>
      <c r="FA609" s="119"/>
      <c r="FB609" s="120"/>
    </row>
    <row r="610" spans="1:158" s="118" customFormat="1" ht="15" customHeight="1" x14ac:dyDescent="0.25">
      <c r="A610" s="208">
        <v>32105080</v>
      </c>
      <c r="B610" s="215">
        <v>-72.647083333333001</v>
      </c>
      <c r="C610" s="215">
        <v>2.5530277777779999</v>
      </c>
      <c r="D610" s="445">
        <v>165</v>
      </c>
      <c r="E610" s="478" t="s">
        <v>446</v>
      </c>
      <c r="F610" s="475" t="s">
        <v>447</v>
      </c>
      <c r="G610" s="475" t="s">
        <v>1524</v>
      </c>
      <c r="H610" s="475" t="s">
        <v>1531</v>
      </c>
      <c r="I610" s="475" t="s">
        <v>1641</v>
      </c>
      <c r="J610" s="365" t="s">
        <v>1298</v>
      </c>
      <c r="K610" s="126">
        <v>30</v>
      </c>
      <c r="L610" s="126">
        <v>0</v>
      </c>
      <c r="M610" s="126">
        <v>5</v>
      </c>
      <c r="N610" s="126">
        <v>0</v>
      </c>
      <c r="O610" s="126">
        <v>2</v>
      </c>
      <c r="P610" s="126">
        <v>2</v>
      </c>
      <c r="Q610" s="126">
        <v>23</v>
      </c>
      <c r="R610" s="126">
        <v>8</v>
      </c>
      <c r="S610" s="126">
        <v>9</v>
      </c>
      <c r="T610" s="126">
        <v>54</v>
      </c>
      <c r="U610" s="126">
        <v>0</v>
      </c>
      <c r="V610" s="661">
        <v>0</v>
      </c>
      <c r="W610" s="661">
        <v>0</v>
      </c>
      <c r="X610" s="126">
        <v>86</v>
      </c>
      <c r="Y610" s="126">
        <v>0</v>
      </c>
      <c r="Z610" s="126">
        <v>51</v>
      </c>
      <c r="AA610" s="126">
        <v>0</v>
      </c>
      <c r="AB610" s="126">
        <v>0</v>
      </c>
      <c r="AC610" s="126">
        <v>0</v>
      </c>
      <c r="AD610" s="126">
        <v>0</v>
      </c>
      <c r="AE610" s="126">
        <v>0</v>
      </c>
      <c r="AF610" s="126">
        <v>8</v>
      </c>
      <c r="AG610" s="126">
        <v>0</v>
      </c>
      <c r="AH610" s="126">
        <v>6</v>
      </c>
      <c r="AI610" s="126">
        <v>0</v>
      </c>
      <c r="AJ610" s="126">
        <v>0</v>
      </c>
      <c r="AK610" s="126">
        <v>2</v>
      </c>
      <c r="AL610" s="126">
        <v>0</v>
      </c>
      <c r="AM610" s="126">
        <v>19</v>
      </c>
      <c r="AN610" s="126">
        <v>0</v>
      </c>
      <c r="AO610" s="120"/>
      <c r="AP610" s="92" t="str">
        <f t="shared" si="348"/>
        <v/>
      </c>
      <c r="AQ610" s="93" t="s">
        <v>1301</v>
      </c>
      <c r="AR610" s="226"/>
      <c r="AS610" s="227"/>
      <c r="AT610" s="96"/>
      <c r="AU610" s="97"/>
      <c r="AV610" s="98"/>
      <c r="AW610" s="58">
        <f t="shared" si="353"/>
        <v>0</v>
      </c>
      <c r="AX610" s="99"/>
      <c r="AY610" s="300">
        <f t="shared" si="370"/>
        <v>86</v>
      </c>
      <c r="AZ610" s="101"/>
      <c r="BA610" s="102" t="str">
        <f t="shared" si="349"/>
        <v/>
      </c>
      <c r="BB610" s="102" t="str">
        <f t="shared" si="350"/>
        <v/>
      </c>
      <c r="BC610" s="102" t="str">
        <f t="shared" si="351"/>
        <v/>
      </c>
      <c r="BD610" s="102" t="s">
        <v>1301</v>
      </c>
      <c r="BE610" s="103"/>
      <c r="BF610" s="480" t="s">
        <v>446</v>
      </c>
      <c r="BG610" s="105" t="s">
        <v>1301</v>
      </c>
      <c r="BH610" s="105" t="s">
        <v>1301</v>
      </c>
      <c r="BI610" s="105" t="s">
        <v>1301</v>
      </c>
      <c r="BJ610" s="105" t="s">
        <v>1301</v>
      </c>
      <c r="BK610" s="105" t="s">
        <v>1301</v>
      </c>
      <c r="BL610" s="105" t="s">
        <v>1301</v>
      </c>
      <c r="BM610" s="105" t="s">
        <v>1301</v>
      </c>
      <c r="BN610" s="105" t="s">
        <v>1301</v>
      </c>
      <c r="BO610" s="105" t="s">
        <v>1301</v>
      </c>
      <c r="BP610" s="105" t="s">
        <v>1301</v>
      </c>
      <c r="BQ610" s="105" t="s">
        <v>1301</v>
      </c>
      <c r="BR610" s="106" t="s">
        <v>1301</v>
      </c>
      <c r="BS610" s="107"/>
      <c r="BT610" s="142" t="s">
        <v>1301</v>
      </c>
      <c r="BU610" s="143" t="s">
        <v>1301</v>
      </c>
      <c r="BV610" s="143" t="s">
        <v>1301</v>
      </c>
      <c r="BW610" s="143" t="s">
        <v>1301</v>
      </c>
      <c r="BX610" s="143" t="s">
        <v>1301</v>
      </c>
      <c r="BY610" s="143" t="s">
        <v>1301</v>
      </c>
      <c r="BZ610" s="143" t="s">
        <v>1301</v>
      </c>
      <c r="CA610" s="143" t="s">
        <v>1301</v>
      </c>
      <c r="CB610" s="143" t="s">
        <v>1301</v>
      </c>
      <c r="CC610" s="143" t="s">
        <v>1301</v>
      </c>
      <c r="CD610" s="143" t="s">
        <v>1301</v>
      </c>
      <c r="CE610" s="144" t="s">
        <v>1301</v>
      </c>
      <c r="CF610" s="110"/>
      <c r="CG610" s="111"/>
      <c r="CH610" s="111"/>
      <c r="CI610" s="111"/>
      <c r="CJ610" s="111"/>
      <c r="CK610" s="111"/>
      <c r="CL610" s="111"/>
      <c r="CM610" s="111"/>
      <c r="CN610" s="111"/>
      <c r="CO610" s="111"/>
      <c r="CP610" s="111"/>
      <c r="CQ610" s="111"/>
      <c r="CR610" s="111"/>
      <c r="CS610" s="112"/>
      <c r="CT610" s="481" t="s">
        <v>446</v>
      </c>
      <c r="CU610" s="114"/>
      <c r="CV610" s="114"/>
      <c r="CW610" s="114"/>
      <c r="CX610" s="114"/>
      <c r="CY610" s="114"/>
      <c r="CZ610" s="114"/>
      <c r="DA610" s="114"/>
      <c r="DB610" s="115"/>
      <c r="DC610" s="116"/>
      <c r="DD610" s="116"/>
      <c r="DE610" s="116"/>
      <c r="DF610" s="117"/>
      <c r="DH610" s="119">
        <v>13.856555316091955</v>
      </c>
      <c r="DI610" s="119">
        <v>13.0230783045977</v>
      </c>
      <c r="DJ610" s="120">
        <v>21.462033045977012</v>
      </c>
      <c r="DK610" s="121"/>
      <c r="DL610" s="119">
        <v>36.431743050338092</v>
      </c>
      <c r="DM610" s="119">
        <v>28.647182569496618</v>
      </c>
      <c r="DN610" s="120">
        <v>22.834710743801651</v>
      </c>
      <c r="DO610" s="121"/>
      <c r="DP610" s="119">
        <v>47.736204459798991</v>
      </c>
      <c r="DQ610" s="119">
        <v>51.138785071189275</v>
      </c>
      <c r="DR610" s="120">
        <v>60.445843802345046</v>
      </c>
      <c r="DS610" s="121"/>
      <c r="DT610" s="119">
        <v>103.79786874012335</v>
      </c>
      <c r="DU610" s="119">
        <v>97.507088816479509</v>
      </c>
      <c r="DV610" s="120">
        <v>114.14721635644064</v>
      </c>
      <c r="DW610" s="121"/>
      <c r="DX610" s="119">
        <v>112.82665910380035</v>
      </c>
      <c r="DY610" s="119">
        <v>127.33008602760448</v>
      </c>
      <c r="DZ610" s="120">
        <v>112.52658820192855</v>
      </c>
      <c r="EA610" s="121"/>
      <c r="EB610" s="119">
        <v>107.9032841527376</v>
      </c>
      <c r="EC610" s="119">
        <v>119.32001740110776</v>
      </c>
      <c r="ED610" s="120">
        <v>131.24191583745895</v>
      </c>
      <c r="EE610" s="121"/>
      <c r="EF610" s="119">
        <v>123.78281597011909</v>
      </c>
      <c r="EG610" s="119">
        <v>95.486744144962628</v>
      </c>
      <c r="EH610" s="120">
        <v>110.88460655158488</v>
      </c>
      <c r="EI610" s="121"/>
      <c r="EJ610" s="119">
        <v>104.92204957394863</v>
      </c>
      <c r="EK610" s="119">
        <v>76.015974905815966</v>
      </c>
      <c r="EL610" s="120">
        <v>88.018497259365873</v>
      </c>
      <c r="EM610" s="121"/>
      <c r="EN610" s="119">
        <v>69.259399141630908</v>
      </c>
      <c r="EO610" s="119">
        <v>72.21079399141631</v>
      </c>
      <c r="EP610" s="120">
        <v>87.754806866952791</v>
      </c>
      <c r="EQ610" s="121"/>
      <c r="ER610" s="119">
        <v>69.528022807017564</v>
      </c>
      <c r="ES610" s="119">
        <v>66.6841403508772</v>
      </c>
      <c r="ET610" s="120">
        <v>96.692003508771933</v>
      </c>
      <c r="EU610" s="121"/>
      <c r="EV610" s="119">
        <v>76.522973791849708</v>
      </c>
      <c r="EW610" s="119">
        <v>89.043093849416735</v>
      </c>
      <c r="EX610" s="120">
        <v>64.403497576124821</v>
      </c>
      <c r="EY610" s="121"/>
      <c r="EZ610" s="119">
        <v>42.657741251325554</v>
      </c>
      <c r="FA610" s="119">
        <v>31.516542948038172</v>
      </c>
      <c r="FB610" s="120">
        <v>24.590933191940614</v>
      </c>
    </row>
    <row r="611" spans="1:158" s="118" customFormat="1" ht="15" customHeight="1" x14ac:dyDescent="0.25">
      <c r="A611" s="208">
        <v>31095030</v>
      </c>
      <c r="B611" s="215">
        <v>-67.931694444444005</v>
      </c>
      <c r="C611" s="215">
        <v>3.8676666666670001</v>
      </c>
      <c r="D611" s="445">
        <v>100</v>
      </c>
      <c r="E611" s="490" t="s">
        <v>448</v>
      </c>
      <c r="F611" s="475" t="s">
        <v>449</v>
      </c>
      <c r="G611" s="475" t="s">
        <v>1524</v>
      </c>
      <c r="H611" s="475" t="s">
        <v>1038</v>
      </c>
      <c r="I611" s="475" t="s">
        <v>1645</v>
      </c>
      <c r="J611" s="491" t="s">
        <v>1038</v>
      </c>
      <c r="K611" s="126">
        <v>0</v>
      </c>
      <c r="L611" s="126" t="s">
        <v>1301</v>
      </c>
      <c r="M611" s="126">
        <v>18</v>
      </c>
      <c r="N611" s="126">
        <v>0</v>
      </c>
      <c r="O611" s="126">
        <v>10</v>
      </c>
      <c r="P611" s="126">
        <v>0</v>
      </c>
      <c r="Q611" s="126">
        <v>20</v>
      </c>
      <c r="R611" s="126">
        <v>30</v>
      </c>
      <c r="S611" s="126">
        <v>2</v>
      </c>
      <c r="T611" s="126">
        <v>0</v>
      </c>
      <c r="U611" s="126">
        <v>0</v>
      </c>
      <c r="V611" s="661">
        <v>0</v>
      </c>
      <c r="W611" s="661">
        <v>0</v>
      </c>
      <c r="X611" s="126">
        <v>67</v>
      </c>
      <c r="Y611" s="126">
        <v>2</v>
      </c>
      <c r="Z611" s="126">
        <v>25</v>
      </c>
      <c r="AA611" s="126">
        <v>3</v>
      </c>
      <c r="AB611" s="126">
        <v>0</v>
      </c>
      <c r="AC611" s="126">
        <v>3</v>
      </c>
      <c r="AD611" s="126">
        <v>14</v>
      </c>
      <c r="AE611" s="126">
        <v>32</v>
      </c>
      <c r="AF611" s="126">
        <v>0</v>
      </c>
      <c r="AG611" s="126">
        <v>23</v>
      </c>
      <c r="AH611" s="126">
        <v>3</v>
      </c>
      <c r="AI611" s="126">
        <v>0</v>
      </c>
      <c r="AJ611" s="126">
        <v>0</v>
      </c>
      <c r="AK611" s="126">
        <v>0</v>
      </c>
      <c r="AL611" s="126">
        <v>6</v>
      </c>
      <c r="AM611" s="126">
        <v>2</v>
      </c>
      <c r="AN611" s="126">
        <v>60</v>
      </c>
      <c r="AO611" s="120"/>
      <c r="AP611" s="92">
        <f t="shared" si="348"/>
        <v>320</v>
      </c>
      <c r="AQ611" s="93">
        <v>321.60399999999993</v>
      </c>
      <c r="AR611" s="94">
        <f t="shared" si="368"/>
        <v>99.501249984452954</v>
      </c>
      <c r="AS611" s="95">
        <f t="shared" si="369"/>
        <v>102.93232757012375</v>
      </c>
      <c r="AT611" s="96">
        <f t="shared" si="352"/>
        <v>29</v>
      </c>
      <c r="AU611" s="97">
        <f>COUNTIF(K611:AO611,"&gt;0")</f>
        <v>17</v>
      </c>
      <c r="AV611" s="98"/>
      <c r="AW611" s="58">
        <f t="shared" si="353"/>
        <v>60</v>
      </c>
      <c r="AX611" s="99"/>
      <c r="AY611" s="300">
        <f t="shared" si="370"/>
        <v>67</v>
      </c>
      <c r="AZ611" s="101">
        <v>145</v>
      </c>
      <c r="BA611" s="102">
        <f t="shared" si="349"/>
        <v>-78</v>
      </c>
      <c r="BB611" s="102" t="str">
        <f t="shared" si="350"/>
        <v/>
      </c>
      <c r="BC611" s="102" t="str">
        <f t="shared" si="351"/>
        <v/>
      </c>
      <c r="BD611" s="102">
        <v>18.058355437665778</v>
      </c>
      <c r="BE611" s="103">
        <f>AU611-BD611</f>
        <v>-1.058355437665778</v>
      </c>
      <c r="BF611" s="480" t="s">
        <v>448</v>
      </c>
      <c r="BG611" s="105">
        <v>103.63600000000002</v>
      </c>
      <c r="BH611" s="105">
        <v>119.66538461538458</v>
      </c>
      <c r="BI611" s="105">
        <v>142.792</v>
      </c>
      <c r="BJ611" s="105">
        <v>321.60399999999993</v>
      </c>
      <c r="BK611" s="105">
        <v>463.91666666666669</v>
      </c>
      <c r="BL611" s="105">
        <v>550.82916666666665</v>
      </c>
      <c r="BM611" s="105">
        <v>567.13448275862072</v>
      </c>
      <c r="BN611" s="105">
        <v>428.09999999999997</v>
      </c>
      <c r="BO611" s="105">
        <v>293.37499999999994</v>
      </c>
      <c r="BP611" s="105">
        <v>247.86666666666665</v>
      </c>
      <c r="BQ611" s="105">
        <v>214.2785714285715</v>
      </c>
      <c r="BR611" s="106">
        <v>161.91666666666666</v>
      </c>
      <c r="BS611" s="107"/>
      <c r="BT611" s="108">
        <v>7.9243589743589711</v>
      </c>
      <c r="BU611" s="108">
        <v>9.7614508336491106</v>
      </c>
      <c r="BV611" s="108">
        <v>13.08</v>
      </c>
      <c r="BW611" s="108">
        <v>18.058355437665778</v>
      </c>
      <c r="BX611" s="108">
        <v>23.97901234567901</v>
      </c>
      <c r="BY611" s="109">
        <v>25.377602249778235</v>
      </c>
      <c r="BZ611" s="109">
        <v>25.137931034482754</v>
      </c>
      <c r="CA611" s="109">
        <v>22.438208481965916</v>
      </c>
      <c r="CB611" s="109">
        <v>18.095124851367419</v>
      </c>
      <c r="CC611" s="109">
        <v>16.198809523809523</v>
      </c>
      <c r="CD611" s="109">
        <v>14.75</v>
      </c>
      <c r="CE611" s="109">
        <v>12.910256410256411</v>
      </c>
      <c r="CF611" s="110"/>
      <c r="CG611" s="111">
        <v>106</v>
      </c>
      <c r="CH611" s="111">
        <v>89</v>
      </c>
      <c r="CI611" s="111">
        <v>100</v>
      </c>
      <c r="CJ611" s="111">
        <v>145</v>
      </c>
      <c r="CK611" s="111">
        <v>156</v>
      </c>
      <c r="CL611" s="111">
        <v>136</v>
      </c>
      <c r="CM611" s="111">
        <v>171</v>
      </c>
      <c r="CN611" s="111">
        <v>130.69999999999999</v>
      </c>
      <c r="CO611" s="111">
        <v>116</v>
      </c>
      <c r="CP611" s="111">
        <v>120</v>
      </c>
      <c r="CQ611" s="111">
        <v>139.30000000000001</v>
      </c>
      <c r="CR611" s="111">
        <v>129</v>
      </c>
      <c r="CS611" s="112"/>
      <c r="CT611" s="481" t="s">
        <v>448</v>
      </c>
      <c r="CU611" s="114">
        <f>SUM(K611:T611)</f>
        <v>80</v>
      </c>
      <c r="CV611" s="114"/>
      <c r="CW611" s="114"/>
      <c r="CX611" s="114">
        <f>SUM(U611:AD611)</f>
        <v>114</v>
      </c>
      <c r="CY611" s="114"/>
      <c r="CZ611" s="114"/>
      <c r="DA611" s="114">
        <f>SUM(AE611:AO611)</f>
        <v>126</v>
      </c>
      <c r="DB611" s="115">
        <f>+SUM(CU611:DA611)</f>
        <v>320</v>
      </c>
      <c r="DC611" s="116">
        <f>COUNT(K611:T611)</f>
        <v>9</v>
      </c>
      <c r="DD611" s="116">
        <f>COUNT(U611:AD611)</f>
        <v>10</v>
      </c>
      <c r="DE611" s="116">
        <f>COUNT(AE611:AO611)</f>
        <v>10</v>
      </c>
      <c r="DF611" s="117">
        <f>COUNT(K611:AO611)</f>
        <v>29</v>
      </c>
      <c r="DH611" s="119">
        <v>33.623962655601659</v>
      </c>
      <c r="DI611" s="119">
        <v>34.081431535269708</v>
      </c>
      <c r="DJ611" s="120">
        <v>42.544605809128633</v>
      </c>
      <c r="DK611" s="121"/>
      <c r="DL611" s="119">
        <v>48.872645671687202</v>
      </c>
      <c r="DM611" s="119">
        <v>37.932534611288609</v>
      </c>
      <c r="DN611" s="120">
        <v>41.204343526547994</v>
      </c>
      <c r="DO611" s="121"/>
      <c r="DP611" s="119">
        <v>35.768641975308647</v>
      </c>
      <c r="DQ611" s="119">
        <v>39.649696969696961</v>
      </c>
      <c r="DR611" s="120">
        <v>52.02711560044893</v>
      </c>
      <c r="DS611" s="121"/>
      <c r="DT611" s="119">
        <v>98.57110691633946</v>
      </c>
      <c r="DU611" s="119">
        <v>108.3142026578073</v>
      </c>
      <c r="DV611" s="120">
        <v>105.10105406221685</v>
      </c>
      <c r="DW611" s="121"/>
      <c r="DX611" s="119">
        <v>134.54783397595824</v>
      </c>
      <c r="DY611" s="119">
        <v>136.1027010866203</v>
      </c>
      <c r="DZ611" s="120">
        <v>186.3767376646941</v>
      </c>
      <c r="EA611" s="121"/>
      <c r="EB611" s="119">
        <v>153.94010196799957</v>
      </c>
      <c r="EC611" s="119">
        <v>179.16601525221171</v>
      </c>
      <c r="ED611" s="120">
        <v>189.71127408413645</v>
      </c>
      <c r="EE611" s="121"/>
      <c r="EF611" s="119">
        <v>164.44047804669097</v>
      </c>
      <c r="EG611" s="119">
        <v>173.03528892696508</v>
      </c>
      <c r="EH611" s="120">
        <v>188.05031998286574</v>
      </c>
      <c r="EI611" s="121"/>
      <c r="EJ611" s="119">
        <v>146.31640911471979</v>
      </c>
      <c r="EK611" s="119">
        <v>141.24603850183345</v>
      </c>
      <c r="EL611" s="120">
        <v>124.68972629649035</v>
      </c>
      <c r="EM611" s="121"/>
      <c r="EN611" s="119">
        <v>99.018873784132182</v>
      </c>
      <c r="EO611" s="119">
        <v>100.12354681823508</v>
      </c>
      <c r="EP611" s="120">
        <v>98.918448962850107</v>
      </c>
      <c r="EQ611" s="121"/>
      <c r="ER611" s="119">
        <v>71.676028406300759</v>
      </c>
      <c r="ES611" s="119">
        <v>79.693697352019043</v>
      </c>
      <c r="ET611" s="120">
        <v>70.999839459071509</v>
      </c>
      <c r="EU611" s="121"/>
      <c r="EV611" s="119">
        <v>80.857930251348449</v>
      </c>
      <c r="EW611" s="119">
        <v>66.536230428231377</v>
      </c>
      <c r="EX611" s="120">
        <v>50.62323062476797</v>
      </c>
      <c r="EY611" s="121"/>
      <c r="EZ611" s="119">
        <v>51.308006075070502</v>
      </c>
      <c r="FA611" s="119">
        <v>45.246300715990444</v>
      </c>
      <c r="FB611" s="120">
        <v>39.509329572575389</v>
      </c>
    </row>
    <row r="612" spans="1:158" s="118" customFormat="1" ht="15" customHeight="1" x14ac:dyDescent="0.25">
      <c r="A612" s="208">
        <v>32075080</v>
      </c>
      <c r="B612" s="86">
        <v>-73.373194444443996</v>
      </c>
      <c r="C612" s="86">
        <v>3.2676944444439999</v>
      </c>
      <c r="D612" s="445">
        <v>245</v>
      </c>
      <c r="E612" s="478" t="s">
        <v>450</v>
      </c>
      <c r="F612" s="475" t="s">
        <v>80</v>
      </c>
      <c r="G612" s="475" t="s">
        <v>1524</v>
      </c>
      <c r="H612" s="475" t="s">
        <v>1531</v>
      </c>
      <c r="I612" s="475" t="s">
        <v>1646</v>
      </c>
      <c r="J612" s="365" t="s">
        <v>1039</v>
      </c>
      <c r="K612" s="126" t="s">
        <v>1301</v>
      </c>
      <c r="L612" s="126" t="s">
        <v>1301</v>
      </c>
      <c r="M612" s="126" t="s">
        <v>1301</v>
      </c>
      <c r="N612" s="126" t="s">
        <v>1301</v>
      </c>
      <c r="O612" s="126" t="s">
        <v>1301</v>
      </c>
      <c r="P612" s="126" t="s">
        <v>1301</v>
      </c>
      <c r="Q612" s="126" t="s">
        <v>1301</v>
      </c>
      <c r="R612" s="126" t="s">
        <v>1301</v>
      </c>
      <c r="S612" s="126" t="s">
        <v>1301</v>
      </c>
      <c r="T612" s="126" t="s">
        <v>1301</v>
      </c>
      <c r="U612" s="126" t="s">
        <v>1301</v>
      </c>
      <c r="V612" s="661" t="s">
        <v>1301</v>
      </c>
      <c r="W612" s="661" t="s">
        <v>1301</v>
      </c>
      <c r="X612" s="126" t="s">
        <v>1301</v>
      </c>
      <c r="Y612" s="126" t="s">
        <v>1301</v>
      </c>
      <c r="Z612" s="126" t="s">
        <v>1301</v>
      </c>
      <c r="AA612" s="126" t="s">
        <v>1301</v>
      </c>
      <c r="AB612" s="126" t="s">
        <v>1301</v>
      </c>
      <c r="AC612" s="126" t="s">
        <v>1301</v>
      </c>
      <c r="AD612" s="126" t="s">
        <v>1301</v>
      </c>
      <c r="AE612" s="126" t="s">
        <v>1301</v>
      </c>
      <c r="AF612" s="126" t="s">
        <v>1301</v>
      </c>
      <c r="AG612" s="126" t="s">
        <v>1301</v>
      </c>
      <c r="AH612" s="126" t="s">
        <v>1301</v>
      </c>
      <c r="AI612" s="126" t="s">
        <v>1301</v>
      </c>
      <c r="AJ612" s="126" t="s">
        <v>1301</v>
      </c>
      <c r="AK612" s="126" t="s">
        <v>1301</v>
      </c>
      <c r="AL612" s="126" t="s">
        <v>1301</v>
      </c>
      <c r="AM612" s="126" t="s">
        <v>1301</v>
      </c>
      <c r="AN612" s="126" t="s">
        <v>1301</v>
      </c>
      <c r="AO612" s="120"/>
      <c r="AP612" s="92" t="str">
        <f t="shared" si="348"/>
        <v/>
      </c>
      <c r="AQ612" s="93" t="s">
        <v>1301</v>
      </c>
      <c r="AR612" s="226"/>
      <c r="AS612" s="227"/>
      <c r="AT612" s="96"/>
      <c r="AU612" s="97"/>
      <c r="AV612" s="98"/>
      <c r="AW612" s="58"/>
      <c r="AX612" s="99"/>
      <c r="AY612" s="300"/>
      <c r="AZ612" s="101"/>
      <c r="BA612" s="102" t="str">
        <f t="shared" si="349"/>
        <v/>
      </c>
      <c r="BB612" s="102" t="str">
        <f t="shared" si="350"/>
        <v/>
      </c>
      <c r="BC612" s="102" t="str">
        <f t="shared" si="351"/>
        <v/>
      </c>
      <c r="BD612" s="102" t="s">
        <v>1301</v>
      </c>
      <c r="BE612" s="103"/>
      <c r="BF612" s="480" t="s">
        <v>450</v>
      </c>
      <c r="BG612" s="105" t="s">
        <v>1301</v>
      </c>
      <c r="BH612" s="105" t="s">
        <v>1301</v>
      </c>
      <c r="BI612" s="105" t="s">
        <v>1301</v>
      </c>
      <c r="BJ612" s="105" t="s">
        <v>1301</v>
      </c>
      <c r="BK612" s="105" t="s">
        <v>1301</v>
      </c>
      <c r="BL612" s="105" t="s">
        <v>1301</v>
      </c>
      <c r="BM612" s="105" t="s">
        <v>1301</v>
      </c>
      <c r="BN612" s="105" t="s">
        <v>1301</v>
      </c>
      <c r="BO612" s="105" t="s">
        <v>1301</v>
      </c>
      <c r="BP612" s="105" t="s">
        <v>1301</v>
      </c>
      <c r="BQ612" s="105" t="s">
        <v>1301</v>
      </c>
      <c r="BR612" s="106" t="s">
        <v>1301</v>
      </c>
      <c r="BS612" s="107"/>
      <c r="BT612" s="142" t="s">
        <v>1301</v>
      </c>
      <c r="BU612" s="143" t="s">
        <v>1301</v>
      </c>
      <c r="BV612" s="143" t="s">
        <v>1301</v>
      </c>
      <c r="BW612" s="143" t="s">
        <v>1301</v>
      </c>
      <c r="BX612" s="143" t="s">
        <v>1301</v>
      </c>
      <c r="BY612" s="143" t="s">
        <v>1301</v>
      </c>
      <c r="BZ612" s="143" t="s">
        <v>1301</v>
      </c>
      <c r="CA612" s="143" t="s">
        <v>1301</v>
      </c>
      <c r="CB612" s="143" t="s">
        <v>1301</v>
      </c>
      <c r="CC612" s="143" t="s">
        <v>1301</v>
      </c>
      <c r="CD612" s="143" t="s">
        <v>1301</v>
      </c>
      <c r="CE612" s="144" t="s">
        <v>1301</v>
      </c>
      <c r="CF612" s="110"/>
      <c r="CG612" s="111"/>
      <c r="CH612" s="111"/>
      <c r="CI612" s="111"/>
      <c r="CJ612" s="111"/>
      <c r="CK612" s="111"/>
      <c r="CL612" s="111"/>
      <c r="CM612" s="111"/>
      <c r="CN612" s="111"/>
      <c r="CO612" s="111"/>
      <c r="CP612" s="111"/>
      <c r="CQ612" s="111"/>
      <c r="CR612" s="111"/>
      <c r="CS612" s="112"/>
      <c r="CT612" s="481" t="s">
        <v>450</v>
      </c>
      <c r="CU612" s="114"/>
      <c r="CV612" s="114"/>
      <c r="CW612" s="114"/>
      <c r="CX612" s="114"/>
      <c r="CY612" s="114"/>
      <c r="CZ612" s="114"/>
      <c r="DA612" s="114"/>
      <c r="DB612" s="115"/>
      <c r="DC612" s="116"/>
      <c r="DD612" s="116"/>
      <c r="DE612" s="116"/>
      <c r="DF612" s="117"/>
      <c r="DH612" s="119">
        <v>2.9637121212121214</v>
      </c>
      <c r="DI612" s="119">
        <v>8.9933333333333341</v>
      </c>
      <c r="DJ612" s="120">
        <v>10.52628787878788</v>
      </c>
      <c r="DK612" s="121"/>
      <c r="DL612" s="119">
        <v>25.79755712619227</v>
      </c>
      <c r="DM612" s="119">
        <v>31.142070953132503</v>
      </c>
      <c r="DN612" s="120">
        <v>21.89195086804364</v>
      </c>
      <c r="DO612" s="121"/>
      <c r="DP612" s="119">
        <v>41.171625410558349</v>
      </c>
      <c r="DQ612" s="119">
        <v>64.852679644316268</v>
      </c>
      <c r="DR612" s="120">
        <v>87.649379155651687</v>
      </c>
      <c r="DS612" s="121"/>
      <c r="DT612" s="119">
        <v>112.40850526315791</v>
      </c>
      <c r="DU612" s="119">
        <v>106.52376541353382</v>
      </c>
      <c r="DV612" s="120">
        <v>130.16246616541352</v>
      </c>
      <c r="DW612" s="121"/>
      <c r="DX612" s="119">
        <v>149.48277407212998</v>
      </c>
      <c r="DY612" s="119">
        <v>123.88572379623348</v>
      </c>
      <c r="DZ612" s="120">
        <v>137.68413371058392</v>
      </c>
      <c r="EA612" s="121"/>
      <c r="EB612" s="119">
        <v>140.71450590236608</v>
      </c>
      <c r="EC612" s="119">
        <v>117.41210371668642</v>
      </c>
      <c r="ED612" s="120">
        <v>150.31549564410537</v>
      </c>
      <c r="EE612" s="121"/>
      <c r="EF612" s="119">
        <v>104.32223209051992</v>
      </c>
      <c r="EG612" s="119">
        <v>103.52206156633568</v>
      </c>
      <c r="EH612" s="120">
        <v>88.518864237881246</v>
      </c>
      <c r="EI612" s="121"/>
      <c r="EJ612" s="119">
        <v>97.508286764549652</v>
      </c>
      <c r="EK612" s="119">
        <v>64.005439517242849</v>
      </c>
      <c r="EL612" s="120">
        <v>86.20732634978647</v>
      </c>
      <c r="EM612" s="121"/>
      <c r="EN612" s="119">
        <v>73.831073684210509</v>
      </c>
      <c r="EO612" s="119">
        <v>77.332547368421046</v>
      </c>
      <c r="EP612" s="120">
        <v>73.931115789473679</v>
      </c>
      <c r="EQ612" s="121"/>
      <c r="ER612" s="119">
        <v>85.165443489201095</v>
      </c>
      <c r="ES612" s="119">
        <v>68.643740826169008</v>
      </c>
      <c r="ET612" s="120">
        <v>93.032920947787801</v>
      </c>
      <c r="EU612" s="121"/>
      <c r="EV612" s="119">
        <v>85.549099617370828</v>
      </c>
      <c r="EW612" s="119">
        <v>66.211965857704769</v>
      </c>
      <c r="EX612" s="120">
        <v>47.381039788082298</v>
      </c>
      <c r="EY612" s="121"/>
      <c r="EZ612" s="119">
        <v>32.884085047054732</v>
      </c>
      <c r="FA612" s="119">
        <v>27.752492157546197</v>
      </c>
      <c r="FB612" s="120">
        <v>18.431843848030681</v>
      </c>
    </row>
    <row r="613" spans="1:158" s="118" customFormat="1" ht="15" customHeight="1" x14ac:dyDescent="0.25">
      <c r="A613" s="208">
        <v>32070060</v>
      </c>
      <c r="B613" s="86">
        <v>-73.633333333332999</v>
      </c>
      <c r="C613" s="86">
        <v>3.4666666666669999</v>
      </c>
      <c r="D613" s="445">
        <v>300</v>
      </c>
      <c r="E613" s="478" t="s">
        <v>451</v>
      </c>
      <c r="F613" s="475" t="s">
        <v>80</v>
      </c>
      <c r="G613" s="475" t="s">
        <v>1524</v>
      </c>
      <c r="H613" s="475" t="s">
        <v>1531</v>
      </c>
      <c r="I613" s="475" t="s">
        <v>1646</v>
      </c>
      <c r="J613" s="365" t="s">
        <v>1040</v>
      </c>
      <c r="K613" s="126">
        <v>12</v>
      </c>
      <c r="L613" s="126">
        <v>15</v>
      </c>
      <c r="M613" s="126">
        <v>14</v>
      </c>
      <c r="N613" s="126">
        <v>52</v>
      </c>
      <c r="O613" s="126">
        <v>45</v>
      </c>
      <c r="P613" s="126">
        <v>15</v>
      </c>
      <c r="Q613" s="126">
        <v>15</v>
      </c>
      <c r="R613" s="126">
        <v>50</v>
      </c>
      <c r="S613" s="126">
        <v>20</v>
      </c>
      <c r="T613" s="126">
        <v>30</v>
      </c>
      <c r="U613" s="126">
        <v>0</v>
      </c>
      <c r="V613" s="661">
        <v>0</v>
      </c>
      <c r="W613" s="661">
        <v>18</v>
      </c>
      <c r="X613" s="126">
        <v>20</v>
      </c>
      <c r="Y613" s="126">
        <v>13</v>
      </c>
      <c r="Z613" s="126">
        <v>40</v>
      </c>
      <c r="AA613" s="126">
        <v>0</v>
      </c>
      <c r="AB613" s="126">
        <v>0</v>
      </c>
      <c r="AC613" s="126">
        <v>0</v>
      </c>
      <c r="AD613" s="126">
        <v>70</v>
      </c>
      <c r="AE613" s="126" t="s">
        <v>1301</v>
      </c>
      <c r="AF613" s="126">
        <v>11</v>
      </c>
      <c r="AG613" s="126">
        <v>8</v>
      </c>
      <c r="AH613" s="126">
        <v>70</v>
      </c>
      <c r="AI613" s="126">
        <v>0</v>
      </c>
      <c r="AJ613" s="126">
        <v>25</v>
      </c>
      <c r="AK613" s="126">
        <v>0</v>
      </c>
      <c r="AL613" s="126" t="s">
        <v>1301</v>
      </c>
      <c r="AM613" s="126">
        <v>0</v>
      </c>
      <c r="AN613" s="126">
        <v>16</v>
      </c>
      <c r="AO613" s="120"/>
      <c r="AP613" s="92">
        <f t="shared" si="348"/>
        <v>559</v>
      </c>
      <c r="AQ613" s="93">
        <v>401.5</v>
      </c>
      <c r="AR613" s="94">
        <f t="shared" si="368"/>
        <v>139.22789539227895</v>
      </c>
      <c r="AS613" s="95">
        <f t="shared" si="369"/>
        <v>149.17274506315601</v>
      </c>
      <c r="AT613" s="96">
        <f t="shared" si="352"/>
        <v>28</v>
      </c>
      <c r="AU613" s="97">
        <f t="shared" ref="AU613:AU619" si="371">COUNTIF(K613:AO613,"&gt;0")</f>
        <v>20</v>
      </c>
      <c r="AV613" s="98"/>
      <c r="AW613" s="58">
        <f t="shared" si="353"/>
        <v>16</v>
      </c>
      <c r="AX613" s="99"/>
      <c r="AY613" s="300">
        <f t="shared" ref="AY613:AY619" si="372">MAX(K613:AO613)</f>
        <v>70</v>
      </c>
      <c r="AZ613" s="101">
        <v>201</v>
      </c>
      <c r="BA613" s="102">
        <f t="shared" si="349"/>
        <v>-131</v>
      </c>
      <c r="BB613" s="102" t="str">
        <f t="shared" si="350"/>
        <v/>
      </c>
      <c r="BC613" s="102" t="str">
        <f t="shared" si="351"/>
        <v/>
      </c>
      <c r="BD613" s="102">
        <v>17.533333333333331</v>
      </c>
      <c r="BE613" s="103">
        <f t="shared" ref="BE613:BE619" si="373">AU613-BD613</f>
        <v>2.4666666666666686</v>
      </c>
      <c r="BF613" s="480" t="s">
        <v>451</v>
      </c>
      <c r="BG613" s="105">
        <v>48.766666666666666</v>
      </c>
      <c r="BH613" s="105">
        <v>77.896551724137936</v>
      </c>
      <c r="BI613" s="105">
        <v>204.56666666666666</v>
      </c>
      <c r="BJ613" s="105">
        <v>401.5</v>
      </c>
      <c r="BK613" s="105">
        <v>429</v>
      </c>
      <c r="BL613" s="105">
        <v>392.16666666666669</v>
      </c>
      <c r="BM613" s="105">
        <v>325</v>
      </c>
      <c r="BN613" s="105">
        <v>234.16666666666666</v>
      </c>
      <c r="BO613" s="105">
        <v>217</v>
      </c>
      <c r="BP613" s="105">
        <v>261.03333333333336</v>
      </c>
      <c r="BQ613" s="105">
        <v>209.06666666666666</v>
      </c>
      <c r="BR613" s="106">
        <v>83.566666666666663</v>
      </c>
      <c r="BS613" s="107"/>
      <c r="BT613" s="108">
        <v>2.8333333333333326</v>
      </c>
      <c r="BU613" s="108">
        <v>4.7295513288329376</v>
      </c>
      <c r="BV613" s="108">
        <v>11.133333333333333</v>
      </c>
      <c r="BW613" s="108">
        <v>17.533333333333331</v>
      </c>
      <c r="BX613" s="108">
        <v>19.000000000000004</v>
      </c>
      <c r="BY613" s="109">
        <v>19.43333333333333</v>
      </c>
      <c r="BZ613" s="109">
        <v>18.956666666666667</v>
      </c>
      <c r="CA613" s="109">
        <v>14.966666666666667</v>
      </c>
      <c r="CB613" s="109">
        <v>12.033333333333337</v>
      </c>
      <c r="CC613" s="109">
        <v>13.866666666666669</v>
      </c>
      <c r="CD613" s="109">
        <v>11.100000000000003</v>
      </c>
      <c r="CE613" s="109">
        <v>4.799999999999998</v>
      </c>
      <c r="CF613" s="110"/>
      <c r="CG613" s="111">
        <v>72</v>
      </c>
      <c r="CH613" s="111">
        <v>141</v>
      </c>
      <c r="CI613" s="111">
        <v>130</v>
      </c>
      <c r="CJ613" s="111">
        <v>201</v>
      </c>
      <c r="CK613" s="111">
        <v>150</v>
      </c>
      <c r="CL613" s="111">
        <v>140</v>
      </c>
      <c r="CM613" s="111">
        <v>236</v>
      </c>
      <c r="CN613" s="111">
        <v>120</v>
      </c>
      <c r="CO613" s="111">
        <v>135</v>
      </c>
      <c r="CP613" s="111">
        <v>140</v>
      </c>
      <c r="CQ613" s="111">
        <v>150</v>
      </c>
      <c r="CR613" s="111">
        <v>153</v>
      </c>
      <c r="CS613" s="112"/>
      <c r="CT613" s="481" t="s">
        <v>451</v>
      </c>
      <c r="CU613" s="114">
        <f t="shared" ref="CU613:CU619" si="374">SUM(K613:T613)</f>
        <v>268</v>
      </c>
      <c r="CV613" s="114"/>
      <c r="CW613" s="114"/>
      <c r="CX613" s="114">
        <f t="shared" ref="CX613:CX619" si="375">SUM(U613:AD613)</f>
        <v>161</v>
      </c>
      <c r="CY613" s="114"/>
      <c r="CZ613" s="114"/>
      <c r="DA613" s="114">
        <f t="shared" ref="DA613:DA619" si="376">SUM(AE613:AO613)</f>
        <v>130</v>
      </c>
      <c r="DB613" s="115">
        <f t="shared" ref="DB613:DB619" si="377">+SUM(CU613:DA613)</f>
        <v>559</v>
      </c>
      <c r="DC613" s="116">
        <f t="shared" ref="DC613:DC619" si="378">COUNT(K613:T613)</f>
        <v>10</v>
      </c>
      <c r="DD613" s="116">
        <f t="shared" ref="DD613:DD619" si="379">COUNT(U613:AD613)</f>
        <v>10</v>
      </c>
      <c r="DE613" s="116">
        <f t="shared" ref="DE613:DE619" si="380">COUNT(AE613:AO613)</f>
        <v>8</v>
      </c>
      <c r="DF613" s="117">
        <f t="shared" ref="DF613:DF619" si="381">COUNT(K613:AO613)</f>
        <v>28</v>
      </c>
      <c r="DH613" s="119">
        <v>8.1062355658198619</v>
      </c>
      <c r="DI613" s="119">
        <v>17.813702848344882</v>
      </c>
      <c r="DJ613" s="120">
        <v>17.413394919168592</v>
      </c>
      <c r="DK613" s="121"/>
      <c r="DL613" s="119">
        <v>30.738916256157633</v>
      </c>
      <c r="DM613" s="119">
        <v>36.78423645320197</v>
      </c>
      <c r="DN613" s="120">
        <v>32.89064039408867</v>
      </c>
      <c r="DO613" s="121"/>
      <c r="DP613" s="119">
        <v>31.597360066833755</v>
      </c>
      <c r="DQ613" s="119">
        <v>43.996324143692568</v>
      </c>
      <c r="DR613" s="120">
        <v>83.992982456140354</v>
      </c>
      <c r="DS613" s="121"/>
      <c r="DT613" s="119">
        <v>118.98873106060606</v>
      </c>
      <c r="DU613" s="119">
        <v>106.48991477272726</v>
      </c>
      <c r="DV613" s="120">
        <v>126.48802083333334</v>
      </c>
      <c r="DW613" s="121"/>
      <c r="DX613" s="119">
        <v>127.39477654776549</v>
      </c>
      <c r="DY613" s="119">
        <v>131.49460844608447</v>
      </c>
      <c r="DZ613" s="120">
        <v>147.5939483394834</v>
      </c>
      <c r="EA613" s="121"/>
      <c r="EB613" s="119">
        <v>130.06952899119688</v>
      </c>
      <c r="EC613" s="119">
        <v>124.62897549350158</v>
      </c>
      <c r="ED613" s="120">
        <v>121.40494379116363</v>
      </c>
      <c r="EE613" s="121"/>
      <c r="EF613" s="119">
        <v>113.94025712960304</v>
      </c>
      <c r="EG613" s="119">
        <v>100.13537961960724</v>
      </c>
      <c r="EH613" s="120">
        <v>98.234708078375931</v>
      </c>
      <c r="EI613" s="121"/>
      <c r="EJ613" s="119">
        <v>87.917289925208976</v>
      </c>
      <c r="EK613" s="119">
        <v>66.585883979636733</v>
      </c>
      <c r="EL613" s="120">
        <v>72.06825466658286</v>
      </c>
      <c r="EM613" s="121"/>
      <c r="EN613" s="119">
        <v>70.993530751708434</v>
      </c>
      <c r="EO613" s="119">
        <v>71.693466970387249</v>
      </c>
      <c r="EP613" s="120">
        <v>76.793002277904321</v>
      </c>
      <c r="EQ613" s="121"/>
      <c r="ER613" s="119">
        <v>99.1</v>
      </c>
      <c r="ES613" s="119">
        <v>85.8</v>
      </c>
      <c r="ET613" s="120">
        <v>106.5</v>
      </c>
      <c r="EU613" s="121"/>
      <c r="EV613" s="119">
        <v>74.025299145299144</v>
      </c>
      <c r="EW613" s="119">
        <v>68.323350427350434</v>
      </c>
      <c r="EX613" s="120">
        <v>52.7180170940171</v>
      </c>
      <c r="EY613" s="121"/>
      <c r="EZ613" s="119">
        <v>26.287220602526727</v>
      </c>
      <c r="FA613" s="119">
        <v>20.689941690962101</v>
      </c>
      <c r="FB613" s="120">
        <v>21.589504373177842</v>
      </c>
    </row>
    <row r="614" spans="1:158" s="118" customFormat="1" ht="15" customHeight="1" x14ac:dyDescent="0.25">
      <c r="A614" s="208">
        <v>35020060</v>
      </c>
      <c r="B614" s="86">
        <v>-73.367999999999995</v>
      </c>
      <c r="C614" s="86">
        <v>4.0397499999999997</v>
      </c>
      <c r="D614" s="445">
        <v>260</v>
      </c>
      <c r="E614" s="478" t="s">
        <v>1922</v>
      </c>
      <c r="F614" s="475" t="s">
        <v>80</v>
      </c>
      <c r="G614" s="475" t="s">
        <v>1524</v>
      </c>
      <c r="H614" s="475" t="s">
        <v>737</v>
      </c>
      <c r="I614" s="475" t="s">
        <v>1637</v>
      </c>
      <c r="J614" s="365" t="s">
        <v>1483</v>
      </c>
      <c r="K614" s="126">
        <v>73</v>
      </c>
      <c r="L614" s="126">
        <v>4</v>
      </c>
      <c r="M614" s="126">
        <v>4</v>
      </c>
      <c r="N614" s="126">
        <v>0</v>
      </c>
      <c r="O614" s="126">
        <v>26</v>
      </c>
      <c r="P614" s="126">
        <v>17</v>
      </c>
      <c r="Q614" s="126">
        <v>71</v>
      </c>
      <c r="R614" s="126">
        <v>51</v>
      </c>
      <c r="S614" s="126">
        <v>4</v>
      </c>
      <c r="T614" s="126">
        <v>9</v>
      </c>
      <c r="U614" s="126">
        <v>0</v>
      </c>
      <c r="V614" s="661">
        <v>0</v>
      </c>
      <c r="W614" s="661">
        <v>26</v>
      </c>
      <c r="X614" s="126">
        <v>0</v>
      </c>
      <c r="Y614" s="126">
        <v>6</v>
      </c>
      <c r="Z614" s="126">
        <v>5</v>
      </c>
      <c r="AA614" s="126">
        <v>5</v>
      </c>
      <c r="AB614" s="126">
        <v>0</v>
      </c>
      <c r="AC614" s="126">
        <v>6</v>
      </c>
      <c r="AD614" s="126">
        <v>19</v>
      </c>
      <c r="AE614" s="126">
        <v>2</v>
      </c>
      <c r="AF614" s="126">
        <v>55</v>
      </c>
      <c r="AG614" s="126">
        <v>0</v>
      </c>
      <c r="AH614" s="126">
        <v>73</v>
      </c>
      <c r="AI614" s="126">
        <v>26</v>
      </c>
      <c r="AJ614" s="126">
        <v>0</v>
      </c>
      <c r="AK614" s="126">
        <v>14</v>
      </c>
      <c r="AL614" s="126">
        <v>91</v>
      </c>
      <c r="AM614" s="126">
        <v>0</v>
      </c>
      <c r="AN614" s="126">
        <v>2</v>
      </c>
      <c r="AO614" s="120"/>
      <c r="AP614" s="92">
        <f t="shared" si="348"/>
        <v>589</v>
      </c>
      <c r="AQ614" s="93">
        <v>367.08148148148149</v>
      </c>
      <c r="AR614" s="94">
        <f t="shared" si="368"/>
        <v>160.45483897005408</v>
      </c>
      <c r="AS614" s="95">
        <f t="shared" si="369"/>
        <v>160.45483897005406</v>
      </c>
      <c r="AT614" s="96">
        <f t="shared" si="352"/>
        <v>30</v>
      </c>
      <c r="AU614" s="97">
        <f t="shared" si="371"/>
        <v>22</v>
      </c>
      <c r="AV614" s="98"/>
      <c r="AW614" s="58">
        <f t="shared" si="353"/>
        <v>2</v>
      </c>
      <c r="AX614" s="99"/>
      <c r="AY614" s="300">
        <f t="shared" si="372"/>
        <v>91</v>
      </c>
      <c r="AZ614" s="101">
        <v>177</v>
      </c>
      <c r="BA614" s="102">
        <f t="shared" si="349"/>
        <v>-86</v>
      </c>
      <c r="BB614" s="102" t="str">
        <f t="shared" si="350"/>
        <v/>
      </c>
      <c r="BC614" s="102" t="str">
        <f t="shared" si="351"/>
        <v/>
      </c>
      <c r="BD614" s="102">
        <v>16.627126436781605</v>
      </c>
      <c r="BE614" s="103">
        <f t="shared" si="373"/>
        <v>5.3728735632183948</v>
      </c>
      <c r="BF614" s="480" t="s">
        <v>1828</v>
      </c>
      <c r="BG614" s="105">
        <v>32.15</v>
      </c>
      <c r="BH614" s="105">
        <v>50.51</v>
      </c>
      <c r="BI614" s="105">
        <v>140.85862068965517</v>
      </c>
      <c r="BJ614" s="105">
        <v>367.08148148148149</v>
      </c>
      <c r="BK614" s="105">
        <v>407.47666666666663</v>
      </c>
      <c r="BL614" s="105">
        <v>366.70344827586206</v>
      </c>
      <c r="BM614" s="105">
        <v>298.01333333333332</v>
      </c>
      <c r="BN614" s="105">
        <v>245.71</v>
      </c>
      <c r="BO614" s="105">
        <v>231.56333333333333</v>
      </c>
      <c r="BP614" s="105">
        <v>267.41724137931038</v>
      </c>
      <c r="BQ614" s="105">
        <v>208.1</v>
      </c>
      <c r="BR614" s="106">
        <v>68.855172413793099</v>
      </c>
      <c r="BS614" s="107"/>
      <c r="BT614" s="108">
        <v>2.8666666666666663</v>
      </c>
      <c r="BU614" s="108">
        <v>4.1308087027914606</v>
      </c>
      <c r="BV614" s="108">
        <v>9.6488888888888873</v>
      </c>
      <c r="BW614" s="108">
        <v>16.627126436781605</v>
      </c>
      <c r="BX614" s="108">
        <v>18.366666666666664</v>
      </c>
      <c r="BY614" s="109">
        <v>18.556321839080457</v>
      </c>
      <c r="BZ614" s="109">
        <v>17.533333333333335</v>
      </c>
      <c r="CA614" s="109">
        <v>14.533333333333337</v>
      </c>
      <c r="CB614" s="109">
        <v>12.133333333333335</v>
      </c>
      <c r="CC614" s="109">
        <v>13.116666666666665</v>
      </c>
      <c r="CD614" s="109">
        <v>10.379310344827587</v>
      </c>
      <c r="CE614" s="109">
        <v>3.9999999999999982</v>
      </c>
      <c r="CF614" s="110"/>
      <c r="CG614" s="111">
        <v>210</v>
      </c>
      <c r="CH614" s="111">
        <v>76</v>
      </c>
      <c r="CI614" s="111">
        <v>112</v>
      </c>
      <c r="CJ614" s="111">
        <v>177</v>
      </c>
      <c r="CK614" s="111">
        <v>151</v>
      </c>
      <c r="CL614" s="111">
        <v>132</v>
      </c>
      <c r="CM614" s="111">
        <v>140</v>
      </c>
      <c r="CN614" s="111">
        <v>120</v>
      </c>
      <c r="CO614" s="111">
        <v>126</v>
      </c>
      <c r="CP614" s="111">
        <v>111</v>
      </c>
      <c r="CQ614" s="111">
        <v>223</v>
      </c>
      <c r="CR614" s="111">
        <v>109</v>
      </c>
      <c r="CS614" s="112"/>
      <c r="CT614" s="481" t="s">
        <v>1828</v>
      </c>
      <c r="CU614" s="114">
        <f t="shared" si="374"/>
        <v>259</v>
      </c>
      <c r="CV614" s="114"/>
      <c r="CW614" s="114"/>
      <c r="CX614" s="114">
        <f t="shared" si="375"/>
        <v>67</v>
      </c>
      <c r="CY614" s="114"/>
      <c r="CZ614" s="114"/>
      <c r="DA614" s="114">
        <f t="shared" si="376"/>
        <v>263</v>
      </c>
      <c r="DB614" s="115">
        <f t="shared" si="377"/>
        <v>589</v>
      </c>
      <c r="DC614" s="116">
        <f t="shared" si="378"/>
        <v>10</v>
      </c>
      <c r="DD614" s="116">
        <f t="shared" si="379"/>
        <v>10</v>
      </c>
      <c r="DE614" s="116">
        <f t="shared" si="380"/>
        <v>10</v>
      </c>
      <c r="DF614" s="117">
        <f t="shared" si="381"/>
        <v>30</v>
      </c>
      <c r="DH614" s="119">
        <v>3.8964505119453925</v>
      </c>
      <c r="DI614" s="119">
        <v>9.6911717861205897</v>
      </c>
      <c r="DJ614" s="120">
        <v>15.685711035267348</v>
      </c>
      <c r="DK614" s="121"/>
      <c r="DL614" s="119">
        <v>17.911754932502589</v>
      </c>
      <c r="DM614" s="119">
        <v>24.472455867082029</v>
      </c>
      <c r="DN614" s="120">
        <v>24.472455867082029</v>
      </c>
      <c r="DO614" s="121"/>
      <c r="DP614" s="119">
        <v>28.005935347111816</v>
      </c>
      <c r="DQ614" s="119">
        <v>40.208521462639105</v>
      </c>
      <c r="DR614" s="120">
        <v>57.612209856915733</v>
      </c>
      <c r="DS614" s="121"/>
      <c r="DT614" s="119">
        <v>109.97501419647926</v>
      </c>
      <c r="DU614" s="119">
        <v>102.57669505962521</v>
      </c>
      <c r="DV614" s="120">
        <v>139.56829074389552</v>
      </c>
      <c r="DW614" s="121"/>
      <c r="DX614" s="119">
        <v>131.99048391457151</v>
      </c>
      <c r="DY614" s="119">
        <v>102.99257456970352</v>
      </c>
      <c r="DZ614" s="120">
        <v>134.89027484905833</v>
      </c>
      <c r="EA614" s="121"/>
      <c r="EB614" s="119">
        <v>125.80800254452927</v>
      </c>
      <c r="EC614" s="119">
        <v>129.30822519083972</v>
      </c>
      <c r="ED614" s="120">
        <v>111.7071055979644</v>
      </c>
      <c r="EE614" s="121"/>
      <c r="EF614" s="119">
        <v>98.085782608695638</v>
      </c>
      <c r="EG614" s="119">
        <v>81.488188405797089</v>
      </c>
      <c r="EH614" s="120">
        <v>96.386028985507238</v>
      </c>
      <c r="EI614" s="121"/>
      <c r="EJ614" s="119">
        <v>86.280414184397145</v>
      </c>
      <c r="EK614" s="119">
        <v>72.383568794326237</v>
      </c>
      <c r="EL614" s="120">
        <v>76.282683687943262</v>
      </c>
      <c r="EM614" s="121"/>
      <c r="EN614" s="119">
        <v>85.511269276393833</v>
      </c>
      <c r="EO614" s="119">
        <v>89.41178331356268</v>
      </c>
      <c r="EP614" s="120">
        <v>78.010280743376825</v>
      </c>
      <c r="EQ614" s="121"/>
      <c r="ER614" s="119">
        <v>86.791625663289921</v>
      </c>
      <c r="ES614" s="119">
        <v>89.391374819102765</v>
      </c>
      <c r="ET614" s="120">
        <v>100.19033285094068</v>
      </c>
      <c r="EU614" s="121"/>
      <c r="EV614" s="119">
        <v>71.901277995023122</v>
      </c>
      <c r="EW614" s="119">
        <v>68.501217561322434</v>
      </c>
      <c r="EX614" s="120">
        <v>53.600952719516535</v>
      </c>
      <c r="EY614" s="121"/>
      <c r="EZ614" s="119">
        <v>23.407429986664127</v>
      </c>
      <c r="FA614" s="119">
        <v>16.905366101479647</v>
      </c>
      <c r="FB614" s="120">
        <v>14.00444529116657</v>
      </c>
    </row>
    <row r="615" spans="1:158" s="118" customFormat="1" ht="15" customHeight="1" x14ac:dyDescent="0.25">
      <c r="A615" s="208">
        <v>32070120</v>
      </c>
      <c r="B615" s="86">
        <v>-74.029944444443998</v>
      </c>
      <c r="C615" s="86">
        <v>3.4565555555560001</v>
      </c>
      <c r="D615" s="445">
        <v>650</v>
      </c>
      <c r="E615" s="478" t="s">
        <v>452</v>
      </c>
      <c r="F615" s="475" t="s">
        <v>80</v>
      </c>
      <c r="G615" s="475" t="s">
        <v>1524</v>
      </c>
      <c r="H615" s="475" t="s">
        <v>1531</v>
      </c>
      <c r="I615" s="475" t="s">
        <v>1647</v>
      </c>
      <c r="J615" s="365" t="s">
        <v>1041</v>
      </c>
      <c r="K615" s="126">
        <v>0</v>
      </c>
      <c r="L615" s="126">
        <v>3</v>
      </c>
      <c r="M615" s="126">
        <v>0</v>
      </c>
      <c r="N615" s="126">
        <v>7</v>
      </c>
      <c r="O615" s="126">
        <v>9</v>
      </c>
      <c r="P615" s="126">
        <v>56</v>
      </c>
      <c r="Q615" s="126">
        <v>30</v>
      </c>
      <c r="R615" s="126">
        <v>33</v>
      </c>
      <c r="S615" s="126">
        <v>3</v>
      </c>
      <c r="T615" s="126">
        <v>49</v>
      </c>
      <c r="U615" s="126">
        <v>0</v>
      </c>
      <c r="V615" s="661">
        <v>0</v>
      </c>
      <c r="W615" s="661">
        <v>18</v>
      </c>
      <c r="X615" s="126">
        <v>0</v>
      </c>
      <c r="Y615" s="126">
        <v>17</v>
      </c>
      <c r="Z615" s="126">
        <v>30</v>
      </c>
      <c r="AA615" s="126">
        <v>3</v>
      </c>
      <c r="AB615" s="126">
        <v>0</v>
      </c>
      <c r="AC615" s="126">
        <v>0</v>
      </c>
      <c r="AD615" s="126">
        <v>0</v>
      </c>
      <c r="AE615" s="126">
        <v>0</v>
      </c>
      <c r="AF615" s="126">
        <v>8</v>
      </c>
      <c r="AG615" s="126">
        <v>8</v>
      </c>
      <c r="AH615" s="126">
        <v>10</v>
      </c>
      <c r="AI615" s="126">
        <v>5</v>
      </c>
      <c r="AJ615" s="126">
        <v>33</v>
      </c>
      <c r="AK615" s="126">
        <v>0</v>
      </c>
      <c r="AL615" s="126">
        <v>30</v>
      </c>
      <c r="AM615" s="126">
        <v>8</v>
      </c>
      <c r="AN615" s="126">
        <v>3</v>
      </c>
      <c r="AO615" s="120"/>
      <c r="AP615" s="92">
        <f t="shared" si="348"/>
        <v>363</v>
      </c>
      <c r="AQ615" s="93">
        <v>513.85185185185185</v>
      </c>
      <c r="AR615" s="94">
        <f t="shared" si="368"/>
        <v>70.642929220123975</v>
      </c>
      <c r="AS615" s="95">
        <f t="shared" si="369"/>
        <v>70.642929220123975</v>
      </c>
      <c r="AT615" s="96">
        <f t="shared" si="352"/>
        <v>30</v>
      </c>
      <c r="AU615" s="97">
        <f t="shared" si="371"/>
        <v>20</v>
      </c>
      <c r="AV615" s="98"/>
      <c r="AW615" s="58">
        <f t="shared" si="353"/>
        <v>3</v>
      </c>
      <c r="AX615" s="99"/>
      <c r="AY615" s="300">
        <f t="shared" si="372"/>
        <v>56</v>
      </c>
      <c r="AZ615" s="101">
        <v>150</v>
      </c>
      <c r="BA615" s="102">
        <f t="shared" si="349"/>
        <v>-94</v>
      </c>
      <c r="BB615" s="102" t="str">
        <f t="shared" si="350"/>
        <v/>
      </c>
      <c r="BC615" s="102" t="str">
        <f t="shared" si="351"/>
        <v/>
      </c>
      <c r="BD615" s="102">
        <v>19.592592592592595</v>
      </c>
      <c r="BE615" s="103">
        <f t="shared" si="373"/>
        <v>0.40740740740740478</v>
      </c>
      <c r="BF615" s="480" t="s">
        <v>452</v>
      </c>
      <c r="BG615" s="105">
        <v>49.370370370370374</v>
      </c>
      <c r="BH615" s="105">
        <v>90.444444444444443</v>
      </c>
      <c r="BI615" s="105">
        <v>255.88888888888889</v>
      </c>
      <c r="BJ615" s="105">
        <v>513.85185185185185</v>
      </c>
      <c r="BK615" s="105">
        <v>543.53846153846155</v>
      </c>
      <c r="BL615" s="105">
        <v>497.52</v>
      </c>
      <c r="BM615" s="105">
        <v>447.96</v>
      </c>
      <c r="BN615" s="105">
        <v>354.84</v>
      </c>
      <c r="BO615" s="105">
        <v>335.73076923076923</v>
      </c>
      <c r="BP615" s="105">
        <v>335.15384615384613</v>
      </c>
      <c r="BQ615" s="105">
        <v>290.55555555555554</v>
      </c>
      <c r="BR615" s="106">
        <v>114.30769230769231</v>
      </c>
      <c r="BS615" s="107"/>
      <c r="BT615" s="142">
        <v>3.9629629629629632</v>
      </c>
      <c r="BU615" s="143">
        <v>5.6180441525269096</v>
      </c>
      <c r="BV615" s="143">
        <v>12.296296296296298</v>
      </c>
      <c r="BW615" s="143">
        <v>19.592592592592595</v>
      </c>
      <c r="BX615" s="143">
        <v>22.42307692307692</v>
      </c>
      <c r="BY615" s="143">
        <v>22.359999999999996</v>
      </c>
      <c r="BZ615" s="143">
        <v>21.999999999999993</v>
      </c>
      <c r="CA615" s="143">
        <v>18.599999999999998</v>
      </c>
      <c r="CB615" s="143">
        <v>15.53846153846154</v>
      </c>
      <c r="CC615" s="143">
        <v>17.23076923076923</v>
      </c>
      <c r="CD615" s="143">
        <v>15.370370370370368</v>
      </c>
      <c r="CE615" s="144">
        <v>8.4999999999999964</v>
      </c>
      <c r="CF615" s="110"/>
      <c r="CG615" s="111">
        <v>109</v>
      </c>
      <c r="CH615" s="111">
        <v>80</v>
      </c>
      <c r="CI615" s="111">
        <v>136</v>
      </c>
      <c r="CJ615" s="111">
        <v>150</v>
      </c>
      <c r="CK615" s="111">
        <v>150</v>
      </c>
      <c r="CL615" s="111">
        <v>137</v>
      </c>
      <c r="CM615" s="111">
        <v>170.1</v>
      </c>
      <c r="CN615" s="111">
        <v>147</v>
      </c>
      <c r="CO615" s="111">
        <v>135</v>
      </c>
      <c r="CP615" s="111">
        <v>109</v>
      </c>
      <c r="CQ615" s="111">
        <v>130</v>
      </c>
      <c r="CR615" s="111">
        <v>90</v>
      </c>
      <c r="CS615" s="112"/>
      <c r="CT615" s="481" t="s">
        <v>452</v>
      </c>
      <c r="CU615" s="114">
        <f t="shared" si="374"/>
        <v>190</v>
      </c>
      <c r="CV615" s="114"/>
      <c r="CW615" s="114"/>
      <c r="CX615" s="114">
        <f t="shared" si="375"/>
        <v>68</v>
      </c>
      <c r="CY615" s="114"/>
      <c r="CZ615" s="114"/>
      <c r="DA615" s="114">
        <f t="shared" si="376"/>
        <v>105</v>
      </c>
      <c r="DB615" s="115">
        <f t="shared" si="377"/>
        <v>363</v>
      </c>
      <c r="DC615" s="116">
        <f t="shared" si="378"/>
        <v>10</v>
      </c>
      <c r="DD615" s="116">
        <f t="shared" si="379"/>
        <v>10</v>
      </c>
      <c r="DE615" s="116">
        <f t="shared" si="380"/>
        <v>10</v>
      </c>
      <c r="DF615" s="117">
        <f t="shared" si="381"/>
        <v>30</v>
      </c>
      <c r="DH615" s="119">
        <v>10.959544159544162</v>
      </c>
      <c r="DI615" s="119">
        <v>17.275213675213678</v>
      </c>
      <c r="DJ615" s="120">
        <v>15.231908831908834</v>
      </c>
      <c r="DK615" s="121"/>
      <c r="DL615" s="119">
        <v>29.444086021505374</v>
      </c>
      <c r="DM615" s="119">
        <v>54.651612903225804</v>
      </c>
      <c r="DN615" s="120">
        <v>34.104301075268822</v>
      </c>
      <c r="DO615" s="121"/>
      <c r="DP615" s="119">
        <v>53.249185185185198</v>
      </c>
      <c r="DQ615" s="119">
        <v>82.898172839506174</v>
      </c>
      <c r="DR615" s="120">
        <v>131.58597530864196</v>
      </c>
      <c r="DS615" s="121"/>
      <c r="DT615" s="119">
        <v>201.26745846080016</v>
      </c>
      <c r="DU615" s="119">
        <v>174.7550356907204</v>
      </c>
      <c r="DV615" s="120">
        <v>197.24417251514603</v>
      </c>
      <c r="DW615" s="121"/>
      <c r="DX615" s="119">
        <v>171.6221661560642</v>
      </c>
      <c r="DY615" s="119">
        <v>183.96168679041273</v>
      </c>
      <c r="DZ615" s="120">
        <v>215.01614705352318</v>
      </c>
      <c r="EA615" s="121"/>
      <c r="EB615" s="119">
        <v>199.37710360193094</v>
      </c>
      <c r="EC615" s="119">
        <v>184.40885258076494</v>
      </c>
      <c r="ED615" s="120">
        <v>153.67404381730412</v>
      </c>
      <c r="EE615" s="121"/>
      <c r="EF615" s="119">
        <v>196.42564303433869</v>
      </c>
      <c r="EG615" s="119">
        <v>153.11998955477216</v>
      </c>
      <c r="EH615" s="120">
        <v>161.12103407755581</v>
      </c>
      <c r="EI615" s="121"/>
      <c r="EJ615" s="119">
        <v>133.48799568384138</v>
      </c>
      <c r="EK615" s="119">
        <v>118.48934448340977</v>
      </c>
      <c r="EL615" s="120">
        <v>118.68932649941554</v>
      </c>
      <c r="EM615" s="121"/>
      <c r="EN615" s="119">
        <v>115.36635071090046</v>
      </c>
      <c r="EO615" s="119">
        <v>143.38815165876778</v>
      </c>
      <c r="EP615" s="120">
        <v>118.64549763033176</v>
      </c>
      <c r="EQ615" s="121"/>
      <c r="ER615" s="119">
        <v>112.54996246246245</v>
      </c>
      <c r="ES615" s="119">
        <v>109.62002627627626</v>
      </c>
      <c r="ET615" s="120">
        <v>136.69667792792791</v>
      </c>
      <c r="EU615" s="121"/>
      <c r="EV615" s="119">
        <v>134.54321447028425</v>
      </c>
      <c r="EW615" s="119">
        <v>113.26755555555556</v>
      </c>
      <c r="EX615" s="120">
        <v>78.922563307493547</v>
      </c>
      <c r="EY615" s="121"/>
      <c r="EZ615" s="119">
        <v>38.132167152575306</v>
      </c>
      <c r="FA615" s="119">
        <v>52.431729834791057</v>
      </c>
      <c r="FB615" s="120">
        <v>31.293245869776481</v>
      </c>
    </row>
    <row r="616" spans="1:158" s="118" customFormat="1" ht="15" customHeight="1" x14ac:dyDescent="0.25">
      <c r="A616" s="208">
        <v>32070100</v>
      </c>
      <c r="B616" s="86">
        <v>-73.891944444443993</v>
      </c>
      <c r="C616" s="86">
        <v>3.3750833333329999</v>
      </c>
      <c r="D616" s="445">
        <v>410</v>
      </c>
      <c r="E616" s="478" t="s">
        <v>453</v>
      </c>
      <c r="F616" s="475" t="s">
        <v>80</v>
      </c>
      <c r="G616" s="475" t="s">
        <v>1524</v>
      </c>
      <c r="H616" s="475" t="s">
        <v>1531</v>
      </c>
      <c r="I616" s="475" t="s">
        <v>1647</v>
      </c>
      <c r="J616" s="365" t="s">
        <v>1041</v>
      </c>
      <c r="K616" s="126">
        <v>2</v>
      </c>
      <c r="L616" s="126">
        <v>3</v>
      </c>
      <c r="M616" s="126">
        <v>0</v>
      </c>
      <c r="N616" s="126">
        <v>42</v>
      </c>
      <c r="O616" s="126">
        <v>24</v>
      </c>
      <c r="P616" s="126">
        <v>6</v>
      </c>
      <c r="Q616" s="126">
        <v>49</v>
      </c>
      <c r="R616" s="126">
        <v>58</v>
      </c>
      <c r="S616" s="126">
        <v>3</v>
      </c>
      <c r="T616" s="126">
        <v>21</v>
      </c>
      <c r="U616" s="126">
        <v>0</v>
      </c>
      <c r="V616" s="661">
        <v>0</v>
      </c>
      <c r="W616" s="661">
        <v>0</v>
      </c>
      <c r="X616" s="126">
        <v>0</v>
      </c>
      <c r="Y616" s="126">
        <v>4</v>
      </c>
      <c r="Z616" s="126">
        <v>49</v>
      </c>
      <c r="AA616" s="126">
        <v>0</v>
      </c>
      <c r="AB616" s="126">
        <v>0</v>
      </c>
      <c r="AC616" s="126">
        <v>0</v>
      </c>
      <c r="AD616" s="126">
        <v>21</v>
      </c>
      <c r="AE616" s="126">
        <v>2</v>
      </c>
      <c r="AF616" s="126">
        <v>5</v>
      </c>
      <c r="AG616" s="126">
        <v>6</v>
      </c>
      <c r="AH616" s="126">
        <v>12</v>
      </c>
      <c r="AI616" s="126">
        <v>8</v>
      </c>
      <c r="AJ616" s="126">
        <v>46</v>
      </c>
      <c r="AK616" s="126">
        <v>0</v>
      </c>
      <c r="AL616" s="126">
        <v>38</v>
      </c>
      <c r="AM616" s="126">
        <v>6</v>
      </c>
      <c r="AN616" s="126">
        <v>0</v>
      </c>
      <c r="AO616" s="120"/>
      <c r="AP616" s="92">
        <f t="shared" si="348"/>
        <v>405</v>
      </c>
      <c r="AQ616" s="93">
        <v>400.95333333333332</v>
      </c>
      <c r="AR616" s="94">
        <f t="shared" si="368"/>
        <v>101.00926126066209</v>
      </c>
      <c r="AS616" s="95">
        <f t="shared" si="369"/>
        <v>101.00926126066209</v>
      </c>
      <c r="AT616" s="96">
        <f t="shared" si="352"/>
        <v>30</v>
      </c>
      <c r="AU616" s="97">
        <f t="shared" si="371"/>
        <v>20</v>
      </c>
      <c r="AV616" s="98"/>
      <c r="AW616" s="58">
        <f t="shared" si="353"/>
        <v>0</v>
      </c>
      <c r="AX616" s="99"/>
      <c r="AY616" s="300">
        <f t="shared" si="372"/>
        <v>58</v>
      </c>
      <c r="AZ616" s="101">
        <v>168</v>
      </c>
      <c r="BA616" s="102">
        <f t="shared" si="349"/>
        <v>-110</v>
      </c>
      <c r="BB616" s="102" t="str">
        <f t="shared" si="350"/>
        <v/>
      </c>
      <c r="BC616" s="102" t="str">
        <f t="shared" si="351"/>
        <v/>
      </c>
      <c r="BD616" s="102">
        <v>19.133333333333329</v>
      </c>
      <c r="BE616" s="103">
        <f t="shared" si="373"/>
        <v>0.86666666666667069</v>
      </c>
      <c r="BF616" s="480" t="s">
        <v>453</v>
      </c>
      <c r="BG616" s="105">
        <v>36.862068965517238</v>
      </c>
      <c r="BH616" s="105">
        <v>71.203448275862073</v>
      </c>
      <c r="BI616" s="105">
        <v>217.86666666666667</v>
      </c>
      <c r="BJ616" s="105">
        <v>400.95333333333332</v>
      </c>
      <c r="BK616" s="105">
        <v>444.78</v>
      </c>
      <c r="BL616" s="105">
        <v>386.68333333333334</v>
      </c>
      <c r="BM616" s="105">
        <v>315.61666666666667</v>
      </c>
      <c r="BN616" s="105">
        <v>221.15</v>
      </c>
      <c r="BO616" s="105">
        <v>241.66666666666666</v>
      </c>
      <c r="BP616" s="105">
        <v>258.65666666666664</v>
      </c>
      <c r="BQ616" s="105">
        <v>228.67241379310346</v>
      </c>
      <c r="BR616" s="106">
        <v>84.8</v>
      </c>
      <c r="BS616" s="107"/>
      <c r="BT616" s="142">
        <v>3.5133333333333323</v>
      </c>
      <c r="BU616" s="143">
        <v>5.7311781609195398</v>
      </c>
      <c r="BV616" s="143">
        <v>12.533333333333333</v>
      </c>
      <c r="BW616" s="143">
        <v>19.133333333333329</v>
      </c>
      <c r="BX616" s="143">
        <v>20.099999999999994</v>
      </c>
      <c r="BY616" s="143">
        <v>19.833333333333332</v>
      </c>
      <c r="BZ616" s="143">
        <v>18.899999999999999</v>
      </c>
      <c r="CA616" s="143">
        <v>15.033333333333333</v>
      </c>
      <c r="CB616" s="143">
        <v>13.700000000000001</v>
      </c>
      <c r="CC616" s="143">
        <v>14.966666666666661</v>
      </c>
      <c r="CD616" s="143">
        <v>12.655172413793105</v>
      </c>
      <c r="CE616" s="144">
        <v>6.3999999999999977</v>
      </c>
      <c r="CF616" s="110"/>
      <c r="CG616" s="111">
        <v>112</v>
      </c>
      <c r="CH616" s="111">
        <v>110.7</v>
      </c>
      <c r="CI616" s="111">
        <v>115</v>
      </c>
      <c r="CJ616" s="111">
        <v>168</v>
      </c>
      <c r="CK616" s="111">
        <v>129</v>
      </c>
      <c r="CL616" s="111">
        <v>165</v>
      </c>
      <c r="CM616" s="111">
        <v>125</v>
      </c>
      <c r="CN616" s="111">
        <v>136</v>
      </c>
      <c r="CO616" s="111">
        <v>174</v>
      </c>
      <c r="CP616" s="111">
        <v>147</v>
      </c>
      <c r="CQ616" s="111">
        <v>165</v>
      </c>
      <c r="CR616" s="111">
        <v>103</v>
      </c>
      <c r="CS616" s="112"/>
      <c r="CT616" s="481" t="s">
        <v>453</v>
      </c>
      <c r="CU616" s="114">
        <f t="shared" si="374"/>
        <v>208</v>
      </c>
      <c r="CV616" s="114"/>
      <c r="CW616" s="114"/>
      <c r="CX616" s="114">
        <f t="shared" si="375"/>
        <v>74</v>
      </c>
      <c r="CY616" s="114"/>
      <c r="CZ616" s="114"/>
      <c r="DA616" s="114">
        <f t="shared" si="376"/>
        <v>123</v>
      </c>
      <c r="DB616" s="115">
        <f t="shared" si="377"/>
        <v>405</v>
      </c>
      <c r="DC616" s="116">
        <f t="shared" si="378"/>
        <v>10</v>
      </c>
      <c r="DD616" s="116">
        <f t="shared" si="379"/>
        <v>10</v>
      </c>
      <c r="DE616" s="116">
        <f t="shared" si="380"/>
        <v>10</v>
      </c>
      <c r="DF616" s="117">
        <f t="shared" si="381"/>
        <v>30</v>
      </c>
      <c r="DH616" s="119">
        <v>11.394672274798459</v>
      </c>
      <c r="DI616" s="119">
        <v>11.994391868208904</v>
      </c>
      <c r="DJ616" s="120">
        <v>8.2961210421778251</v>
      </c>
      <c r="DK616" s="121"/>
      <c r="DL616" s="119">
        <v>32.81481481481481</v>
      </c>
      <c r="DM616" s="119">
        <v>31.11404697380307</v>
      </c>
      <c r="DN616" s="120">
        <v>34.515582655826556</v>
      </c>
      <c r="DO616" s="121"/>
      <c r="DP616" s="119">
        <v>50.315231173943488</v>
      </c>
      <c r="DQ616" s="119">
        <v>53.716260716516217</v>
      </c>
      <c r="DR616" s="120">
        <v>91.727767368799576</v>
      </c>
      <c r="DS616" s="121"/>
      <c r="DT616" s="119">
        <v>124.38489787246958</v>
      </c>
      <c r="DU616" s="119">
        <v>96.788248505265699</v>
      </c>
      <c r="DV616" s="120">
        <v>144.88240917782025</v>
      </c>
      <c r="DW616" s="121"/>
      <c r="DX616" s="119">
        <v>126.48285907859079</v>
      </c>
      <c r="DY616" s="119">
        <v>132.78200542005422</v>
      </c>
      <c r="DZ616" s="120">
        <v>150.67957994579945</v>
      </c>
      <c r="EA616" s="121"/>
      <c r="EB616" s="119">
        <v>132.98248782047668</v>
      </c>
      <c r="EC616" s="119">
        <v>130.68279066267894</v>
      </c>
      <c r="ED616" s="120">
        <v>130.08286966499259</v>
      </c>
      <c r="EE616" s="121"/>
      <c r="EF616" s="119">
        <v>109.99616377205831</v>
      </c>
      <c r="EG616" s="119">
        <v>99.096543907372521</v>
      </c>
      <c r="EH616" s="120">
        <v>109.49618120945804</v>
      </c>
      <c r="EI616" s="121"/>
      <c r="EJ616" s="119">
        <v>97.187638305990077</v>
      </c>
      <c r="EK616" s="119">
        <v>85.289151723260829</v>
      </c>
      <c r="EL616" s="120">
        <v>79.589876637415728</v>
      </c>
      <c r="EM616" s="121"/>
      <c r="EN616" s="119">
        <v>83.67827948618141</v>
      </c>
      <c r="EO616" s="119">
        <v>80.779032048786817</v>
      </c>
      <c r="EP616" s="120">
        <v>92.37602179836513</v>
      </c>
      <c r="EQ616" s="121"/>
      <c r="ER616" s="119">
        <v>88.120753828032974</v>
      </c>
      <c r="ES616" s="119">
        <v>90.621342756183736</v>
      </c>
      <c r="ET616" s="120">
        <v>104.32457008244994</v>
      </c>
      <c r="EU616" s="121"/>
      <c r="EV616" s="119">
        <v>85.650301464254952</v>
      </c>
      <c r="EW616" s="119">
        <v>78.642549526270443</v>
      </c>
      <c r="EX616" s="120">
        <v>61.707149009474584</v>
      </c>
      <c r="EY616" s="121"/>
      <c r="EZ616" s="119">
        <v>32.61012282930961</v>
      </c>
      <c r="FA616" s="119">
        <v>18.809896936326414</v>
      </c>
      <c r="FB616" s="120">
        <v>22.968869123252855</v>
      </c>
    </row>
    <row r="617" spans="1:158" s="118" customFormat="1" ht="15" customHeight="1" x14ac:dyDescent="0.25">
      <c r="A617" s="208">
        <v>35050010</v>
      </c>
      <c r="B617" s="86">
        <v>-73.347083333333003</v>
      </c>
      <c r="C617" s="86">
        <v>4.506555555556</v>
      </c>
      <c r="D617" s="445">
        <v>480</v>
      </c>
      <c r="E617" s="478" t="s">
        <v>454</v>
      </c>
      <c r="F617" s="475" t="s">
        <v>455</v>
      </c>
      <c r="G617" s="475" t="s">
        <v>1524</v>
      </c>
      <c r="H617" s="475" t="s">
        <v>737</v>
      </c>
      <c r="I617" s="475" t="s">
        <v>1648</v>
      </c>
      <c r="J617" s="365" t="s">
        <v>1042</v>
      </c>
      <c r="K617" s="126">
        <v>70</v>
      </c>
      <c r="L617" s="126">
        <v>12</v>
      </c>
      <c r="M617" s="126">
        <v>5</v>
      </c>
      <c r="N617" s="126">
        <v>49</v>
      </c>
      <c r="O617" s="126">
        <v>17</v>
      </c>
      <c r="P617" s="126">
        <v>116</v>
      </c>
      <c r="Q617" s="126">
        <v>39</v>
      </c>
      <c r="R617" s="126">
        <v>30</v>
      </c>
      <c r="S617" s="126">
        <v>10</v>
      </c>
      <c r="T617" s="126">
        <v>35</v>
      </c>
      <c r="U617" s="126">
        <v>27</v>
      </c>
      <c r="V617" s="661">
        <v>0</v>
      </c>
      <c r="W617" s="661">
        <v>26</v>
      </c>
      <c r="X617" s="126">
        <v>0</v>
      </c>
      <c r="Y617" s="126">
        <v>7</v>
      </c>
      <c r="Z617" s="126">
        <v>17</v>
      </c>
      <c r="AA617" s="126">
        <v>25</v>
      </c>
      <c r="AB617" s="126">
        <v>0</v>
      </c>
      <c r="AC617" s="126">
        <v>20</v>
      </c>
      <c r="AD617" s="126">
        <v>15</v>
      </c>
      <c r="AE617" s="126">
        <v>0</v>
      </c>
      <c r="AF617" s="126">
        <v>3</v>
      </c>
      <c r="AG617" s="126">
        <v>0</v>
      </c>
      <c r="AH617" s="126">
        <v>70</v>
      </c>
      <c r="AI617" s="126">
        <v>10</v>
      </c>
      <c r="AJ617" s="126">
        <v>86</v>
      </c>
      <c r="AK617" s="126">
        <v>4</v>
      </c>
      <c r="AL617" s="126">
        <v>36</v>
      </c>
      <c r="AM617" s="126">
        <v>0</v>
      </c>
      <c r="AN617" s="126">
        <v>0</v>
      </c>
      <c r="AO617" s="120"/>
      <c r="AP617" s="92">
        <f t="shared" si="348"/>
        <v>729</v>
      </c>
      <c r="AQ617" s="93">
        <v>461.71428571428572</v>
      </c>
      <c r="AR617" s="94">
        <f t="shared" si="368"/>
        <v>157.88985148514851</v>
      </c>
      <c r="AS617" s="95">
        <f t="shared" si="369"/>
        <v>157.88985148514851</v>
      </c>
      <c r="AT617" s="96">
        <f t="shared" si="352"/>
        <v>30</v>
      </c>
      <c r="AU617" s="97">
        <f t="shared" si="371"/>
        <v>23</v>
      </c>
      <c r="AV617" s="98"/>
      <c r="AW617" s="58">
        <f t="shared" si="353"/>
        <v>0</v>
      </c>
      <c r="AX617" s="99"/>
      <c r="AY617" s="300">
        <f t="shared" si="372"/>
        <v>116</v>
      </c>
      <c r="AZ617" s="101">
        <v>165</v>
      </c>
      <c r="BA617" s="102">
        <f t="shared" si="349"/>
        <v>-49</v>
      </c>
      <c r="BB617" s="102" t="str">
        <f t="shared" si="350"/>
        <v/>
      </c>
      <c r="BC617" s="102" t="str">
        <f t="shared" si="351"/>
        <v/>
      </c>
      <c r="BD617" s="102">
        <v>18.741973840665874</v>
      </c>
      <c r="BE617" s="103">
        <f t="shared" si="373"/>
        <v>4.2580261593341255</v>
      </c>
      <c r="BF617" s="480" t="s">
        <v>454</v>
      </c>
      <c r="BG617" s="105">
        <v>57.428571428571431</v>
      </c>
      <c r="BH617" s="105">
        <v>76.448275862068968</v>
      </c>
      <c r="BI617" s="105">
        <v>237.57142857142858</v>
      </c>
      <c r="BJ617" s="105">
        <v>461.71428571428572</v>
      </c>
      <c r="BK617" s="105">
        <v>536.70689655172418</v>
      </c>
      <c r="BL617" s="105">
        <v>502.14285714285717</v>
      </c>
      <c r="BM617" s="105">
        <v>456.06896551724139</v>
      </c>
      <c r="BN617" s="105">
        <v>339.91666666666669</v>
      </c>
      <c r="BO617" s="105">
        <v>337.21428571428572</v>
      </c>
      <c r="BP617" s="105">
        <v>345.60714285714283</v>
      </c>
      <c r="BQ617" s="105">
        <v>346.7037037037037</v>
      </c>
      <c r="BR617" s="106">
        <v>121.66666666666667</v>
      </c>
      <c r="BS617" s="107"/>
      <c r="BT617" s="108">
        <v>3.9999999999999991</v>
      </c>
      <c r="BU617" s="108">
        <v>5.017050280278581</v>
      </c>
      <c r="BV617" s="108">
        <v>11.529885057471265</v>
      </c>
      <c r="BW617" s="108">
        <v>18.741973840665874</v>
      </c>
      <c r="BX617" s="108">
        <v>20.620689655172413</v>
      </c>
      <c r="BY617" s="109">
        <v>20.285714285714285</v>
      </c>
      <c r="BZ617" s="109">
        <v>20.12222222222222</v>
      </c>
      <c r="CA617" s="109">
        <v>16.066666666666663</v>
      </c>
      <c r="CB617" s="109">
        <v>13.756577266922095</v>
      </c>
      <c r="CC617" s="109">
        <v>15.1640903686088</v>
      </c>
      <c r="CD617" s="109">
        <v>14.431893248777911</v>
      </c>
      <c r="CE617" s="109">
        <v>6.5999999999999979</v>
      </c>
      <c r="CF617" s="110"/>
      <c r="CG617" s="111">
        <v>99</v>
      </c>
      <c r="CH617" s="111">
        <v>124</v>
      </c>
      <c r="CI617" s="111">
        <v>145</v>
      </c>
      <c r="CJ617" s="111">
        <v>165</v>
      </c>
      <c r="CK617" s="111">
        <v>190</v>
      </c>
      <c r="CL617" s="111">
        <v>195</v>
      </c>
      <c r="CM617" s="111">
        <v>137</v>
      </c>
      <c r="CN617" s="111">
        <v>142</v>
      </c>
      <c r="CO617" s="111">
        <v>140</v>
      </c>
      <c r="CP617" s="111">
        <v>135</v>
      </c>
      <c r="CQ617" s="111">
        <v>140</v>
      </c>
      <c r="CR617" s="111">
        <v>150</v>
      </c>
      <c r="CS617" s="112"/>
      <c r="CT617" s="481" t="s">
        <v>454</v>
      </c>
      <c r="CU617" s="114">
        <f t="shared" si="374"/>
        <v>383</v>
      </c>
      <c r="CV617" s="114"/>
      <c r="CW617" s="114"/>
      <c r="CX617" s="114">
        <f t="shared" si="375"/>
        <v>137</v>
      </c>
      <c r="CY617" s="114"/>
      <c r="CZ617" s="114"/>
      <c r="DA617" s="114">
        <f t="shared" si="376"/>
        <v>209</v>
      </c>
      <c r="DB617" s="115">
        <f t="shared" si="377"/>
        <v>729</v>
      </c>
      <c r="DC617" s="116">
        <f t="shared" si="378"/>
        <v>10</v>
      </c>
      <c r="DD617" s="116">
        <f t="shared" si="379"/>
        <v>10</v>
      </c>
      <c r="DE617" s="116">
        <f t="shared" si="380"/>
        <v>10</v>
      </c>
      <c r="DF617" s="117">
        <f t="shared" si="381"/>
        <v>30</v>
      </c>
      <c r="DH617" s="119">
        <v>20.958043478260873</v>
      </c>
      <c r="DI617" s="119">
        <v>15.865434782608698</v>
      </c>
      <c r="DJ617" s="120">
        <v>17.236521739130438</v>
      </c>
      <c r="DK617" s="121"/>
      <c r="DL617" s="119">
        <v>29.755235523552358</v>
      </c>
      <c r="DM617" s="119">
        <v>39.297431743174315</v>
      </c>
      <c r="DN617" s="120">
        <v>44.940666066606667</v>
      </c>
      <c r="DO617" s="121"/>
      <c r="DP617" s="119">
        <v>40.326587172538389</v>
      </c>
      <c r="DQ617" s="119">
        <v>55.609279132791329</v>
      </c>
      <c r="DR617" s="120">
        <v>85.977467028003616</v>
      </c>
      <c r="DS617" s="121"/>
      <c r="DT617" s="119">
        <v>142.83436218953457</v>
      </c>
      <c r="DU617" s="119">
        <v>117.4214974680492</v>
      </c>
      <c r="DV617" s="120">
        <v>170.65793344586447</v>
      </c>
      <c r="DW617" s="121"/>
      <c r="DX617" s="119">
        <v>173.5950782997763</v>
      </c>
      <c r="DY617" s="119">
        <v>154.94600703100031</v>
      </c>
      <c r="DZ617" s="120">
        <v>188.77224800255675</v>
      </c>
      <c r="EA617" s="121"/>
      <c r="EB617" s="119">
        <v>173.98119494845648</v>
      </c>
      <c r="EC617" s="119">
        <v>147.68055794826196</v>
      </c>
      <c r="ED617" s="120">
        <v>171.00376434466088</v>
      </c>
      <c r="EE617" s="121"/>
      <c r="EF617" s="119">
        <v>154.76537687318273</v>
      </c>
      <c r="EG617" s="119">
        <v>142.36815030194586</v>
      </c>
      <c r="EH617" s="120">
        <v>149.86647282487138</v>
      </c>
      <c r="EI617" s="121"/>
      <c r="EJ617" s="119">
        <v>123.49205495818399</v>
      </c>
      <c r="EK617" s="119">
        <v>112.69274974726586</v>
      </c>
      <c r="EL617" s="120">
        <v>126.49186196121678</v>
      </c>
      <c r="EM617" s="121"/>
      <c r="EN617" s="119">
        <v>110.9</v>
      </c>
      <c r="EO617" s="119">
        <v>114.9</v>
      </c>
      <c r="EP617" s="120">
        <v>109.5</v>
      </c>
      <c r="EQ617" s="121"/>
      <c r="ER617" s="119">
        <v>115.01017089061625</v>
      </c>
      <c r="ES617" s="119">
        <v>110.50977289924431</v>
      </c>
      <c r="ET617" s="120">
        <v>125.41109069289807</v>
      </c>
      <c r="EU617" s="121"/>
      <c r="EV617" s="119">
        <v>111.01185137732224</v>
      </c>
      <c r="EW617" s="119">
        <v>116.41242793081361</v>
      </c>
      <c r="EX617" s="120">
        <v>84.809054025197526</v>
      </c>
      <c r="EY617" s="121"/>
      <c r="EZ617" s="119">
        <v>46.352470156106527</v>
      </c>
      <c r="FA617" s="119">
        <v>36.377887970615255</v>
      </c>
      <c r="FB617" s="120">
        <v>23.762975206611571</v>
      </c>
    </row>
    <row r="618" spans="1:158" s="118" customFormat="1" ht="15" customHeight="1" x14ac:dyDescent="0.25">
      <c r="A618" s="208">
        <v>3502500006</v>
      </c>
      <c r="B618" s="86">
        <v>-73.23</v>
      </c>
      <c r="C618" s="86">
        <v>3.92</v>
      </c>
      <c r="D618" s="445">
        <v>277</v>
      </c>
      <c r="E618" s="478" t="s">
        <v>324</v>
      </c>
      <c r="F618" s="475" t="s">
        <v>80</v>
      </c>
      <c r="G618" s="482" t="s">
        <v>1524</v>
      </c>
      <c r="H618" s="482" t="s">
        <v>737</v>
      </c>
      <c r="I618" s="482" t="s">
        <v>1649</v>
      </c>
      <c r="J618" s="365" t="s">
        <v>1314</v>
      </c>
      <c r="K618" s="172">
        <v>26</v>
      </c>
      <c r="L618" s="172">
        <v>14</v>
      </c>
      <c r="M618" s="172">
        <v>1</v>
      </c>
      <c r="N618" s="172">
        <v>3</v>
      </c>
      <c r="O618" s="172">
        <v>14</v>
      </c>
      <c r="P618" s="172">
        <v>2</v>
      </c>
      <c r="Q618" s="172">
        <v>25</v>
      </c>
      <c r="R618" s="172">
        <v>26</v>
      </c>
      <c r="S618" s="172">
        <v>7</v>
      </c>
      <c r="T618" s="172">
        <v>19</v>
      </c>
      <c r="U618" s="126">
        <v>0</v>
      </c>
      <c r="V618" s="663">
        <v>0</v>
      </c>
      <c r="W618" s="663">
        <v>54</v>
      </c>
      <c r="X618" s="172">
        <v>31</v>
      </c>
      <c r="Y618" s="172">
        <v>2</v>
      </c>
      <c r="Z618" s="172">
        <v>8</v>
      </c>
      <c r="AA618" s="172">
        <v>6</v>
      </c>
      <c r="AB618" s="172">
        <v>0</v>
      </c>
      <c r="AC618" s="172">
        <v>1</v>
      </c>
      <c r="AD618" s="172">
        <v>2</v>
      </c>
      <c r="AE618" s="172">
        <v>0</v>
      </c>
      <c r="AF618" s="172">
        <v>8</v>
      </c>
      <c r="AG618" s="172">
        <v>0</v>
      </c>
      <c r="AH618" s="172">
        <v>37</v>
      </c>
      <c r="AI618" s="172">
        <v>12</v>
      </c>
      <c r="AJ618" s="172">
        <v>1</v>
      </c>
      <c r="AK618" s="172">
        <v>0</v>
      </c>
      <c r="AL618" s="172">
        <v>46</v>
      </c>
      <c r="AM618" s="172">
        <v>5</v>
      </c>
      <c r="AN618" s="126">
        <v>7</v>
      </c>
      <c r="AO618" s="120"/>
      <c r="AP618" s="92">
        <f t="shared" si="348"/>
        <v>357</v>
      </c>
      <c r="AQ618" s="93" t="s">
        <v>1301</v>
      </c>
      <c r="AR618" s="226"/>
      <c r="AS618" s="227"/>
      <c r="AT618" s="96">
        <f>COUNT(K618:AO618)</f>
        <v>30</v>
      </c>
      <c r="AU618" s="97">
        <f t="shared" si="371"/>
        <v>24</v>
      </c>
      <c r="AV618" s="98"/>
      <c r="AW618" s="58">
        <f t="shared" si="353"/>
        <v>7</v>
      </c>
      <c r="AX618" s="99"/>
      <c r="AY618" s="300">
        <f t="shared" si="372"/>
        <v>54</v>
      </c>
      <c r="AZ618" s="101">
        <v>120</v>
      </c>
      <c r="BA618" s="102">
        <f t="shared" si="349"/>
        <v>-66</v>
      </c>
      <c r="BB618" s="102" t="str">
        <f t="shared" si="350"/>
        <v/>
      </c>
      <c r="BC618" s="102" t="str">
        <f t="shared" si="351"/>
        <v/>
      </c>
      <c r="BD618" s="102" t="s">
        <v>1301</v>
      </c>
      <c r="BE618" s="103" t="e">
        <f t="shared" si="373"/>
        <v>#VALUE!</v>
      </c>
      <c r="BF618" s="212" t="s">
        <v>324</v>
      </c>
      <c r="BG618" s="105" t="s">
        <v>1301</v>
      </c>
      <c r="BH618" s="105" t="s">
        <v>1301</v>
      </c>
      <c r="BI618" s="105" t="s">
        <v>1301</v>
      </c>
      <c r="BJ618" s="105" t="s">
        <v>1301</v>
      </c>
      <c r="BK618" s="105" t="s">
        <v>1301</v>
      </c>
      <c r="BL618" s="105" t="s">
        <v>1301</v>
      </c>
      <c r="BM618" s="105" t="s">
        <v>1301</v>
      </c>
      <c r="BN618" s="105" t="s">
        <v>1301</v>
      </c>
      <c r="BO618" s="105" t="s">
        <v>1301</v>
      </c>
      <c r="BP618" s="105" t="s">
        <v>1301</v>
      </c>
      <c r="BQ618" s="105" t="s">
        <v>1301</v>
      </c>
      <c r="BR618" s="106" t="s">
        <v>1301</v>
      </c>
      <c r="BS618" s="107"/>
      <c r="BT618" s="142" t="s">
        <v>1301</v>
      </c>
      <c r="BU618" s="143" t="s">
        <v>1301</v>
      </c>
      <c r="BV618" s="143" t="s">
        <v>1301</v>
      </c>
      <c r="BW618" s="143" t="s">
        <v>1301</v>
      </c>
      <c r="BX618" s="143" t="s">
        <v>1301</v>
      </c>
      <c r="BY618" s="143" t="s">
        <v>1301</v>
      </c>
      <c r="BZ618" s="143" t="s">
        <v>1301</v>
      </c>
      <c r="CA618" s="143" t="s">
        <v>1301</v>
      </c>
      <c r="CB618" s="143" t="s">
        <v>1301</v>
      </c>
      <c r="CC618" s="143" t="s">
        <v>1301</v>
      </c>
      <c r="CD618" s="143" t="s">
        <v>1301</v>
      </c>
      <c r="CE618" s="144" t="s">
        <v>1301</v>
      </c>
      <c r="CF618" s="110"/>
      <c r="CG618" s="111">
        <v>67</v>
      </c>
      <c r="CH618" s="111">
        <v>25</v>
      </c>
      <c r="CI618" s="111">
        <v>70</v>
      </c>
      <c r="CJ618" s="111">
        <v>120</v>
      </c>
      <c r="CK618" s="111">
        <v>136</v>
      </c>
      <c r="CL618" s="111">
        <v>92</v>
      </c>
      <c r="CM618" s="111">
        <v>134</v>
      </c>
      <c r="CN618" s="111">
        <v>81</v>
      </c>
      <c r="CO618" s="111">
        <v>109</v>
      </c>
      <c r="CP618" s="111">
        <v>75</v>
      </c>
      <c r="CQ618" s="111">
        <v>100</v>
      </c>
      <c r="CR618" s="111">
        <v>46</v>
      </c>
      <c r="CS618" s="112"/>
      <c r="CT618" s="213" t="s">
        <v>324</v>
      </c>
      <c r="CU618" s="114">
        <f t="shared" si="374"/>
        <v>137</v>
      </c>
      <c r="CV618" s="114"/>
      <c r="CW618" s="114"/>
      <c r="CX618" s="114">
        <f t="shared" si="375"/>
        <v>104</v>
      </c>
      <c r="CY618" s="114"/>
      <c r="CZ618" s="114"/>
      <c r="DA618" s="114">
        <f t="shared" si="376"/>
        <v>116</v>
      </c>
      <c r="DB618" s="115">
        <f t="shared" si="377"/>
        <v>357</v>
      </c>
      <c r="DC618" s="116">
        <f t="shared" si="378"/>
        <v>10</v>
      </c>
      <c r="DD618" s="116">
        <f t="shared" si="379"/>
        <v>10</v>
      </c>
      <c r="DE618" s="116">
        <f t="shared" si="380"/>
        <v>10</v>
      </c>
      <c r="DF618" s="117">
        <f t="shared" si="381"/>
        <v>30</v>
      </c>
      <c r="DH618" s="119"/>
      <c r="DI618" s="119"/>
      <c r="DJ618" s="120"/>
      <c r="DK618" s="121"/>
      <c r="DL618" s="119"/>
      <c r="DM618" s="119"/>
      <c r="DN618" s="120"/>
      <c r="DO618" s="121"/>
      <c r="DP618" s="119"/>
      <c r="DQ618" s="119"/>
      <c r="DR618" s="120"/>
      <c r="DS618" s="121"/>
      <c r="DT618" s="119"/>
      <c r="DU618" s="119"/>
      <c r="DV618" s="120"/>
      <c r="DW618" s="121"/>
      <c r="DX618" s="119"/>
      <c r="DY618" s="119"/>
      <c r="DZ618" s="120"/>
      <c r="EA618" s="121"/>
      <c r="EB618" s="119"/>
      <c r="EC618" s="119"/>
      <c r="ED618" s="120"/>
      <c r="EE618" s="121"/>
      <c r="EF618" s="119"/>
      <c r="EG618" s="119"/>
      <c r="EH618" s="120"/>
      <c r="EI618" s="121"/>
      <c r="EJ618" s="119"/>
      <c r="EK618" s="119"/>
      <c r="EL618" s="120"/>
      <c r="EM618" s="121"/>
      <c r="EN618" s="119"/>
      <c r="EO618" s="119"/>
      <c r="EP618" s="120"/>
      <c r="EQ618" s="121"/>
      <c r="ER618" s="119"/>
      <c r="ES618" s="119"/>
      <c r="ET618" s="120"/>
      <c r="EU618" s="121"/>
      <c r="EV618" s="119"/>
      <c r="EW618" s="119"/>
      <c r="EX618" s="120"/>
      <c r="EY618" s="121"/>
      <c r="EZ618" s="119"/>
      <c r="FA618" s="119"/>
      <c r="FB618" s="120"/>
    </row>
    <row r="619" spans="1:158" s="118" customFormat="1" ht="15" customHeight="1" x14ac:dyDescent="0.25">
      <c r="A619" s="208">
        <v>32080010</v>
      </c>
      <c r="B619" s="86">
        <v>-73.209722222221998</v>
      </c>
      <c r="C619" s="86">
        <v>2.9433333333329998</v>
      </c>
      <c r="D619" s="445">
        <v>230</v>
      </c>
      <c r="E619" s="478" t="s">
        <v>347</v>
      </c>
      <c r="F619" s="475" t="s">
        <v>80</v>
      </c>
      <c r="G619" s="475" t="s">
        <v>1524</v>
      </c>
      <c r="H619" s="475" t="s">
        <v>1531</v>
      </c>
      <c r="I619" s="475" t="s">
        <v>1646</v>
      </c>
      <c r="J619" s="365" t="s">
        <v>968</v>
      </c>
      <c r="K619" s="126">
        <v>78</v>
      </c>
      <c r="L619" s="126">
        <v>8</v>
      </c>
      <c r="M619" s="126">
        <v>9</v>
      </c>
      <c r="N619" s="126">
        <v>0</v>
      </c>
      <c r="O619" s="126">
        <v>7</v>
      </c>
      <c r="P619" s="126">
        <v>22</v>
      </c>
      <c r="Q619" s="126">
        <v>0</v>
      </c>
      <c r="R619" s="126">
        <v>10</v>
      </c>
      <c r="S619" s="126">
        <v>54</v>
      </c>
      <c r="T619" s="126">
        <v>33</v>
      </c>
      <c r="U619" s="172">
        <v>2</v>
      </c>
      <c r="V619" s="661">
        <v>10</v>
      </c>
      <c r="W619" s="661">
        <v>2</v>
      </c>
      <c r="X619" s="126">
        <v>9</v>
      </c>
      <c r="Y619" s="126">
        <v>1</v>
      </c>
      <c r="Z619" s="126">
        <v>45</v>
      </c>
      <c r="AA619" s="126">
        <v>0</v>
      </c>
      <c r="AB619" s="126">
        <v>0</v>
      </c>
      <c r="AC619" s="126">
        <v>5</v>
      </c>
      <c r="AD619" s="126">
        <v>0</v>
      </c>
      <c r="AE619" s="126">
        <v>0</v>
      </c>
      <c r="AF619" s="126">
        <v>38</v>
      </c>
      <c r="AG619" s="126">
        <v>0</v>
      </c>
      <c r="AH619" s="126">
        <v>45</v>
      </c>
      <c r="AI619" s="126">
        <v>2</v>
      </c>
      <c r="AJ619" s="126">
        <v>0</v>
      </c>
      <c r="AK619" s="126">
        <v>0</v>
      </c>
      <c r="AL619" s="126">
        <v>8</v>
      </c>
      <c r="AM619" s="126">
        <v>4</v>
      </c>
      <c r="AN619" s="172">
        <v>3</v>
      </c>
      <c r="AO619" s="120"/>
      <c r="AP619" s="92">
        <f t="shared" si="348"/>
        <v>395</v>
      </c>
      <c r="AQ619" s="93">
        <v>361.28571428571428</v>
      </c>
      <c r="AR619" s="94">
        <f t="shared" ref="AR619:AR628" si="382">+AP619*100/AQ619</f>
        <v>109.33175168050613</v>
      </c>
      <c r="AS619" s="95">
        <f t="shared" ref="AS619:AS628" si="383">IF(AND((AP619*$AT$1*100/(AQ619*AT619))&gt;100+3.33*AP619-AQ619*AT619/$AT$1,AQ619&lt;30),IF(100+3.33*AP619-AQ619*AT619/$AT$1&gt;200,200,100+3.33*AP619-AQ619*AT619/$AT$1),IF((AP619*$AT$1*100/(AQ619*AT619))&lt;100+AP619-3.33*AQ619*AT619/$AT$1,100+AP619-3.33*AQ619*AT619/$AT$1,IF((AP619*$AT$1*100/(AQ619*AT619))&gt;200,200,(AP619*$AT$1*100/(AQ619*AT619)))))</f>
        <v>109.33175168050614</v>
      </c>
      <c r="AT619" s="96">
        <f t="shared" ref="AT619:AT636" si="384">COUNT(K619:AO619)</f>
        <v>30</v>
      </c>
      <c r="AU619" s="97">
        <f t="shared" si="371"/>
        <v>21</v>
      </c>
      <c r="AV619" s="98"/>
      <c r="AW619" s="58">
        <f t="shared" si="353"/>
        <v>3</v>
      </c>
      <c r="AX619" s="99"/>
      <c r="AY619" s="300">
        <f t="shared" si="372"/>
        <v>78</v>
      </c>
      <c r="AZ619" s="101">
        <v>142</v>
      </c>
      <c r="BA619" s="102">
        <f t="shared" si="349"/>
        <v>-64</v>
      </c>
      <c r="BB619" s="102" t="str">
        <f t="shared" si="350"/>
        <v/>
      </c>
      <c r="BC619" s="102" t="str">
        <f t="shared" si="351"/>
        <v/>
      </c>
      <c r="BD619" s="102">
        <v>15.884661117717004</v>
      </c>
      <c r="BE619" s="103">
        <f t="shared" si="373"/>
        <v>5.1153388822829964</v>
      </c>
      <c r="BF619" s="212" t="s">
        <v>347</v>
      </c>
      <c r="BG619" s="105">
        <v>42.103448275862071</v>
      </c>
      <c r="BH619" s="105">
        <v>82.933333333333337</v>
      </c>
      <c r="BI619" s="105">
        <v>182.9</v>
      </c>
      <c r="BJ619" s="105">
        <v>361.28571428571428</v>
      </c>
      <c r="BK619" s="105">
        <v>399</v>
      </c>
      <c r="BL619" s="105">
        <v>370.32142857142856</v>
      </c>
      <c r="BM619" s="105">
        <v>294.67857142857144</v>
      </c>
      <c r="BN619" s="105">
        <v>240.3</v>
      </c>
      <c r="BO619" s="105">
        <v>208.06896551724137</v>
      </c>
      <c r="BP619" s="105">
        <v>254.66666666666666</v>
      </c>
      <c r="BQ619" s="105">
        <v>229.66666666666666</v>
      </c>
      <c r="BR619" s="106">
        <v>90</v>
      </c>
      <c r="BS619" s="107"/>
      <c r="BT619" s="108">
        <v>2.8965517241379302</v>
      </c>
      <c r="BU619" s="108">
        <v>4.961145320197045</v>
      </c>
      <c r="BV619" s="108">
        <v>9.9666666666666632</v>
      </c>
      <c r="BW619" s="108">
        <v>15.884661117717004</v>
      </c>
      <c r="BX619" s="108">
        <v>16.865476190476194</v>
      </c>
      <c r="BY619" s="109">
        <v>17.533888228299642</v>
      </c>
      <c r="BZ619" s="109">
        <v>15.642401021711365</v>
      </c>
      <c r="CA619" s="109">
        <v>12.099999999999998</v>
      </c>
      <c r="CB619" s="109">
        <v>12.241379310344827</v>
      </c>
      <c r="CC619" s="109">
        <v>13.133333333333333</v>
      </c>
      <c r="CD619" s="109">
        <v>11.56666666666667</v>
      </c>
      <c r="CE619" s="109">
        <v>5.3999999999999986</v>
      </c>
      <c r="CF619" s="110"/>
      <c r="CG619" s="111">
        <v>60</v>
      </c>
      <c r="CH619" s="111">
        <v>127</v>
      </c>
      <c r="CI619" s="111">
        <v>148</v>
      </c>
      <c r="CJ619" s="111">
        <v>142</v>
      </c>
      <c r="CK619" s="111">
        <v>145</v>
      </c>
      <c r="CL619" s="111">
        <v>115</v>
      </c>
      <c r="CM619" s="111">
        <v>140</v>
      </c>
      <c r="CN619" s="111">
        <v>131</v>
      </c>
      <c r="CO619" s="111">
        <v>133</v>
      </c>
      <c r="CP619" s="111">
        <v>125</v>
      </c>
      <c r="CQ619" s="111">
        <v>222</v>
      </c>
      <c r="CR619" s="111">
        <v>108</v>
      </c>
      <c r="CS619" s="112"/>
      <c r="CT619" s="408" t="s">
        <v>347</v>
      </c>
      <c r="CU619" s="114">
        <f t="shared" si="374"/>
        <v>221</v>
      </c>
      <c r="CV619" s="114"/>
      <c r="CW619" s="114"/>
      <c r="CX619" s="114">
        <f t="shared" si="375"/>
        <v>74</v>
      </c>
      <c r="CY619" s="114"/>
      <c r="CZ619" s="114"/>
      <c r="DA619" s="114">
        <f t="shared" si="376"/>
        <v>100</v>
      </c>
      <c r="DB619" s="115">
        <f t="shared" si="377"/>
        <v>395</v>
      </c>
      <c r="DC619" s="116">
        <f t="shared" si="378"/>
        <v>10</v>
      </c>
      <c r="DD619" s="116">
        <f t="shared" si="379"/>
        <v>10</v>
      </c>
      <c r="DE619" s="116">
        <f t="shared" si="380"/>
        <v>10</v>
      </c>
      <c r="DF619" s="117">
        <f t="shared" si="381"/>
        <v>30</v>
      </c>
      <c r="DH619" s="119">
        <v>7.490311040445194</v>
      </c>
      <c r="DI619" s="119">
        <v>10.286693828878068</v>
      </c>
      <c r="DJ619" s="120">
        <v>16.878167544469836</v>
      </c>
      <c r="DK619" s="121"/>
      <c r="DL619" s="119">
        <v>24.573734939759035</v>
      </c>
      <c r="DM619" s="119">
        <v>30.767940854326394</v>
      </c>
      <c r="DN619" s="120">
        <v>37.368324205914561</v>
      </c>
      <c r="DO619" s="121"/>
      <c r="DP619" s="119">
        <v>37.814250000000001</v>
      </c>
      <c r="DQ619" s="119">
        <v>59.522430555555559</v>
      </c>
      <c r="DR619" s="120">
        <v>70.726652777777787</v>
      </c>
      <c r="DS619" s="121"/>
      <c r="DT619" s="119">
        <v>115.5</v>
      </c>
      <c r="DU619" s="119">
        <v>88.5</v>
      </c>
      <c r="DV619" s="120">
        <v>138.19999999999999</v>
      </c>
      <c r="DW619" s="121"/>
      <c r="DX619" s="119">
        <v>133.30452132621048</v>
      </c>
      <c r="DY619" s="119">
        <v>125.90427032985669</v>
      </c>
      <c r="DZ619" s="120">
        <v>133.90454167726617</v>
      </c>
      <c r="EA619" s="121"/>
      <c r="EB619" s="119">
        <v>115.71372981418668</v>
      </c>
      <c r="EC619" s="119">
        <v>112.81338567882678</v>
      </c>
      <c r="ED619" s="120">
        <v>120.21426381733139</v>
      </c>
      <c r="EE619" s="121"/>
      <c r="EF619" s="119">
        <v>114.67860177721666</v>
      </c>
      <c r="EG619" s="119">
        <v>80.184246625230642</v>
      </c>
      <c r="EH619" s="120">
        <v>101.86929445469555</v>
      </c>
      <c r="EI619" s="121"/>
      <c r="EJ619" s="119">
        <v>87.56557618626583</v>
      </c>
      <c r="EK619" s="119">
        <v>81.168091168091166</v>
      </c>
      <c r="EL619" s="120">
        <v>76.869780921505054</v>
      </c>
      <c r="EM619" s="121"/>
      <c r="EN619" s="119">
        <v>66.670637119113564</v>
      </c>
      <c r="EO619" s="119">
        <v>76.006555863342555</v>
      </c>
      <c r="EP619" s="120">
        <v>77.122807017543849</v>
      </c>
      <c r="EQ619" s="121"/>
      <c r="ER619" s="119">
        <v>81.514433902593296</v>
      </c>
      <c r="ES619" s="119">
        <v>68.112060721062619</v>
      </c>
      <c r="ET619" s="120">
        <v>113.92017204301077</v>
      </c>
      <c r="EU619" s="121"/>
      <c r="EV619" s="119">
        <v>86.644781370663551</v>
      </c>
      <c r="EW619" s="119">
        <v>82.607922238621299</v>
      </c>
      <c r="EX619" s="120">
        <v>58.485227425197905</v>
      </c>
      <c r="EY619" s="121"/>
      <c r="EZ619" s="119">
        <v>33.58212005108556</v>
      </c>
      <c r="FA619" s="119">
        <v>42.177543635589615</v>
      </c>
      <c r="FB619" s="120">
        <v>21.388612175393778</v>
      </c>
    </row>
    <row r="620" spans="1:158" s="118" customFormat="1" ht="15" customHeight="1" x14ac:dyDescent="0.25">
      <c r="A620" s="208">
        <v>32075040</v>
      </c>
      <c r="B620" s="86">
        <v>-73.716027777777995</v>
      </c>
      <c r="C620" s="86">
        <v>3.5163333333329998</v>
      </c>
      <c r="D620" s="445">
        <v>360</v>
      </c>
      <c r="E620" s="478" t="s">
        <v>456</v>
      </c>
      <c r="F620" s="475" t="s">
        <v>80</v>
      </c>
      <c r="G620" s="475"/>
      <c r="H620" s="475"/>
      <c r="I620" s="475"/>
      <c r="J620" s="365" t="s">
        <v>1043</v>
      </c>
      <c r="K620" s="126" t="s">
        <v>1301</v>
      </c>
      <c r="L620" s="126" t="s">
        <v>1301</v>
      </c>
      <c r="M620" s="126" t="s">
        <v>1301</v>
      </c>
      <c r="N620" s="126" t="s">
        <v>1301</v>
      </c>
      <c r="O620" s="126" t="s">
        <v>1301</v>
      </c>
      <c r="P620" s="126" t="s">
        <v>1301</v>
      </c>
      <c r="Q620" s="126" t="s">
        <v>1301</v>
      </c>
      <c r="R620" s="126" t="s">
        <v>1301</v>
      </c>
      <c r="S620" s="126" t="s">
        <v>1301</v>
      </c>
      <c r="T620" s="126" t="s">
        <v>1301</v>
      </c>
      <c r="U620" s="126" t="s">
        <v>1301</v>
      </c>
      <c r="V620" s="661" t="s">
        <v>1301</v>
      </c>
      <c r="W620" s="661" t="s">
        <v>1301</v>
      </c>
      <c r="X620" s="126" t="s">
        <v>1301</v>
      </c>
      <c r="Y620" s="126" t="s">
        <v>1301</v>
      </c>
      <c r="Z620" s="126" t="s">
        <v>1301</v>
      </c>
      <c r="AA620" s="126" t="s">
        <v>1301</v>
      </c>
      <c r="AB620" s="126" t="s">
        <v>1301</v>
      </c>
      <c r="AC620" s="126" t="s">
        <v>1301</v>
      </c>
      <c r="AD620" s="126" t="s">
        <v>1301</v>
      </c>
      <c r="AE620" s="126" t="s">
        <v>1301</v>
      </c>
      <c r="AF620" s="126" t="s">
        <v>1301</v>
      </c>
      <c r="AG620" s="126" t="s">
        <v>1301</v>
      </c>
      <c r="AH620" s="126" t="s">
        <v>1301</v>
      </c>
      <c r="AI620" s="126" t="s">
        <v>1301</v>
      </c>
      <c r="AJ620" s="126" t="s">
        <v>1301</v>
      </c>
      <c r="AK620" s="126" t="s">
        <v>1301</v>
      </c>
      <c r="AL620" s="126" t="s">
        <v>1301</v>
      </c>
      <c r="AM620" s="126" t="s">
        <v>1301</v>
      </c>
      <c r="AN620" s="126" t="s">
        <v>1301</v>
      </c>
      <c r="AO620" s="120"/>
      <c r="AP620" s="92" t="str">
        <f t="shared" si="348"/>
        <v/>
      </c>
      <c r="AQ620" s="93">
        <v>381.37914055579404</v>
      </c>
      <c r="AR620" s="226"/>
      <c r="AS620" s="227"/>
      <c r="AT620" s="96"/>
      <c r="AU620" s="97"/>
      <c r="AV620" s="98"/>
      <c r="AW620" s="58"/>
      <c r="AX620" s="99"/>
      <c r="AY620" s="300"/>
      <c r="AZ620" s="101"/>
      <c r="BA620" s="102" t="str">
        <f t="shared" si="349"/>
        <v/>
      </c>
      <c r="BB620" s="102" t="str">
        <f t="shared" si="350"/>
        <v/>
      </c>
      <c r="BC620" s="102" t="str">
        <f t="shared" si="351"/>
        <v/>
      </c>
      <c r="BD620" s="102">
        <v>19.348659003831415</v>
      </c>
      <c r="BE620" s="103"/>
      <c r="BF620" s="212" t="s">
        <v>456</v>
      </c>
      <c r="BG620" s="105">
        <v>42.208333333333336</v>
      </c>
      <c r="BH620" s="105">
        <v>78.541666666666671</v>
      </c>
      <c r="BI620" s="105">
        <v>213.15084419846539</v>
      </c>
      <c r="BJ620" s="105">
        <v>381.37914055579404</v>
      </c>
      <c r="BK620" s="105">
        <v>414.27500000000009</v>
      </c>
      <c r="BL620" s="105">
        <v>361.05733756607793</v>
      </c>
      <c r="BM620" s="105">
        <v>290.53405261086834</v>
      </c>
      <c r="BN620" s="105">
        <v>228.65039514700001</v>
      </c>
      <c r="BO620" s="105">
        <v>230.17499999999995</v>
      </c>
      <c r="BP620" s="105">
        <v>264.8813513994217</v>
      </c>
      <c r="BQ620" s="105">
        <v>236.14166666666668</v>
      </c>
      <c r="BR620" s="106">
        <v>82.187500000000014</v>
      </c>
      <c r="BS620" s="107"/>
      <c r="BT620" s="108">
        <v>3.8827586206896556</v>
      </c>
      <c r="BU620" s="108">
        <v>6.5272395548257611</v>
      </c>
      <c r="BV620" s="108">
        <v>12.306944444444444</v>
      </c>
      <c r="BW620" s="108">
        <v>19.348659003831415</v>
      </c>
      <c r="BX620" s="108">
        <v>21.285714285714288</v>
      </c>
      <c r="BY620" s="109">
        <v>21.338522167487682</v>
      </c>
      <c r="BZ620" s="109">
        <v>21.378604269293923</v>
      </c>
      <c r="CA620" s="109">
        <v>17.261574074074073</v>
      </c>
      <c r="CB620" s="109">
        <v>14.79899793692897</v>
      </c>
      <c r="CC620" s="109">
        <v>16.521333333333335</v>
      </c>
      <c r="CD620" s="109">
        <v>14.72295566502463</v>
      </c>
      <c r="CE620" s="109">
        <v>6.1086608283159993</v>
      </c>
      <c r="CF620" s="110"/>
      <c r="CG620" s="111"/>
      <c r="CH620" s="111"/>
      <c r="CI620" s="111"/>
      <c r="CJ620" s="111"/>
      <c r="CK620" s="111"/>
      <c r="CL620" s="111"/>
      <c r="CM620" s="111"/>
      <c r="CN620" s="111"/>
      <c r="CO620" s="111"/>
      <c r="CP620" s="111"/>
      <c r="CQ620" s="111"/>
      <c r="CR620" s="111"/>
      <c r="CS620" s="112"/>
      <c r="CT620" s="408" t="s">
        <v>456</v>
      </c>
      <c r="CU620" s="114"/>
      <c r="CV620" s="114"/>
      <c r="CW620" s="114"/>
      <c r="CX620" s="114"/>
      <c r="CY620" s="114"/>
      <c r="CZ620" s="114"/>
      <c r="DA620" s="114"/>
      <c r="DB620" s="115"/>
      <c r="DC620" s="116"/>
      <c r="DD620" s="116"/>
      <c r="DE620" s="116"/>
      <c r="DF620" s="117"/>
      <c r="DH620" s="119">
        <v>5.606773101112724</v>
      </c>
      <c r="DI620" s="119">
        <v>14.51753749395259</v>
      </c>
      <c r="DJ620" s="120">
        <v>11.714150943396225</v>
      </c>
      <c r="DK620" s="121"/>
      <c r="DL620" s="119">
        <v>24.091738594327992</v>
      </c>
      <c r="DM620" s="119">
        <v>24.952157829839706</v>
      </c>
      <c r="DN620" s="120">
        <v>28.48943690916564</v>
      </c>
      <c r="DO620" s="121"/>
      <c r="DP620" s="119">
        <v>45.533292159284748</v>
      </c>
      <c r="DQ620" s="119">
        <v>54.849299060839556</v>
      </c>
      <c r="DR620" s="120">
        <v>97.347038409505316</v>
      </c>
      <c r="DS620" s="121"/>
      <c r="DT620" s="119">
        <v>116.76140163274691</v>
      </c>
      <c r="DU620" s="119">
        <v>100.99397493388523</v>
      </c>
      <c r="DV620" s="120">
        <v>126.96385420259858</v>
      </c>
      <c r="DW620" s="121"/>
      <c r="DX620" s="119">
        <v>125.70538619021026</v>
      </c>
      <c r="DY620" s="119">
        <v>127.35940442955516</v>
      </c>
      <c r="DZ620" s="120">
        <v>158.3722464172715</v>
      </c>
      <c r="EA620" s="121"/>
      <c r="EB620" s="119">
        <v>123.3013495745106</v>
      </c>
      <c r="EC620" s="119">
        <v>122.3021490106977</v>
      </c>
      <c r="ED620" s="120">
        <v>106.21501993331016</v>
      </c>
      <c r="EE620" s="121"/>
      <c r="EF620" s="119">
        <v>103.31025611265861</v>
      </c>
      <c r="EG620" s="119">
        <v>92.724771742494568</v>
      </c>
      <c r="EH620" s="120">
        <v>96.287194367069006</v>
      </c>
      <c r="EI620" s="121"/>
      <c r="EJ620" s="119">
        <v>86.314800000000005</v>
      </c>
      <c r="EK620" s="119">
        <v>75.550600000000003</v>
      </c>
      <c r="EL620" s="120">
        <v>71.526600000000002</v>
      </c>
      <c r="EM620" s="121"/>
      <c r="EN620" s="119">
        <v>68.992042440318301</v>
      </c>
      <c r="EO620" s="119">
        <v>81.870557029177718</v>
      </c>
      <c r="EP620" s="120">
        <v>80.33740053050397</v>
      </c>
      <c r="EQ620" s="121"/>
      <c r="ER620" s="119">
        <v>89.277180406212679</v>
      </c>
      <c r="ES620" s="119">
        <v>80.148839488274078</v>
      </c>
      <c r="ET620" s="120">
        <v>107.33323936477255</v>
      </c>
      <c r="EU620" s="121"/>
      <c r="EV620" s="119">
        <v>78.690943762226496</v>
      </c>
      <c r="EW620" s="119">
        <v>83.890345383110599</v>
      </c>
      <c r="EX620" s="120">
        <v>62.692784928736998</v>
      </c>
      <c r="EY620" s="121"/>
      <c r="EZ620" s="119">
        <v>32.503888888888888</v>
      </c>
      <c r="FA620" s="119">
        <v>21.90048611111111</v>
      </c>
      <c r="FB620" s="120">
        <v>16.945625</v>
      </c>
    </row>
    <row r="621" spans="1:158" s="118" customFormat="1" ht="15" customHeight="1" x14ac:dyDescent="0.25">
      <c r="A621" s="208">
        <v>35055010</v>
      </c>
      <c r="B621" s="86">
        <v>-73.301305555555999</v>
      </c>
      <c r="C621" s="86">
        <v>4.3769722222220002</v>
      </c>
      <c r="D621" s="445">
        <v>280</v>
      </c>
      <c r="E621" s="492" t="s">
        <v>457</v>
      </c>
      <c r="F621" s="475" t="s">
        <v>455</v>
      </c>
      <c r="G621" s="475"/>
      <c r="H621" s="475"/>
      <c r="I621" s="475"/>
      <c r="J621" s="365" t="s">
        <v>1044</v>
      </c>
      <c r="K621" s="126" t="s">
        <v>1301</v>
      </c>
      <c r="L621" s="126" t="s">
        <v>1301</v>
      </c>
      <c r="M621" s="126" t="s">
        <v>1301</v>
      </c>
      <c r="N621" s="126" t="s">
        <v>1301</v>
      </c>
      <c r="O621" s="126" t="s">
        <v>1301</v>
      </c>
      <c r="P621" s="126" t="s">
        <v>1301</v>
      </c>
      <c r="Q621" s="126" t="s">
        <v>1301</v>
      </c>
      <c r="R621" s="126" t="s">
        <v>1301</v>
      </c>
      <c r="S621" s="126" t="s">
        <v>1301</v>
      </c>
      <c r="T621" s="126" t="s">
        <v>1301</v>
      </c>
      <c r="U621" s="126" t="s">
        <v>1301</v>
      </c>
      <c r="V621" s="661" t="s">
        <v>1301</v>
      </c>
      <c r="W621" s="661" t="s">
        <v>1301</v>
      </c>
      <c r="X621" s="126" t="s">
        <v>1301</v>
      </c>
      <c r="Y621" s="126" t="s">
        <v>1301</v>
      </c>
      <c r="Z621" s="126" t="s">
        <v>1301</v>
      </c>
      <c r="AA621" s="126" t="s">
        <v>1301</v>
      </c>
      <c r="AB621" s="126" t="s">
        <v>1301</v>
      </c>
      <c r="AC621" s="126" t="s">
        <v>1301</v>
      </c>
      <c r="AD621" s="126" t="s">
        <v>1301</v>
      </c>
      <c r="AE621" s="126" t="s">
        <v>1301</v>
      </c>
      <c r="AF621" s="126" t="s">
        <v>1301</v>
      </c>
      <c r="AG621" s="126" t="s">
        <v>1301</v>
      </c>
      <c r="AH621" s="126" t="s">
        <v>1301</v>
      </c>
      <c r="AI621" s="126" t="s">
        <v>1301</v>
      </c>
      <c r="AJ621" s="126" t="s">
        <v>1301</v>
      </c>
      <c r="AK621" s="126" t="s">
        <v>1301</v>
      </c>
      <c r="AL621" s="126" t="s">
        <v>1301</v>
      </c>
      <c r="AM621" s="126" t="s">
        <v>1301</v>
      </c>
      <c r="AN621" s="126" t="s">
        <v>1301</v>
      </c>
      <c r="AO621" s="120"/>
      <c r="AP621" s="92" t="str">
        <f t="shared" si="348"/>
        <v/>
      </c>
      <c r="AQ621" s="93">
        <v>469.36666666666662</v>
      </c>
      <c r="AR621" s="226"/>
      <c r="AS621" s="227"/>
      <c r="AT621" s="96"/>
      <c r="AU621" s="97"/>
      <c r="AV621" s="98"/>
      <c r="AW621" s="58"/>
      <c r="AX621" s="99"/>
      <c r="AY621" s="300"/>
      <c r="AZ621" s="101"/>
      <c r="BA621" s="102" t="str">
        <f t="shared" si="349"/>
        <v/>
      </c>
      <c r="BB621" s="102" t="str">
        <f t="shared" si="350"/>
        <v/>
      </c>
      <c r="BC621" s="102" t="str">
        <f t="shared" si="351"/>
        <v/>
      </c>
      <c r="BD621" s="102">
        <v>19.895274584929766</v>
      </c>
      <c r="BE621" s="103"/>
      <c r="BF621" s="493" t="s">
        <v>457</v>
      </c>
      <c r="BG621" s="105">
        <v>56.319230769230757</v>
      </c>
      <c r="BH621" s="105">
        <v>77.462962962962962</v>
      </c>
      <c r="BI621" s="105">
        <v>184.36104103922841</v>
      </c>
      <c r="BJ621" s="105">
        <v>469.36666666666662</v>
      </c>
      <c r="BK621" s="105">
        <v>517.46249999999998</v>
      </c>
      <c r="BL621" s="105">
        <v>451.08333333333331</v>
      </c>
      <c r="BM621" s="105">
        <v>415.22078071435288</v>
      </c>
      <c r="BN621" s="105">
        <v>335.01249999999999</v>
      </c>
      <c r="BO621" s="105">
        <v>338.20772533416743</v>
      </c>
      <c r="BP621" s="105">
        <v>383.75384615384615</v>
      </c>
      <c r="BQ621" s="105">
        <v>336.12500000000006</v>
      </c>
      <c r="BR621" s="106">
        <v>117.25</v>
      </c>
      <c r="BS621" s="107"/>
      <c r="BT621" s="372">
        <v>3.7214285714285711</v>
      </c>
      <c r="BU621" s="372">
        <v>6.0146390452732827</v>
      </c>
      <c r="BV621" s="372">
        <v>12.531196581196578</v>
      </c>
      <c r="BW621" s="372">
        <v>19.895274584929766</v>
      </c>
      <c r="BX621" s="372">
        <v>23.973809523809521</v>
      </c>
      <c r="BY621" s="109">
        <v>22.897828863346106</v>
      </c>
      <c r="BZ621" s="109">
        <v>22.192446633825945</v>
      </c>
      <c r="CA621" s="109">
        <v>19.438289579490089</v>
      </c>
      <c r="CB621" s="109">
        <v>16.269225506294472</v>
      </c>
      <c r="CC621" s="109">
        <v>17.759523809523809</v>
      </c>
      <c r="CD621" s="109">
        <v>15.772669220945081</v>
      </c>
      <c r="CE621" s="109">
        <v>9.3269230769230749</v>
      </c>
      <c r="CF621" s="110"/>
      <c r="CG621" s="111"/>
      <c r="CH621" s="111"/>
      <c r="CI621" s="111"/>
      <c r="CJ621" s="111"/>
      <c r="CK621" s="111"/>
      <c r="CL621" s="111"/>
      <c r="CM621" s="111"/>
      <c r="CN621" s="111"/>
      <c r="CO621" s="111"/>
      <c r="CP621" s="111"/>
      <c r="CQ621" s="111"/>
      <c r="CR621" s="111"/>
      <c r="CS621" s="112"/>
      <c r="CT621" s="494" t="s">
        <v>457</v>
      </c>
      <c r="CU621" s="114">
        <f>SUM(K621:T621)</f>
        <v>0</v>
      </c>
      <c r="CV621" s="114"/>
      <c r="CW621" s="114"/>
      <c r="CX621" s="114">
        <f>SUM(U621:AD621)</f>
        <v>0</v>
      </c>
      <c r="CY621" s="114"/>
      <c r="CZ621" s="114"/>
      <c r="DA621" s="114">
        <f>SUM(AE621:AO621)</f>
        <v>0</v>
      </c>
      <c r="DB621" s="115">
        <f>+SUM(CU621:DA621)</f>
        <v>0</v>
      </c>
      <c r="DC621" s="116">
        <f>COUNT(K621:T621)</f>
        <v>0</v>
      </c>
      <c r="DD621" s="116">
        <f>COUNT(U621:AD621)</f>
        <v>0</v>
      </c>
      <c r="DE621" s="116">
        <f>COUNT(AE621:AO621)</f>
        <v>0</v>
      </c>
      <c r="DF621" s="117">
        <f>COUNT(K621:AO621)</f>
        <v>0</v>
      </c>
      <c r="DH621" s="119">
        <v>16.607969348659005</v>
      </c>
      <c r="DI621" s="119">
        <v>15.619399744572158</v>
      </c>
      <c r="DJ621" s="120">
        <v>19.375964240102171</v>
      </c>
      <c r="DK621" s="121"/>
      <c r="DL621" s="119">
        <v>33.184207436399213</v>
      </c>
      <c r="DM621" s="119">
        <v>29.073776908023479</v>
      </c>
      <c r="DN621" s="120">
        <v>40.202015655577299</v>
      </c>
      <c r="DO621" s="121"/>
      <c r="DP621" s="119">
        <v>35.215122046475301</v>
      </c>
      <c r="DQ621" s="119">
        <v>52.722640109353648</v>
      </c>
      <c r="DR621" s="120">
        <v>82.835571177504391</v>
      </c>
      <c r="DS621" s="121"/>
      <c r="DT621" s="119">
        <v>132.39852752597832</v>
      </c>
      <c r="DU621" s="119">
        <v>150.72909868081655</v>
      </c>
      <c r="DV621" s="120">
        <v>167.4657071265384</v>
      </c>
      <c r="DW621" s="121"/>
      <c r="DX621" s="119">
        <v>180.81284693937789</v>
      </c>
      <c r="DY621" s="119">
        <v>172.18381913700495</v>
      </c>
      <c r="DZ621" s="120">
        <v>207.09666725695064</v>
      </c>
      <c r="EA621" s="121"/>
      <c r="EB621" s="119">
        <v>185.60753854081676</v>
      </c>
      <c r="EC621" s="119">
        <v>143.18295830291578</v>
      </c>
      <c r="ED621" s="120">
        <v>153.28881350109501</v>
      </c>
      <c r="EE621" s="121"/>
      <c r="EF621" s="119">
        <v>160.56135287485912</v>
      </c>
      <c r="EG621" s="119">
        <v>142.25172491544538</v>
      </c>
      <c r="EH621" s="120">
        <v>143.35835078112422</v>
      </c>
      <c r="EI621" s="121"/>
      <c r="EJ621" s="119">
        <v>112.79891329479773</v>
      </c>
      <c r="EK621" s="119">
        <v>117.1988709055877</v>
      </c>
      <c r="EL621" s="120">
        <v>115.99888246628136</v>
      </c>
      <c r="EM621" s="121"/>
      <c r="EN621" s="119">
        <v>113.80785136999803</v>
      </c>
      <c r="EO621" s="119">
        <v>115.80798935541101</v>
      </c>
      <c r="EP621" s="120">
        <v>108.60749260792431</v>
      </c>
      <c r="EQ621" s="121"/>
      <c r="ER621" s="119">
        <v>131.19791049530176</v>
      </c>
      <c r="ES621" s="119">
        <v>123.39803471890427</v>
      </c>
      <c r="ET621" s="120">
        <v>163.99738811912721</v>
      </c>
      <c r="EU621" s="121"/>
      <c r="EV621" s="119">
        <v>126.79733389402863</v>
      </c>
      <c r="EW621" s="119">
        <v>109.19770395290162</v>
      </c>
      <c r="EX621" s="120">
        <v>91.998065601345687</v>
      </c>
      <c r="EY621" s="121"/>
      <c r="EZ621" s="119">
        <v>46.145444165334553</v>
      </c>
      <c r="FA621" s="119">
        <v>47.331194336606529</v>
      </c>
      <c r="FB621" s="120">
        <v>25.888878739438226</v>
      </c>
    </row>
    <row r="622" spans="1:158" s="118" customFormat="1" ht="15" customHeight="1" x14ac:dyDescent="0.25">
      <c r="A622" s="208">
        <v>35030010</v>
      </c>
      <c r="B622" s="86">
        <v>-73.711583333332996</v>
      </c>
      <c r="C622" s="86">
        <v>4.3520555555560003</v>
      </c>
      <c r="D622" s="445">
        <v>1800</v>
      </c>
      <c r="E622" s="492" t="s">
        <v>458</v>
      </c>
      <c r="F622" s="475" t="s">
        <v>80</v>
      </c>
      <c r="G622" s="475" t="s">
        <v>1524</v>
      </c>
      <c r="H622" s="475" t="s">
        <v>737</v>
      </c>
      <c r="I622" s="475" t="s">
        <v>1562</v>
      </c>
      <c r="J622" s="365" t="s">
        <v>1045</v>
      </c>
      <c r="K622" s="126">
        <v>3</v>
      </c>
      <c r="L622" s="126">
        <v>0</v>
      </c>
      <c r="M622" s="126">
        <v>0</v>
      </c>
      <c r="N622" s="126">
        <v>5</v>
      </c>
      <c r="O622" s="126">
        <v>2</v>
      </c>
      <c r="P622" s="126">
        <v>7</v>
      </c>
      <c r="Q622" s="126">
        <v>32</v>
      </c>
      <c r="R622" s="126">
        <v>9</v>
      </c>
      <c r="S622" s="126">
        <v>6</v>
      </c>
      <c r="T622" s="126">
        <v>6</v>
      </c>
      <c r="U622" s="126">
        <v>11</v>
      </c>
      <c r="V622" s="661">
        <v>1</v>
      </c>
      <c r="W622" s="661">
        <v>9</v>
      </c>
      <c r="X622" s="126">
        <v>12</v>
      </c>
      <c r="Y622" s="126">
        <v>9</v>
      </c>
      <c r="Z622" s="126">
        <v>13</v>
      </c>
      <c r="AA622" s="126">
        <v>5</v>
      </c>
      <c r="AB622" s="126">
        <v>4</v>
      </c>
      <c r="AC622" s="126">
        <v>0</v>
      </c>
      <c r="AD622" s="126">
        <v>0</v>
      </c>
      <c r="AE622" s="126">
        <v>0</v>
      </c>
      <c r="AF622" s="126">
        <v>3</v>
      </c>
      <c r="AG622" s="126">
        <v>3</v>
      </c>
      <c r="AH622" s="126">
        <v>46</v>
      </c>
      <c r="AI622" s="126">
        <v>6</v>
      </c>
      <c r="AJ622" s="126">
        <v>1</v>
      </c>
      <c r="AK622" s="126">
        <v>0</v>
      </c>
      <c r="AL622" s="126">
        <v>22</v>
      </c>
      <c r="AM622" s="126">
        <v>12</v>
      </c>
      <c r="AN622" s="126">
        <v>5</v>
      </c>
      <c r="AO622" s="120"/>
      <c r="AP622" s="92">
        <f t="shared" si="348"/>
        <v>232</v>
      </c>
      <c r="AQ622" s="93">
        <v>279.16999999999996</v>
      </c>
      <c r="AR622" s="94">
        <f t="shared" si="382"/>
        <v>83.103485331518442</v>
      </c>
      <c r="AS622" s="95">
        <f t="shared" si="383"/>
        <v>83.103485331518442</v>
      </c>
      <c r="AT622" s="96">
        <f t="shared" si="384"/>
        <v>30</v>
      </c>
      <c r="AU622" s="97">
        <f>COUNTIF(K622:AO622,"&gt;0")</f>
        <v>24</v>
      </c>
      <c r="AV622" s="98"/>
      <c r="AW622" s="58">
        <f t="shared" si="353"/>
        <v>5</v>
      </c>
      <c r="AX622" s="99"/>
      <c r="AY622" s="300">
        <f>MAX(K622:AO622)</f>
        <v>46</v>
      </c>
      <c r="AZ622" s="101">
        <v>135</v>
      </c>
      <c r="BA622" s="102">
        <f t="shared" si="349"/>
        <v>-89</v>
      </c>
      <c r="BB622" s="102" t="str">
        <f t="shared" si="350"/>
        <v/>
      </c>
      <c r="BC622" s="102" t="str">
        <f t="shared" si="351"/>
        <v/>
      </c>
      <c r="BD622" s="102">
        <v>22.333333333333339</v>
      </c>
      <c r="BE622" s="103">
        <f>AU622-BD622</f>
        <v>1.6666666666666607</v>
      </c>
      <c r="BF622" s="493" t="s">
        <v>458</v>
      </c>
      <c r="BG622" s="105">
        <v>29.211538461538467</v>
      </c>
      <c r="BH622" s="105">
        <v>66.132142857142867</v>
      </c>
      <c r="BI622" s="105">
        <v>143.92500000000001</v>
      </c>
      <c r="BJ622" s="105">
        <v>279.16999999999996</v>
      </c>
      <c r="BK622" s="105">
        <v>365.9785714285714</v>
      </c>
      <c r="BL622" s="105">
        <v>396.31724137931025</v>
      </c>
      <c r="BM622" s="105">
        <v>405.93571428571431</v>
      </c>
      <c r="BN622" s="105">
        <v>343.71785714285716</v>
      </c>
      <c r="BO622" s="105">
        <v>252.47692307692301</v>
      </c>
      <c r="BP622" s="105">
        <v>183.52500000000003</v>
      </c>
      <c r="BQ622" s="105">
        <v>131.63846153846151</v>
      </c>
      <c r="BR622" s="106">
        <v>69.031034482758614</v>
      </c>
      <c r="BS622" s="107"/>
      <c r="BT622" s="372">
        <v>6.1298850574712613</v>
      </c>
      <c r="BU622" s="372">
        <v>8.0888238916256157</v>
      </c>
      <c r="BV622" s="372">
        <v>15.428571428571432</v>
      </c>
      <c r="BW622" s="372">
        <v>22.333333333333339</v>
      </c>
      <c r="BX622" s="372">
        <v>24.816502463054189</v>
      </c>
      <c r="BY622" s="109">
        <v>25.620689655172416</v>
      </c>
      <c r="BZ622" s="109">
        <v>26.92440318302387</v>
      </c>
      <c r="CA622" s="109">
        <v>24.884661117716998</v>
      </c>
      <c r="CB622" s="109">
        <v>21.375615763546801</v>
      </c>
      <c r="CC622" s="109">
        <v>19.357142857142854</v>
      </c>
      <c r="CD622" s="109">
        <v>16.391625615763544</v>
      </c>
      <c r="CE622" s="109">
        <v>10.241379310344822</v>
      </c>
      <c r="CF622" s="110"/>
      <c r="CG622" s="111">
        <v>77</v>
      </c>
      <c r="CH622" s="111">
        <v>80.5</v>
      </c>
      <c r="CI622" s="111">
        <v>55</v>
      </c>
      <c r="CJ622" s="111">
        <v>135</v>
      </c>
      <c r="CK622" s="111">
        <v>115</v>
      </c>
      <c r="CL622" s="111">
        <v>95</v>
      </c>
      <c r="CM622" s="111">
        <v>151</v>
      </c>
      <c r="CN622" s="111">
        <v>118</v>
      </c>
      <c r="CO622" s="111">
        <v>108</v>
      </c>
      <c r="CP622" s="111">
        <v>60</v>
      </c>
      <c r="CQ622" s="111">
        <v>64</v>
      </c>
      <c r="CR622" s="111">
        <v>91</v>
      </c>
      <c r="CS622" s="112"/>
      <c r="CT622" s="494" t="s">
        <v>458</v>
      </c>
      <c r="CU622" s="114">
        <f>SUM(K622:T622)</f>
        <v>70</v>
      </c>
      <c r="CV622" s="114"/>
      <c r="CW622" s="114"/>
      <c r="CX622" s="114">
        <f>SUM(U622:AD622)</f>
        <v>64</v>
      </c>
      <c r="CY622" s="114"/>
      <c r="CZ622" s="114"/>
      <c r="DA622" s="114">
        <f>SUM(AE622:AO622)</f>
        <v>98</v>
      </c>
      <c r="DB622" s="115">
        <f>+SUM(CU622:DA622)</f>
        <v>232</v>
      </c>
      <c r="DC622" s="116">
        <f>COUNT(K622:T622)</f>
        <v>10</v>
      </c>
      <c r="DD622" s="116">
        <f>COUNT(U622:AD622)</f>
        <v>10</v>
      </c>
      <c r="DE622" s="116">
        <f>COUNT(AE622:AO622)</f>
        <v>10</v>
      </c>
      <c r="DF622" s="117">
        <f>COUNT(K622:AO622)</f>
        <v>30</v>
      </c>
      <c r="DH622" s="119">
        <v>22.756165242165242</v>
      </c>
      <c r="DI622" s="119">
        <v>20.409116809116806</v>
      </c>
      <c r="DJ622" s="120">
        <v>23.164347578347574</v>
      </c>
      <c r="DK622" s="121"/>
      <c r="DL622" s="119">
        <v>25.256727828746172</v>
      </c>
      <c r="DM622" s="119">
        <v>34.328532110091729</v>
      </c>
      <c r="DN622" s="120">
        <v>52.781406727828738</v>
      </c>
      <c r="DO622" s="121"/>
      <c r="DP622" s="119">
        <v>34.161269614835959</v>
      </c>
      <c r="DQ622" s="119">
        <v>35.59661707764419</v>
      </c>
      <c r="DR622" s="120">
        <v>64.399256164662745</v>
      </c>
      <c r="DS622" s="121"/>
      <c r="DT622" s="119">
        <v>102.78841698841698</v>
      </c>
      <c r="DU622" s="119">
        <v>107.0543394326003</v>
      </c>
      <c r="DV622" s="120">
        <v>135.90010072183986</v>
      </c>
      <c r="DW622" s="121"/>
      <c r="DX622" s="119">
        <v>131.06094123268036</v>
      </c>
      <c r="DY622" s="119">
        <v>140.75781772575249</v>
      </c>
      <c r="DZ622" s="120">
        <v>155.45624104156713</v>
      </c>
      <c r="EA622" s="121"/>
      <c r="EB622" s="119">
        <v>155.2648185483871</v>
      </c>
      <c r="EC622" s="119">
        <v>150.50457949308753</v>
      </c>
      <c r="ED622" s="120">
        <v>146.35203052995391</v>
      </c>
      <c r="EE622" s="121"/>
      <c r="EF622" s="119">
        <v>154.48412279740211</v>
      </c>
      <c r="EG622" s="119">
        <v>165.58298210517665</v>
      </c>
      <c r="EH622" s="120">
        <v>201.17932366884986</v>
      </c>
      <c r="EI622" s="121"/>
      <c r="EJ622" s="119">
        <v>156.12453103288561</v>
      </c>
      <c r="EK622" s="119">
        <v>157.22470389730694</v>
      </c>
      <c r="EL622" s="120">
        <v>118.51862221266461</v>
      </c>
      <c r="EM622" s="121"/>
      <c r="EN622" s="119">
        <v>100.6855828300708</v>
      </c>
      <c r="EO622" s="119">
        <v>87.387486984589771</v>
      </c>
      <c r="EP622" s="120">
        <v>86.287644471053724</v>
      </c>
      <c r="EQ622" s="121"/>
      <c r="ER622" s="119">
        <v>82.997220547853445</v>
      </c>
      <c r="ES622" s="119">
        <v>69.197682673632031</v>
      </c>
      <c r="ET622" s="120">
        <v>68.997689371107086</v>
      </c>
      <c r="EU622" s="121"/>
      <c r="EV622" s="119">
        <v>65.705842336934765</v>
      </c>
      <c r="EW622" s="119">
        <v>59.505291005290999</v>
      </c>
      <c r="EX622" s="120">
        <v>41.403681472589035</v>
      </c>
      <c r="EY622" s="121"/>
      <c r="EZ622" s="119">
        <v>32.682473776223773</v>
      </c>
      <c r="FA622" s="119">
        <v>23.759639665889662</v>
      </c>
      <c r="FB622" s="120">
        <v>25.730963480963478</v>
      </c>
    </row>
    <row r="623" spans="1:158" s="118" customFormat="1" ht="15" customHeight="1" x14ac:dyDescent="0.25">
      <c r="A623" s="208">
        <v>35030020</v>
      </c>
      <c r="B623" s="86">
        <v>-73.648027777777997</v>
      </c>
      <c r="C623" s="86">
        <v>4.310083333333</v>
      </c>
      <c r="D623" s="445">
        <v>1100</v>
      </c>
      <c r="E623" s="492" t="s">
        <v>459</v>
      </c>
      <c r="F623" s="475" t="s">
        <v>80</v>
      </c>
      <c r="G623" s="475"/>
      <c r="H623" s="475"/>
      <c r="I623" s="475"/>
      <c r="J623" s="365" t="s">
        <v>1045</v>
      </c>
      <c r="K623" s="126" t="s">
        <v>1301</v>
      </c>
      <c r="L623" s="126" t="s">
        <v>1301</v>
      </c>
      <c r="M623" s="126" t="s">
        <v>1301</v>
      </c>
      <c r="N623" s="126" t="s">
        <v>1301</v>
      </c>
      <c r="O623" s="126" t="s">
        <v>1301</v>
      </c>
      <c r="P623" s="126" t="s">
        <v>1301</v>
      </c>
      <c r="Q623" s="126" t="s">
        <v>1301</v>
      </c>
      <c r="R623" s="126" t="s">
        <v>1301</v>
      </c>
      <c r="S623" s="126" t="s">
        <v>1301</v>
      </c>
      <c r="T623" s="126" t="s">
        <v>1301</v>
      </c>
      <c r="U623" s="126" t="s">
        <v>1301</v>
      </c>
      <c r="V623" s="661" t="s">
        <v>1301</v>
      </c>
      <c r="W623" s="661" t="s">
        <v>1301</v>
      </c>
      <c r="X623" s="126" t="s">
        <v>1301</v>
      </c>
      <c r="Y623" s="126" t="s">
        <v>1301</v>
      </c>
      <c r="Z623" s="126" t="s">
        <v>1301</v>
      </c>
      <c r="AA623" s="126" t="s">
        <v>1301</v>
      </c>
      <c r="AB623" s="126" t="s">
        <v>1301</v>
      </c>
      <c r="AC623" s="126" t="s">
        <v>1301</v>
      </c>
      <c r="AD623" s="126" t="s">
        <v>1301</v>
      </c>
      <c r="AE623" s="126" t="s">
        <v>1301</v>
      </c>
      <c r="AF623" s="126" t="s">
        <v>1301</v>
      </c>
      <c r="AG623" s="126" t="s">
        <v>1301</v>
      </c>
      <c r="AH623" s="126" t="s">
        <v>1301</v>
      </c>
      <c r="AI623" s="126" t="s">
        <v>1301</v>
      </c>
      <c r="AJ623" s="126" t="s">
        <v>1301</v>
      </c>
      <c r="AK623" s="126" t="s">
        <v>1301</v>
      </c>
      <c r="AL623" s="126" t="s">
        <v>1301</v>
      </c>
      <c r="AM623" s="126" t="s">
        <v>1301</v>
      </c>
      <c r="AN623" s="126" t="s">
        <v>1301</v>
      </c>
      <c r="AO623" s="120"/>
      <c r="AP623" s="92" t="str">
        <f t="shared" si="348"/>
        <v/>
      </c>
      <c r="AQ623" s="93">
        <v>574.98928571428576</v>
      </c>
      <c r="AR623" s="226"/>
      <c r="AS623" s="227"/>
      <c r="AT623" s="96"/>
      <c r="AU623" s="97"/>
      <c r="AV623" s="98"/>
      <c r="AW623" s="58"/>
      <c r="AX623" s="99"/>
      <c r="AY623" s="300"/>
      <c r="AZ623" s="101">
        <v>153</v>
      </c>
      <c r="BA623" s="102" t="str">
        <f t="shared" si="349"/>
        <v/>
      </c>
      <c r="BB623" s="102" t="str">
        <f t="shared" si="350"/>
        <v/>
      </c>
      <c r="BC623" s="102" t="str">
        <f t="shared" si="351"/>
        <v/>
      </c>
      <c r="BD623" s="102">
        <v>20.535714285714285</v>
      </c>
      <c r="BE623" s="103"/>
      <c r="BF623" s="495" t="s">
        <v>459</v>
      </c>
      <c r="BG623" s="105">
        <v>104.44444444444444</v>
      </c>
      <c r="BH623" s="105">
        <v>174.14814814814815</v>
      </c>
      <c r="BI623" s="105">
        <v>306.07142857142856</v>
      </c>
      <c r="BJ623" s="105">
        <v>574.98928571428576</v>
      </c>
      <c r="BK623" s="105">
        <v>825.31034482758616</v>
      </c>
      <c r="BL623" s="105">
        <v>802.25925925925924</v>
      </c>
      <c r="BM623" s="105">
        <v>775.61538461538464</v>
      </c>
      <c r="BN623" s="105">
        <v>635.03571428571433</v>
      </c>
      <c r="BO623" s="105">
        <v>633.71428571428567</v>
      </c>
      <c r="BP623" s="105">
        <v>510.32142857142856</v>
      </c>
      <c r="BQ623" s="105">
        <v>389.53571428571428</v>
      </c>
      <c r="BR623" s="106">
        <v>222.40740740740742</v>
      </c>
      <c r="BS623" s="107"/>
      <c r="BT623" s="372">
        <v>6.7892857142857164</v>
      </c>
      <c r="BU623" s="372">
        <v>8.953982074438974</v>
      </c>
      <c r="BV623" s="372">
        <v>14.437160493827159</v>
      </c>
      <c r="BW623" s="372">
        <v>20.535714285714285</v>
      </c>
      <c r="BX623" s="372">
        <v>25.558888888888884</v>
      </c>
      <c r="BY623" s="109">
        <v>25.681331747919142</v>
      </c>
      <c r="BZ623" s="109">
        <v>25.672413793103448</v>
      </c>
      <c r="CA623" s="109">
        <v>24.04413793103447</v>
      </c>
      <c r="CB623" s="109">
        <v>20.857142857142858</v>
      </c>
      <c r="CC623" s="109">
        <v>20.756321839080456</v>
      </c>
      <c r="CD623" s="109">
        <v>17</v>
      </c>
      <c r="CE623" s="109">
        <v>12.552380952380952</v>
      </c>
      <c r="CF623" s="110"/>
      <c r="CG623" s="111">
        <v>131</v>
      </c>
      <c r="CH623" s="111">
        <v>175</v>
      </c>
      <c r="CI623" s="111">
        <v>132</v>
      </c>
      <c r="CJ623" s="111">
        <v>153</v>
      </c>
      <c r="CK623" s="111">
        <v>153</v>
      </c>
      <c r="CL623" s="111">
        <v>184</v>
      </c>
      <c r="CM623" s="111">
        <v>165</v>
      </c>
      <c r="CN623" s="111">
        <v>288</v>
      </c>
      <c r="CO623" s="111">
        <v>185</v>
      </c>
      <c r="CP623" s="111">
        <v>162</v>
      </c>
      <c r="CQ623" s="111">
        <v>223</v>
      </c>
      <c r="CR623" s="111">
        <v>132</v>
      </c>
      <c r="CS623" s="112"/>
      <c r="CT623" s="496" t="s">
        <v>459</v>
      </c>
      <c r="CU623" s="114"/>
      <c r="CV623" s="114"/>
      <c r="CW623" s="114"/>
      <c r="CX623" s="114"/>
      <c r="CY623" s="114"/>
      <c r="CZ623" s="114"/>
      <c r="DA623" s="114"/>
      <c r="DB623" s="115"/>
      <c r="DC623" s="116"/>
      <c r="DD623" s="116"/>
      <c r="DE623" s="116"/>
      <c r="DF623" s="117"/>
      <c r="DH623" s="119">
        <v>33.559514563106795</v>
      </c>
      <c r="DI623" s="119">
        <v>23.103786407766989</v>
      </c>
      <c r="DJ623" s="120">
        <v>30.186699029126213</v>
      </c>
      <c r="DK623" s="121"/>
      <c r="DL623" s="119">
        <v>70.786339905941233</v>
      </c>
      <c r="DM623" s="119">
        <v>60.285584847046628</v>
      </c>
      <c r="DN623" s="120">
        <v>66.473529792466664</v>
      </c>
      <c r="DO623" s="121"/>
      <c r="DP623" s="119">
        <v>98.183890840002292</v>
      </c>
      <c r="DQ623" s="119">
        <v>75.280758823190752</v>
      </c>
      <c r="DR623" s="120">
        <v>131.71716851862516</v>
      </c>
      <c r="DS623" s="121"/>
      <c r="DT623" s="119">
        <v>187.71316375513439</v>
      </c>
      <c r="DU623" s="119">
        <v>155.83734349482856</v>
      </c>
      <c r="DV623" s="120">
        <v>230.52676547730991</v>
      </c>
      <c r="DW623" s="121"/>
      <c r="DX623" s="119">
        <v>227.73619454167061</v>
      </c>
      <c r="DY623" s="119">
        <v>247.03420324472614</v>
      </c>
      <c r="DZ623" s="120">
        <v>282.18414766814874</v>
      </c>
      <c r="EA623" s="121"/>
      <c r="EB623" s="119">
        <v>288.23485755326789</v>
      </c>
      <c r="EC623" s="119">
        <v>272.56134785731388</v>
      </c>
      <c r="ED623" s="120">
        <v>262.70379458941824</v>
      </c>
      <c r="EE623" s="121"/>
      <c r="EF623" s="119">
        <v>241.56651086407282</v>
      </c>
      <c r="EG623" s="119">
        <v>252.81808994441639</v>
      </c>
      <c r="EH623" s="120">
        <v>280.1153991915109</v>
      </c>
      <c r="EI623" s="121"/>
      <c r="EJ623" s="119">
        <v>209.98318436600516</v>
      </c>
      <c r="EK623" s="119">
        <v>210.27241740232199</v>
      </c>
      <c r="EL623" s="120">
        <v>216.15348914076378</v>
      </c>
      <c r="EM623" s="121"/>
      <c r="EN623" s="119">
        <v>199.69817574192479</v>
      </c>
      <c r="EO623" s="119">
        <v>219.13949152776433</v>
      </c>
      <c r="EP623" s="120">
        <v>202.43506000303813</v>
      </c>
      <c r="EQ623" s="121"/>
      <c r="ER623" s="119">
        <v>178.24675324675326</v>
      </c>
      <c r="ES623" s="119">
        <v>139.48051948051946</v>
      </c>
      <c r="ET623" s="120">
        <v>171.13636363636365</v>
      </c>
      <c r="EU623" s="121"/>
      <c r="EV623" s="119">
        <v>139.72418343780927</v>
      </c>
      <c r="EW623" s="119">
        <v>143.47857326148318</v>
      </c>
      <c r="EX623" s="120">
        <v>112.22581472927892</v>
      </c>
      <c r="EY623" s="121"/>
      <c r="EZ623" s="119">
        <v>112.16459820043438</v>
      </c>
      <c r="FA623" s="119">
        <v>73.346067328575856</v>
      </c>
      <c r="FB623" s="120">
        <v>48.398425380080667</v>
      </c>
    </row>
    <row r="624" spans="1:158" s="118" customFormat="1" ht="15" customHeight="1" x14ac:dyDescent="0.25">
      <c r="A624" s="497">
        <v>32060100</v>
      </c>
      <c r="B624" s="86">
        <v>-73.922472222221998</v>
      </c>
      <c r="C624" s="86">
        <v>3.7926666666669999</v>
      </c>
      <c r="D624" s="445">
        <v>745</v>
      </c>
      <c r="E624" s="492" t="s">
        <v>1923</v>
      </c>
      <c r="F624" s="475" t="s">
        <v>80</v>
      </c>
      <c r="G624" s="475" t="s">
        <v>1524</v>
      </c>
      <c r="H624" s="475" t="s">
        <v>1531</v>
      </c>
      <c r="I624" s="475" t="s">
        <v>1646</v>
      </c>
      <c r="J624" s="365" t="s">
        <v>1484</v>
      </c>
      <c r="K624" s="126">
        <v>22</v>
      </c>
      <c r="L624" s="126" t="s">
        <v>1301</v>
      </c>
      <c r="M624" s="126">
        <v>5</v>
      </c>
      <c r="N624" s="126">
        <v>30</v>
      </c>
      <c r="O624" s="126">
        <v>25</v>
      </c>
      <c r="P624" s="126">
        <v>45</v>
      </c>
      <c r="Q624" s="126">
        <v>62</v>
      </c>
      <c r="R624" s="126">
        <v>22</v>
      </c>
      <c r="S624" s="126">
        <v>5</v>
      </c>
      <c r="T624" s="126">
        <v>52</v>
      </c>
      <c r="U624" s="126">
        <v>7</v>
      </c>
      <c r="V624" s="661">
        <v>7</v>
      </c>
      <c r="W624" s="661">
        <v>5</v>
      </c>
      <c r="X624" s="126">
        <v>0</v>
      </c>
      <c r="Y624" s="126">
        <v>79</v>
      </c>
      <c r="Z624" s="126">
        <v>18</v>
      </c>
      <c r="AA624" s="126">
        <v>9</v>
      </c>
      <c r="AB624" s="126">
        <v>0</v>
      </c>
      <c r="AC624" s="126">
        <v>5</v>
      </c>
      <c r="AD624" s="126">
        <v>0</v>
      </c>
      <c r="AE624" s="126">
        <v>0</v>
      </c>
      <c r="AF624" s="126">
        <v>5</v>
      </c>
      <c r="AG624" s="126">
        <v>3</v>
      </c>
      <c r="AH624" s="126">
        <v>0</v>
      </c>
      <c r="AI624" s="126">
        <v>0</v>
      </c>
      <c r="AJ624" s="126">
        <v>5</v>
      </c>
      <c r="AK624" s="126">
        <v>37</v>
      </c>
      <c r="AL624" s="126">
        <v>46</v>
      </c>
      <c r="AM624" s="126" t="s">
        <v>1301</v>
      </c>
      <c r="AN624" s="126" t="s">
        <v>1301</v>
      </c>
      <c r="AO624" s="120"/>
      <c r="AP624" s="92" t="str">
        <f t="shared" si="348"/>
        <v/>
      </c>
      <c r="AQ624" s="93" t="s">
        <v>1301</v>
      </c>
      <c r="AR624" s="226"/>
      <c r="AS624" s="227"/>
      <c r="AT624" s="96"/>
      <c r="AU624" s="97"/>
      <c r="AV624" s="98"/>
      <c r="AW624" s="58">
        <f t="shared" ref="AW624" si="385">+LOOKUP(1000,K624:AO624)</f>
        <v>46</v>
      </c>
      <c r="AX624" s="99"/>
      <c r="AY624" s="300">
        <f>MAX(K624:AO624)</f>
        <v>79</v>
      </c>
      <c r="AZ624" s="101">
        <v>196</v>
      </c>
      <c r="BA624" s="102">
        <f t="shared" si="349"/>
        <v>-117</v>
      </c>
      <c r="BB624" s="102" t="str">
        <f t="shared" si="350"/>
        <v/>
      </c>
      <c r="BC624" s="102" t="str">
        <f t="shared" si="351"/>
        <v/>
      </c>
      <c r="BD624" s="102" t="s">
        <v>1301</v>
      </c>
      <c r="BE624" s="103" t="e">
        <f t="shared" ref="BE624:BE629" si="386">AU624-BD624</f>
        <v>#VALUE!</v>
      </c>
      <c r="BF624" s="495" t="s">
        <v>1829</v>
      </c>
      <c r="BG624" s="105" t="s">
        <v>1301</v>
      </c>
      <c r="BH624" s="105" t="s">
        <v>1301</v>
      </c>
      <c r="BI624" s="105" t="s">
        <v>1301</v>
      </c>
      <c r="BJ624" s="105" t="s">
        <v>1301</v>
      </c>
      <c r="BK624" s="105" t="s">
        <v>1301</v>
      </c>
      <c r="BL624" s="105" t="s">
        <v>1301</v>
      </c>
      <c r="BM624" s="105" t="s">
        <v>1301</v>
      </c>
      <c r="BN624" s="105" t="s">
        <v>1301</v>
      </c>
      <c r="BO624" s="105" t="s">
        <v>1301</v>
      </c>
      <c r="BP624" s="105" t="s">
        <v>1301</v>
      </c>
      <c r="BQ624" s="105" t="s">
        <v>1301</v>
      </c>
      <c r="BR624" s="106" t="s">
        <v>1301</v>
      </c>
      <c r="BS624" s="107"/>
      <c r="BT624" s="498" t="s">
        <v>1301</v>
      </c>
      <c r="BU624" s="144" t="s">
        <v>1301</v>
      </c>
      <c r="BV624" s="144" t="s">
        <v>1301</v>
      </c>
      <c r="BW624" s="144" t="s">
        <v>1301</v>
      </c>
      <c r="BX624" s="144" t="s">
        <v>1301</v>
      </c>
      <c r="BY624" s="109" t="s">
        <v>1301</v>
      </c>
      <c r="BZ624" s="109" t="s">
        <v>1301</v>
      </c>
      <c r="CA624" s="109" t="s">
        <v>1301</v>
      </c>
      <c r="CB624" s="109" t="s">
        <v>1301</v>
      </c>
      <c r="CC624" s="109" t="s">
        <v>1301</v>
      </c>
      <c r="CD624" s="109" t="s">
        <v>1301</v>
      </c>
      <c r="CE624" s="109" t="s">
        <v>1301</v>
      </c>
      <c r="CF624" s="110"/>
      <c r="CG624" s="111">
        <v>170</v>
      </c>
      <c r="CH624" s="111">
        <v>160</v>
      </c>
      <c r="CI624" s="111">
        <v>138</v>
      </c>
      <c r="CJ624" s="111">
        <v>196</v>
      </c>
      <c r="CK624" s="111">
        <v>180</v>
      </c>
      <c r="CL624" s="111">
        <v>137</v>
      </c>
      <c r="CM624" s="111">
        <v>140</v>
      </c>
      <c r="CN624" s="111">
        <v>150</v>
      </c>
      <c r="CO624" s="111">
        <v>135</v>
      </c>
      <c r="CP624" s="111">
        <v>155</v>
      </c>
      <c r="CQ624" s="111">
        <v>193</v>
      </c>
      <c r="CR624" s="111">
        <v>150</v>
      </c>
      <c r="CS624" s="112"/>
      <c r="CT624" s="496" t="s">
        <v>1829</v>
      </c>
      <c r="CU624" s="114">
        <f t="shared" ref="CU624:CU630" si="387">SUM(K624:T624)</f>
        <v>268</v>
      </c>
      <c r="CV624" s="114"/>
      <c r="CW624" s="114"/>
      <c r="CX624" s="114">
        <f t="shared" ref="CX624:CX630" si="388">SUM(U624:AD624)</f>
        <v>130</v>
      </c>
      <c r="CY624" s="114"/>
      <c r="CZ624" s="114"/>
      <c r="DA624" s="114">
        <f t="shared" ref="DA624:DA636" si="389">SUM(AE624:AO624)</f>
        <v>96</v>
      </c>
      <c r="DB624" s="115">
        <f t="shared" ref="DB624:DB636" si="390">+SUM(CU624:DA624)</f>
        <v>494</v>
      </c>
      <c r="DC624" s="116">
        <f t="shared" ref="DC624:DC636" si="391">COUNT(K624:T624)</f>
        <v>9</v>
      </c>
      <c r="DD624" s="116">
        <f t="shared" ref="DD624:DD636" si="392">COUNT(U624:AD624)</f>
        <v>10</v>
      </c>
      <c r="DE624" s="116">
        <f t="shared" ref="DE624:DE636" si="393">COUNT(AE624:AO624)</f>
        <v>8</v>
      </c>
      <c r="DF624" s="117">
        <f t="shared" ref="DF624:DF636" si="394">COUNT(K624:AO624)</f>
        <v>27</v>
      </c>
      <c r="DH624" s="119"/>
      <c r="DI624" s="119"/>
      <c r="DJ624" s="120"/>
      <c r="DK624" s="121"/>
      <c r="DL624" s="119"/>
      <c r="DM624" s="119"/>
      <c r="DN624" s="120"/>
      <c r="DO624" s="121"/>
      <c r="DP624" s="119"/>
      <c r="DQ624" s="119"/>
      <c r="DR624" s="120"/>
      <c r="DS624" s="121"/>
      <c r="DT624" s="119"/>
      <c r="DU624" s="119"/>
      <c r="DV624" s="120"/>
      <c r="DW624" s="121"/>
      <c r="DX624" s="119"/>
      <c r="DY624" s="119"/>
      <c r="DZ624" s="120"/>
      <c r="EA624" s="121"/>
      <c r="EB624" s="119"/>
      <c r="EC624" s="119"/>
      <c r="ED624" s="120"/>
      <c r="EE624" s="121"/>
      <c r="EF624" s="119"/>
      <c r="EG624" s="119"/>
      <c r="EH624" s="120"/>
      <c r="EI624" s="121"/>
      <c r="EJ624" s="119"/>
      <c r="EK624" s="119"/>
      <c r="EL624" s="120"/>
      <c r="EM624" s="121"/>
      <c r="EN624" s="119"/>
      <c r="EO624" s="119"/>
      <c r="EP624" s="120"/>
      <c r="EQ624" s="121"/>
      <c r="ER624" s="119"/>
      <c r="ES624" s="119"/>
      <c r="ET624" s="120"/>
      <c r="EU624" s="121"/>
      <c r="EV624" s="119"/>
      <c r="EW624" s="119"/>
      <c r="EX624" s="120"/>
      <c r="EY624" s="121"/>
      <c r="EZ624" s="119"/>
      <c r="FA624" s="119"/>
      <c r="FB624" s="120"/>
    </row>
    <row r="625" spans="1:158" s="118" customFormat="1" ht="15" customHeight="1" x14ac:dyDescent="0.25">
      <c r="A625" s="497">
        <v>35030290</v>
      </c>
      <c r="B625" s="86">
        <v>-73.693111111110994</v>
      </c>
      <c r="C625" s="86">
        <v>4.1888055555559998</v>
      </c>
      <c r="D625" s="445">
        <v>1091</v>
      </c>
      <c r="E625" s="492" t="s">
        <v>1924</v>
      </c>
      <c r="F625" s="475" t="s">
        <v>80</v>
      </c>
      <c r="G625" s="482" t="s">
        <v>1524</v>
      </c>
      <c r="H625" s="482" t="s">
        <v>737</v>
      </c>
      <c r="I625" s="482" t="s">
        <v>1562</v>
      </c>
      <c r="J625" s="479" t="s">
        <v>1485</v>
      </c>
      <c r="K625" s="172">
        <v>36</v>
      </c>
      <c r="L625" s="172">
        <v>21</v>
      </c>
      <c r="M625" s="172">
        <v>0</v>
      </c>
      <c r="N625" s="172">
        <v>25</v>
      </c>
      <c r="O625" s="172">
        <v>32</v>
      </c>
      <c r="P625" s="172">
        <v>47</v>
      </c>
      <c r="Q625" s="172">
        <v>55</v>
      </c>
      <c r="R625" s="172">
        <v>20</v>
      </c>
      <c r="S625" s="172">
        <v>5</v>
      </c>
      <c r="T625" s="172">
        <v>43</v>
      </c>
      <c r="U625" s="126">
        <v>0</v>
      </c>
      <c r="V625" s="661">
        <v>17</v>
      </c>
      <c r="W625" s="661">
        <v>49</v>
      </c>
      <c r="X625" s="126">
        <v>0</v>
      </c>
      <c r="Y625" s="126">
        <v>0</v>
      </c>
      <c r="Z625" s="126">
        <v>10</v>
      </c>
      <c r="AA625" s="126">
        <v>35</v>
      </c>
      <c r="AB625" s="126">
        <v>0</v>
      </c>
      <c r="AC625" s="126">
        <v>0</v>
      </c>
      <c r="AD625" s="126">
        <v>0</v>
      </c>
      <c r="AE625" s="126">
        <v>0</v>
      </c>
      <c r="AF625" s="126">
        <v>24</v>
      </c>
      <c r="AG625" s="172">
        <v>0</v>
      </c>
      <c r="AH625" s="172">
        <v>32</v>
      </c>
      <c r="AI625" s="172">
        <v>25</v>
      </c>
      <c r="AJ625" s="172">
        <v>5</v>
      </c>
      <c r="AK625" s="172">
        <v>2</v>
      </c>
      <c r="AL625" s="172">
        <v>73</v>
      </c>
      <c r="AM625" s="172">
        <v>15</v>
      </c>
      <c r="AN625" s="126">
        <v>4</v>
      </c>
      <c r="AO625" s="120"/>
      <c r="AP625" s="92">
        <f t="shared" si="348"/>
        <v>575</v>
      </c>
      <c r="AQ625" s="93">
        <v>737.94583333333333</v>
      </c>
      <c r="AR625" s="94">
        <f t="shared" si="382"/>
        <v>77.918998119780696</v>
      </c>
      <c r="AS625" s="95">
        <f t="shared" si="383"/>
        <v>77.918998119780696</v>
      </c>
      <c r="AT625" s="96">
        <f t="shared" si="384"/>
        <v>30</v>
      </c>
      <c r="AU625" s="97">
        <f t="shared" ref="AU625:AU635" si="395">COUNTIF(K625:AO625,"&gt;0")</f>
        <v>21</v>
      </c>
      <c r="AV625" s="98"/>
      <c r="AW625" s="58">
        <f t="shared" si="353"/>
        <v>4</v>
      </c>
      <c r="AX625" s="99"/>
      <c r="AY625" s="300">
        <f>MAX(K625:AO625)</f>
        <v>73</v>
      </c>
      <c r="AZ625" s="101">
        <v>225.1</v>
      </c>
      <c r="BA625" s="102">
        <f t="shared" si="349"/>
        <v>-152.1</v>
      </c>
      <c r="BB625" s="102" t="str">
        <f t="shared" si="350"/>
        <v/>
      </c>
      <c r="BC625" s="102" t="str">
        <f t="shared" si="351"/>
        <v/>
      </c>
      <c r="BD625" s="102">
        <v>23.273103448275869</v>
      </c>
      <c r="BE625" s="103">
        <f t="shared" si="386"/>
        <v>-2.2731034482758687</v>
      </c>
      <c r="BF625" s="495" t="s">
        <v>1830</v>
      </c>
      <c r="BG625" s="105">
        <v>121.64999999999999</v>
      </c>
      <c r="BH625" s="105">
        <v>155.67083333333335</v>
      </c>
      <c r="BI625" s="105">
        <v>363.28324333041661</v>
      </c>
      <c r="BJ625" s="105">
        <v>737.94583333333333</v>
      </c>
      <c r="BK625" s="105">
        <v>977.73749999999984</v>
      </c>
      <c r="BL625" s="105">
        <v>878.21599999999989</v>
      </c>
      <c r="BM625" s="105">
        <v>752.21153846153834</v>
      </c>
      <c r="BN625" s="105">
        <v>610.65769230769251</v>
      </c>
      <c r="BO625" s="105">
        <v>592.23461538461538</v>
      </c>
      <c r="BP625" s="105">
        <v>640.75293760299689</v>
      </c>
      <c r="BQ625" s="105">
        <v>668.25833333333333</v>
      </c>
      <c r="BR625" s="106">
        <v>376.37599999999992</v>
      </c>
      <c r="BS625" s="107"/>
      <c r="BT625" s="498">
        <v>9.364045977011493</v>
      </c>
      <c r="BU625" s="193">
        <v>9.0043868401447433</v>
      </c>
      <c r="BV625" s="193">
        <v>16.613505747126439</v>
      </c>
      <c r="BW625" s="193">
        <v>23.273103448275869</v>
      </c>
      <c r="BX625" s="193">
        <v>26.990666666666662</v>
      </c>
      <c r="BY625" s="109">
        <v>27.119999999999997</v>
      </c>
      <c r="BZ625" s="109">
        <v>26.65384615384615</v>
      </c>
      <c r="CA625" s="109">
        <v>23.730769230769226</v>
      </c>
      <c r="CB625" s="109">
        <v>21.115384615384613</v>
      </c>
      <c r="CC625" s="109">
        <v>21.696153846153845</v>
      </c>
      <c r="CD625" s="109">
        <v>22.532967032967036</v>
      </c>
      <c r="CE625" s="109">
        <v>17.793589743589745</v>
      </c>
      <c r="CF625" s="110"/>
      <c r="CG625" s="111">
        <v>166</v>
      </c>
      <c r="CH625" s="111">
        <v>150</v>
      </c>
      <c r="CI625" s="111">
        <v>219.9</v>
      </c>
      <c r="CJ625" s="111">
        <v>225.1</v>
      </c>
      <c r="CK625" s="111">
        <v>192.7</v>
      </c>
      <c r="CL625" s="111">
        <v>250</v>
      </c>
      <c r="CM625" s="111">
        <v>160</v>
      </c>
      <c r="CN625" s="111">
        <v>180</v>
      </c>
      <c r="CO625" s="111">
        <v>244.1</v>
      </c>
      <c r="CP625" s="111">
        <v>166</v>
      </c>
      <c r="CQ625" s="111">
        <v>170.6</v>
      </c>
      <c r="CR625" s="111">
        <v>140</v>
      </c>
      <c r="CS625" s="112"/>
      <c r="CT625" s="496" t="s">
        <v>1830</v>
      </c>
      <c r="CU625" s="114">
        <f t="shared" si="387"/>
        <v>284</v>
      </c>
      <c r="CV625" s="114"/>
      <c r="CW625" s="114"/>
      <c r="CX625" s="114">
        <f t="shared" si="388"/>
        <v>111</v>
      </c>
      <c r="CY625" s="114"/>
      <c r="CZ625" s="114"/>
      <c r="DA625" s="114">
        <f t="shared" si="389"/>
        <v>180</v>
      </c>
      <c r="DB625" s="115">
        <f t="shared" si="390"/>
        <v>575</v>
      </c>
      <c r="DC625" s="116">
        <f t="shared" si="391"/>
        <v>10</v>
      </c>
      <c r="DD625" s="116">
        <f t="shared" si="392"/>
        <v>10</v>
      </c>
      <c r="DE625" s="116">
        <f t="shared" si="393"/>
        <v>10</v>
      </c>
      <c r="DF625" s="117">
        <f t="shared" si="394"/>
        <v>30</v>
      </c>
      <c r="DH625" s="119">
        <v>46.716920289855068</v>
      </c>
      <c r="DI625" s="119">
        <v>39.114166666666662</v>
      </c>
      <c r="DJ625" s="120">
        <v>43.015579710144927</v>
      </c>
      <c r="DK625" s="121"/>
      <c r="DL625" s="119">
        <v>70.228250652741522</v>
      </c>
      <c r="DM625" s="119">
        <v>55.520253636702734</v>
      </c>
      <c r="DN625" s="120">
        <v>60.780067139127198</v>
      </c>
      <c r="DO625" s="121"/>
      <c r="DP625" s="119">
        <v>72.596919159770835</v>
      </c>
      <c r="DQ625" s="119">
        <v>97.095879482283038</v>
      </c>
      <c r="DR625" s="120">
        <v>144.49386802461279</v>
      </c>
      <c r="DS625" s="121"/>
      <c r="DT625" s="119">
        <v>216.6096756901635</v>
      </c>
      <c r="DU625" s="119">
        <v>232.91040382381851</v>
      </c>
      <c r="DV625" s="120">
        <v>296.71325381935139</v>
      </c>
      <c r="DW625" s="121"/>
      <c r="DX625" s="119">
        <v>313.19595231171854</v>
      </c>
      <c r="DY625" s="119">
        <v>347.99550256857611</v>
      </c>
      <c r="DZ625" s="120">
        <v>370.49521178637201</v>
      </c>
      <c r="EA625" s="121"/>
      <c r="EB625" s="119">
        <v>328.49527762803234</v>
      </c>
      <c r="EC625" s="119">
        <v>297.99571608265944</v>
      </c>
      <c r="ED625" s="120">
        <v>300.99567295597478</v>
      </c>
      <c r="EE625" s="121"/>
      <c r="EF625" s="119">
        <v>248.32021196672929</v>
      </c>
      <c r="EG625" s="119">
        <v>239.30328056524462</v>
      </c>
      <c r="EH625" s="120">
        <v>267.56984080135948</v>
      </c>
      <c r="EI625" s="121"/>
      <c r="EJ625" s="119">
        <v>200.61744420799914</v>
      </c>
      <c r="EK625" s="119">
        <v>208.40554155071754</v>
      </c>
      <c r="EL625" s="120">
        <v>193.22368090795001</v>
      </c>
      <c r="EM625" s="121"/>
      <c r="EN625" s="119">
        <v>188.22145234655099</v>
      </c>
      <c r="EO625" s="119">
        <v>188.61646064108734</v>
      </c>
      <c r="EP625" s="120">
        <v>238.28875367902813</v>
      </c>
      <c r="EQ625" s="121"/>
      <c r="ER625" s="119">
        <v>217.8428946836467</v>
      </c>
      <c r="ES625" s="119">
        <v>209.24928239336975</v>
      </c>
      <c r="ET625" s="120">
        <v>255.84115625631702</v>
      </c>
      <c r="EU625" s="121"/>
      <c r="EV625" s="119">
        <v>228.3286111546704</v>
      </c>
      <c r="EW625" s="119">
        <v>219.45653023887925</v>
      </c>
      <c r="EX625" s="120">
        <v>202.52819193978357</v>
      </c>
      <c r="EY625" s="121"/>
      <c r="EZ625" s="119">
        <v>153.73429118773947</v>
      </c>
      <c r="FA625" s="119">
        <v>142.99214559386974</v>
      </c>
      <c r="FB625" s="120">
        <v>73.573563218390802</v>
      </c>
    </row>
    <row r="626" spans="1:158" s="118" customFormat="1" ht="15" customHeight="1" x14ac:dyDescent="0.25">
      <c r="A626" s="497">
        <v>42070030</v>
      </c>
      <c r="B626" s="86">
        <v>-69.910694444444005</v>
      </c>
      <c r="C626" s="86">
        <v>0.99372222222200002</v>
      </c>
      <c r="D626" s="445">
        <v>175</v>
      </c>
      <c r="E626" s="499" t="s">
        <v>460</v>
      </c>
      <c r="F626" s="475" t="s">
        <v>461</v>
      </c>
      <c r="G626" s="475" t="s">
        <v>1526</v>
      </c>
      <c r="H626" s="475" t="s">
        <v>1532</v>
      </c>
      <c r="I626" s="475" t="s">
        <v>1650</v>
      </c>
      <c r="J626" s="479" t="s">
        <v>1046</v>
      </c>
      <c r="K626" s="126">
        <v>0</v>
      </c>
      <c r="L626" s="126">
        <v>44</v>
      </c>
      <c r="M626" s="126">
        <v>39</v>
      </c>
      <c r="N626" s="126">
        <v>0</v>
      </c>
      <c r="O626" s="126" t="s">
        <v>1301</v>
      </c>
      <c r="P626" s="126">
        <v>0</v>
      </c>
      <c r="Q626" s="126">
        <v>26</v>
      </c>
      <c r="R626" s="126">
        <v>0</v>
      </c>
      <c r="S626" s="126">
        <v>16</v>
      </c>
      <c r="T626" s="126">
        <v>17</v>
      </c>
      <c r="U626" s="126">
        <v>9</v>
      </c>
      <c r="V626" s="661">
        <v>0</v>
      </c>
      <c r="W626" s="661">
        <v>0</v>
      </c>
      <c r="X626" s="126">
        <v>3</v>
      </c>
      <c r="Y626" s="126">
        <v>4</v>
      </c>
      <c r="Z626" s="126">
        <v>0</v>
      </c>
      <c r="AA626" s="126">
        <v>8</v>
      </c>
      <c r="AB626" s="126">
        <v>0</v>
      </c>
      <c r="AC626" s="126">
        <v>0</v>
      </c>
      <c r="AD626" s="126">
        <v>0</v>
      </c>
      <c r="AE626" s="126">
        <v>0</v>
      </c>
      <c r="AF626" s="126">
        <v>0</v>
      </c>
      <c r="AG626" s="126">
        <v>0</v>
      </c>
      <c r="AH626" s="126">
        <v>0</v>
      </c>
      <c r="AI626" s="126">
        <v>0</v>
      </c>
      <c r="AJ626" s="172">
        <v>0</v>
      </c>
      <c r="AK626" s="126">
        <v>0</v>
      </c>
      <c r="AL626" s="126">
        <v>0</v>
      </c>
      <c r="AM626" s="126">
        <v>0</v>
      </c>
      <c r="AN626" s="126">
        <v>0</v>
      </c>
      <c r="AO626" s="120"/>
      <c r="AP626" s="92">
        <f t="shared" si="348"/>
        <v>166</v>
      </c>
      <c r="AQ626" s="93">
        <v>399.65517241379308</v>
      </c>
      <c r="AR626" s="94">
        <f t="shared" si="382"/>
        <v>41.535806729939608</v>
      </c>
      <c r="AS626" s="95">
        <f t="shared" si="383"/>
        <v>42.968075927523728</v>
      </c>
      <c r="AT626" s="96">
        <f t="shared" si="384"/>
        <v>29</v>
      </c>
      <c r="AU626" s="97">
        <f t="shared" si="395"/>
        <v>9</v>
      </c>
      <c r="AV626" s="98"/>
      <c r="AW626" s="58">
        <f t="shared" si="353"/>
        <v>0</v>
      </c>
      <c r="AX626" s="99"/>
      <c r="AY626" s="300">
        <f>MAX(K626:AO626)</f>
        <v>44</v>
      </c>
      <c r="AZ626" s="101">
        <v>136</v>
      </c>
      <c r="BA626" s="102">
        <f t="shared" si="349"/>
        <v>-92</v>
      </c>
      <c r="BB626" s="102" t="str">
        <f t="shared" si="350"/>
        <v/>
      </c>
      <c r="BC626" s="102" t="str">
        <f t="shared" si="351"/>
        <v/>
      </c>
      <c r="BD626" s="102">
        <v>16.376923076923077</v>
      </c>
      <c r="BE626" s="103">
        <f t="shared" si="386"/>
        <v>-7.3769230769230774</v>
      </c>
      <c r="BF626" s="495" t="s">
        <v>460</v>
      </c>
      <c r="BG626" s="105">
        <v>216.53333333333333</v>
      </c>
      <c r="BH626" s="105">
        <v>199.3</v>
      </c>
      <c r="BI626" s="105">
        <v>280.03571428571428</v>
      </c>
      <c r="BJ626" s="105">
        <v>399.65517241379308</v>
      </c>
      <c r="BK626" s="105">
        <v>384.60714285714283</v>
      </c>
      <c r="BL626" s="105">
        <v>409.82758620689657</v>
      </c>
      <c r="BM626" s="105">
        <v>351.78571428571428</v>
      </c>
      <c r="BN626" s="105">
        <v>290.96666666666664</v>
      </c>
      <c r="BO626" s="105">
        <v>222.82413793103447</v>
      </c>
      <c r="BP626" s="105">
        <v>255.14814814814815</v>
      </c>
      <c r="BQ626" s="105">
        <v>253.24137931034483</v>
      </c>
      <c r="BR626" s="106">
        <v>249.03333333333333</v>
      </c>
      <c r="BS626" s="107"/>
      <c r="BT626" s="498">
        <v>12.899999999999997</v>
      </c>
      <c r="BU626" s="193">
        <v>11.606157635467978</v>
      </c>
      <c r="BV626" s="193">
        <v>14.657283950617286</v>
      </c>
      <c r="BW626" s="193">
        <v>16.376923076923077</v>
      </c>
      <c r="BX626" s="193">
        <v>18.666349206349206</v>
      </c>
      <c r="BY626" s="109">
        <v>19.28850574712644</v>
      </c>
      <c r="BZ626" s="109">
        <v>18.478888888888886</v>
      </c>
      <c r="CA626" s="109">
        <v>15.533333333333333</v>
      </c>
      <c r="CB626" s="109">
        <v>12.597619047619052</v>
      </c>
      <c r="CC626" s="109">
        <v>11.993301625049545</v>
      </c>
      <c r="CD626" s="109">
        <v>12.877011494252876</v>
      </c>
      <c r="CE626" s="109">
        <v>13.8</v>
      </c>
      <c r="CF626" s="110"/>
      <c r="CG626" s="111">
        <v>87</v>
      </c>
      <c r="CH626" s="111">
        <v>138</v>
      </c>
      <c r="CI626" s="111">
        <v>95</v>
      </c>
      <c r="CJ626" s="111">
        <v>136</v>
      </c>
      <c r="CK626" s="111">
        <v>111</v>
      </c>
      <c r="CL626" s="111">
        <v>146</v>
      </c>
      <c r="CM626" s="111">
        <v>135</v>
      </c>
      <c r="CN626" s="111">
        <v>134</v>
      </c>
      <c r="CO626" s="111">
        <v>127</v>
      </c>
      <c r="CP626" s="111">
        <v>120</v>
      </c>
      <c r="CQ626" s="111">
        <v>97</v>
      </c>
      <c r="CR626" s="111">
        <v>112</v>
      </c>
      <c r="CS626" s="112"/>
      <c r="CT626" s="496" t="s">
        <v>460</v>
      </c>
      <c r="CU626" s="114">
        <f t="shared" si="387"/>
        <v>142</v>
      </c>
      <c r="CV626" s="114"/>
      <c r="CW626" s="114"/>
      <c r="CX626" s="114">
        <f t="shared" si="388"/>
        <v>24</v>
      </c>
      <c r="CY626" s="114"/>
      <c r="CZ626" s="114"/>
      <c r="DA626" s="114">
        <f t="shared" si="389"/>
        <v>0</v>
      </c>
      <c r="DB626" s="115">
        <f t="shared" si="390"/>
        <v>166</v>
      </c>
      <c r="DC626" s="116">
        <f t="shared" si="391"/>
        <v>9</v>
      </c>
      <c r="DD626" s="116">
        <f t="shared" si="392"/>
        <v>10</v>
      </c>
      <c r="DE626" s="116">
        <f t="shared" si="393"/>
        <v>10</v>
      </c>
      <c r="DF626" s="117">
        <f t="shared" si="394"/>
        <v>29</v>
      </c>
      <c r="DH626" s="119">
        <v>60.374618075543552</v>
      </c>
      <c r="DI626" s="119">
        <v>65.003338794668551</v>
      </c>
      <c r="DJ626" s="120">
        <v>81.203861311606076</v>
      </c>
      <c r="DK626" s="121"/>
      <c r="DL626" s="119">
        <v>72.461705685618725</v>
      </c>
      <c r="DM626" s="119">
        <v>75.979264214046808</v>
      </c>
      <c r="DN626" s="120">
        <v>57.989464882943146</v>
      </c>
      <c r="DO626" s="121"/>
      <c r="DP626" s="119">
        <v>85.666671851909456</v>
      </c>
      <c r="DQ626" s="119">
        <v>86.566321848020522</v>
      </c>
      <c r="DR626" s="120">
        <v>107.15831064789607</v>
      </c>
      <c r="DS626" s="121"/>
      <c r="DT626" s="119">
        <v>128.19436551625628</v>
      </c>
      <c r="DU626" s="119">
        <v>146.4935612178748</v>
      </c>
      <c r="DV626" s="120">
        <v>120.99468196152115</v>
      </c>
      <c r="DW626" s="121"/>
      <c r="DX626" s="119">
        <v>121.01655229018947</v>
      </c>
      <c r="DY626" s="119">
        <v>128.51757825858962</v>
      </c>
      <c r="DZ626" s="120">
        <v>131.91804336426441</v>
      </c>
      <c r="EA626" s="121"/>
      <c r="EB626" s="119">
        <v>162.39658069270445</v>
      </c>
      <c r="EC626" s="119">
        <v>141.29702494999472</v>
      </c>
      <c r="ED626" s="120">
        <v>109.29769870512683</v>
      </c>
      <c r="EE626" s="121"/>
      <c r="EF626" s="119">
        <v>118.86269078220707</v>
      </c>
      <c r="EG626" s="119">
        <v>110.36535796766746</v>
      </c>
      <c r="EH626" s="120">
        <v>117.06325559795161</v>
      </c>
      <c r="EI626" s="121"/>
      <c r="EJ626" s="119">
        <v>90.090742154243571</v>
      </c>
      <c r="EK626" s="119">
        <v>96.690063999060541</v>
      </c>
      <c r="EL626" s="120">
        <v>109.38875906408711</v>
      </c>
      <c r="EM626" s="121"/>
      <c r="EN626" s="119">
        <v>102.7</v>
      </c>
      <c r="EO626" s="119">
        <v>80.8</v>
      </c>
      <c r="EP626" s="120">
        <v>55</v>
      </c>
      <c r="EQ626" s="121"/>
      <c r="ER626" s="119">
        <v>81.292762525371216</v>
      </c>
      <c r="ES626" s="119">
        <v>74.59335897161985</v>
      </c>
      <c r="ET626" s="120">
        <v>88.292139372574155</v>
      </c>
      <c r="EU626" s="121"/>
      <c r="EV626" s="119">
        <v>65.744356549495421</v>
      </c>
      <c r="EW626" s="119">
        <v>77.195939649874092</v>
      </c>
      <c r="EX626" s="120">
        <v>81.285790757152185</v>
      </c>
      <c r="EY626" s="121"/>
      <c r="EZ626" s="119">
        <v>69.292422924901189</v>
      </c>
      <c r="FA626" s="119">
        <v>86.793592885375503</v>
      </c>
      <c r="FB626" s="120">
        <v>67.766158102766809</v>
      </c>
    </row>
    <row r="627" spans="1:158" s="118" customFormat="1" ht="15" customHeight="1" x14ac:dyDescent="0.25">
      <c r="A627" s="260">
        <v>42075010</v>
      </c>
      <c r="B627" s="86">
        <v>-70.239111111111001</v>
      </c>
      <c r="C627" s="86">
        <v>1.2595555555560001</v>
      </c>
      <c r="D627" s="445">
        <v>180</v>
      </c>
      <c r="E627" s="499" t="s">
        <v>462</v>
      </c>
      <c r="F627" s="475" t="s">
        <v>461</v>
      </c>
      <c r="G627" s="475" t="s">
        <v>1526</v>
      </c>
      <c r="H627" s="475" t="s">
        <v>1532</v>
      </c>
      <c r="I627" s="475" t="s">
        <v>1650</v>
      </c>
      <c r="J627" s="479" t="s">
        <v>1046</v>
      </c>
      <c r="K627" s="126">
        <v>0</v>
      </c>
      <c r="L627" s="126">
        <v>15</v>
      </c>
      <c r="M627" s="126">
        <v>30</v>
      </c>
      <c r="N627" s="126">
        <v>0</v>
      </c>
      <c r="O627" s="126">
        <v>8</v>
      </c>
      <c r="P627" s="126">
        <v>13</v>
      </c>
      <c r="Q627" s="126">
        <v>3</v>
      </c>
      <c r="R627" s="126" t="s">
        <v>1301</v>
      </c>
      <c r="S627" s="126">
        <v>15</v>
      </c>
      <c r="T627" s="126">
        <v>35</v>
      </c>
      <c r="U627" s="126">
        <v>0</v>
      </c>
      <c r="V627" s="661">
        <v>0</v>
      </c>
      <c r="W627" s="661">
        <v>0</v>
      </c>
      <c r="X627" s="126">
        <v>5</v>
      </c>
      <c r="Y627" s="126">
        <v>0</v>
      </c>
      <c r="Z627" s="126">
        <v>7</v>
      </c>
      <c r="AA627" s="126">
        <v>0</v>
      </c>
      <c r="AB627" s="126">
        <v>0</v>
      </c>
      <c r="AC627" s="126">
        <v>0</v>
      </c>
      <c r="AD627" s="126">
        <v>5</v>
      </c>
      <c r="AE627" s="126">
        <v>2</v>
      </c>
      <c r="AF627" s="126">
        <v>0</v>
      </c>
      <c r="AG627" s="126">
        <v>1</v>
      </c>
      <c r="AH627" s="126">
        <v>4</v>
      </c>
      <c r="AI627" s="126">
        <v>13</v>
      </c>
      <c r="AJ627" s="172">
        <v>0</v>
      </c>
      <c r="AK627" s="126">
        <v>0</v>
      </c>
      <c r="AL627" s="126">
        <v>2</v>
      </c>
      <c r="AM627" s="126">
        <v>73</v>
      </c>
      <c r="AN627" s="126">
        <v>18</v>
      </c>
      <c r="AO627" s="120"/>
      <c r="AP627" s="92" t="str">
        <f t="shared" si="348"/>
        <v/>
      </c>
      <c r="AQ627" s="93" t="s">
        <v>1301</v>
      </c>
      <c r="AR627" s="226"/>
      <c r="AS627" s="227"/>
      <c r="AT627" s="96"/>
      <c r="AU627" s="97"/>
      <c r="AV627" s="98"/>
      <c r="AW627" s="58">
        <f t="shared" si="353"/>
        <v>18</v>
      </c>
      <c r="AX627" s="99"/>
      <c r="AY627" s="300">
        <f>MAX(K627:AO627)</f>
        <v>73</v>
      </c>
      <c r="AZ627" s="101">
        <v>136</v>
      </c>
      <c r="BA627" s="102">
        <f t="shared" si="349"/>
        <v>-63</v>
      </c>
      <c r="BB627" s="102" t="str">
        <f t="shared" si="350"/>
        <v/>
      </c>
      <c r="BC627" s="102" t="str">
        <f t="shared" si="351"/>
        <v/>
      </c>
      <c r="BD627" s="102" t="s">
        <v>1301</v>
      </c>
      <c r="BE627" s="103" t="e">
        <f t="shared" si="386"/>
        <v>#VALUE!</v>
      </c>
      <c r="BF627" s="495" t="s">
        <v>462</v>
      </c>
      <c r="BG627" s="105" t="s">
        <v>1301</v>
      </c>
      <c r="BH627" s="105" t="s">
        <v>1301</v>
      </c>
      <c r="BI627" s="105" t="s">
        <v>1301</v>
      </c>
      <c r="BJ627" s="105" t="s">
        <v>1301</v>
      </c>
      <c r="BK627" s="105" t="s">
        <v>1301</v>
      </c>
      <c r="BL627" s="105" t="s">
        <v>1301</v>
      </c>
      <c r="BM627" s="105" t="s">
        <v>1301</v>
      </c>
      <c r="BN627" s="105" t="s">
        <v>1301</v>
      </c>
      <c r="BO627" s="105" t="s">
        <v>1301</v>
      </c>
      <c r="BP627" s="105" t="s">
        <v>1301</v>
      </c>
      <c r="BQ627" s="105" t="s">
        <v>1301</v>
      </c>
      <c r="BR627" s="106" t="s">
        <v>1301</v>
      </c>
      <c r="BS627" s="107"/>
      <c r="BT627" s="142" t="s">
        <v>1301</v>
      </c>
      <c r="BU627" s="143" t="s">
        <v>1301</v>
      </c>
      <c r="BV627" s="143" t="s">
        <v>1301</v>
      </c>
      <c r="BW627" s="143" t="s">
        <v>1301</v>
      </c>
      <c r="BX627" s="143" t="s">
        <v>1301</v>
      </c>
      <c r="BY627" s="143" t="s">
        <v>1301</v>
      </c>
      <c r="BZ627" s="143" t="s">
        <v>1301</v>
      </c>
      <c r="CA627" s="143" t="s">
        <v>1301</v>
      </c>
      <c r="CB627" s="143" t="s">
        <v>1301</v>
      </c>
      <c r="CC627" s="143" t="s">
        <v>1301</v>
      </c>
      <c r="CD627" s="143" t="s">
        <v>1301</v>
      </c>
      <c r="CE627" s="144" t="s">
        <v>1301</v>
      </c>
      <c r="CF627" s="110"/>
      <c r="CG627" s="111">
        <v>62</v>
      </c>
      <c r="CH627" s="111">
        <v>80</v>
      </c>
      <c r="CI627" s="111">
        <v>117</v>
      </c>
      <c r="CJ627" s="111">
        <v>136</v>
      </c>
      <c r="CK627" s="111">
        <v>137.19999999999999</v>
      </c>
      <c r="CL627" s="111">
        <v>134</v>
      </c>
      <c r="CM627" s="111">
        <v>166.8</v>
      </c>
      <c r="CN627" s="111">
        <v>129.30000000000001</v>
      </c>
      <c r="CO627" s="111">
        <v>92.8</v>
      </c>
      <c r="CP627" s="111">
        <v>99.8</v>
      </c>
      <c r="CQ627" s="111">
        <v>164.2</v>
      </c>
      <c r="CR627" s="111">
        <v>120</v>
      </c>
      <c r="CS627" s="112"/>
      <c r="CT627" s="496" t="s">
        <v>462</v>
      </c>
      <c r="CU627" s="114">
        <f t="shared" si="387"/>
        <v>119</v>
      </c>
      <c r="CV627" s="114"/>
      <c r="CW627" s="114"/>
      <c r="CX627" s="114">
        <f t="shared" si="388"/>
        <v>17</v>
      </c>
      <c r="CY627" s="114"/>
      <c r="CZ627" s="114"/>
      <c r="DA627" s="114">
        <f t="shared" si="389"/>
        <v>113</v>
      </c>
      <c r="DB627" s="115">
        <f t="shared" si="390"/>
        <v>249</v>
      </c>
      <c r="DC627" s="116">
        <f t="shared" si="391"/>
        <v>9</v>
      </c>
      <c r="DD627" s="116">
        <f t="shared" si="392"/>
        <v>10</v>
      </c>
      <c r="DE627" s="116">
        <f t="shared" si="393"/>
        <v>10</v>
      </c>
      <c r="DF627" s="117">
        <f t="shared" si="394"/>
        <v>29</v>
      </c>
      <c r="DH627" s="119"/>
      <c r="DI627" s="119"/>
      <c r="DJ627" s="120"/>
      <c r="DK627" s="121"/>
      <c r="DL627" s="119"/>
      <c r="DM627" s="119"/>
      <c r="DN627" s="120"/>
      <c r="DO627" s="121"/>
      <c r="DP627" s="119"/>
      <c r="DQ627" s="119"/>
      <c r="DR627" s="120"/>
      <c r="DS627" s="121"/>
      <c r="DT627" s="119"/>
      <c r="DU627" s="119"/>
      <c r="DV627" s="120"/>
      <c r="DW627" s="121"/>
      <c r="DX627" s="119"/>
      <c r="DY627" s="119"/>
      <c r="DZ627" s="120"/>
      <c r="EA627" s="121"/>
      <c r="EB627" s="119"/>
      <c r="EC627" s="119"/>
      <c r="ED627" s="120"/>
      <c r="EE627" s="121"/>
      <c r="EF627" s="119"/>
      <c r="EG627" s="119"/>
      <c r="EH627" s="120"/>
      <c r="EI627" s="121"/>
      <c r="EJ627" s="119"/>
      <c r="EK627" s="119"/>
      <c r="EL627" s="120"/>
      <c r="EM627" s="121"/>
      <c r="EN627" s="119"/>
      <c r="EO627" s="119"/>
      <c r="EP627" s="120"/>
      <c r="EQ627" s="121"/>
      <c r="ER627" s="119"/>
      <c r="ES627" s="119"/>
      <c r="ET627" s="120"/>
      <c r="EU627" s="121"/>
      <c r="EV627" s="119"/>
      <c r="EW627" s="119"/>
      <c r="EX627" s="120"/>
      <c r="EY627" s="121"/>
      <c r="EZ627" s="119"/>
      <c r="FA627" s="119"/>
      <c r="FB627" s="120"/>
    </row>
    <row r="628" spans="1:158" s="118" customFormat="1" ht="15" customHeight="1" x14ac:dyDescent="0.25">
      <c r="A628" s="500">
        <v>35020020</v>
      </c>
      <c r="B628" s="86">
        <v>-73.771916666666996</v>
      </c>
      <c r="C628" s="86">
        <v>4.1961666666669997</v>
      </c>
      <c r="D628" s="445">
        <v>1000</v>
      </c>
      <c r="E628" s="492" t="s">
        <v>463</v>
      </c>
      <c r="F628" s="475" t="s">
        <v>455</v>
      </c>
      <c r="G628" s="475" t="s">
        <v>1524</v>
      </c>
      <c r="H628" s="475" t="s">
        <v>737</v>
      </c>
      <c r="I628" s="475" t="s">
        <v>1649</v>
      </c>
      <c r="J628" s="479" t="s">
        <v>1047</v>
      </c>
      <c r="K628" s="126">
        <v>2</v>
      </c>
      <c r="L628" s="126">
        <v>0</v>
      </c>
      <c r="M628" s="126">
        <v>0</v>
      </c>
      <c r="N628" s="126">
        <v>18</v>
      </c>
      <c r="O628" s="126">
        <v>73</v>
      </c>
      <c r="P628" s="126">
        <v>31</v>
      </c>
      <c r="Q628" s="126">
        <v>51</v>
      </c>
      <c r="R628" s="126">
        <v>2</v>
      </c>
      <c r="S628" s="126">
        <v>20</v>
      </c>
      <c r="T628" s="126">
        <v>24</v>
      </c>
      <c r="U628" s="126">
        <v>6</v>
      </c>
      <c r="V628" s="661">
        <v>0</v>
      </c>
      <c r="W628" s="661">
        <v>3</v>
      </c>
      <c r="X628" s="126">
        <v>0</v>
      </c>
      <c r="Y628" s="126">
        <v>21</v>
      </c>
      <c r="Z628" s="126">
        <v>7</v>
      </c>
      <c r="AA628" s="126">
        <v>7</v>
      </c>
      <c r="AB628" s="126">
        <v>0</v>
      </c>
      <c r="AC628" s="126">
        <v>0</v>
      </c>
      <c r="AD628" s="126">
        <v>0</v>
      </c>
      <c r="AE628" s="126">
        <v>0</v>
      </c>
      <c r="AF628" s="126">
        <v>2</v>
      </c>
      <c r="AG628" s="126">
        <v>0</v>
      </c>
      <c r="AH628" s="126">
        <v>0</v>
      </c>
      <c r="AI628" s="126">
        <v>1</v>
      </c>
      <c r="AJ628" s="172">
        <v>3</v>
      </c>
      <c r="AK628" s="126">
        <v>0</v>
      </c>
      <c r="AL628" s="126">
        <v>63</v>
      </c>
      <c r="AM628" s="126">
        <v>24</v>
      </c>
      <c r="AN628" s="126">
        <v>6</v>
      </c>
      <c r="AO628" s="120"/>
      <c r="AP628" s="92">
        <f t="shared" si="348"/>
        <v>364</v>
      </c>
      <c r="AQ628" s="93">
        <v>474.89285714285722</v>
      </c>
      <c r="AR628" s="94">
        <f t="shared" si="382"/>
        <v>76.648868165751665</v>
      </c>
      <c r="AS628" s="95">
        <f t="shared" si="383"/>
        <v>76.648868165751651</v>
      </c>
      <c r="AT628" s="96">
        <f t="shared" si="384"/>
        <v>30</v>
      </c>
      <c r="AU628" s="97">
        <f t="shared" si="395"/>
        <v>19</v>
      </c>
      <c r="AV628" s="98"/>
      <c r="AW628" s="58">
        <f t="shared" si="353"/>
        <v>6</v>
      </c>
      <c r="AX628" s="99"/>
      <c r="AY628" s="300">
        <f t="shared" ref="AY628:AY636" si="396">MAX(K628:AO628)</f>
        <v>73</v>
      </c>
      <c r="AZ628" s="101">
        <v>200</v>
      </c>
      <c r="BA628" s="102">
        <f t="shared" si="349"/>
        <v>-127</v>
      </c>
      <c r="BB628" s="102" t="str">
        <f t="shared" si="350"/>
        <v/>
      </c>
      <c r="BC628" s="102" t="str">
        <f t="shared" si="351"/>
        <v/>
      </c>
      <c r="BD628" s="102">
        <v>22.54712643678161</v>
      </c>
      <c r="BE628" s="103">
        <f t="shared" si="386"/>
        <v>-3.5471264367816104</v>
      </c>
      <c r="BF628" s="495" t="s">
        <v>463</v>
      </c>
      <c r="BG628" s="105">
        <v>90.796666666666667</v>
      </c>
      <c r="BH628" s="105">
        <v>120.55333333333334</v>
      </c>
      <c r="BI628" s="105">
        <v>256.28518518518518</v>
      </c>
      <c r="BJ628" s="105">
        <v>474.89285714285722</v>
      </c>
      <c r="BK628" s="105">
        <v>712.01724137931046</v>
      </c>
      <c r="BL628" s="105">
        <v>678.77692307692314</v>
      </c>
      <c r="BM628" s="105">
        <v>681.37241379310353</v>
      </c>
      <c r="BN628" s="105">
        <v>557.63333333333333</v>
      </c>
      <c r="BO628" s="105">
        <v>513.89310344827584</v>
      </c>
      <c r="BP628" s="105">
        <v>385.3366666666667</v>
      </c>
      <c r="BQ628" s="105">
        <v>307.06333333333333</v>
      </c>
      <c r="BR628" s="106">
        <v>193.75357142857141</v>
      </c>
      <c r="BS628" s="107"/>
      <c r="BT628" s="498">
        <v>8.7333333333333325</v>
      </c>
      <c r="BU628" s="193">
        <v>9.4526169950738925</v>
      </c>
      <c r="BV628" s="193">
        <v>16.766305418719206</v>
      </c>
      <c r="BW628" s="193">
        <v>22.54712643678161</v>
      </c>
      <c r="BX628" s="193">
        <v>26.697777777777773</v>
      </c>
      <c r="BY628" s="109">
        <v>26.987684729064039</v>
      </c>
      <c r="BZ628" s="109">
        <v>28.432222222222212</v>
      </c>
      <c r="CA628" s="109">
        <v>25.36666666666666</v>
      </c>
      <c r="CB628" s="109">
        <v>22.856321839080458</v>
      </c>
      <c r="CC628" s="109">
        <v>21.766666666666659</v>
      </c>
      <c r="CD628" s="109">
        <v>20.833333333333332</v>
      </c>
      <c r="CE628" s="109">
        <v>15.813793103448274</v>
      </c>
      <c r="CF628" s="110"/>
      <c r="CG628" s="111">
        <v>155</v>
      </c>
      <c r="CH628" s="111">
        <v>200</v>
      </c>
      <c r="CI628" s="111">
        <v>248</v>
      </c>
      <c r="CJ628" s="111">
        <v>200</v>
      </c>
      <c r="CK628" s="111">
        <v>180</v>
      </c>
      <c r="CL628" s="111">
        <v>202</v>
      </c>
      <c r="CM628" s="111">
        <v>200</v>
      </c>
      <c r="CN628" s="111">
        <v>235</v>
      </c>
      <c r="CO628" s="111">
        <v>210</v>
      </c>
      <c r="CP628" s="111">
        <v>180</v>
      </c>
      <c r="CQ628" s="111">
        <v>200</v>
      </c>
      <c r="CR628" s="111">
        <v>140</v>
      </c>
      <c r="CS628" s="112"/>
      <c r="CT628" s="496" t="s">
        <v>463</v>
      </c>
      <c r="CU628" s="114">
        <f t="shared" si="387"/>
        <v>221</v>
      </c>
      <c r="CV628" s="114"/>
      <c r="CW628" s="114"/>
      <c r="CX628" s="114">
        <f t="shared" si="388"/>
        <v>44</v>
      </c>
      <c r="CY628" s="114"/>
      <c r="CZ628" s="114"/>
      <c r="DA628" s="114">
        <f t="shared" si="389"/>
        <v>99</v>
      </c>
      <c r="DB628" s="115">
        <f t="shared" si="390"/>
        <v>364</v>
      </c>
      <c r="DC628" s="116">
        <f t="shared" si="391"/>
        <v>10</v>
      </c>
      <c r="DD628" s="116">
        <f t="shared" si="392"/>
        <v>10</v>
      </c>
      <c r="DE628" s="116">
        <f t="shared" si="393"/>
        <v>10</v>
      </c>
      <c r="DF628" s="117">
        <f t="shared" si="394"/>
        <v>30</v>
      </c>
      <c r="DH628" s="119">
        <v>38.95169220292815</v>
      </c>
      <c r="DI628" s="119">
        <v>27.794674838270343</v>
      </c>
      <c r="DJ628" s="120">
        <v>29.066966292134829</v>
      </c>
      <c r="DK628" s="121"/>
      <c r="DL628" s="119">
        <v>56.332697855750489</v>
      </c>
      <c r="DM628" s="119">
        <v>54.906553606237807</v>
      </c>
      <c r="DN628" s="120">
        <v>62.954081871345025</v>
      </c>
      <c r="DO628" s="121"/>
      <c r="DP628" s="119">
        <v>68.888181818181835</v>
      </c>
      <c r="DQ628" s="119">
        <v>66.988507718696397</v>
      </c>
      <c r="DR628" s="120">
        <v>97.283310463121794</v>
      </c>
      <c r="DS628" s="121"/>
      <c r="DT628" s="119">
        <v>147.69694202898549</v>
      </c>
      <c r="DU628" s="119">
        <v>130.79729192546586</v>
      </c>
      <c r="DV628" s="120">
        <v>204.49576604554866</v>
      </c>
      <c r="DW628" s="121"/>
      <c r="DX628" s="119">
        <v>196.13307734285854</v>
      </c>
      <c r="DY628" s="119">
        <v>224.0377834003076</v>
      </c>
      <c r="DZ628" s="120">
        <v>251.84247259016718</v>
      </c>
      <c r="EA628" s="121"/>
      <c r="EB628" s="119">
        <v>233.6799194331002</v>
      </c>
      <c r="EC628" s="119">
        <v>228.38037483320534</v>
      </c>
      <c r="ED628" s="120">
        <v>244.47899144798032</v>
      </c>
      <c r="EE628" s="121"/>
      <c r="EF628" s="119">
        <v>220.48688865764828</v>
      </c>
      <c r="EG628" s="119">
        <v>216.18714434368957</v>
      </c>
      <c r="EH628" s="120">
        <v>235.98596699866206</v>
      </c>
      <c r="EI628" s="121"/>
      <c r="EJ628" s="119">
        <v>207.64390114739629</v>
      </c>
      <c r="EK628" s="119">
        <v>182.39969991173876</v>
      </c>
      <c r="EL628" s="120">
        <v>196.05639894086497</v>
      </c>
      <c r="EM628" s="121"/>
      <c r="EN628" s="119">
        <v>171.2</v>
      </c>
      <c r="EO628" s="119">
        <v>161.69999999999999</v>
      </c>
      <c r="EP628" s="120">
        <v>160.19999999999999</v>
      </c>
      <c r="EQ628" s="121"/>
      <c r="ER628" s="119">
        <v>156.10365060804489</v>
      </c>
      <c r="ES628" s="119">
        <v>131.50307530402245</v>
      </c>
      <c r="ET628" s="120">
        <v>140.00327408793265</v>
      </c>
      <c r="EU628" s="121"/>
      <c r="EV628" s="119">
        <v>112.7897671605685</v>
      </c>
      <c r="EW628" s="119">
        <v>116.38944058058665</v>
      </c>
      <c r="EX628" s="120">
        <v>101.49079225884489</v>
      </c>
      <c r="EY628" s="121"/>
      <c r="EZ628" s="119">
        <v>84.312938708687213</v>
      </c>
      <c r="FA628" s="119">
        <v>66.410191343497388</v>
      </c>
      <c r="FB628" s="120">
        <v>51.507904430574037</v>
      </c>
    </row>
    <row r="629" spans="1:158" s="118" customFormat="1" ht="15" customHeight="1" x14ac:dyDescent="0.25">
      <c r="A629" s="500">
        <v>35125010</v>
      </c>
      <c r="B629" s="86">
        <v>-72.156361111110996</v>
      </c>
      <c r="C629" s="86">
        <v>4.3405555555559996</v>
      </c>
      <c r="D629" s="445">
        <v>150</v>
      </c>
      <c r="E629" s="492" t="s">
        <v>464</v>
      </c>
      <c r="F629" s="475" t="s">
        <v>80</v>
      </c>
      <c r="G629" s="475"/>
      <c r="H629" s="475"/>
      <c r="I629" s="475"/>
      <c r="J629" s="365" t="s">
        <v>1029</v>
      </c>
      <c r="K629" s="126">
        <v>40</v>
      </c>
      <c r="L629" s="126">
        <v>40</v>
      </c>
      <c r="M629" s="126">
        <v>0</v>
      </c>
      <c r="N629" s="126">
        <v>5</v>
      </c>
      <c r="O629" s="126">
        <v>73</v>
      </c>
      <c r="P629" s="126">
        <v>0</v>
      </c>
      <c r="Q629" s="126">
        <v>10</v>
      </c>
      <c r="R629" s="126">
        <v>0</v>
      </c>
      <c r="S629" s="126">
        <v>0</v>
      </c>
      <c r="T629" s="126">
        <v>10</v>
      </c>
      <c r="U629" s="126">
        <v>0</v>
      </c>
      <c r="V629" s="661">
        <v>0</v>
      </c>
      <c r="W629" s="661">
        <v>3</v>
      </c>
      <c r="X629" s="126">
        <v>1</v>
      </c>
      <c r="Y629" s="126">
        <v>0</v>
      </c>
      <c r="Z629" s="126">
        <v>0</v>
      </c>
      <c r="AA629" s="126">
        <v>6</v>
      </c>
      <c r="AB629" s="126">
        <v>0</v>
      </c>
      <c r="AC629" s="126">
        <v>0</v>
      </c>
      <c r="AD629" s="126">
        <v>34</v>
      </c>
      <c r="AE629" s="126">
        <v>0</v>
      </c>
      <c r="AF629" s="126">
        <v>0</v>
      </c>
      <c r="AG629" s="126">
        <v>0</v>
      </c>
      <c r="AH629" s="126">
        <v>22</v>
      </c>
      <c r="AI629" s="126">
        <v>8</v>
      </c>
      <c r="AJ629" s="172">
        <v>10</v>
      </c>
      <c r="AK629" s="126">
        <v>0</v>
      </c>
      <c r="AL629" s="126">
        <v>35</v>
      </c>
      <c r="AM629" s="126">
        <v>3</v>
      </c>
      <c r="AN629" s="172" t="s">
        <v>1301</v>
      </c>
      <c r="AO629" s="120"/>
      <c r="AP629" s="92" t="str">
        <f t="shared" si="348"/>
        <v/>
      </c>
      <c r="AQ629" s="93" t="s">
        <v>1301</v>
      </c>
      <c r="AR629" s="226"/>
      <c r="AS629" s="227"/>
      <c r="AT629" s="96"/>
      <c r="AU629" s="97"/>
      <c r="AV629" s="98"/>
      <c r="AW629" s="58">
        <f t="shared" si="353"/>
        <v>3</v>
      </c>
      <c r="AX629" s="99"/>
      <c r="AY629" s="300">
        <f t="shared" si="396"/>
        <v>73</v>
      </c>
      <c r="AZ629" s="101">
        <v>127.3</v>
      </c>
      <c r="BA629" s="102">
        <f t="shared" si="349"/>
        <v>-54.3</v>
      </c>
      <c r="BB629" s="102" t="str">
        <f t="shared" si="350"/>
        <v/>
      </c>
      <c r="BC629" s="102" t="str">
        <f t="shared" si="351"/>
        <v/>
      </c>
      <c r="BD629" s="102" t="s">
        <v>1301</v>
      </c>
      <c r="BE629" s="103" t="e">
        <f t="shared" si="386"/>
        <v>#VALUE!</v>
      </c>
      <c r="BF629" s="495" t="s">
        <v>464</v>
      </c>
      <c r="BG629" s="105" t="s">
        <v>1301</v>
      </c>
      <c r="BH629" s="105" t="s">
        <v>1301</v>
      </c>
      <c r="BI629" s="105" t="s">
        <v>1301</v>
      </c>
      <c r="BJ629" s="105" t="s">
        <v>1301</v>
      </c>
      <c r="BK629" s="105" t="s">
        <v>1301</v>
      </c>
      <c r="BL629" s="105" t="s">
        <v>1301</v>
      </c>
      <c r="BM629" s="105" t="s">
        <v>1301</v>
      </c>
      <c r="BN629" s="105" t="s">
        <v>1301</v>
      </c>
      <c r="BO629" s="105" t="s">
        <v>1301</v>
      </c>
      <c r="BP629" s="105" t="s">
        <v>1301</v>
      </c>
      <c r="BQ629" s="105" t="s">
        <v>1301</v>
      </c>
      <c r="BR629" s="106" t="s">
        <v>1301</v>
      </c>
      <c r="BS629" s="107"/>
      <c r="BT629" s="498" t="s">
        <v>1301</v>
      </c>
      <c r="BU629" s="193" t="s">
        <v>1301</v>
      </c>
      <c r="BV629" s="193" t="s">
        <v>1301</v>
      </c>
      <c r="BW629" s="193" t="s">
        <v>1301</v>
      </c>
      <c r="BX629" s="193" t="s">
        <v>1301</v>
      </c>
      <c r="BY629" s="109" t="s">
        <v>1301</v>
      </c>
      <c r="BZ629" s="109" t="s">
        <v>1301</v>
      </c>
      <c r="CA629" s="109" t="s">
        <v>1301</v>
      </c>
      <c r="CB629" s="109" t="s">
        <v>1301</v>
      </c>
      <c r="CC629" s="109" t="s">
        <v>1301</v>
      </c>
      <c r="CD629" s="109" t="s">
        <v>1301</v>
      </c>
      <c r="CE629" s="109" t="s">
        <v>1301</v>
      </c>
      <c r="CF629" s="110"/>
      <c r="CG629" s="111">
        <v>85</v>
      </c>
      <c r="CH629" s="111">
        <v>90</v>
      </c>
      <c r="CI629" s="111">
        <v>120</v>
      </c>
      <c r="CJ629" s="111">
        <v>127.3</v>
      </c>
      <c r="CK629" s="111">
        <v>153.5</v>
      </c>
      <c r="CL629" s="111">
        <v>130</v>
      </c>
      <c r="CM629" s="111">
        <v>136.19999999999999</v>
      </c>
      <c r="CN629" s="111">
        <v>110</v>
      </c>
      <c r="CO629" s="111">
        <v>144.19999999999999</v>
      </c>
      <c r="CP629" s="111">
        <v>183.6</v>
      </c>
      <c r="CQ629" s="111">
        <v>90.3</v>
      </c>
      <c r="CR629" s="111">
        <v>68</v>
      </c>
      <c r="CS629" s="112"/>
      <c r="CT629" s="496" t="s">
        <v>464</v>
      </c>
      <c r="CU629" s="114">
        <f t="shared" si="387"/>
        <v>178</v>
      </c>
      <c r="CV629" s="114"/>
      <c r="CW629" s="114"/>
      <c r="CX629" s="114">
        <f t="shared" si="388"/>
        <v>44</v>
      </c>
      <c r="CY629" s="114"/>
      <c r="CZ629" s="114"/>
      <c r="DA629" s="114">
        <f t="shared" si="389"/>
        <v>78</v>
      </c>
      <c r="DB629" s="115">
        <f t="shared" si="390"/>
        <v>300</v>
      </c>
      <c r="DC629" s="116">
        <f t="shared" si="391"/>
        <v>10</v>
      </c>
      <c r="DD629" s="116">
        <f t="shared" si="392"/>
        <v>10</v>
      </c>
      <c r="DE629" s="116">
        <f t="shared" si="393"/>
        <v>9</v>
      </c>
      <c r="DF629" s="117">
        <f t="shared" si="394"/>
        <v>29</v>
      </c>
      <c r="DH629" s="119">
        <v>1.243757664949718</v>
      </c>
      <c r="DI629" s="119">
        <v>3.1982339955849892</v>
      </c>
      <c r="DJ629" s="120">
        <v>8.9728231542801087</v>
      </c>
      <c r="DK629" s="121"/>
      <c r="DL629" s="119">
        <v>10.633482275841525</v>
      </c>
      <c r="DM629" s="119">
        <v>13.865226889087481</v>
      </c>
      <c r="DN629" s="120">
        <v>14.386476020256184</v>
      </c>
      <c r="DO629" s="121"/>
      <c r="DP629" s="119">
        <v>19.34530478395062</v>
      </c>
      <c r="DQ629" s="119">
        <v>28.779714506172841</v>
      </c>
      <c r="DR629" s="120">
        <v>43.360165895061726</v>
      </c>
      <c r="DS629" s="121"/>
      <c r="DT629" s="119">
        <v>67.331566104702745</v>
      </c>
      <c r="DU629" s="119">
        <v>70.674267968056782</v>
      </c>
      <c r="DV629" s="120">
        <v>92.640594498669032</v>
      </c>
      <c r="DW629" s="121"/>
      <c r="DX629" s="119">
        <v>98.554482957204044</v>
      </c>
      <c r="DY629" s="119">
        <v>103.99614152539324</v>
      </c>
      <c r="DZ629" s="120">
        <v>108.53085699888423</v>
      </c>
      <c r="EA629" s="121"/>
      <c r="EB629" s="119">
        <v>102.7368965811601</v>
      </c>
      <c r="EC629" s="119">
        <v>111.67917964915276</v>
      </c>
      <c r="ED629" s="120">
        <v>118.13749519825858</v>
      </c>
      <c r="EE629" s="121"/>
      <c r="EF629" s="119">
        <v>100.17387042615181</v>
      </c>
      <c r="EG629" s="119">
        <v>100.37706286109329</v>
      </c>
      <c r="EH629" s="120">
        <v>93.366923855612086</v>
      </c>
      <c r="EI629" s="121"/>
      <c r="EJ629" s="119">
        <v>99.466002344665881</v>
      </c>
      <c r="EK629" s="119">
        <v>82.45208089097305</v>
      </c>
      <c r="EL629" s="120">
        <v>75.706916764361097</v>
      </c>
      <c r="EM629" s="121"/>
      <c r="EN629" s="119">
        <v>88.443469785575047</v>
      </c>
      <c r="EO629" s="119">
        <v>79.107212475633546</v>
      </c>
      <c r="EP629" s="120">
        <v>61.338206627680322</v>
      </c>
      <c r="EQ629" s="121"/>
      <c r="ER629" s="119">
        <v>76.213025029210996</v>
      </c>
      <c r="ES629" s="119">
        <v>73.921653034868712</v>
      </c>
      <c r="ET629" s="120">
        <v>81.293893364491737</v>
      </c>
      <c r="EU629" s="121"/>
      <c r="EV629" s="119">
        <v>62.565471836137526</v>
      </c>
      <c r="EW629" s="119">
        <v>47.057790782735914</v>
      </c>
      <c r="EX629" s="120">
        <v>36.576737381126556</v>
      </c>
      <c r="EY629" s="121"/>
      <c r="EZ629" s="119">
        <v>9.4839285714285744</v>
      </c>
      <c r="FA629" s="119">
        <v>6.3785714285714299</v>
      </c>
      <c r="FB629" s="120">
        <v>5.7910714285714304</v>
      </c>
    </row>
    <row r="630" spans="1:158" s="118" customFormat="1" ht="15" customHeight="1" x14ac:dyDescent="0.25">
      <c r="A630" s="500">
        <v>35030370</v>
      </c>
      <c r="B630" s="86">
        <v>-73.61666666666666</v>
      </c>
      <c r="C630" s="86">
        <v>4.1333333333333337</v>
      </c>
      <c r="D630" s="445">
        <v>433</v>
      </c>
      <c r="E630" s="492" t="s">
        <v>1925</v>
      </c>
      <c r="F630" s="475" t="s">
        <v>80</v>
      </c>
      <c r="G630" s="475" t="s">
        <v>1524</v>
      </c>
      <c r="H630" s="475" t="s">
        <v>737</v>
      </c>
      <c r="I630" s="475" t="s">
        <v>1562</v>
      </c>
      <c r="J630" s="365" t="s">
        <v>1486</v>
      </c>
      <c r="K630" s="126">
        <v>22.5</v>
      </c>
      <c r="L630" s="126">
        <v>38</v>
      </c>
      <c r="M630" s="126">
        <v>0</v>
      </c>
      <c r="N630" s="126">
        <v>0</v>
      </c>
      <c r="O630" s="126">
        <v>47</v>
      </c>
      <c r="P630" s="126">
        <v>24</v>
      </c>
      <c r="Q630" s="126">
        <v>115</v>
      </c>
      <c r="R630" s="126">
        <v>22</v>
      </c>
      <c r="S630" s="126">
        <v>0</v>
      </c>
      <c r="T630" s="126">
        <v>35</v>
      </c>
      <c r="U630" s="126">
        <v>0</v>
      </c>
      <c r="V630" s="661">
        <v>0</v>
      </c>
      <c r="W630" s="661">
        <v>16</v>
      </c>
      <c r="X630" s="126">
        <v>1.8</v>
      </c>
      <c r="Y630" s="126">
        <v>52</v>
      </c>
      <c r="Z630" s="126">
        <v>52</v>
      </c>
      <c r="AA630" s="126">
        <v>36</v>
      </c>
      <c r="AB630" s="126">
        <v>0</v>
      </c>
      <c r="AC630" s="126">
        <v>3</v>
      </c>
      <c r="AD630" s="126">
        <v>10</v>
      </c>
      <c r="AE630" s="126">
        <v>19</v>
      </c>
      <c r="AF630" s="126">
        <v>4</v>
      </c>
      <c r="AG630" s="126">
        <v>2</v>
      </c>
      <c r="AH630" s="126">
        <v>10</v>
      </c>
      <c r="AI630" s="126">
        <v>14</v>
      </c>
      <c r="AJ630" s="172">
        <v>17</v>
      </c>
      <c r="AK630" s="126">
        <v>4</v>
      </c>
      <c r="AL630" s="126">
        <v>115</v>
      </c>
      <c r="AM630" s="126">
        <v>1.7</v>
      </c>
      <c r="AN630" s="172">
        <v>3.8</v>
      </c>
      <c r="AO630" s="120"/>
      <c r="AP630" s="92">
        <f t="shared" si="348"/>
        <v>664.8</v>
      </c>
      <c r="AQ630" s="93" t="s">
        <v>1301</v>
      </c>
      <c r="AR630" s="226"/>
      <c r="AS630" s="227"/>
      <c r="AT630" s="96">
        <f t="shared" si="384"/>
        <v>30</v>
      </c>
      <c r="AU630" s="97">
        <f t="shared" si="395"/>
        <v>24</v>
      </c>
      <c r="AV630" s="98"/>
      <c r="AW630" s="58">
        <f t="shared" si="353"/>
        <v>3.8</v>
      </c>
      <c r="AX630" s="99"/>
      <c r="AY630" s="300">
        <f t="shared" si="396"/>
        <v>115</v>
      </c>
      <c r="AZ630" s="101">
        <v>176</v>
      </c>
      <c r="BA630" s="102">
        <f t="shared" si="349"/>
        <v>-61</v>
      </c>
      <c r="BB630" s="102" t="str">
        <f t="shared" si="350"/>
        <v/>
      </c>
      <c r="BC630" s="102" t="str">
        <f t="shared" si="351"/>
        <v/>
      </c>
      <c r="BD630" s="102" t="s">
        <v>1301</v>
      </c>
      <c r="BE630" s="103"/>
      <c r="BF630" s="495" t="s">
        <v>1831</v>
      </c>
      <c r="BG630" s="105" t="s">
        <v>1301</v>
      </c>
      <c r="BH630" s="105" t="s">
        <v>1301</v>
      </c>
      <c r="BI630" s="105" t="s">
        <v>1301</v>
      </c>
      <c r="BJ630" s="105" t="s">
        <v>1301</v>
      </c>
      <c r="BK630" s="105" t="s">
        <v>1301</v>
      </c>
      <c r="BL630" s="105" t="s">
        <v>1301</v>
      </c>
      <c r="BM630" s="105" t="s">
        <v>1301</v>
      </c>
      <c r="BN630" s="105" t="s">
        <v>1301</v>
      </c>
      <c r="BO630" s="105" t="s">
        <v>1301</v>
      </c>
      <c r="BP630" s="105" t="s">
        <v>1301</v>
      </c>
      <c r="BQ630" s="105" t="s">
        <v>1301</v>
      </c>
      <c r="BR630" s="106" t="s">
        <v>1301</v>
      </c>
      <c r="BS630" s="107"/>
      <c r="BT630" s="498" t="s">
        <v>1301</v>
      </c>
      <c r="BU630" s="193" t="s">
        <v>1301</v>
      </c>
      <c r="BV630" s="193" t="s">
        <v>1301</v>
      </c>
      <c r="BW630" s="193" t="s">
        <v>1301</v>
      </c>
      <c r="BX630" s="193" t="s">
        <v>1301</v>
      </c>
      <c r="BY630" s="109" t="s">
        <v>1301</v>
      </c>
      <c r="BZ630" s="109" t="s">
        <v>1301</v>
      </c>
      <c r="CA630" s="109" t="s">
        <v>1301</v>
      </c>
      <c r="CB630" s="109" t="s">
        <v>1301</v>
      </c>
      <c r="CC630" s="109" t="s">
        <v>1301</v>
      </c>
      <c r="CD630" s="109" t="s">
        <v>1301</v>
      </c>
      <c r="CE630" s="109" t="s">
        <v>1301</v>
      </c>
      <c r="CF630" s="110"/>
      <c r="CG630" s="111">
        <v>122</v>
      </c>
      <c r="CH630" s="111">
        <v>89</v>
      </c>
      <c r="CI630" s="111">
        <v>153</v>
      </c>
      <c r="CJ630" s="111">
        <v>176</v>
      </c>
      <c r="CK630" s="111">
        <v>157</v>
      </c>
      <c r="CL630" s="111">
        <v>134</v>
      </c>
      <c r="CM630" s="111">
        <v>146</v>
      </c>
      <c r="CN630" s="111">
        <v>135</v>
      </c>
      <c r="CO630" s="111">
        <v>135</v>
      </c>
      <c r="CP630" s="111">
        <v>155</v>
      </c>
      <c r="CQ630" s="111">
        <v>184</v>
      </c>
      <c r="CR630" s="111">
        <v>228</v>
      </c>
      <c r="CS630" s="112"/>
      <c r="CT630" s="496" t="s">
        <v>1831</v>
      </c>
      <c r="CU630" s="114">
        <f t="shared" si="387"/>
        <v>303.5</v>
      </c>
      <c r="CV630" s="114"/>
      <c r="CW630" s="114"/>
      <c r="CX630" s="114">
        <f t="shared" si="388"/>
        <v>170.8</v>
      </c>
      <c r="CY630" s="114"/>
      <c r="CZ630" s="114"/>
      <c r="DA630" s="114">
        <f t="shared" si="389"/>
        <v>190.5</v>
      </c>
      <c r="DB630" s="115">
        <f t="shared" si="390"/>
        <v>664.8</v>
      </c>
      <c r="DC630" s="116">
        <f t="shared" si="391"/>
        <v>10</v>
      </c>
      <c r="DD630" s="116">
        <f t="shared" si="392"/>
        <v>10</v>
      </c>
      <c r="DE630" s="116">
        <f t="shared" si="393"/>
        <v>10</v>
      </c>
      <c r="DF630" s="117">
        <f t="shared" si="394"/>
        <v>30</v>
      </c>
      <c r="DH630" s="119"/>
      <c r="DI630" s="119"/>
      <c r="DJ630" s="120"/>
      <c r="DK630" s="121"/>
      <c r="DL630" s="119"/>
      <c r="DM630" s="119"/>
      <c r="DN630" s="120"/>
      <c r="DO630" s="121"/>
      <c r="DP630" s="119"/>
      <c r="DQ630" s="119"/>
      <c r="DR630" s="120"/>
      <c r="DS630" s="121"/>
      <c r="DT630" s="119"/>
      <c r="DU630" s="119"/>
      <c r="DV630" s="120"/>
      <c r="DW630" s="121"/>
      <c r="DX630" s="119"/>
      <c r="DY630" s="119"/>
      <c r="DZ630" s="120"/>
      <c r="EA630" s="121"/>
      <c r="EB630" s="119"/>
      <c r="EC630" s="119"/>
      <c r="ED630" s="120"/>
      <c r="EE630" s="121"/>
      <c r="EF630" s="119"/>
      <c r="EG630" s="119"/>
      <c r="EH630" s="120"/>
      <c r="EI630" s="121"/>
      <c r="EJ630" s="119"/>
      <c r="EK630" s="119"/>
      <c r="EL630" s="120"/>
      <c r="EM630" s="121"/>
      <c r="EN630" s="119"/>
      <c r="EO630" s="119"/>
      <c r="EP630" s="120"/>
      <c r="EQ630" s="121"/>
      <c r="ER630" s="119"/>
      <c r="ES630" s="119"/>
      <c r="ET630" s="120"/>
      <c r="EU630" s="121"/>
      <c r="EV630" s="119"/>
      <c r="EW630" s="119"/>
      <c r="EX630" s="120"/>
      <c r="EY630" s="121"/>
      <c r="EZ630" s="119"/>
      <c r="FA630" s="119"/>
      <c r="FB630" s="120"/>
    </row>
    <row r="631" spans="1:158" s="118" customFormat="1" ht="15" customHeight="1" x14ac:dyDescent="0.25">
      <c r="A631" s="500">
        <v>33055010</v>
      </c>
      <c r="B631" s="86">
        <v>-69.803333333333001</v>
      </c>
      <c r="C631" s="86">
        <v>4.4947222222220002</v>
      </c>
      <c r="D631" s="445">
        <v>167</v>
      </c>
      <c r="E631" s="492" t="s">
        <v>82</v>
      </c>
      <c r="F631" s="475" t="s">
        <v>79</v>
      </c>
      <c r="G631" s="475" t="s">
        <v>1524</v>
      </c>
      <c r="H631" s="475" t="s">
        <v>1533</v>
      </c>
      <c r="I631" s="475" t="s">
        <v>1651</v>
      </c>
      <c r="J631" s="479" t="s">
        <v>780</v>
      </c>
      <c r="K631" s="126" t="s">
        <v>1301</v>
      </c>
      <c r="L631" s="126">
        <v>0</v>
      </c>
      <c r="M631" s="126" t="s">
        <v>1301</v>
      </c>
      <c r="N631" s="126">
        <v>0</v>
      </c>
      <c r="O631" s="126">
        <v>3</v>
      </c>
      <c r="P631" s="126">
        <v>18</v>
      </c>
      <c r="Q631" s="126">
        <v>6</v>
      </c>
      <c r="R631" s="126">
        <v>20</v>
      </c>
      <c r="S631" s="126">
        <v>33</v>
      </c>
      <c r="T631" s="126">
        <v>2</v>
      </c>
      <c r="U631" s="126">
        <v>0</v>
      </c>
      <c r="V631" s="661">
        <v>0</v>
      </c>
      <c r="W631" s="661">
        <v>16</v>
      </c>
      <c r="X631" s="126">
        <v>1</v>
      </c>
      <c r="Y631" s="126">
        <v>2</v>
      </c>
      <c r="Z631" s="126">
        <v>31</v>
      </c>
      <c r="AA631" s="126">
        <v>0</v>
      </c>
      <c r="AB631" s="126">
        <v>0</v>
      </c>
      <c r="AC631" s="126">
        <v>0</v>
      </c>
      <c r="AD631" s="126">
        <v>0</v>
      </c>
      <c r="AE631" s="126">
        <v>0</v>
      </c>
      <c r="AF631" s="126">
        <v>12</v>
      </c>
      <c r="AG631" s="126">
        <v>46</v>
      </c>
      <c r="AH631" s="126">
        <v>2</v>
      </c>
      <c r="AI631" s="126">
        <v>54</v>
      </c>
      <c r="AJ631" s="126">
        <v>0</v>
      </c>
      <c r="AK631" s="126">
        <v>0</v>
      </c>
      <c r="AL631" s="126">
        <v>20</v>
      </c>
      <c r="AM631" s="126">
        <v>25</v>
      </c>
      <c r="AN631" s="172">
        <v>12</v>
      </c>
      <c r="AO631" s="120"/>
      <c r="AP631" s="92">
        <f t="shared" si="348"/>
        <v>303</v>
      </c>
      <c r="AQ631" s="93" t="s">
        <v>1301</v>
      </c>
      <c r="AR631" s="226"/>
      <c r="AS631" s="227"/>
      <c r="AT631" s="96">
        <f t="shared" si="384"/>
        <v>28</v>
      </c>
      <c r="AU631" s="97">
        <f t="shared" si="395"/>
        <v>17</v>
      </c>
      <c r="AV631" s="98"/>
      <c r="AW631" s="58">
        <f>+LOOKUP(1000,K631:AO631)</f>
        <v>12</v>
      </c>
      <c r="AX631" s="99"/>
      <c r="AY631" s="300">
        <f t="shared" si="396"/>
        <v>54</v>
      </c>
      <c r="AZ631" s="101">
        <v>155</v>
      </c>
      <c r="BA631" s="102">
        <f t="shared" si="349"/>
        <v>-101</v>
      </c>
      <c r="BB631" s="102" t="str">
        <f t="shared" si="350"/>
        <v/>
      </c>
      <c r="BC631" s="102" t="str">
        <f t="shared" si="351"/>
        <v/>
      </c>
      <c r="BD631" s="102" t="s">
        <v>1301</v>
      </c>
      <c r="BE631" s="103"/>
      <c r="BF631" s="501" t="s">
        <v>82</v>
      </c>
      <c r="BG631" s="105" t="s">
        <v>1301</v>
      </c>
      <c r="BH631" s="105" t="s">
        <v>1301</v>
      </c>
      <c r="BI631" s="105" t="s">
        <v>1301</v>
      </c>
      <c r="BJ631" s="105" t="s">
        <v>1301</v>
      </c>
      <c r="BK631" s="105" t="s">
        <v>1301</v>
      </c>
      <c r="BL631" s="105" t="s">
        <v>1301</v>
      </c>
      <c r="BM631" s="105" t="s">
        <v>1301</v>
      </c>
      <c r="BN631" s="105" t="s">
        <v>1301</v>
      </c>
      <c r="BO631" s="105" t="s">
        <v>1301</v>
      </c>
      <c r="BP631" s="105" t="s">
        <v>1301</v>
      </c>
      <c r="BQ631" s="105" t="s">
        <v>1301</v>
      </c>
      <c r="BR631" s="106" t="s">
        <v>1301</v>
      </c>
      <c r="BS631" s="107"/>
      <c r="BT631" s="498" t="s">
        <v>1301</v>
      </c>
      <c r="BU631" s="193" t="s">
        <v>1301</v>
      </c>
      <c r="BV631" s="193" t="s">
        <v>1301</v>
      </c>
      <c r="BW631" s="193" t="s">
        <v>1301</v>
      </c>
      <c r="BX631" s="193" t="s">
        <v>1301</v>
      </c>
      <c r="BY631" s="109" t="s">
        <v>1301</v>
      </c>
      <c r="BZ631" s="109" t="s">
        <v>1301</v>
      </c>
      <c r="CA631" s="109" t="s">
        <v>1301</v>
      </c>
      <c r="CB631" s="109" t="s">
        <v>1301</v>
      </c>
      <c r="CC631" s="109" t="s">
        <v>1301</v>
      </c>
      <c r="CD631" s="109" t="s">
        <v>1301</v>
      </c>
      <c r="CE631" s="109" t="s">
        <v>1301</v>
      </c>
      <c r="CF631" s="110"/>
      <c r="CG631" s="111">
        <v>105</v>
      </c>
      <c r="CH631" s="111">
        <v>95.3</v>
      </c>
      <c r="CI631" s="111">
        <v>96</v>
      </c>
      <c r="CJ631" s="111">
        <v>155</v>
      </c>
      <c r="CK631" s="111">
        <v>155</v>
      </c>
      <c r="CL631" s="111">
        <v>157</v>
      </c>
      <c r="CM631" s="111">
        <v>174.2</v>
      </c>
      <c r="CN631" s="111">
        <v>130</v>
      </c>
      <c r="CO631" s="111">
        <v>158</v>
      </c>
      <c r="CP631" s="111">
        <v>114</v>
      </c>
      <c r="CQ631" s="111">
        <v>102</v>
      </c>
      <c r="CR631" s="111">
        <v>135.4</v>
      </c>
      <c r="CS631" s="112"/>
      <c r="CT631" s="502" t="s">
        <v>82</v>
      </c>
      <c r="CU631" s="114"/>
      <c r="CV631" s="114"/>
      <c r="CW631" s="114"/>
      <c r="CX631" s="114"/>
      <c r="CY631" s="114"/>
      <c r="CZ631" s="114"/>
      <c r="DA631" s="114">
        <f t="shared" si="389"/>
        <v>171</v>
      </c>
      <c r="DB631" s="115">
        <f t="shared" si="390"/>
        <v>171</v>
      </c>
      <c r="DC631" s="116">
        <f t="shared" si="391"/>
        <v>8</v>
      </c>
      <c r="DD631" s="116">
        <f t="shared" si="392"/>
        <v>10</v>
      </c>
      <c r="DE631" s="116">
        <f t="shared" si="393"/>
        <v>10</v>
      </c>
      <c r="DF631" s="117">
        <f t="shared" si="394"/>
        <v>28</v>
      </c>
      <c r="DH631" s="119">
        <v>11.72513966480447</v>
      </c>
      <c r="DI631" s="119">
        <v>10.765810055865922</v>
      </c>
      <c r="DJ631" s="120">
        <v>15.669050279329607</v>
      </c>
      <c r="DK631" s="121"/>
      <c r="DL631" s="119">
        <v>32.828915662650601</v>
      </c>
      <c r="DM631" s="119">
        <v>18.308433734939758</v>
      </c>
      <c r="DN631" s="120">
        <v>18.729317269076304</v>
      </c>
      <c r="DO631" s="121"/>
      <c r="DP631" s="119">
        <v>31.259486360285081</v>
      </c>
      <c r="DQ631" s="119">
        <v>36.020865077414598</v>
      </c>
      <c r="DR631" s="120">
        <v>62.311956254608006</v>
      </c>
      <c r="DS631" s="121"/>
      <c r="DT631" s="119">
        <v>82.815720014582567</v>
      </c>
      <c r="DU631" s="119">
        <v>93.776624134159675</v>
      </c>
      <c r="DV631" s="120">
        <v>101.7943225179244</v>
      </c>
      <c r="DW631" s="121"/>
      <c r="DX631" s="119">
        <v>106.3372746331237</v>
      </c>
      <c r="DY631" s="119">
        <v>119.14431865828094</v>
      </c>
      <c r="DZ631" s="120">
        <v>113.90507337526206</v>
      </c>
      <c r="EA631" s="121"/>
      <c r="EB631" s="119">
        <v>126.04508110936682</v>
      </c>
      <c r="EC631" s="119">
        <v>141.8132705389848</v>
      </c>
      <c r="ED631" s="120">
        <v>143.42021978021978</v>
      </c>
      <c r="EE631" s="121"/>
      <c r="EF631" s="119">
        <v>142.53808301886795</v>
      </c>
      <c r="EG631" s="119">
        <v>106.90356226415093</v>
      </c>
      <c r="EH631" s="120">
        <v>154.11168805031448</v>
      </c>
      <c r="EI631" s="121"/>
      <c r="EJ631" s="119">
        <v>108.2119535519126</v>
      </c>
      <c r="EK631" s="119">
        <v>99.270496357012789</v>
      </c>
      <c r="EL631" s="120">
        <v>90.024216757741371</v>
      </c>
      <c r="EM631" s="121"/>
      <c r="EN631" s="119">
        <v>89.362421229114887</v>
      </c>
      <c r="EO631" s="119">
        <v>92.277631959299313</v>
      </c>
      <c r="EP631" s="120">
        <v>95.417089668728678</v>
      </c>
      <c r="EQ631" s="121"/>
      <c r="ER631" s="119">
        <v>113.42748872180449</v>
      </c>
      <c r="ES631" s="119">
        <v>87.938165413533824</v>
      </c>
      <c r="ET631" s="120">
        <v>101.32006015037594</v>
      </c>
      <c r="EU631" s="121"/>
      <c r="EV631" s="119">
        <v>94.589719626168232</v>
      </c>
      <c r="EW631" s="119">
        <v>75.139452603471298</v>
      </c>
      <c r="EX631" s="120">
        <v>71.249399198931897</v>
      </c>
      <c r="EY631" s="121"/>
      <c r="EZ631" s="119">
        <v>71.365714885576324</v>
      </c>
      <c r="FA631" s="119">
        <v>38.78792777661139</v>
      </c>
      <c r="FB631" s="120">
        <v>22.091811883266853</v>
      </c>
    </row>
    <row r="632" spans="1:158" s="118" customFormat="1" ht="15" customHeight="1" x14ac:dyDescent="0.25">
      <c r="A632" s="500">
        <v>32070040</v>
      </c>
      <c r="B632" s="86">
        <v>-73.633332999999993</v>
      </c>
      <c r="C632" s="86">
        <v>2.983333</v>
      </c>
      <c r="D632" s="445">
        <v>245</v>
      </c>
      <c r="E632" s="492" t="s">
        <v>466</v>
      </c>
      <c r="F632" s="475" t="s">
        <v>80</v>
      </c>
      <c r="G632" s="475" t="s">
        <v>1524</v>
      </c>
      <c r="H632" s="475" t="s">
        <v>1531</v>
      </c>
      <c r="I632" s="475" t="s">
        <v>1647</v>
      </c>
      <c r="J632" s="479" t="s">
        <v>1035</v>
      </c>
      <c r="K632" s="126" t="s">
        <v>1301</v>
      </c>
      <c r="L632" s="126" t="s">
        <v>1301</v>
      </c>
      <c r="M632" s="126" t="s">
        <v>1301</v>
      </c>
      <c r="N632" s="126" t="s">
        <v>1301</v>
      </c>
      <c r="O632" s="126">
        <v>0</v>
      </c>
      <c r="P632" s="126">
        <v>0</v>
      </c>
      <c r="Q632" s="126">
        <v>8</v>
      </c>
      <c r="R632" s="126">
        <v>20</v>
      </c>
      <c r="S632" s="126">
        <v>40</v>
      </c>
      <c r="T632" s="126">
        <v>14</v>
      </c>
      <c r="U632" s="126">
        <v>0</v>
      </c>
      <c r="V632" s="661">
        <v>18</v>
      </c>
      <c r="W632" s="661">
        <v>0</v>
      </c>
      <c r="X632" s="126">
        <v>40</v>
      </c>
      <c r="Y632" s="126">
        <v>94</v>
      </c>
      <c r="Z632" s="126">
        <v>26</v>
      </c>
      <c r="AA632" s="126">
        <v>0</v>
      </c>
      <c r="AB632" s="126">
        <v>0</v>
      </c>
      <c r="AC632" s="126">
        <v>0</v>
      </c>
      <c r="AD632" s="126">
        <v>0</v>
      </c>
      <c r="AE632" s="126">
        <v>28</v>
      </c>
      <c r="AF632" s="126">
        <v>110</v>
      </c>
      <c r="AG632" s="126">
        <v>14</v>
      </c>
      <c r="AH632" s="126">
        <v>12</v>
      </c>
      <c r="AI632" s="126">
        <v>0</v>
      </c>
      <c r="AJ632" s="126">
        <v>12</v>
      </c>
      <c r="AK632" s="126">
        <v>0</v>
      </c>
      <c r="AL632" s="126">
        <v>54</v>
      </c>
      <c r="AM632" s="126">
        <v>0</v>
      </c>
      <c r="AN632" s="126">
        <v>0</v>
      </c>
      <c r="AO632" s="120"/>
      <c r="AP632" s="92">
        <f t="shared" si="348"/>
        <v>490</v>
      </c>
      <c r="AQ632" s="93">
        <v>397.41851851851851</v>
      </c>
      <c r="AR632" s="94">
        <f>+AP632*100/AQ632</f>
        <v>123.29571400613217</v>
      </c>
      <c r="AS632" s="95">
        <f>IF(AND((AP632*$AT$1*100/(AQ632*AT632))&gt;100+3.33*AP632-AQ632*AT632/$AT$1,AQ632&lt;30),IF(100+3.33*AP632-AQ632*AT632/$AT$1&gt;200,200,100+3.33*AP632-AQ632*AT632/$AT$1),IF((AP632*$AT$1*100/(AQ632*AT632))&lt;100+AP632-3.33*AQ632*AT632/$AT$1,100+AP632-3.33*AQ632*AT632/$AT$1,IF((AP632*$AT$1*100/(AQ632*AT632))&gt;200,200,(AP632*$AT$1*100/(AQ632*AT632)))))</f>
        <v>142.26428539169098</v>
      </c>
      <c r="AT632" s="96">
        <f t="shared" si="384"/>
        <v>26</v>
      </c>
      <c r="AU632" s="97">
        <f t="shared" si="395"/>
        <v>14</v>
      </c>
      <c r="AV632" s="98"/>
      <c r="AW632" s="58">
        <f t="shared" si="353"/>
        <v>0</v>
      </c>
      <c r="AX632" s="99"/>
      <c r="AY632" s="300">
        <f t="shared" si="396"/>
        <v>110</v>
      </c>
      <c r="AZ632" s="101">
        <v>168</v>
      </c>
      <c r="BA632" s="102">
        <f t="shared" si="349"/>
        <v>-58</v>
      </c>
      <c r="BB632" s="102" t="str">
        <f t="shared" si="350"/>
        <v/>
      </c>
      <c r="BC632" s="102" t="str">
        <f t="shared" si="351"/>
        <v/>
      </c>
      <c r="BD632" s="102">
        <v>16.074074074074076</v>
      </c>
      <c r="BE632" s="103">
        <f>AU632-BD632</f>
        <v>-2.0740740740740762</v>
      </c>
      <c r="BF632" s="495" t="s">
        <v>466</v>
      </c>
      <c r="BG632" s="105">
        <v>43.231034482758623</v>
      </c>
      <c r="BH632" s="105">
        <v>78.806896551724137</v>
      </c>
      <c r="BI632" s="105">
        <v>214.25</v>
      </c>
      <c r="BJ632" s="105">
        <v>397.41851851851851</v>
      </c>
      <c r="BK632" s="105">
        <v>420.92307692307691</v>
      </c>
      <c r="BL632" s="105">
        <v>393.60999999999996</v>
      </c>
      <c r="BM632" s="105">
        <v>325.9379310344828</v>
      </c>
      <c r="BN632" s="105">
        <v>208.01333333333332</v>
      </c>
      <c r="BO632" s="105">
        <v>214.68965517241378</v>
      </c>
      <c r="BP632" s="105">
        <v>296.3</v>
      </c>
      <c r="BQ632" s="105">
        <v>235.03333333333333</v>
      </c>
      <c r="BR632" s="106">
        <v>88.482758620689651</v>
      </c>
      <c r="BS632" s="107"/>
      <c r="BT632" s="498">
        <v>2.6896551724137927</v>
      </c>
      <c r="BU632" s="193">
        <v>4.6799409716324103</v>
      </c>
      <c r="BV632" s="193">
        <v>11.151724137931033</v>
      </c>
      <c r="BW632" s="193">
        <v>16.074074074074076</v>
      </c>
      <c r="BX632" s="193">
        <v>17.099178981937602</v>
      </c>
      <c r="BY632" s="109">
        <v>18.066666666666666</v>
      </c>
      <c r="BZ632" s="109">
        <v>17.144444444444449</v>
      </c>
      <c r="CA632" s="109">
        <v>12.766666666666667</v>
      </c>
      <c r="CB632" s="109">
        <v>11.371794871794876</v>
      </c>
      <c r="CC632" s="109">
        <v>13.299999999999997</v>
      </c>
      <c r="CD632" s="109">
        <v>11.233333333333336</v>
      </c>
      <c r="CE632" s="109">
        <v>5.3103448275862046</v>
      </c>
      <c r="CF632" s="110"/>
      <c r="CG632" s="111">
        <v>99</v>
      </c>
      <c r="CH632" s="111">
        <v>110</v>
      </c>
      <c r="CI632" s="111">
        <v>118</v>
      </c>
      <c r="CJ632" s="111">
        <v>168</v>
      </c>
      <c r="CK632" s="111">
        <v>116</v>
      </c>
      <c r="CL632" s="111">
        <v>165.2</v>
      </c>
      <c r="CM632" s="111">
        <v>149</v>
      </c>
      <c r="CN632" s="111">
        <v>100</v>
      </c>
      <c r="CO632" s="111">
        <v>136</v>
      </c>
      <c r="CP632" s="111">
        <v>134</v>
      </c>
      <c r="CQ632" s="111">
        <v>204</v>
      </c>
      <c r="CR632" s="111">
        <v>99</v>
      </c>
      <c r="CS632" s="112"/>
      <c r="CT632" s="496" t="s">
        <v>466</v>
      </c>
      <c r="CU632" s="114">
        <f>SUM(K632:T632)</f>
        <v>82</v>
      </c>
      <c r="CV632" s="114"/>
      <c r="CW632" s="114"/>
      <c r="CX632" s="114">
        <f>SUM(U632:AD632)</f>
        <v>178</v>
      </c>
      <c r="CY632" s="114"/>
      <c r="CZ632" s="114"/>
      <c r="DA632" s="114">
        <f t="shared" si="389"/>
        <v>230</v>
      </c>
      <c r="DB632" s="115">
        <f t="shared" si="390"/>
        <v>490</v>
      </c>
      <c r="DC632" s="116">
        <f t="shared" si="391"/>
        <v>6</v>
      </c>
      <c r="DD632" s="116">
        <f t="shared" si="392"/>
        <v>10</v>
      </c>
      <c r="DE632" s="116">
        <f t="shared" si="393"/>
        <v>10</v>
      </c>
      <c r="DF632" s="117">
        <f t="shared" si="394"/>
        <v>26</v>
      </c>
      <c r="DH632" s="119">
        <v>9.2478957212999759</v>
      </c>
      <c r="DI632" s="119">
        <v>6.7168926817862991</v>
      </c>
      <c r="DJ632" s="120">
        <v>16.062134673836802</v>
      </c>
      <c r="DK632" s="121"/>
      <c r="DL632" s="119">
        <v>27.038845637583893</v>
      </c>
      <c r="DM632" s="119">
        <v>27.13438926174496</v>
      </c>
      <c r="DN632" s="120">
        <v>31.242765100671139</v>
      </c>
      <c r="DO632" s="121"/>
      <c r="DP632" s="119">
        <v>54.512340493619732</v>
      </c>
      <c r="DQ632" s="119">
        <v>66.8738749549982</v>
      </c>
      <c r="DR632" s="120">
        <v>73.459938397535893</v>
      </c>
      <c r="DS632" s="121"/>
      <c r="DT632" s="119">
        <v>116.63766811256184</v>
      </c>
      <c r="DU632" s="119">
        <v>122.66706628593849</v>
      </c>
      <c r="DV632" s="120">
        <v>127.55295790919196</v>
      </c>
      <c r="DW632" s="121"/>
      <c r="DX632" s="119">
        <v>141.94159431728491</v>
      </c>
      <c r="DY632" s="119">
        <v>122.34254143646406</v>
      </c>
      <c r="DZ632" s="120">
        <v>119.71586424625097</v>
      </c>
      <c r="EA632" s="121"/>
      <c r="EB632" s="119">
        <v>129.59980002499688</v>
      </c>
      <c r="EC632" s="119">
        <v>121.70231221097364</v>
      </c>
      <c r="ED632" s="120">
        <v>108.74233220847395</v>
      </c>
      <c r="EE632" s="121"/>
      <c r="EF632" s="119">
        <v>106.84888937334979</v>
      </c>
      <c r="EG632" s="119">
        <v>106.03789211055395</v>
      </c>
      <c r="EH632" s="120">
        <v>97.116922219799889</v>
      </c>
      <c r="EI632" s="121"/>
      <c r="EJ632" s="119">
        <v>70.844251371571076</v>
      </c>
      <c r="EK632" s="119">
        <v>65.193454364089774</v>
      </c>
      <c r="EL632" s="120">
        <v>73.774294264339161</v>
      </c>
      <c r="EM632" s="121"/>
      <c r="EN632" s="119">
        <v>49.971920176644581</v>
      </c>
      <c r="EO632" s="119">
        <v>56.304995208932205</v>
      </c>
      <c r="EP632" s="120">
        <v>69.663825355163937</v>
      </c>
      <c r="EQ632" s="121"/>
      <c r="ER632" s="119">
        <v>76.952271038947273</v>
      </c>
      <c r="ES632" s="119">
        <v>86.693064841345645</v>
      </c>
      <c r="ET632" s="120">
        <v>108.31762708267007</v>
      </c>
      <c r="EU632" s="121"/>
      <c r="EV632" s="119">
        <v>95.402049311559409</v>
      </c>
      <c r="EW632" s="119">
        <v>67.727404205358098</v>
      </c>
      <c r="EX632" s="120">
        <v>46.392768705304739</v>
      </c>
      <c r="EY632" s="121"/>
      <c r="EZ632" s="119">
        <v>46.040075973409309</v>
      </c>
      <c r="FA632" s="119">
        <v>23.432953466286797</v>
      </c>
      <c r="FB632" s="120">
        <v>14.142355175688509</v>
      </c>
    </row>
    <row r="633" spans="1:158" s="118" customFormat="1" ht="15" customHeight="1" x14ac:dyDescent="0.25">
      <c r="A633" s="500">
        <v>35225030</v>
      </c>
      <c r="B633" s="86">
        <v>-71.433055555555995</v>
      </c>
      <c r="C633" s="86">
        <v>4.9104722222220003</v>
      </c>
      <c r="D633" s="445">
        <v>130</v>
      </c>
      <c r="E633" s="492" t="s">
        <v>467</v>
      </c>
      <c r="F633" s="475" t="s">
        <v>298</v>
      </c>
      <c r="G633" s="475" t="s">
        <v>1524</v>
      </c>
      <c r="H633" s="475" t="s">
        <v>737</v>
      </c>
      <c r="I633" s="475" t="s">
        <v>1652</v>
      </c>
      <c r="J633" s="479" t="s">
        <v>1048</v>
      </c>
      <c r="K633" s="126">
        <v>1</v>
      </c>
      <c r="L633" s="126">
        <v>0</v>
      </c>
      <c r="M633" s="126">
        <v>0</v>
      </c>
      <c r="N633" s="126">
        <v>3</v>
      </c>
      <c r="O633" s="126">
        <v>1</v>
      </c>
      <c r="P633" s="126">
        <v>32</v>
      </c>
      <c r="Q633" s="126">
        <v>13</v>
      </c>
      <c r="R633" s="126">
        <v>7</v>
      </c>
      <c r="S633" s="126">
        <v>0</v>
      </c>
      <c r="T633" s="126">
        <v>0</v>
      </c>
      <c r="U633" s="126" t="s">
        <v>1301</v>
      </c>
      <c r="V633" s="661">
        <v>14</v>
      </c>
      <c r="W633" s="661" t="s">
        <v>1301</v>
      </c>
      <c r="X633" s="126">
        <v>42</v>
      </c>
      <c r="Y633" s="126">
        <v>0</v>
      </c>
      <c r="Z633" s="126">
        <v>79</v>
      </c>
      <c r="AA633" s="126">
        <v>10</v>
      </c>
      <c r="AB633" s="126">
        <v>0</v>
      </c>
      <c r="AC633" s="126">
        <v>0</v>
      </c>
      <c r="AD633" s="126">
        <v>0</v>
      </c>
      <c r="AE633" s="126">
        <v>4</v>
      </c>
      <c r="AF633" s="126">
        <v>0</v>
      </c>
      <c r="AG633" s="126">
        <v>1</v>
      </c>
      <c r="AH633" s="126">
        <v>0</v>
      </c>
      <c r="AI633" s="126">
        <v>81</v>
      </c>
      <c r="AJ633" s="126">
        <v>0</v>
      </c>
      <c r="AK633" s="126">
        <v>0</v>
      </c>
      <c r="AL633" s="126">
        <v>50</v>
      </c>
      <c r="AM633" s="126">
        <v>30</v>
      </c>
      <c r="AN633" s="126">
        <v>0</v>
      </c>
      <c r="AO633" s="120"/>
      <c r="AP633" s="92">
        <f t="shared" si="348"/>
        <v>368</v>
      </c>
      <c r="AQ633" s="93">
        <v>238.63703703703706</v>
      </c>
      <c r="AR633" s="94">
        <f>+AP633*100/AQ633</f>
        <v>154.20908865160166</v>
      </c>
      <c r="AS633" s="95">
        <f>IF(AND((AP633*$AT$1*100/(AQ633*AT633))&gt;100+3.33*AP633-AQ633*AT633/$AT$1,AQ633&lt;30),IF(100+3.33*AP633-AQ633*AT633/$AT$1&gt;200,200,100+3.33*AP633-AQ633*AT633/$AT$1),IF((AP633*$AT$1*100/(AQ633*AT633))&lt;100+AP633-3.33*AQ633*AT633/$AT$1,100+AP633-3.33*AQ633*AT633/$AT$1,IF((AP633*$AT$1*100/(AQ633*AT633))&gt;200,200,(AP633*$AT$1*100/(AQ633*AT633)))))</f>
        <v>165.22402355528752</v>
      </c>
      <c r="AT633" s="96">
        <f t="shared" si="384"/>
        <v>28</v>
      </c>
      <c r="AU633" s="97">
        <f t="shared" si="395"/>
        <v>15</v>
      </c>
      <c r="AV633" s="98"/>
      <c r="AW633" s="58">
        <f t="shared" si="353"/>
        <v>0</v>
      </c>
      <c r="AX633" s="99"/>
      <c r="AY633" s="300">
        <f t="shared" si="396"/>
        <v>81</v>
      </c>
      <c r="AZ633" s="101">
        <v>196</v>
      </c>
      <c r="BA633" s="102">
        <f t="shared" si="349"/>
        <v>-115</v>
      </c>
      <c r="BB633" s="102" t="str">
        <f t="shared" si="350"/>
        <v/>
      </c>
      <c r="BC633" s="102" t="str">
        <f t="shared" si="351"/>
        <v/>
      </c>
      <c r="BD633" s="102">
        <v>14.380499405469678</v>
      </c>
      <c r="BE633" s="103">
        <f>AU633-BD633</f>
        <v>0.61950059453032225</v>
      </c>
      <c r="BF633" s="495" t="s">
        <v>467</v>
      </c>
      <c r="BG633" s="105">
        <v>22.5448275862069</v>
      </c>
      <c r="BH633" s="105">
        <v>30.985185185185188</v>
      </c>
      <c r="BI633" s="105">
        <v>96.635714285714272</v>
      </c>
      <c r="BJ633" s="105">
        <v>238.63703703703706</v>
      </c>
      <c r="BK633" s="105">
        <v>344.04642857142852</v>
      </c>
      <c r="BL633" s="105">
        <v>375.97142857142853</v>
      </c>
      <c r="BM633" s="105">
        <v>311.17500000000001</v>
      </c>
      <c r="BN633" s="105">
        <v>264.93461538461548</v>
      </c>
      <c r="BO633" s="105">
        <v>224.79999999999998</v>
      </c>
      <c r="BP633" s="105">
        <v>228.73600000000002</v>
      </c>
      <c r="BQ633" s="105">
        <v>149.98400000000001</v>
      </c>
      <c r="BR633" s="106">
        <v>32.43333333333333</v>
      </c>
      <c r="BS633" s="107"/>
      <c r="BT633" s="498">
        <v>1.7931034482758619</v>
      </c>
      <c r="BU633" s="193">
        <v>2.8540750351864883</v>
      </c>
      <c r="BV633" s="193">
        <v>6.6071428571428541</v>
      </c>
      <c r="BW633" s="193">
        <v>14.380499405469678</v>
      </c>
      <c r="BX633" s="193">
        <v>19.158620689655169</v>
      </c>
      <c r="BY633" s="109">
        <v>18.914387633769323</v>
      </c>
      <c r="BZ633" s="109">
        <v>19.328735632183907</v>
      </c>
      <c r="CA633" s="109">
        <v>16.908374384236453</v>
      </c>
      <c r="CB633" s="109">
        <v>14.304187192118228</v>
      </c>
      <c r="CC633" s="109">
        <v>13.399999999999997</v>
      </c>
      <c r="CD633" s="109">
        <v>8.6000000000000014</v>
      </c>
      <c r="CE633" s="109">
        <v>3.6597142857142844</v>
      </c>
      <c r="CF633" s="110"/>
      <c r="CG633" s="111">
        <v>101</v>
      </c>
      <c r="CH633" s="111">
        <v>65.5</v>
      </c>
      <c r="CI633" s="111">
        <v>107</v>
      </c>
      <c r="CJ633" s="111">
        <v>196</v>
      </c>
      <c r="CK633" s="111">
        <v>160</v>
      </c>
      <c r="CL633" s="111">
        <v>140</v>
      </c>
      <c r="CM633" s="111">
        <v>150</v>
      </c>
      <c r="CN633" s="111">
        <v>124</v>
      </c>
      <c r="CO633" s="111">
        <v>135</v>
      </c>
      <c r="CP633" s="111">
        <v>145.80000000000001</v>
      </c>
      <c r="CQ633" s="111">
        <v>84</v>
      </c>
      <c r="CR633" s="111">
        <v>102</v>
      </c>
      <c r="CS633" s="112"/>
      <c r="CT633" s="496" t="s">
        <v>467</v>
      </c>
      <c r="CU633" s="114">
        <f>SUM(K633:T633)</f>
        <v>57</v>
      </c>
      <c r="CV633" s="114"/>
      <c r="CW633" s="114"/>
      <c r="CX633" s="114">
        <f>SUM(U633:AD633)</f>
        <v>145</v>
      </c>
      <c r="CY633" s="114"/>
      <c r="CZ633" s="114"/>
      <c r="DA633" s="114">
        <f t="shared" si="389"/>
        <v>166</v>
      </c>
      <c r="DB633" s="115">
        <f t="shared" si="390"/>
        <v>368</v>
      </c>
      <c r="DC633" s="116">
        <f t="shared" si="391"/>
        <v>10</v>
      </c>
      <c r="DD633" s="116">
        <f t="shared" si="392"/>
        <v>8</v>
      </c>
      <c r="DE633" s="116">
        <f t="shared" si="393"/>
        <v>10</v>
      </c>
      <c r="DF633" s="117">
        <f t="shared" si="394"/>
        <v>28</v>
      </c>
      <c r="DH633" s="119">
        <v>3.6353615520282183</v>
      </c>
      <c r="DI633" s="119">
        <v>5.9876543209876534</v>
      </c>
      <c r="DJ633" s="120">
        <v>8.3399470899470884</v>
      </c>
      <c r="DK633" s="121"/>
      <c r="DL633" s="119">
        <v>14.342803684513528</v>
      </c>
      <c r="DM633" s="119">
        <v>13.295883707541737</v>
      </c>
      <c r="DN633" s="120">
        <v>12.772423719055842</v>
      </c>
      <c r="DO633" s="121"/>
      <c r="DP633" s="119">
        <v>14.964376520262515</v>
      </c>
      <c r="DQ633" s="119">
        <v>23.86211391068888</v>
      </c>
      <c r="DR633" s="120">
        <v>42.769805865344885</v>
      </c>
      <c r="DS633" s="121"/>
      <c r="DT633" s="119">
        <v>68.875412028111214</v>
      </c>
      <c r="DU633" s="119">
        <v>75.614301262516335</v>
      </c>
      <c r="DV633" s="120">
        <v>83.14600099508678</v>
      </c>
      <c r="DW633" s="121"/>
      <c r="DX633" s="119">
        <v>105.1745167154385</v>
      </c>
      <c r="DY633" s="119">
        <v>95.894412299370387</v>
      </c>
      <c r="DZ633" s="120">
        <v>120.44178527090538</v>
      </c>
      <c r="EA633" s="121"/>
      <c r="EB633" s="119">
        <v>116.29110770089285</v>
      </c>
      <c r="EC633" s="119">
        <v>146.61022414434524</v>
      </c>
      <c r="ED633" s="120">
        <v>127.78795386904763</v>
      </c>
      <c r="EE633" s="121"/>
      <c r="EF633" s="119">
        <v>115.1664358242478</v>
      </c>
      <c r="EG633" s="119">
        <v>91.891329371578308</v>
      </c>
      <c r="EH633" s="120">
        <v>100.55652051845959</v>
      </c>
      <c r="EI633" s="121"/>
      <c r="EJ633" s="119">
        <v>99.387375000000006</v>
      </c>
      <c r="EK633" s="119">
        <v>96.064392857142849</v>
      </c>
      <c r="EL633" s="120">
        <v>86.498232142857148</v>
      </c>
      <c r="EM633" s="121"/>
      <c r="EN633" s="119">
        <v>74.686822438899227</v>
      </c>
      <c r="EO633" s="119">
        <v>83.485270062223364</v>
      </c>
      <c r="EP633" s="120">
        <v>64.4886217845917</v>
      </c>
      <c r="EQ633" s="121"/>
      <c r="ER633" s="119">
        <v>88.38861331064723</v>
      </c>
      <c r="ES633" s="119">
        <v>62.62511615731956</v>
      </c>
      <c r="ET633" s="120">
        <v>65.300556246318976</v>
      </c>
      <c r="EU633" s="121"/>
      <c r="EV633" s="119">
        <v>62.125675388215285</v>
      </c>
      <c r="EW633" s="119">
        <v>60.930950861518838</v>
      </c>
      <c r="EX633" s="120">
        <v>32.954484861377018</v>
      </c>
      <c r="EY633" s="121"/>
      <c r="EZ633" s="119">
        <v>9.4173469387755091</v>
      </c>
      <c r="FA633" s="119">
        <v>12.071326530612243</v>
      </c>
      <c r="FB633" s="120">
        <v>11.47204081632653</v>
      </c>
    </row>
    <row r="634" spans="1:158" s="118" customFormat="1" ht="15" customHeight="1" x14ac:dyDescent="0.25">
      <c r="A634" s="500">
        <v>35105050</v>
      </c>
      <c r="B634" s="86">
        <v>-72.953583333333</v>
      </c>
      <c r="C634" s="86">
        <v>4.4686666666669996</v>
      </c>
      <c r="D634" s="445">
        <v>190</v>
      </c>
      <c r="E634" s="492" t="s">
        <v>468</v>
      </c>
      <c r="F634" s="475" t="s">
        <v>80</v>
      </c>
      <c r="G634" s="475" t="s">
        <v>1524</v>
      </c>
      <c r="H634" s="475" t="s">
        <v>737</v>
      </c>
      <c r="I634" s="475" t="s">
        <v>1642</v>
      </c>
      <c r="J634" s="479" t="s">
        <v>1049</v>
      </c>
      <c r="K634" s="126" t="s">
        <v>1301</v>
      </c>
      <c r="L634" s="126" t="s">
        <v>1301</v>
      </c>
      <c r="M634" s="126" t="s">
        <v>1301</v>
      </c>
      <c r="N634" s="126" t="s">
        <v>1301</v>
      </c>
      <c r="O634" s="126">
        <v>15</v>
      </c>
      <c r="P634" s="126">
        <v>13</v>
      </c>
      <c r="Q634" s="126">
        <v>4</v>
      </c>
      <c r="R634" s="126">
        <v>23</v>
      </c>
      <c r="S634" s="126">
        <v>5</v>
      </c>
      <c r="T634" s="126">
        <v>31</v>
      </c>
      <c r="U634" s="126">
        <v>0</v>
      </c>
      <c r="V634" s="661">
        <v>0</v>
      </c>
      <c r="W634" s="661">
        <v>7</v>
      </c>
      <c r="X634" s="126">
        <v>26</v>
      </c>
      <c r="Y634" s="126">
        <v>2</v>
      </c>
      <c r="Z634" s="126">
        <v>5</v>
      </c>
      <c r="AA634" s="126">
        <v>7</v>
      </c>
      <c r="AB634" s="126" t="s">
        <v>1301</v>
      </c>
      <c r="AC634" s="126">
        <v>0</v>
      </c>
      <c r="AD634" s="126">
        <v>5</v>
      </c>
      <c r="AE634" s="126">
        <v>18</v>
      </c>
      <c r="AF634" s="126">
        <v>8</v>
      </c>
      <c r="AG634" s="126">
        <v>0</v>
      </c>
      <c r="AH634" s="126" t="s">
        <v>1301</v>
      </c>
      <c r="AI634" s="126">
        <v>15</v>
      </c>
      <c r="AJ634" s="126">
        <v>20</v>
      </c>
      <c r="AK634" s="126">
        <v>0</v>
      </c>
      <c r="AL634" s="126">
        <v>55</v>
      </c>
      <c r="AM634" s="126">
        <v>20</v>
      </c>
      <c r="AN634" s="126" t="s">
        <v>1301</v>
      </c>
      <c r="AO634" s="120"/>
      <c r="AP634" s="92">
        <f t="shared" si="348"/>
        <v>279</v>
      </c>
      <c r="AQ634" s="93">
        <v>310.35203900734581</v>
      </c>
      <c r="AR634" s="94">
        <f>+AP634*100/AQ634</f>
        <v>89.897911060090138</v>
      </c>
      <c r="AS634" s="95">
        <f>IF(AND((AP634*$AT$1*100/(AQ634*AT634))&gt;100+3.33*AP634-AQ634*AT634/$AT$1,AQ634&lt;30),IF(100+3.33*AP634-AQ634*AT634/$AT$1&gt;200,200,100+3.33*AP634-AQ634*AT634/$AT$1),IF((AP634*$AT$1*100/(AQ634*AT634))&lt;100+AP634-3.33*AQ634*AT634/$AT$1,100+AP634-3.33*AQ634*AT634/$AT$1,IF((AP634*$AT$1*100/(AQ634*AT634))&gt;200,200,(AP634*$AT$1*100/(AQ634*AT634)))))</f>
        <v>117.25814486098714</v>
      </c>
      <c r="AT634" s="96">
        <f t="shared" si="384"/>
        <v>23</v>
      </c>
      <c r="AU634" s="97">
        <f t="shared" si="395"/>
        <v>18</v>
      </c>
      <c r="AV634" s="98"/>
      <c r="AW634" s="58">
        <f t="shared" si="353"/>
        <v>20</v>
      </c>
      <c r="AX634" s="99"/>
      <c r="AY634" s="300">
        <f t="shared" si="396"/>
        <v>55</v>
      </c>
      <c r="AZ634" s="101">
        <v>129</v>
      </c>
      <c r="BA634" s="102">
        <f t="shared" si="349"/>
        <v>-74</v>
      </c>
      <c r="BB634" s="102" t="str">
        <f t="shared" si="350"/>
        <v/>
      </c>
      <c r="BC634" s="102" t="str">
        <f t="shared" si="351"/>
        <v/>
      </c>
      <c r="BD634" s="102">
        <v>16.688518378173548</v>
      </c>
      <c r="BE634" s="103">
        <f>AU634-BD634</f>
        <v>1.3114816218264522</v>
      </c>
      <c r="BF634" s="495" t="s">
        <v>468</v>
      </c>
      <c r="BG634" s="105">
        <v>27.079166666666662</v>
      </c>
      <c r="BH634" s="105">
        <v>34.837499999999999</v>
      </c>
      <c r="BI634" s="105">
        <v>138.22399999999999</v>
      </c>
      <c r="BJ634" s="105">
        <v>310.35203900734581</v>
      </c>
      <c r="BK634" s="105">
        <v>397.82500000000005</v>
      </c>
      <c r="BL634" s="105">
        <v>320.10651462078096</v>
      </c>
      <c r="BM634" s="105">
        <v>274.27083333333337</v>
      </c>
      <c r="BN634" s="105">
        <v>240.74166666666667</v>
      </c>
      <c r="BO634" s="105">
        <v>239.62399999999997</v>
      </c>
      <c r="BP634" s="105">
        <v>279.86538461538458</v>
      </c>
      <c r="BQ634" s="105">
        <v>177</v>
      </c>
      <c r="BR634" s="106">
        <v>47.366666666666667</v>
      </c>
      <c r="BS634" s="107"/>
      <c r="BT634" s="498">
        <v>2.2426666666666666</v>
      </c>
      <c r="BU634" s="193">
        <v>3.7957061135437562</v>
      </c>
      <c r="BV634" s="193">
        <v>9.0726495726495688</v>
      </c>
      <c r="BW634" s="193">
        <v>16.688518378173548</v>
      </c>
      <c r="BX634" s="193">
        <v>20.21975308641975</v>
      </c>
      <c r="BY634" s="109">
        <v>19.0442402425161</v>
      </c>
      <c r="BZ634" s="109">
        <v>18.119455087271181</v>
      </c>
      <c r="CA634" s="109">
        <v>15.787867177522349</v>
      </c>
      <c r="CB634" s="109">
        <v>13.770479839445359</v>
      </c>
      <c r="CC634" s="109">
        <v>13.977513227513226</v>
      </c>
      <c r="CD634" s="109">
        <v>10.127320954907162</v>
      </c>
      <c r="CE634" s="109">
        <v>4.0993103448275843</v>
      </c>
      <c r="CF634" s="110"/>
      <c r="CG634" s="111">
        <v>57</v>
      </c>
      <c r="CH634" s="111">
        <v>45</v>
      </c>
      <c r="CI634" s="111">
        <v>140</v>
      </c>
      <c r="CJ634" s="111">
        <v>129</v>
      </c>
      <c r="CK634" s="111">
        <v>172</v>
      </c>
      <c r="CL634" s="111">
        <v>132</v>
      </c>
      <c r="CM634" s="111">
        <v>145</v>
      </c>
      <c r="CN634" s="111">
        <v>135</v>
      </c>
      <c r="CO634" s="111">
        <v>160</v>
      </c>
      <c r="CP634" s="111">
        <v>160</v>
      </c>
      <c r="CQ634" s="111">
        <v>171</v>
      </c>
      <c r="CR634" s="111">
        <v>95</v>
      </c>
      <c r="CS634" s="112"/>
      <c r="CT634" s="496" t="s">
        <v>468</v>
      </c>
      <c r="CU634" s="114">
        <f>SUM(K634:T634)</f>
        <v>91</v>
      </c>
      <c r="CV634" s="114"/>
      <c r="CW634" s="114"/>
      <c r="CX634" s="114">
        <f>SUM(U634:AD634)</f>
        <v>52</v>
      </c>
      <c r="CY634" s="114"/>
      <c r="CZ634" s="114"/>
      <c r="DA634" s="114">
        <f t="shared" si="389"/>
        <v>136</v>
      </c>
      <c r="DB634" s="115">
        <f t="shared" si="390"/>
        <v>279</v>
      </c>
      <c r="DC634" s="116">
        <f t="shared" si="391"/>
        <v>6</v>
      </c>
      <c r="DD634" s="116">
        <f t="shared" si="392"/>
        <v>9</v>
      </c>
      <c r="DE634" s="116">
        <f t="shared" si="393"/>
        <v>8</v>
      </c>
      <c r="DF634" s="117">
        <f t="shared" si="394"/>
        <v>23</v>
      </c>
      <c r="DH634" s="119">
        <v>3.201823361823362</v>
      </c>
      <c r="DI634" s="119">
        <v>6.503703703703704</v>
      </c>
      <c r="DJ634" s="120">
        <v>13.707806267806268</v>
      </c>
      <c r="DK634" s="121"/>
      <c r="DL634" s="119">
        <v>22.06634794156707</v>
      </c>
      <c r="DM634" s="119">
        <v>16.802815405046484</v>
      </c>
      <c r="DN634" s="120">
        <v>11.944169986719791</v>
      </c>
      <c r="DO634" s="121"/>
      <c r="DP634" s="119">
        <v>23.408375089477452</v>
      </c>
      <c r="DQ634" s="119">
        <v>35.212598425196859</v>
      </c>
      <c r="DR634" s="120">
        <v>81.129026485325696</v>
      </c>
      <c r="DS634" s="121"/>
      <c r="DT634" s="119">
        <v>77.103451826647543</v>
      </c>
      <c r="DU634" s="119">
        <v>100.80451289398279</v>
      </c>
      <c r="DV634" s="120">
        <v>101.30453527936962</v>
      </c>
      <c r="DW634" s="121"/>
      <c r="DX634" s="119">
        <v>146.39605863975004</v>
      </c>
      <c r="DY634" s="119">
        <v>111.3052451333814</v>
      </c>
      <c r="DZ634" s="120">
        <v>160.67369622686857</v>
      </c>
      <c r="EA634" s="121"/>
      <c r="EB634" s="119">
        <v>125.37687860142593</v>
      </c>
      <c r="EC634" s="119">
        <v>108.34913761109485</v>
      </c>
      <c r="ED634" s="120">
        <v>112.20065045414592</v>
      </c>
      <c r="EE634" s="121"/>
      <c r="EF634" s="119">
        <v>92.344252717391299</v>
      </c>
      <c r="EG634" s="119">
        <v>86.389707880434784</v>
      </c>
      <c r="EH634" s="120">
        <v>90.684789402173919</v>
      </c>
      <c r="EI634" s="121"/>
      <c r="EJ634" s="119">
        <v>88.738672512234913</v>
      </c>
      <c r="EK634" s="119">
        <v>80.805082585644371</v>
      </c>
      <c r="EL634" s="120">
        <v>70.61874490212071</v>
      </c>
      <c r="EM634" s="121"/>
      <c r="EN634" s="119">
        <v>84.338750921489122</v>
      </c>
      <c r="EO634" s="119">
        <v>106.65484472908219</v>
      </c>
      <c r="EP634" s="120">
        <v>81.725154349428664</v>
      </c>
      <c r="EQ634" s="121"/>
      <c r="ER634" s="119">
        <v>102.5347034127844</v>
      </c>
      <c r="ES634" s="119">
        <v>79.927051733477796</v>
      </c>
      <c r="ET634" s="120">
        <v>94.531994853737814</v>
      </c>
      <c r="EU634" s="121"/>
      <c r="EV634" s="119">
        <v>73.220401146131806</v>
      </c>
      <c r="EW634" s="119">
        <v>67.217115568290353</v>
      </c>
      <c r="EX634" s="120">
        <v>31.295816618911175</v>
      </c>
      <c r="EY634" s="121"/>
      <c r="EZ634" s="119">
        <v>22.877099999999999</v>
      </c>
      <c r="FA634" s="119">
        <v>9.2907000000000011</v>
      </c>
      <c r="FB634" s="120">
        <v>17.782200000000003</v>
      </c>
    </row>
    <row r="635" spans="1:158" s="118" customFormat="1" ht="15" customHeight="1" x14ac:dyDescent="0.25">
      <c r="A635" s="497">
        <v>32075050</v>
      </c>
      <c r="B635" s="86">
        <v>-74.042972222222005</v>
      </c>
      <c r="C635" s="86">
        <v>3.3800555555559999</v>
      </c>
      <c r="D635" s="445">
        <v>620</v>
      </c>
      <c r="E635" s="492" t="s">
        <v>469</v>
      </c>
      <c r="F635" s="475" t="s">
        <v>80</v>
      </c>
      <c r="G635" s="475" t="s">
        <v>1524</v>
      </c>
      <c r="H635" s="475" t="s">
        <v>1531</v>
      </c>
      <c r="I635" s="475" t="s">
        <v>1647</v>
      </c>
      <c r="J635" s="479" t="s">
        <v>1050</v>
      </c>
      <c r="K635" s="126" t="s">
        <v>1301</v>
      </c>
      <c r="L635" s="126">
        <v>0</v>
      </c>
      <c r="M635" s="126">
        <v>0</v>
      </c>
      <c r="N635" s="126">
        <v>11</v>
      </c>
      <c r="O635" s="126">
        <v>0</v>
      </c>
      <c r="P635" s="126">
        <v>34</v>
      </c>
      <c r="Q635" s="126" t="s">
        <v>1301</v>
      </c>
      <c r="R635" s="126" t="s">
        <v>1301</v>
      </c>
      <c r="S635" s="126" t="s">
        <v>1301</v>
      </c>
      <c r="T635" s="126">
        <v>32</v>
      </c>
      <c r="U635" s="126">
        <v>0</v>
      </c>
      <c r="V635" s="661">
        <v>8</v>
      </c>
      <c r="W635" s="661" t="s">
        <v>1301</v>
      </c>
      <c r="X635" s="126" t="s">
        <v>1301</v>
      </c>
      <c r="Y635" s="126" t="s">
        <v>1301</v>
      </c>
      <c r="Z635" s="126" t="s">
        <v>1301</v>
      </c>
      <c r="AA635" s="126" t="s">
        <v>1301</v>
      </c>
      <c r="AB635" s="126" t="s">
        <v>1301</v>
      </c>
      <c r="AC635" s="126" t="s">
        <v>1301</v>
      </c>
      <c r="AD635" s="126" t="s">
        <v>1301</v>
      </c>
      <c r="AE635" s="126" t="s">
        <v>1301</v>
      </c>
      <c r="AF635" s="126" t="s">
        <v>1301</v>
      </c>
      <c r="AG635" s="126" t="s">
        <v>1301</v>
      </c>
      <c r="AH635" s="126" t="s">
        <v>1301</v>
      </c>
      <c r="AI635" s="126" t="s">
        <v>1301</v>
      </c>
      <c r="AJ635" s="126" t="s">
        <v>1301</v>
      </c>
      <c r="AK635" s="126" t="s">
        <v>1301</v>
      </c>
      <c r="AL635" s="126" t="s">
        <v>1301</v>
      </c>
      <c r="AM635" s="126" t="s">
        <v>1301</v>
      </c>
      <c r="AN635" s="126" t="s">
        <v>1301</v>
      </c>
      <c r="AO635" s="120"/>
      <c r="AP635" s="92">
        <f t="shared" si="348"/>
        <v>85</v>
      </c>
      <c r="AQ635" s="93">
        <v>388.75833333333327</v>
      </c>
      <c r="AR635" s="94">
        <f>+AP635*100/AQ635</f>
        <v>21.864483076461386</v>
      </c>
      <c r="AS635" s="95">
        <f>IF(AND((AP635*$AT$1*100/(AQ635*AT635))&gt;100+3.33*AP635-AQ635*AT635/$AT$1,AQ635&lt;30),IF(100+3.33*AP635-AQ635*AT635/$AT$1&gt;200,200,100+3.33*AP635-AQ635*AT635/$AT$1),IF((AP635*$AT$1*100/(AQ635*AT635))&lt;100+AP635-3.33*AQ635*AT635/$AT$1,100+AP635-3.33*AQ635*AT635/$AT$1,IF((AP635*$AT$1*100/(AQ635*AT635))&gt;200,200,(AP635*$AT$1*100/(AQ635*AT635)))))</f>
        <v>81.991811536730197</v>
      </c>
      <c r="AT635" s="96">
        <f t="shared" si="384"/>
        <v>8</v>
      </c>
      <c r="AU635" s="97">
        <f t="shared" si="395"/>
        <v>4</v>
      </c>
      <c r="AV635" s="98"/>
      <c r="AW635" s="58">
        <f t="shared" si="353"/>
        <v>8</v>
      </c>
      <c r="AX635" s="99"/>
      <c r="AY635" s="300">
        <f t="shared" si="396"/>
        <v>34</v>
      </c>
      <c r="AZ635" s="101">
        <v>150</v>
      </c>
      <c r="BA635" s="102">
        <f t="shared" si="349"/>
        <v>-116</v>
      </c>
      <c r="BB635" s="102" t="str">
        <f t="shared" si="350"/>
        <v/>
      </c>
      <c r="BC635" s="102" t="str">
        <f t="shared" si="351"/>
        <v/>
      </c>
      <c r="BD635" s="102">
        <v>20.890968801313626</v>
      </c>
      <c r="BE635" s="103"/>
      <c r="BF635" s="495" t="s">
        <v>469</v>
      </c>
      <c r="BG635" s="105">
        <v>67.266666666666666</v>
      </c>
      <c r="BH635" s="105">
        <v>79.827999999999989</v>
      </c>
      <c r="BI635" s="105">
        <v>223.90384615384619</v>
      </c>
      <c r="BJ635" s="105">
        <v>388.75833333333327</v>
      </c>
      <c r="BK635" s="105">
        <v>426.49443857967862</v>
      </c>
      <c r="BL635" s="105">
        <v>383.57870199282962</v>
      </c>
      <c r="BM635" s="105">
        <v>333.03474567072925</v>
      </c>
      <c r="BN635" s="105">
        <v>281.11752916177107</v>
      </c>
      <c r="BO635" s="105">
        <v>269.72916666666669</v>
      </c>
      <c r="BP635" s="105">
        <v>269.20000000000005</v>
      </c>
      <c r="BQ635" s="105">
        <v>224.52</v>
      </c>
      <c r="BR635" s="106">
        <v>95.647999999999996</v>
      </c>
      <c r="BS635" s="107"/>
      <c r="BT635" s="498">
        <v>5.9329354553492477</v>
      </c>
      <c r="BU635" s="193">
        <v>5.966428449879805</v>
      </c>
      <c r="BV635" s="193">
        <v>13.161728395061726</v>
      </c>
      <c r="BW635" s="193">
        <v>20.890968801313626</v>
      </c>
      <c r="BX635" s="193">
        <v>23.580444444444446</v>
      </c>
      <c r="BY635" s="109">
        <v>23.437602627257796</v>
      </c>
      <c r="BZ635" s="109">
        <v>23.556597701149425</v>
      </c>
      <c r="CA635" s="109">
        <v>21.18450574712644</v>
      </c>
      <c r="CB635" s="109">
        <v>18.345223939754259</v>
      </c>
      <c r="CC635" s="109">
        <v>18.239379648799936</v>
      </c>
      <c r="CD635" s="109">
        <v>15.805829228243018</v>
      </c>
      <c r="CE635" s="109">
        <v>9.3234567901234531</v>
      </c>
      <c r="CF635" s="110"/>
      <c r="CG635" s="111">
        <v>79</v>
      </c>
      <c r="CH635" s="111">
        <v>96</v>
      </c>
      <c r="CI635" s="111">
        <v>111</v>
      </c>
      <c r="CJ635" s="111">
        <v>150</v>
      </c>
      <c r="CK635" s="111">
        <v>118</v>
      </c>
      <c r="CL635" s="111">
        <v>148.5</v>
      </c>
      <c r="CM635" s="111">
        <v>104</v>
      </c>
      <c r="CN635" s="111">
        <v>145</v>
      </c>
      <c r="CO635" s="111">
        <v>95</v>
      </c>
      <c r="CP635" s="111">
        <v>120.8</v>
      </c>
      <c r="CQ635" s="111">
        <v>114</v>
      </c>
      <c r="CR635" s="111">
        <v>108</v>
      </c>
      <c r="CS635" s="112"/>
      <c r="CT635" s="496" t="s">
        <v>469</v>
      </c>
      <c r="CU635" s="114">
        <f>SUM(K635:T635)</f>
        <v>77</v>
      </c>
      <c r="CV635" s="114"/>
      <c r="CW635" s="114"/>
      <c r="CX635" s="114">
        <f>SUM(U635:AD635)</f>
        <v>8</v>
      </c>
      <c r="CY635" s="114"/>
      <c r="CZ635" s="114"/>
      <c r="DA635" s="114">
        <f t="shared" si="389"/>
        <v>0</v>
      </c>
      <c r="DB635" s="115">
        <f t="shared" si="390"/>
        <v>85</v>
      </c>
      <c r="DC635" s="116">
        <f t="shared" si="391"/>
        <v>6</v>
      </c>
      <c r="DD635" s="116">
        <f t="shared" si="392"/>
        <v>2</v>
      </c>
      <c r="DE635" s="116">
        <f t="shared" si="393"/>
        <v>0</v>
      </c>
      <c r="DF635" s="117">
        <f t="shared" si="394"/>
        <v>8</v>
      </c>
      <c r="DH635" s="119">
        <v>21.428750000000001</v>
      </c>
      <c r="DI635" s="119">
        <v>20.243749999999999</v>
      </c>
      <c r="DJ635" s="120">
        <v>18.762499999999999</v>
      </c>
      <c r="DK635" s="121"/>
      <c r="DL635" s="119">
        <v>23.917409401438714</v>
      </c>
      <c r="DM635" s="119">
        <v>46.477061937293577</v>
      </c>
      <c r="DN635" s="120">
        <v>29.975093878658999</v>
      </c>
      <c r="DO635" s="121"/>
      <c r="DP635" s="119">
        <v>41.537302068430371</v>
      </c>
      <c r="DQ635" s="119">
        <v>52.969587041392863</v>
      </c>
      <c r="DR635" s="120">
        <v>76.310502194524602</v>
      </c>
      <c r="DS635" s="121"/>
      <c r="DT635" s="119">
        <v>133.56348821081829</v>
      </c>
      <c r="DU635" s="119">
        <v>89.33979426722145</v>
      </c>
      <c r="DV635" s="120">
        <v>134.55505085529356</v>
      </c>
      <c r="DW635" s="121"/>
      <c r="DX635" s="119">
        <v>122.05187123789582</v>
      </c>
      <c r="DY635" s="119">
        <v>111.22305679141586</v>
      </c>
      <c r="DZ635" s="120">
        <v>153.42507197068826</v>
      </c>
      <c r="EA635" s="121"/>
      <c r="EB635" s="119">
        <v>135.37478897715988</v>
      </c>
      <c r="EC635" s="119">
        <v>141.27369041708045</v>
      </c>
      <c r="ED635" s="120">
        <v>126.07652060575965</v>
      </c>
      <c r="EE635" s="121"/>
      <c r="EF635" s="119">
        <v>131.74643166714822</v>
      </c>
      <c r="EG635" s="119">
        <v>99.730412170395581</v>
      </c>
      <c r="EH635" s="120">
        <v>122.54054746680401</v>
      </c>
      <c r="EI635" s="121"/>
      <c r="EJ635" s="119">
        <v>106.21307874281852</v>
      </c>
      <c r="EK635" s="119">
        <v>101.17928354173708</v>
      </c>
      <c r="EL635" s="120">
        <v>90.507637715444417</v>
      </c>
      <c r="EM635" s="121"/>
      <c r="EN635" s="119">
        <v>102.8358933615819</v>
      </c>
      <c r="EO635" s="119">
        <v>98.09737670668548</v>
      </c>
      <c r="EP635" s="120">
        <v>84.58756326506591</v>
      </c>
      <c r="EQ635" s="121"/>
      <c r="ER635" s="119">
        <v>98.974329367856313</v>
      </c>
      <c r="ES635" s="119">
        <v>91.777988686727312</v>
      </c>
      <c r="ET635" s="120">
        <v>90.989348612083035</v>
      </c>
      <c r="EU635" s="121"/>
      <c r="EV635" s="119">
        <v>94.429560918988145</v>
      </c>
      <c r="EW635" s="119">
        <v>60.310484710214546</v>
      </c>
      <c r="EX635" s="120">
        <v>54.189121037463984</v>
      </c>
      <c r="EY635" s="121"/>
      <c r="EZ635" s="119">
        <v>39.278865979381443</v>
      </c>
      <c r="FA635" s="119">
        <v>28.736082474226805</v>
      </c>
      <c r="FB635" s="120">
        <v>22.485051546391755</v>
      </c>
    </row>
    <row r="636" spans="1:158" s="118" customFormat="1" ht="15" customHeight="1" x14ac:dyDescent="0.25">
      <c r="A636" s="497">
        <v>32060060</v>
      </c>
      <c r="B636" s="86">
        <v>-74.995361099999997</v>
      </c>
      <c r="C636" s="86">
        <v>4.2315277780000002</v>
      </c>
      <c r="D636" s="445">
        <v>800</v>
      </c>
      <c r="E636" s="492" t="s">
        <v>470</v>
      </c>
      <c r="F636" s="475" t="s">
        <v>80</v>
      </c>
      <c r="G636" s="475" t="s">
        <v>1524</v>
      </c>
      <c r="H636" s="475" t="s">
        <v>1531</v>
      </c>
      <c r="I636" s="475" t="s">
        <v>1646</v>
      </c>
      <c r="J636" s="479" t="s">
        <v>1203</v>
      </c>
      <c r="K636" s="126">
        <v>85</v>
      </c>
      <c r="L636" s="126">
        <v>93</v>
      </c>
      <c r="M636" s="126">
        <v>0</v>
      </c>
      <c r="N636" s="126">
        <v>14</v>
      </c>
      <c r="O636" s="126">
        <v>52</v>
      </c>
      <c r="P636" s="126">
        <v>178</v>
      </c>
      <c r="Q636" s="126">
        <v>40</v>
      </c>
      <c r="R636" s="126">
        <v>27</v>
      </c>
      <c r="S636" s="126">
        <v>43</v>
      </c>
      <c r="T636" s="126">
        <v>105</v>
      </c>
      <c r="U636" s="126">
        <v>0</v>
      </c>
      <c r="V636" s="661">
        <v>3</v>
      </c>
      <c r="W636" s="661">
        <v>7</v>
      </c>
      <c r="X636" s="126">
        <v>45.4</v>
      </c>
      <c r="Y636" s="126">
        <v>52</v>
      </c>
      <c r="Z636" s="126">
        <v>7</v>
      </c>
      <c r="AA636" s="126">
        <v>14</v>
      </c>
      <c r="AB636" s="126">
        <v>0</v>
      </c>
      <c r="AC636" s="126">
        <v>14</v>
      </c>
      <c r="AD636" s="126">
        <v>45</v>
      </c>
      <c r="AE636" s="126">
        <v>0</v>
      </c>
      <c r="AF636" s="126">
        <v>40</v>
      </c>
      <c r="AG636" s="126">
        <v>23</v>
      </c>
      <c r="AH636" s="126">
        <v>19</v>
      </c>
      <c r="AI636" s="126">
        <v>30</v>
      </c>
      <c r="AJ636" s="126">
        <v>15</v>
      </c>
      <c r="AK636" s="126">
        <v>33</v>
      </c>
      <c r="AL636" s="126">
        <v>44</v>
      </c>
      <c r="AM636" s="126">
        <v>25</v>
      </c>
      <c r="AN636" s="126">
        <v>12</v>
      </c>
      <c r="AO636" s="120"/>
      <c r="AP636" s="92">
        <f t="shared" si="348"/>
        <v>1065.4000000000001</v>
      </c>
      <c r="AQ636" s="93">
        <v>604.40334188983252</v>
      </c>
      <c r="AR636" s="94">
        <f>+AP636*100/AQ636</f>
        <v>176.27301607379195</v>
      </c>
      <c r="AS636" s="95">
        <f>IF(AND((AP636*$AT$1*100/(AQ636*AT636))&gt;100+3.33*AP636-AQ636*AT636/$AT$1,AQ636&lt;30),IF(100+3.33*AP636-AQ636*AT636/$AT$1&gt;200,200,100+3.33*AP636-AQ636*AT636/$AT$1),IF((AP636*$AT$1*100/(AQ636*AT636))&lt;100+AP636-3.33*AQ636*AT636/$AT$1,100+AP636-3.33*AQ636*AT636/$AT$1,IF((AP636*$AT$1*100/(AQ636*AT636))&gt;200,200,(AP636*$AT$1*100/(AQ636*AT636)))))</f>
        <v>176.27301607379195</v>
      </c>
      <c r="AT636" s="96">
        <f t="shared" si="384"/>
        <v>30</v>
      </c>
      <c r="AU636" s="97">
        <f>COUNTIF(K636:AO636,"&gt;0")</f>
        <v>26</v>
      </c>
      <c r="AV636" s="98"/>
      <c r="AW636" s="58">
        <f t="shared" si="353"/>
        <v>12</v>
      </c>
      <c r="AX636" s="99"/>
      <c r="AY636" s="300">
        <f t="shared" si="396"/>
        <v>178</v>
      </c>
      <c r="AZ636" s="101">
        <v>190</v>
      </c>
      <c r="BA636" s="102">
        <f t="shared" si="349"/>
        <v>-12</v>
      </c>
      <c r="BB636" s="102" t="str">
        <f t="shared" si="350"/>
        <v/>
      </c>
      <c r="BC636" s="102" t="str">
        <f t="shared" si="351"/>
        <v/>
      </c>
      <c r="BD636" s="102">
        <v>18.719586550504424</v>
      </c>
      <c r="BE636" s="103">
        <f>AU636-BD636</f>
        <v>7.2804134494955761</v>
      </c>
      <c r="BF636" s="495" t="s">
        <v>470</v>
      </c>
      <c r="BG636" s="105">
        <v>101.33333333333333</v>
      </c>
      <c r="BH636" s="105">
        <v>143.91577244798341</v>
      </c>
      <c r="BI636" s="105">
        <v>319.80342841166663</v>
      </c>
      <c r="BJ636" s="105">
        <v>604.40334188983252</v>
      </c>
      <c r="BK636" s="105">
        <v>647.44742043840677</v>
      </c>
      <c r="BL636" s="105">
        <v>554.44858806817058</v>
      </c>
      <c r="BM636" s="105">
        <v>430.90970724824712</v>
      </c>
      <c r="BN636" s="105">
        <v>358.53598532577354</v>
      </c>
      <c r="BO636" s="105">
        <v>323.9679599603017</v>
      </c>
      <c r="BP636" s="105">
        <v>472.84315814532806</v>
      </c>
      <c r="BQ636" s="105">
        <v>533.12103675861204</v>
      </c>
      <c r="BR636" s="106">
        <v>216.71818931590991</v>
      </c>
      <c r="BS636" s="107"/>
      <c r="BT636" s="498">
        <v>5.7462257495590823</v>
      </c>
      <c r="BU636" s="193">
        <v>7.1101956130582762</v>
      </c>
      <c r="BV636" s="193">
        <v>12.539079795470599</v>
      </c>
      <c r="BW636" s="193">
        <v>18.719586550504424</v>
      </c>
      <c r="BX636" s="193">
        <v>21.434316745104923</v>
      </c>
      <c r="BY636" s="109">
        <v>20.512920595405216</v>
      </c>
      <c r="BZ636" s="109">
        <v>19.087489155491529</v>
      </c>
      <c r="CA636" s="109">
        <v>15.903431027668905</v>
      </c>
      <c r="CB636" s="109">
        <v>14.452346897158977</v>
      </c>
      <c r="CC636" s="109">
        <v>16.243201366236793</v>
      </c>
      <c r="CD636" s="109">
        <v>15.698347287632998</v>
      </c>
      <c r="CE636" s="109">
        <v>9.002724937897348</v>
      </c>
      <c r="CF636" s="110"/>
      <c r="CG636" s="111">
        <v>136</v>
      </c>
      <c r="CH636" s="111">
        <v>123</v>
      </c>
      <c r="CI636" s="111">
        <v>172</v>
      </c>
      <c r="CJ636" s="111">
        <v>190</v>
      </c>
      <c r="CK636" s="111">
        <v>250</v>
      </c>
      <c r="CL636" s="111">
        <v>162</v>
      </c>
      <c r="CM636" s="111">
        <v>173</v>
      </c>
      <c r="CN636" s="111">
        <v>147</v>
      </c>
      <c r="CO636" s="111">
        <v>140</v>
      </c>
      <c r="CP636" s="111">
        <v>161</v>
      </c>
      <c r="CQ636" s="111">
        <v>165</v>
      </c>
      <c r="CR636" s="111">
        <v>141</v>
      </c>
      <c r="CS636" s="112"/>
      <c r="CT636" s="496" t="s">
        <v>470</v>
      </c>
      <c r="CU636" s="114">
        <f>SUM(K636:T636)</f>
        <v>637</v>
      </c>
      <c r="CV636" s="114"/>
      <c r="CW636" s="114"/>
      <c r="CX636" s="114">
        <f>SUM(U636:AD636)</f>
        <v>187.4</v>
      </c>
      <c r="CY636" s="114"/>
      <c r="CZ636" s="114"/>
      <c r="DA636" s="114">
        <f t="shared" si="389"/>
        <v>241</v>
      </c>
      <c r="DB636" s="115">
        <f t="shared" si="390"/>
        <v>1065.4000000000001</v>
      </c>
      <c r="DC636" s="116">
        <f t="shared" si="391"/>
        <v>10</v>
      </c>
      <c r="DD636" s="116">
        <f t="shared" si="392"/>
        <v>10</v>
      </c>
      <c r="DE636" s="116">
        <f t="shared" si="393"/>
        <v>10</v>
      </c>
      <c r="DF636" s="117">
        <f t="shared" si="394"/>
        <v>30</v>
      </c>
      <c r="DH636" s="119">
        <v>43.631717610947696</v>
      </c>
      <c r="DI636" s="119">
        <v>34.924510807008566</v>
      </c>
      <c r="DJ636" s="120">
        <v>28.322343010615171</v>
      </c>
      <c r="DK636" s="121"/>
      <c r="DL636" s="119">
        <v>45.952006744701286</v>
      </c>
      <c r="DM636" s="119">
        <v>70.719012607101533</v>
      </c>
      <c r="DN636" s="120">
        <v>76.654906574123089</v>
      </c>
      <c r="DO636" s="121"/>
      <c r="DP636" s="119">
        <v>87.694143702978252</v>
      </c>
      <c r="DQ636" s="119">
        <v>88.594083604149048</v>
      </c>
      <c r="DR636" s="120">
        <v>144.59034412144416</v>
      </c>
      <c r="DS636" s="121"/>
      <c r="DT636" s="119">
        <v>182.41668618266976</v>
      </c>
      <c r="DU636" s="119">
        <v>173.91590859192036</v>
      </c>
      <c r="DV636" s="120">
        <v>229.32097665398126</v>
      </c>
      <c r="DW636" s="121"/>
      <c r="DX636" s="119">
        <v>212.48329614060586</v>
      </c>
      <c r="DY636" s="119">
        <v>194.80175930250664</v>
      </c>
      <c r="DZ636" s="120">
        <v>245.40753714948019</v>
      </c>
      <c r="EA636" s="121"/>
      <c r="EB636" s="119">
        <v>227.13355996068151</v>
      </c>
      <c r="EC636" s="119">
        <v>207.59412270642201</v>
      </c>
      <c r="ED636" s="120">
        <v>170.69731733289646</v>
      </c>
      <c r="EE636" s="121"/>
      <c r="EF636" s="119">
        <v>170.2605160754365</v>
      </c>
      <c r="EG636" s="119">
        <v>156.25724050485323</v>
      </c>
      <c r="EH636" s="120">
        <v>146.79295770542453</v>
      </c>
      <c r="EI636" s="121"/>
      <c r="EJ636" s="119">
        <v>118.68633888532992</v>
      </c>
      <c r="EK636" s="119">
        <v>124.3605861627162</v>
      </c>
      <c r="EL636" s="120">
        <v>136.56021780909674</v>
      </c>
      <c r="EM636" s="121"/>
      <c r="EN636" s="119">
        <v>129.60517735725404</v>
      </c>
      <c r="EO636" s="119">
        <v>134.56753775156332</v>
      </c>
      <c r="EP636" s="120">
        <v>131.74580340970118</v>
      </c>
      <c r="EQ636" s="121"/>
      <c r="ER636" s="119">
        <v>138.46378843550571</v>
      </c>
      <c r="ES636" s="119">
        <v>158.25779495113278</v>
      </c>
      <c r="ET636" s="120">
        <v>190.68226276720765</v>
      </c>
      <c r="EU636" s="121"/>
      <c r="EV636" s="119">
        <v>173.85241295051927</v>
      </c>
      <c r="EW636" s="119">
        <v>161.31545021380575</v>
      </c>
      <c r="EX636" s="120">
        <v>145.84013683567503</v>
      </c>
      <c r="EY636" s="121"/>
      <c r="EZ636" s="119">
        <v>106.08782421487886</v>
      </c>
      <c r="FA636" s="119">
        <v>62.219075282780295</v>
      </c>
      <c r="FB636" s="120">
        <v>46.831562040802375</v>
      </c>
    </row>
    <row r="637" spans="1:158" s="118" customFormat="1" ht="15" customHeight="1" x14ac:dyDescent="0.25">
      <c r="A637" s="503"/>
      <c r="B637" s="146"/>
      <c r="C637" s="146"/>
      <c r="D637" s="472"/>
      <c r="E637" s="504" t="s">
        <v>1832</v>
      </c>
      <c r="F637" s="473"/>
      <c r="G637" s="207"/>
      <c r="H637" s="207"/>
      <c r="I637" s="207"/>
      <c r="J637" s="217"/>
      <c r="K637" s="151"/>
      <c r="L637" s="151"/>
      <c r="M637" s="151"/>
      <c r="N637" s="151"/>
      <c r="O637" s="151"/>
      <c r="P637" s="151"/>
      <c r="Q637" s="151"/>
      <c r="R637" s="151"/>
      <c r="S637" s="151"/>
      <c r="T637" s="151"/>
      <c r="U637" s="151"/>
      <c r="V637" s="662"/>
      <c r="W637" s="662"/>
      <c r="X637" s="151"/>
      <c r="Y637" s="151"/>
      <c r="Z637" s="151"/>
      <c r="AA637" s="151"/>
      <c r="AB637" s="151"/>
      <c r="AC637" s="151"/>
      <c r="AD637" s="151"/>
      <c r="AE637" s="151"/>
      <c r="AF637" s="151"/>
      <c r="AG637" s="151"/>
      <c r="AH637" s="151"/>
      <c r="AI637" s="151"/>
      <c r="AJ637" s="151"/>
      <c r="AK637" s="151"/>
      <c r="AL637" s="151"/>
      <c r="AM637" s="151"/>
      <c r="AN637" s="151"/>
      <c r="AO637" s="151"/>
      <c r="AP637" s="676"/>
      <c r="AQ637" s="152"/>
      <c r="AR637" s="276"/>
      <c r="AS637" s="276"/>
      <c r="AT637" s="152"/>
      <c r="AU637" s="152"/>
      <c r="AV637" s="98"/>
      <c r="AW637" s="218"/>
      <c r="AX637" s="99"/>
      <c r="AY637" s="152"/>
      <c r="AZ637" s="152"/>
      <c r="BA637" s="201" t="str">
        <f t="shared" si="349"/>
        <v/>
      </c>
      <c r="BB637" s="201" t="str">
        <f t="shared" si="350"/>
        <v/>
      </c>
      <c r="BC637" s="201" t="str">
        <f t="shared" si="351"/>
        <v/>
      </c>
      <c r="BD637" s="201"/>
      <c r="BE637" s="154"/>
      <c r="BF637" s="505" t="s">
        <v>1832</v>
      </c>
      <c r="BG637" s="506"/>
      <c r="BH637" s="506"/>
      <c r="BI637" s="506"/>
      <c r="BJ637" s="506"/>
      <c r="BK637" s="506"/>
      <c r="BL637" s="506"/>
      <c r="BM637" s="506"/>
      <c r="BN637" s="506"/>
      <c r="BO637" s="506"/>
      <c r="BP637" s="506"/>
      <c r="BQ637" s="506"/>
      <c r="BR637" s="507"/>
      <c r="BS637" s="107"/>
      <c r="BT637" s="508"/>
      <c r="BU637" s="158"/>
      <c r="BV637" s="158"/>
      <c r="BW637" s="158"/>
      <c r="BX637" s="158"/>
      <c r="BY637" s="440"/>
      <c r="BZ637" s="440"/>
      <c r="CA637" s="440"/>
      <c r="CB637" s="440"/>
      <c r="CC637" s="440"/>
      <c r="CD637" s="440"/>
      <c r="CE637" s="440"/>
      <c r="CF637" s="158"/>
      <c r="CG637" s="111"/>
      <c r="CH637" s="111"/>
      <c r="CI637" s="111"/>
      <c r="CJ637" s="111"/>
      <c r="CK637" s="111"/>
      <c r="CL637" s="111"/>
      <c r="CM637" s="111"/>
      <c r="CN637" s="111"/>
      <c r="CO637" s="111"/>
      <c r="CP637" s="111"/>
      <c r="CQ637" s="111"/>
      <c r="CR637" s="111"/>
      <c r="CS637" s="158"/>
      <c r="CT637" s="509" t="s">
        <v>1832</v>
      </c>
      <c r="CU637" s="160"/>
      <c r="CV637" s="160"/>
      <c r="CW637" s="160"/>
      <c r="CX637" s="160"/>
      <c r="CY637" s="160"/>
      <c r="CZ637" s="160"/>
      <c r="DA637" s="160"/>
      <c r="DB637" s="160"/>
      <c r="DC637" s="161"/>
      <c r="DD637" s="161"/>
      <c r="DE637" s="161"/>
      <c r="DF637" s="162"/>
      <c r="DH637" s="163"/>
      <c r="DI637" s="163"/>
      <c r="DJ637" s="163"/>
      <c r="DK637" s="121"/>
      <c r="DL637" s="163"/>
      <c r="DM637" s="163"/>
      <c r="DN637" s="163"/>
      <c r="DO637" s="121"/>
      <c r="DP637" s="163"/>
      <c r="DQ637" s="163"/>
      <c r="DR637" s="163"/>
      <c r="DS637" s="121"/>
      <c r="DT637" s="163"/>
      <c r="DU637" s="163"/>
      <c r="DV637" s="163"/>
      <c r="DW637" s="121"/>
      <c r="DX637" s="163"/>
      <c r="DY637" s="163"/>
      <c r="DZ637" s="163"/>
      <c r="EA637" s="121"/>
      <c r="EB637" s="163"/>
      <c r="EC637" s="163"/>
      <c r="ED637" s="163"/>
      <c r="EE637" s="121"/>
      <c r="EF637" s="163"/>
      <c r="EG637" s="163"/>
      <c r="EH637" s="163"/>
      <c r="EI637" s="121"/>
      <c r="EJ637" s="163"/>
      <c r="EK637" s="163"/>
      <c r="EL637" s="163"/>
      <c r="EM637" s="121"/>
      <c r="EN637" s="163"/>
      <c r="EO637" s="163"/>
      <c r="EP637" s="163"/>
      <c r="EQ637" s="121"/>
      <c r="ER637" s="163"/>
      <c r="ES637" s="163"/>
      <c r="ET637" s="163"/>
      <c r="EU637" s="121"/>
      <c r="EV637" s="163"/>
      <c r="EW637" s="163"/>
      <c r="EX637" s="163"/>
      <c r="EY637" s="121"/>
      <c r="EZ637" s="163"/>
      <c r="FA637" s="163"/>
      <c r="FB637" s="163"/>
    </row>
    <row r="638" spans="1:158" s="118" customFormat="1" ht="15" customHeight="1" x14ac:dyDescent="0.25">
      <c r="A638" s="85">
        <v>21250450</v>
      </c>
      <c r="B638" s="86">
        <v>-74.882222220000003</v>
      </c>
      <c r="C638" s="86">
        <v>5.0530555599999998</v>
      </c>
      <c r="D638" s="445">
        <v>341</v>
      </c>
      <c r="E638" s="510" t="s">
        <v>471</v>
      </c>
      <c r="F638" s="169" t="s">
        <v>62</v>
      </c>
      <c r="G638" s="169" t="s">
        <v>1515</v>
      </c>
      <c r="H638" s="169" t="s">
        <v>1520</v>
      </c>
      <c r="I638" s="169" t="s">
        <v>1653</v>
      </c>
      <c r="J638" s="171" t="s">
        <v>1051</v>
      </c>
      <c r="K638" s="126">
        <v>6</v>
      </c>
      <c r="L638" s="126">
        <v>0</v>
      </c>
      <c r="M638" s="126">
        <v>0</v>
      </c>
      <c r="N638" s="126">
        <v>8</v>
      </c>
      <c r="O638" s="126">
        <v>12</v>
      </c>
      <c r="P638" s="126">
        <v>12</v>
      </c>
      <c r="Q638" s="126">
        <v>0</v>
      </c>
      <c r="R638" s="126">
        <v>0</v>
      </c>
      <c r="S638" s="126">
        <v>0</v>
      </c>
      <c r="T638" s="126">
        <v>0</v>
      </c>
      <c r="U638" s="126">
        <v>0</v>
      </c>
      <c r="V638" s="661">
        <v>0</v>
      </c>
      <c r="W638" s="661">
        <v>0</v>
      </c>
      <c r="X638" s="126">
        <v>0</v>
      </c>
      <c r="Y638" s="126">
        <v>64</v>
      </c>
      <c r="Z638" s="126">
        <v>2</v>
      </c>
      <c r="AA638" s="126">
        <v>0</v>
      </c>
      <c r="AB638" s="126">
        <v>0</v>
      </c>
      <c r="AC638" s="126">
        <v>0</v>
      </c>
      <c r="AD638" s="126">
        <v>0</v>
      </c>
      <c r="AE638" s="126">
        <v>0</v>
      </c>
      <c r="AF638" s="126">
        <v>0</v>
      </c>
      <c r="AG638" s="126">
        <v>0</v>
      </c>
      <c r="AH638" s="126">
        <v>78</v>
      </c>
      <c r="AI638" s="126">
        <v>10</v>
      </c>
      <c r="AJ638" s="126">
        <v>5</v>
      </c>
      <c r="AK638" s="126">
        <v>0</v>
      </c>
      <c r="AL638" s="126">
        <v>42</v>
      </c>
      <c r="AM638" s="126">
        <v>0</v>
      </c>
      <c r="AN638" s="126">
        <v>0</v>
      </c>
      <c r="AO638" s="120"/>
      <c r="AP638" s="92">
        <f t="shared" si="348"/>
        <v>239</v>
      </c>
      <c r="AQ638" s="93">
        <v>245.93103448275863</v>
      </c>
      <c r="AR638" s="94">
        <f t="shared" ref="AR638:AR644" si="397">+AP638*100/AQ638</f>
        <v>97.181716208637127</v>
      </c>
      <c r="AS638" s="95">
        <f t="shared" ref="AS638:AS644" si="398">IF(AND((AP638*$AT$1*100/(AQ638*AT638))&gt;100+3.33*AP638-AQ638*AT638/$AT$1,AQ638&lt;30),IF(100+3.33*AP638-AQ638*AT638/$AT$1&gt;200,200,100+3.33*AP638-AQ638*AT638/$AT$1),IF((AP638*$AT$1*100/(AQ638*AT638))&lt;100+AP638-3.33*AQ638*AT638/$AT$1,100+AP638-3.33*AQ638*AT638/$AT$1,IF((AP638*$AT$1*100/(AQ638*AT638))&gt;200,200,(AP638*$AT$1*100/(AQ638*AT638)))))</f>
        <v>97.181716208637127</v>
      </c>
      <c r="AT638" s="96">
        <f t="shared" ref="AT638:AT644" si="399">COUNT(K638:AO638)</f>
        <v>30</v>
      </c>
      <c r="AU638" s="97">
        <f t="shared" ref="AU638:AU644" si="400">COUNTIF(K638:AO638,"&gt;0")</f>
        <v>10</v>
      </c>
      <c r="AV638" s="98"/>
      <c r="AW638" s="58">
        <f t="shared" si="353"/>
        <v>0</v>
      </c>
      <c r="AX638" s="99"/>
      <c r="AY638" s="300">
        <f t="shared" ref="AY638:AY645" si="401">MAX(K638:AO638)</f>
        <v>78</v>
      </c>
      <c r="AZ638" s="101">
        <v>130</v>
      </c>
      <c r="BA638" s="102">
        <f t="shared" si="349"/>
        <v>-52</v>
      </c>
      <c r="BB638" s="102" t="str">
        <f t="shared" si="350"/>
        <v/>
      </c>
      <c r="BC638" s="102" t="str">
        <f t="shared" si="351"/>
        <v/>
      </c>
      <c r="BD638" s="102">
        <v>11.200000000000001</v>
      </c>
      <c r="BE638" s="103">
        <f t="shared" ref="BE638:BE645" si="402">AU638-BD638</f>
        <v>-1.2000000000000011</v>
      </c>
      <c r="BF638" s="511" t="s">
        <v>471</v>
      </c>
      <c r="BG638" s="105">
        <v>97.511111111111106</v>
      </c>
      <c r="BH638" s="105">
        <v>102.46428571428571</v>
      </c>
      <c r="BI638" s="105">
        <v>153.20689655172413</v>
      </c>
      <c r="BJ638" s="105">
        <v>245.93103448275863</v>
      </c>
      <c r="BK638" s="105">
        <v>233.7037037037037</v>
      </c>
      <c r="BL638" s="105">
        <v>91.34482758620689</v>
      </c>
      <c r="BM638" s="105">
        <v>70.953846153846158</v>
      </c>
      <c r="BN638" s="105">
        <v>111.18928571428572</v>
      </c>
      <c r="BO638" s="105">
        <v>146.1</v>
      </c>
      <c r="BP638" s="105">
        <v>222.6846153846154</v>
      </c>
      <c r="BQ638" s="105">
        <v>190.27692307692308</v>
      </c>
      <c r="BR638" s="106">
        <v>102.60769230769232</v>
      </c>
      <c r="BS638" s="107"/>
      <c r="BT638" s="108">
        <v>5.9701149425287339</v>
      </c>
      <c r="BU638" s="108">
        <v>6.0811640054357072</v>
      </c>
      <c r="BV638" s="108">
        <v>8.43333333333333</v>
      </c>
      <c r="BW638" s="108">
        <v>11.200000000000001</v>
      </c>
      <c r="BX638" s="108">
        <v>11.292857142857143</v>
      </c>
      <c r="BY638" s="109">
        <v>5.3000000000000016</v>
      </c>
      <c r="BZ638" s="109">
        <v>4.5919540229885039</v>
      </c>
      <c r="CA638" s="109">
        <v>5.6896551724137909</v>
      </c>
      <c r="CB638" s="109">
        <v>8.413793103448274</v>
      </c>
      <c r="CC638" s="109">
        <v>11.107142857142856</v>
      </c>
      <c r="CD638" s="109">
        <v>10.111111111111111</v>
      </c>
      <c r="CE638" s="109">
        <v>6.1724137931034457</v>
      </c>
      <c r="CF638" s="110"/>
      <c r="CG638" s="111">
        <v>130</v>
      </c>
      <c r="CH638" s="111">
        <v>98</v>
      </c>
      <c r="CI638" s="111">
        <v>95</v>
      </c>
      <c r="CJ638" s="111">
        <v>130</v>
      </c>
      <c r="CK638" s="111">
        <v>157</v>
      </c>
      <c r="CL638" s="111">
        <v>95</v>
      </c>
      <c r="CM638" s="111">
        <v>70</v>
      </c>
      <c r="CN638" s="111">
        <v>119</v>
      </c>
      <c r="CO638" s="111">
        <v>98</v>
      </c>
      <c r="CP638" s="111">
        <v>183</v>
      </c>
      <c r="CQ638" s="111">
        <v>105</v>
      </c>
      <c r="CR638" s="111">
        <v>83</v>
      </c>
      <c r="CS638" s="112"/>
      <c r="CT638" s="512" t="s">
        <v>471</v>
      </c>
      <c r="CU638" s="114">
        <f>SUM(K638:T638)</f>
        <v>38</v>
      </c>
      <c r="CV638" s="114"/>
      <c r="CW638" s="114"/>
      <c r="CX638" s="114">
        <f>SUM(U638:AD638)</f>
        <v>66</v>
      </c>
      <c r="CY638" s="114"/>
      <c r="CZ638" s="114"/>
      <c r="DA638" s="114">
        <f t="shared" ref="DA638:DA645" si="403">SUM(AE638:AO638)</f>
        <v>135</v>
      </c>
      <c r="DB638" s="115">
        <f>+SUM(CU638:DA638)</f>
        <v>239</v>
      </c>
      <c r="DC638" s="116">
        <f t="shared" ref="DC638:DC645" si="404">COUNT(K638:T638)</f>
        <v>10</v>
      </c>
      <c r="DD638" s="116">
        <f t="shared" ref="DD638:DD645" si="405">COUNT(U638:AD638)</f>
        <v>10</v>
      </c>
      <c r="DE638" s="116">
        <f t="shared" ref="DE638:DE645" si="406">COUNT(AE638:AO638)</f>
        <v>10</v>
      </c>
      <c r="DF638" s="117">
        <f t="shared" ref="DF638:DF645" si="407">COUNT(K638:AO638)</f>
        <v>30</v>
      </c>
      <c r="DH638" s="119">
        <v>29.287273051701835</v>
      </c>
      <c r="DI638" s="119">
        <v>24.974421198197799</v>
      </c>
      <c r="DJ638" s="120">
        <v>23.26934023285899</v>
      </c>
      <c r="DK638" s="121"/>
      <c r="DL638" s="119">
        <v>36.19967923015237</v>
      </c>
      <c r="DM638" s="119">
        <v>30.873295910184446</v>
      </c>
      <c r="DN638" s="120">
        <v>21.995990376904572</v>
      </c>
      <c r="DO638" s="121"/>
      <c r="DP638" s="119">
        <v>30.776289453425715</v>
      </c>
      <c r="DQ638" s="119">
        <v>45.365050038491148</v>
      </c>
      <c r="DR638" s="120">
        <v>53.658660508083145</v>
      </c>
      <c r="DS638" s="121"/>
      <c r="DT638" s="119">
        <v>72.227131857095031</v>
      </c>
      <c r="DU638" s="119">
        <v>71.531684920369216</v>
      </c>
      <c r="DV638" s="120">
        <v>71.134286670811605</v>
      </c>
      <c r="DW638" s="121"/>
      <c r="DX638" s="119">
        <v>77.511287138326097</v>
      </c>
      <c r="DY638" s="119">
        <v>66.109626836688449</v>
      </c>
      <c r="DZ638" s="120">
        <v>77.111228882128287</v>
      </c>
      <c r="EA638" s="121"/>
      <c r="EB638" s="119">
        <v>50.127984657779109</v>
      </c>
      <c r="EC638" s="119">
        <v>24.31357339688687</v>
      </c>
      <c r="ED638" s="120">
        <v>18.210166083265062</v>
      </c>
      <c r="EE638" s="121"/>
      <c r="EF638" s="119">
        <v>22.811894204183844</v>
      </c>
      <c r="EG638" s="119">
        <v>16.208451145077994</v>
      </c>
      <c r="EH638" s="120">
        <v>27.114137409358865</v>
      </c>
      <c r="EI638" s="121"/>
      <c r="EJ638" s="119">
        <v>23.991148810621425</v>
      </c>
      <c r="EK638" s="119">
        <v>30.48875161349806</v>
      </c>
      <c r="EL638" s="120">
        <v>57.678720265535681</v>
      </c>
      <c r="EM638" s="121"/>
      <c r="EN638" s="119">
        <v>46.815418405446962</v>
      </c>
      <c r="EO638" s="119">
        <v>50.916769163189109</v>
      </c>
      <c r="EP638" s="120">
        <v>59.319536569294975</v>
      </c>
      <c r="EQ638" s="121"/>
      <c r="ER638" s="119">
        <v>61.603653454637993</v>
      </c>
      <c r="ES638" s="119">
        <v>68.868704669805311</v>
      </c>
      <c r="ET638" s="120">
        <v>85.289710841073941</v>
      </c>
      <c r="EU638" s="121"/>
      <c r="EV638" s="119">
        <v>62.607770847573477</v>
      </c>
      <c r="EW638" s="119">
        <v>60.040259740259735</v>
      </c>
      <c r="EX638" s="120">
        <v>42.462683697881062</v>
      </c>
      <c r="EY638" s="121"/>
      <c r="EZ638" s="119">
        <v>38.243101676294437</v>
      </c>
      <c r="FA638" s="119">
        <v>32.920608144026659</v>
      </c>
      <c r="FB638" s="120">
        <v>24.739738455540994</v>
      </c>
    </row>
    <row r="639" spans="1:158" s="118" customFormat="1" ht="15" customHeight="1" x14ac:dyDescent="0.25">
      <c r="A639" s="85">
        <v>21255080</v>
      </c>
      <c r="B639" s="86">
        <v>-74.767944439999994</v>
      </c>
      <c r="C639" s="86">
        <v>4.7837500000000004</v>
      </c>
      <c r="D639" s="445">
        <v>450</v>
      </c>
      <c r="E639" s="510" t="s">
        <v>472</v>
      </c>
      <c r="F639" s="169" t="s">
        <v>62</v>
      </c>
      <c r="G639" s="169"/>
      <c r="H639" s="169"/>
      <c r="I639" s="169"/>
      <c r="J639" s="171" t="s">
        <v>1052</v>
      </c>
      <c r="K639" s="126">
        <v>1.5</v>
      </c>
      <c r="L639" s="126">
        <v>0</v>
      </c>
      <c r="M639" s="126">
        <v>0</v>
      </c>
      <c r="N639" s="126">
        <v>20</v>
      </c>
      <c r="O639" s="126">
        <v>18.3</v>
      </c>
      <c r="P639" s="126">
        <v>0</v>
      </c>
      <c r="Q639" s="126">
        <v>1.4</v>
      </c>
      <c r="R639" s="126">
        <v>0</v>
      </c>
      <c r="S639" s="126">
        <v>0</v>
      </c>
      <c r="T639" s="126">
        <v>2.2999999999999998</v>
      </c>
      <c r="U639" s="126">
        <v>0</v>
      </c>
      <c r="V639" s="661">
        <v>3.6</v>
      </c>
      <c r="W639" s="661">
        <v>2.4</v>
      </c>
      <c r="X639" s="126">
        <v>13.4</v>
      </c>
      <c r="Y639" s="126">
        <v>14</v>
      </c>
      <c r="Z639" s="126">
        <v>0</v>
      </c>
      <c r="AA639" s="126">
        <v>1.8</v>
      </c>
      <c r="AB639" s="126">
        <v>0</v>
      </c>
      <c r="AC639" s="126">
        <v>0</v>
      </c>
      <c r="AD639" s="126">
        <v>0</v>
      </c>
      <c r="AE639" s="126">
        <v>0</v>
      </c>
      <c r="AF639" s="126">
        <v>0</v>
      </c>
      <c r="AG639" s="126">
        <v>0</v>
      </c>
      <c r="AH639" s="126">
        <v>23.8</v>
      </c>
      <c r="AI639" s="126">
        <v>0</v>
      </c>
      <c r="AJ639" s="126">
        <v>0</v>
      </c>
      <c r="AK639" s="126">
        <v>0</v>
      </c>
      <c r="AL639" s="126">
        <v>19.600000000000001</v>
      </c>
      <c r="AM639" s="126">
        <v>0</v>
      </c>
      <c r="AN639" s="126">
        <v>0</v>
      </c>
      <c r="AO639" s="120"/>
      <c r="AP639" s="92">
        <f t="shared" si="348"/>
        <v>122.1</v>
      </c>
      <c r="AQ639" s="93">
        <v>183.64999999999998</v>
      </c>
      <c r="AR639" s="94">
        <f t="shared" si="397"/>
        <v>66.48516199292132</v>
      </c>
      <c r="AS639" s="95">
        <f t="shared" si="398"/>
        <v>66.485161992921334</v>
      </c>
      <c r="AT639" s="96">
        <f t="shared" si="399"/>
        <v>30</v>
      </c>
      <c r="AU639" s="97">
        <f t="shared" si="400"/>
        <v>12</v>
      </c>
      <c r="AV639" s="98"/>
      <c r="AW639" s="58">
        <f t="shared" si="353"/>
        <v>0</v>
      </c>
      <c r="AX639" s="99"/>
      <c r="AY639" s="300">
        <f t="shared" si="401"/>
        <v>23.8</v>
      </c>
      <c r="AZ639" s="101">
        <v>115.6</v>
      </c>
      <c r="BA639" s="102">
        <f t="shared" si="349"/>
        <v>-91.8</v>
      </c>
      <c r="BB639" s="102" t="str">
        <f t="shared" si="350"/>
        <v/>
      </c>
      <c r="BC639" s="102" t="str">
        <f t="shared" si="351"/>
        <v/>
      </c>
      <c r="BD639" s="102">
        <v>12.932360742705574</v>
      </c>
      <c r="BE639" s="103">
        <f t="shared" si="402"/>
        <v>-0.93236074270557445</v>
      </c>
      <c r="BF639" s="511" t="s">
        <v>472</v>
      </c>
      <c r="BG639" s="105">
        <v>60.943999999999996</v>
      </c>
      <c r="BH639" s="105">
        <v>78.88000000000001</v>
      </c>
      <c r="BI639" s="105">
        <v>118.70384615384616</v>
      </c>
      <c r="BJ639" s="105">
        <v>183.64999999999998</v>
      </c>
      <c r="BK639" s="105">
        <v>164.40384615384619</v>
      </c>
      <c r="BL639" s="105">
        <v>62.191999999999979</v>
      </c>
      <c r="BM639" s="105">
        <v>41.911538461538463</v>
      </c>
      <c r="BN639" s="105">
        <v>68.96250000000002</v>
      </c>
      <c r="BO639" s="105">
        <v>136.81250000000003</v>
      </c>
      <c r="BP639" s="105">
        <v>167.85599999999999</v>
      </c>
      <c r="BQ639" s="105">
        <v>140.83750000000001</v>
      </c>
      <c r="BR639" s="106">
        <v>70.387500000000003</v>
      </c>
      <c r="BS639" s="107"/>
      <c r="BT639" s="108">
        <v>5.2275641025641004</v>
      </c>
      <c r="BU639" s="108">
        <v>5.946176389064318</v>
      </c>
      <c r="BV639" s="108">
        <v>9.4615384615384581</v>
      </c>
      <c r="BW639" s="108">
        <v>12.932360742705574</v>
      </c>
      <c r="BX639" s="108">
        <v>11.961822660098521</v>
      </c>
      <c r="BY639" s="109">
        <v>5.7905491698595153</v>
      </c>
      <c r="BZ639" s="109">
        <v>4.4876543209876525</v>
      </c>
      <c r="CA639" s="109">
        <v>5.9013333333333318</v>
      </c>
      <c r="CB639" s="109">
        <v>8.9410919540229887</v>
      </c>
      <c r="CC639" s="109">
        <v>12.459999999999997</v>
      </c>
      <c r="CD639" s="109">
        <v>10.831280788177342</v>
      </c>
      <c r="CE639" s="109">
        <v>6.1930370370370369</v>
      </c>
      <c r="CF639" s="110"/>
      <c r="CG639" s="111">
        <v>71.599999999999994</v>
      </c>
      <c r="CH639" s="111">
        <v>100.8</v>
      </c>
      <c r="CI639" s="111">
        <v>102</v>
      </c>
      <c r="CJ639" s="111">
        <v>115.6</v>
      </c>
      <c r="CK639" s="111">
        <v>102.8</v>
      </c>
      <c r="CL639" s="111">
        <v>87.3</v>
      </c>
      <c r="CM639" s="111">
        <v>69.7</v>
      </c>
      <c r="CN639" s="111">
        <v>114.4</v>
      </c>
      <c r="CO639" s="111">
        <v>116</v>
      </c>
      <c r="CP639" s="111">
        <v>112.9</v>
      </c>
      <c r="CQ639" s="111">
        <v>107.7</v>
      </c>
      <c r="CR639" s="111">
        <v>140.19999999999999</v>
      </c>
      <c r="CS639" s="112"/>
      <c r="CT639" s="512" t="s">
        <v>472</v>
      </c>
      <c r="CU639" s="114"/>
      <c r="CV639" s="114"/>
      <c r="CW639" s="114"/>
      <c r="CX639" s="114"/>
      <c r="CY639" s="114"/>
      <c r="CZ639" s="114"/>
      <c r="DA639" s="114">
        <f t="shared" si="403"/>
        <v>43.400000000000006</v>
      </c>
      <c r="DB639" s="115">
        <f>+SUM(CU639:DA639)</f>
        <v>43.400000000000006</v>
      </c>
      <c r="DC639" s="116">
        <f t="shared" si="404"/>
        <v>10</v>
      </c>
      <c r="DD639" s="116">
        <f t="shared" si="405"/>
        <v>10</v>
      </c>
      <c r="DE639" s="116">
        <f t="shared" si="406"/>
        <v>10</v>
      </c>
      <c r="DF639" s="117">
        <f t="shared" si="407"/>
        <v>30</v>
      </c>
      <c r="DH639" s="119">
        <v>18.090891658676895</v>
      </c>
      <c r="DI639" s="119">
        <v>14.793072866730585</v>
      </c>
      <c r="DJ639" s="120">
        <v>23.27317833173538</v>
      </c>
      <c r="DK639" s="121"/>
      <c r="DL639" s="119">
        <v>23.93769569471624</v>
      </c>
      <c r="DM639" s="119">
        <v>20.301590019569471</v>
      </c>
      <c r="DN639" s="120">
        <v>29.49285714285714</v>
      </c>
      <c r="DO639" s="121"/>
      <c r="DP639" s="119">
        <v>18.434600925390395</v>
      </c>
      <c r="DQ639" s="119">
        <v>28.543898207056099</v>
      </c>
      <c r="DR639" s="120">
        <v>50.942929438982056</v>
      </c>
      <c r="DS639" s="121"/>
      <c r="DT639" s="119">
        <v>55.677947638909579</v>
      </c>
      <c r="DU639" s="119">
        <v>71.296169745270376</v>
      </c>
      <c r="DV639" s="120">
        <v>67.543739758677191</v>
      </c>
      <c r="DW639" s="121"/>
      <c r="DX639" s="119">
        <v>53.728842832469773</v>
      </c>
      <c r="DY639" s="119">
        <v>48.021383337445499</v>
      </c>
      <c r="DZ639" s="120">
        <v>69.178345258656122</v>
      </c>
      <c r="EA639" s="121"/>
      <c r="EB639" s="119">
        <v>33.510489510489506</v>
      </c>
      <c r="EC639" s="119">
        <v>14.556118881118881</v>
      </c>
      <c r="ED639" s="120">
        <v>11.833391608391608</v>
      </c>
      <c r="EE639" s="121"/>
      <c r="EF639" s="119">
        <v>18.45735294117647</v>
      </c>
      <c r="EG639" s="119">
        <v>6.8961538461538456</v>
      </c>
      <c r="EH639" s="120">
        <v>19.471493212669682</v>
      </c>
      <c r="EI639" s="121"/>
      <c r="EJ639" s="119">
        <v>13.795455773734465</v>
      </c>
      <c r="EK639" s="119">
        <v>24.216483516483517</v>
      </c>
      <c r="EL639" s="120">
        <v>40.691632138353455</v>
      </c>
      <c r="EM639" s="121"/>
      <c r="EN639" s="119">
        <v>43.630992736077495</v>
      </c>
      <c r="EO639" s="119">
        <v>53.023775894538616</v>
      </c>
      <c r="EP639" s="120">
        <v>64.234517083669644</v>
      </c>
      <c r="EQ639" s="121"/>
      <c r="ER639" s="119">
        <v>68.443855978458643</v>
      </c>
      <c r="ES639" s="119">
        <v>52.385497780365341</v>
      </c>
      <c r="ET639" s="120">
        <v>71.381360526890333</v>
      </c>
      <c r="EU639" s="121"/>
      <c r="EV639" s="119">
        <v>55.204098966026585</v>
      </c>
      <c r="EW639" s="119">
        <v>36.199409158050223</v>
      </c>
      <c r="EX639" s="120">
        <v>44.746491875923191</v>
      </c>
      <c r="EY639" s="121"/>
      <c r="EZ639" s="119">
        <v>41.445995145631066</v>
      </c>
      <c r="FA639" s="119">
        <v>21.077669902912618</v>
      </c>
      <c r="FB639" s="120">
        <v>20.976334951456309</v>
      </c>
    </row>
    <row r="640" spans="1:158" s="118" customFormat="1" ht="15" customHeight="1" x14ac:dyDescent="0.25">
      <c r="A640" s="85">
        <v>21250070</v>
      </c>
      <c r="B640" s="86">
        <v>-74.935777779999995</v>
      </c>
      <c r="C640" s="86">
        <v>4.8000833299999996</v>
      </c>
      <c r="D640" s="445">
        <v>477</v>
      </c>
      <c r="E640" s="510" t="s">
        <v>110</v>
      </c>
      <c r="F640" s="169" t="s">
        <v>62</v>
      </c>
      <c r="G640" s="169" t="s">
        <v>1515</v>
      </c>
      <c r="H640" s="169" t="s">
        <v>1520</v>
      </c>
      <c r="I640" s="169" t="s">
        <v>1653</v>
      </c>
      <c r="J640" s="171" t="s">
        <v>1053</v>
      </c>
      <c r="K640" s="126">
        <v>0</v>
      </c>
      <c r="L640" s="126">
        <v>0</v>
      </c>
      <c r="M640" s="126">
        <v>0</v>
      </c>
      <c r="N640" s="126">
        <v>31</v>
      </c>
      <c r="O640" s="126">
        <v>10</v>
      </c>
      <c r="P640" s="126">
        <v>0</v>
      </c>
      <c r="Q640" s="126">
        <v>0</v>
      </c>
      <c r="R640" s="126">
        <v>0</v>
      </c>
      <c r="S640" s="126">
        <v>0</v>
      </c>
      <c r="T640" s="126">
        <v>0</v>
      </c>
      <c r="U640" s="126">
        <v>0</v>
      </c>
      <c r="V640" s="661">
        <v>0</v>
      </c>
      <c r="W640" s="661">
        <v>1</v>
      </c>
      <c r="X640" s="126">
        <v>85</v>
      </c>
      <c r="Y640" s="126">
        <v>12</v>
      </c>
      <c r="Z640" s="126">
        <v>0</v>
      </c>
      <c r="AA640" s="126">
        <v>0</v>
      </c>
      <c r="AB640" s="126">
        <v>0</v>
      </c>
      <c r="AC640" s="126">
        <v>0</v>
      </c>
      <c r="AD640" s="126">
        <v>0</v>
      </c>
      <c r="AE640" s="126">
        <v>0</v>
      </c>
      <c r="AF640" s="126">
        <v>1</v>
      </c>
      <c r="AG640" s="126">
        <v>0</v>
      </c>
      <c r="AH640" s="126">
        <v>15</v>
      </c>
      <c r="AI640" s="126">
        <v>0</v>
      </c>
      <c r="AJ640" s="126">
        <v>2</v>
      </c>
      <c r="AK640" s="126">
        <v>0</v>
      </c>
      <c r="AL640" s="126">
        <v>0</v>
      </c>
      <c r="AM640" s="126">
        <v>0</v>
      </c>
      <c r="AN640" s="126">
        <v>0</v>
      </c>
      <c r="AO640" s="120"/>
      <c r="AP640" s="92">
        <f t="shared" si="348"/>
        <v>157</v>
      </c>
      <c r="AQ640" s="93">
        <v>219.53571428571428</v>
      </c>
      <c r="AR640" s="94">
        <f t="shared" si="397"/>
        <v>71.514559947942089</v>
      </c>
      <c r="AS640" s="95">
        <f t="shared" si="398"/>
        <v>71.514559947942089</v>
      </c>
      <c r="AT640" s="96">
        <f t="shared" si="399"/>
        <v>30</v>
      </c>
      <c r="AU640" s="97">
        <f t="shared" si="400"/>
        <v>8</v>
      </c>
      <c r="AV640" s="98"/>
      <c r="AW640" s="58">
        <f t="shared" si="353"/>
        <v>0</v>
      </c>
      <c r="AX640" s="99"/>
      <c r="AY640" s="100">
        <f t="shared" si="401"/>
        <v>85</v>
      </c>
      <c r="AZ640" s="101">
        <v>135</v>
      </c>
      <c r="BA640" s="102">
        <f t="shared" si="349"/>
        <v>-50</v>
      </c>
      <c r="BB640" s="102" t="str">
        <f t="shared" si="350"/>
        <v/>
      </c>
      <c r="BC640" s="102" t="str">
        <f t="shared" si="351"/>
        <v/>
      </c>
      <c r="BD640" s="102">
        <v>11.051724137931039</v>
      </c>
      <c r="BE640" s="103">
        <f t="shared" si="402"/>
        <v>-3.0517241379310391</v>
      </c>
      <c r="BF640" s="169" t="s">
        <v>110</v>
      </c>
      <c r="BG640" s="105">
        <v>84.340740740740728</v>
      </c>
      <c r="BH640" s="105">
        <v>96.089285714285694</v>
      </c>
      <c r="BI640" s="105">
        <v>131.71428571428572</v>
      </c>
      <c r="BJ640" s="105">
        <v>219.53571428571428</v>
      </c>
      <c r="BK640" s="105">
        <v>248.88571428571427</v>
      </c>
      <c r="BL640" s="105">
        <v>104.37586206896552</v>
      </c>
      <c r="BM640" s="105">
        <v>78.441379310344814</v>
      </c>
      <c r="BN640" s="105">
        <v>114.52962962962964</v>
      </c>
      <c r="BO640" s="105">
        <v>161</v>
      </c>
      <c r="BP640" s="105">
        <v>177.02962962962962</v>
      </c>
      <c r="BQ640" s="105">
        <v>142.27777777777777</v>
      </c>
      <c r="BR640" s="106">
        <v>90.84615384615384</v>
      </c>
      <c r="BS640" s="107"/>
      <c r="BT640" s="108">
        <v>4.8518518518518512</v>
      </c>
      <c r="BU640" s="108">
        <v>5.6276860030575842</v>
      </c>
      <c r="BV640" s="108">
        <v>8.0714285714285676</v>
      </c>
      <c r="BW640" s="108">
        <v>11.051724137931039</v>
      </c>
      <c r="BX640" s="108">
        <v>11.749999999999998</v>
      </c>
      <c r="BY640" s="109">
        <v>5.7931034482758621</v>
      </c>
      <c r="BZ640" s="109">
        <v>4.9111111111111097</v>
      </c>
      <c r="CA640" s="109">
        <v>5.2873376623376611</v>
      </c>
      <c r="CB640" s="109">
        <v>7.6745371156786142</v>
      </c>
      <c r="CC640" s="109">
        <v>9.9387755102040778</v>
      </c>
      <c r="CD640" s="109">
        <v>8.0406403940886708</v>
      </c>
      <c r="CE640" s="109">
        <v>5.7803030303030276</v>
      </c>
      <c r="CF640" s="110"/>
      <c r="CG640" s="111">
        <v>72</v>
      </c>
      <c r="CH640" s="111">
        <v>90.9</v>
      </c>
      <c r="CI640" s="111">
        <v>96</v>
      </c>
      <c r="CJ640" s="111">
        <v>135</v>
      </c>
      <c r="CK640" s="111">
        <v>126.9</v>
      </c>
      <c r="CL640" s="111">
        <v>140.5</v>
      </c>
      <c r="CM640" s="111">
        <v>110</v>
      </c>
      <c r="CN640" s="111">
        <v>96</v>
      </c>
      <c r="CO640" s="111">
        <v>120</v>
      </c>
      <c r="CP640" s="111">
        <v>131</v>
      </c>
      <c r="CQ640" s="111">
        <v>133.4</v>
      </c>
      <c r="CR640" s="111">
        <v>129.80000000000001</v>
      </c>
      <c r="CS640" s="112"/>
      <c r="CT640" s="513" t="s">
        <v>110</v>
      </c>
      <c r="CU640" s="114">
        <f t="shared" ref="CU640:CU645" si="408">SUM(K640:T640)</f>
        <v>41</v>
      </c>
      <c r="CV640" s="114"/>
      <c r="CW640" s="114"/>
      <c r="CX640" s="114">
        <f t="shared" ref="CX640:CX645" si="409">SUM(U640:AD640)</f>
        <v>98</v>
      </c>
      <c r="CY640" s="114"/>
      <c r="CZ640" s="114"/>
      <c r="DA640" s="114">
        <f t="shared" si="403"/>
        <v>18</v>
      </c>
      <c r="DB640" s="115">
        <f t="shared" ref="DB640:DB645" si="410">+SUM(CU640:DA640)</f>
        <v>157</v>
      </c>
      <c r="DC640" s="116">
        <f t="shared" si="404"/>
        <v>10</v>
      </c>
      <c r="DD640" s="116">
        <f t="shared" si="405"/>
        <v>10</v>
      </c>
      <c r="DE640" s="116">
        <f t="shared" si="406"/>
        <v>10</v>
      </c>
      <c r="DF640" s="117">
        <f t="shared" si="407"/>
        <v>30</v>
      </c>
      <c r="DH640" s="119">
        <v>16.289573560767586</v>
      </c>
      <c r="DI640" s="119">
        <v>20.18707889125799</v>
      </c>
      <c r="DJ640" s="120">
        <v>30.480490405117262</v>
      </c>
      <c r="DK640" s="121"/>
      <c r="DL640" s="119">
        <v>38.769665948275872</v>
      </c>
      <c r="DM640" s="119">
        <v>34.238146551724149</v>
      </c>
      <c r="DN640" s="120">
        <v>17.219773706896557</v>
      </c>
      <c r="DO640" s="121"/>
      <c r="DP640" s="119">
        <v>35.494306335204485</v>
      </c>
      <c r="DQ640" s="119">
        <v>49.392076984763428</v>
      </c>
      <c r="DR640" s="120">
        <v>44.092927024859662</v>
      </c>
      <c r="DS640" s="121"/>
      <c r="DT640" s="119">
        <v>66.865333333333339</v>
      </c>
      <c r="DU640" s="119">
        <v>74.743428571428581</v>
      </c>
      <c r="DV640" s="120">
        <v>78.977904761904753</v>
      </c>
      <c r="DW640" s="121"/>
      <c r="DX640" s="119">
        <v>82.297728088336811</v>
      </c>
      <c r="DY640" s="119">
        <v>75.697910282953785</v>
      </c>
      <c r="DZ640" s="120">
        <v>83.497694962042814</v>
      </c>
      <c r="EA640" s="121"/>
      <c r="EB640" s="119">
        <v>52.8</v>
      </c>
      <c r="EC640" s="119">
        <v>26.7</v>
      </c>
      <c r="ED640" s="120">
        <v>21.8</v>
      </c>
      <c r="EE640" s="121"/>
      <c r="EF640" s="119">
        <v>30.513101374570454</v>
      </c>
      <c r="EG640" s="119">
        <v>18.607989690721656</v>
      </c>
      <c r="EH640" s="120">
        <v>28.512242268041241</v>
      </c>
      <c r="EI640" s="121"/>
      <c r="EJ640" s="119">
        <v>23.192485055508101</v>
      </c>
      <c r="EK640" s="119">
        <v>39.687140375158265</v>
      </c>
      <c r="EL640" s="120">
        <v>54.182443534850826</v>
      </c>
      <c r="EM640" s="121"/>
      <c r="EN640" s="119">
        <v>50.72451907576572</v>
      </c>
      <c r="EO640" s="119">
        <v>58.328194519075758</v>
      </c>
      <c r="EP640" s="120">
        <v>77.137286405158505</v>
      </c>
      <c r="EQ640" s="121"/>
      <c r="ER640" s="119">
        <v>70.314773682508886</v>
      </c>
      <c r="ES640" s="119">
        <v>59.812567086970589</v>
      </c>
      <c r="ET640" s="120">
        <v>76.115992563853865</v>
      </c>
      <c r="EU640" s="121"/>
      <c r="EV640" s="119">
        <v>64.340137931034491</v>
      </c>
      <c r="EW640" s="119">
        <v>44.227431336963107</v>
      </c>
      <c r="EX640" s="120">
        <v>37.660016938898977</v>
      </c>
      <c r="EY640" s="121"/>
      <c r="EZ640" s="119">
        <v>31.206659551760943</v>
      </c>
      <c r="FA640" s="119">
        <v>30.906595517609393</v>
      </c>
      <c r="FB640" s="120">
        <v>31.606744930629674</v>
      </c>
    </row>
    <row r="641" spans="1:158" s="118" customFormat="1" ht="15" customHeight="1" x14ac:dyDescent="0.25">
      <c r="A641" s="85">
        <v>21160030</v>
      </c>
      <c r="B641" s="86">
        <v>-74.683333333333337</v>
      </c>
      <c r="C641" s="86">
        <v>4.0666666666666664</v>
      </c>
      <c r="D641" s="445">
        <v>450</v>
      </c>
      <c r="E641" s="510" t="s">
        <v>1206</v>
      </c>
      <c r="F641" s="169" t="s">
        <v>62</v>
      </c>
      <c r="G641" s="169" t="s">
        <v>1515</v>
      </c>
      <c r="H641" s="169" t="s">
        <v>1520</v>
      </c>
      <c r="I641" s="169" t="s">
        <v>1654</v>
      </c>
      <c r="J641" s="171" t="s">
        <v>1228</v>
      </c>
      <c r="K641" s="126">
        <v>51</v>
      </c>
      <c r="L641" s="126">
        <v>0</v>
      </c>
      <c r="M641" s="126">
        <v>5</v>
      </c>
      <c r="N641" s="126">
        <v>30</v>
      </c>
      <c r="O641" s="126">
        <v>0</v>
      </c>
      <c r="P641" s="126">
        <v>0</v>
      </c>
      <c r="Q641" s="126">
        <v>0</v>
      </c>
      <c r="R641" s="126">
        <v>0</v>
      </c>
      <c r="S641" s="126">
        <v>0</v>
      </c>
      <c r="T641" s="126">
        <v>0</v>
      </c>
      <c r="U641" s="126">
        <v>0</v>
      </c>
      <c r="V641" s="661">
        <v>1</v>
      </c>
      <c r="W641" s="661">
        <v>1</v>
      </c>
      <c r="X641" s="126">
        <v>60</v>
      </c>
      <c r="Y641" s="126">
        <v>1</v>
      </c>
      <c r="Z641" s="126">
        <v>16</v>
      </c>
      <c r="AA641" s="126">
        <v>5</v>
      </c>
      <c r="AB641" s="126">
        <v>0</v>
      </c>
      <c r="AC641" s="126">
        <v>1</v>
      </c>
      <c r="AD641" s="126">
        <v>0</v>
      </c>
      <c r="AE641" s="126">
        <v>0</v>
      </c>
      <c r="AF641" s="126">
        <v>0</v>
      </c>
      <c r="AG641" s="126">
        <v>70</v>
      </c>
      <c r="AH641" s="126">
        <v>11</v>
      </c>
      <c r="AI641" s="126">
        <v>0</v>
      </c>
      <c r="AJ641" s="126">
        <v>0</v>
      </c>
      <c r="AK641" s="126">
        <v>1</v>
      </c>
      <c r="AL641" s="126">
        <v>20</v>
      </c>
      <c r="AM641" s="126">
        <v>1</v>
      </c>
      <c r="AN641" s="126">
        <v>0</v>
      </c>
      <c r="AO641" s="120"/>
      <c r="AP641" s="92">
        <f t="shared" si="348"/>
        <v>274</v>
      </c>
      <c r="AQ641" s="514">
        <v>213.58620689655174</v>
      </c>
      <c r="AR641" s="94">
        <f t="shared" si="397"/>
        <v>128.28543752018081</v>
      </c>
      <c r="AS641" s="95">
        <f t="shared" si="398"/>
        <v>128.28543752018081</v>
      </c>
      <c r="AT641" s="96">
        <f t="shared" si="399"/>
        <v>30</v>
      </c>
      <c r="AU641" s="97">
        <f t="shared" si="400"/>
        <v>15</v>
      </c>
      <c r="AV641" s="98"/>
      <c r="AW641" s="58">
        <f t="shared" si="353"/>
        <v>0</v>
      </c>
      <c r="AX641" s="99"/>
      <c r="AY641" s="100">
        <f t="shared" si="401"/>
        <v>70</v>
      </c>
      <c r="AZ641" s="101">
        <v>147</v>
      </c>
      <c r="BA641" s="102">
        <f t="shared" si="349"/>
        <v>-77</v>
      </c>
      <c r="BB641" s="102" t="str">
        <f t="shared" si="350"/>
        <v/>
      </c>
      <c r="BC641" s="102" t="str">
        <f t="shared" si="351"/>
        <v/>
      </c>
      <c r="BD641" s="102">
        <v>12.86206896551724</v>
      </c>
      <c r="BE641" s="103">
        <f t="shared" si="402"/>
        <v>2.1379310344827598</v>
      </c>
      <c r="BF641" s="448" t="s">
        <v>1206</v>
      </c>
      <c r="BG641" s="105">
        <v>126.14000000000003</v>
      </c>
      <c r="BH641" s="105">
        <v>151.42758620689654</v>
      </c>
      <c r="BI641" s="105">
        <v>208.51724137931038</v>
      </c>
      <c r="BJ641" s="105">
        <v>213.58620689655174</v>
      </c>
      <c r="BK641" s="105">
        <v>187.8814814814815</v>
      </c>
      <c r="BL641" s="105">
        <v>87.180769230769243</v>
      </c>
      <c r="BM641" s="105">
        <v>56.885185185185179</v>
      </c>
      <c r="BN641" s="105">
        <v>53.841379310344834</v>
      </c>
      <c r="BO641" s="105">
        <v>114.24285714285713</v>
      </c>
      <c r="BP641" s="105">
        <v>293.69259259259258</v>
      </c>
      <c r="BQ641" s="105">
        <v>275.625</v>
      </c>
      <c r="BR641" s="106">
        <v>169.3</v>
      </c>
      <c r="BS641" s="107"/>
      <c r="BT641" s="108">
        <v>7.299999999999998</v>
      </c>
      <c r="BU641" s="108">
        <v>8.4733204518430476</v>
      </c>
      <c r="BV641" s="108">
        <v>11.827586206896552</v>
      </c>
      <c r="BW641" s="108">
        <v>12.86206896551724</v>
      </c>
      <c r="BX641" s="108">
        <v>11.552380952380952</v>
      </c>
      <c r="BY641" s="109">
        <v>7.3461538461538476</v>
      </c>
      <c r="BZ641" s="109">
        <v>5.481481481481481</v>
      </c>
      <c r="CA641" s="109">
        <v>4.413793103448274</v>
      </c>
      <c r="CB641" s="109">
        <v>7.5357142857142874</v>
      </c>
      <c r="CC641" s="109">
        <v>12.767241379310349</v>
      </c>
      <c r="CD641" s="109">
        <v>13.928571428571427</v>
      </c>
      <c r="CE641" s="109">
        <v>8.7666666666666639</v>
      </c>
      <c r="CF641" s="110"/>
      <c r="CG641" s="111">
        <v>114.8</v>
      </c>
      <c r="CH641" s="111">
        <v>122.7</v>
      </c>
      <c r="CI641" s="111">
        <v>136.5</v>
      </c>
      <c r="CJ641" s="111">
        <v>147</v>
      </c>
      <c r="CK641" s="111">
        <v>150.30000000000001</v>
      </c>
      <c r="CL641" s="111">
        <v>91.4</v>
      </c>
      <c r="CM641" s="111">
        <v>90</v>
      </c>
      <c r="CN641" s="111">
        <v>96.9</v>
      </c>
      <c r="CO641" s="111">
        <v>139.1</v>
      </c>
      <c r="CP641" s="111">
        <v>132.80000000000001</v>
      </c>
      <c r="CQ641" s="111">
        <v>135</v>
      </c>
      <c r="CR641" s="111">
        <v>125.3</v>
      </c>
      <c r="CS641" s="112"/>
      <c r="CT641" s="513" t="s">
        <v>1206</v>
      </c>
      <c r="CU641" s="114">
        <f t="shared" si="408"/>
        <v>86</v>
      </c>
      <c r="CV641" s="114"/>
      <c r="CW641" s="114"/>
      <c r="CX641" s="114">
        <f t="shared" si="409"/>
        <v>85</v>
      </c>
      <c r="CY641" s="114"/>
      <c r="CZ641" s="114"/>
      <c r="DA641" s="114">
        <f t="shared" si="403"/>
        <v>103</v>
      </c>
      <c r="DB641" s="115">
        <f t="shared" si="410"/>
        <v>274</v>
      </c>
      <c r="DC641" s="116">
        <f t="shared" si="404"/>
        <v>10</v>
      </c>
      <c r="DD641" s="116">
        <f t="shared" si="405"/>
        <v>10</v>
      </c>
      <c r="DE641" s="116">
        <f t="shared" si="406"/>
        <v>10</v>
      </c>
      <c r="DF641" s="117">
        <f t="shared" si="407"/>
        <v>30</v>
      </c>
      <c r="DH641" s="119">
        <v>35.335236185039477</v>
      </c>
      <c r="DI641" s="119">
        <v>36.787369178945205</v>
      </c>
      <c r="DJ641" s="120">
        <v>57.698084291187747</v>
      </c>
      <c r="DK641" s="121"/>
      <c r="DL641" s="119">
        <v>60.586649253259736</v>
      </c>
      <c r="DM641" s="119">
        <v>62.928654182377336</v>
      </c>
      <c r="DN641" s="120">
        <v>43.174351736776686</v>
      </c>
      <c r="DO641" s="121"/>
      <c r="DP641" s="119">
        <v>63.305372978612404</v>
      </c>
      <c r="DQ641" s="119">
        <v>56.359642401021702</v>
      </c>
      <c r="DR641" s="120">
        <v>70.548777723814126</v>
      </c>
      <c r="DS641" s="121"/>
      <c r="DT641" s="119">
        <v>78.787367009648193</v>
      </c>
      <c r="DU641" s="119">
        <v>78.587399073075488</v>
      </c>
      <c r="DV641" s="120">
        <v>79.187302882793617</v>
      </c>
      <c r="DW641" s="121"/>
      <c r="DX641" s="119">
        <v>86.689856979906992</v>
      </c>
      <c r="DY641" s="119">
        <v>53.593729343979405</v>
      </c>
      <c r="DZ641" s="120">
        <v>95.488827469217028</v>
      </c>
      <c r="EA641" s="121"/>
      <c r="EB641" s="119">
        <v>48.905283138247391</v>
      </c>
      <c r="EC641" s="119">
        <v>30.717367921543815</v>
      </c>
      <c r="ED641" s="120">
        <v>19.50148687124328</v>
      </c>
      <c r="EE641" s="121"/>
      <c r="EF641" s="119">
        <v>22.3926854754441</v>
      </c>
      <c r="EG641" s="119">
        <v>14.095395768025082</v>
      </c>
      <c r="EH641" s="120">
        <v>16.294677377220484</v>
      </c>
      <c r="EI641" s="121"/>
      <c r="EJ641" s="119">
        <v>9.3784168134910644</v>
      </c>
      <c r="EK641" s="119">
        <v>16.235753838409263</v>
      </c>
      <c r="EL641" s="120">
        <v>29.64789831361691</v>
      </c>
      <c r="EM641" s="121"/>
      <c r="EN641" s="119">
        <v>33.070210161191582</v>
      </c>
      <c r="EO641" s="119">
        <v>41.236938890022437</v>
      </c>
      <c r="EP641" s="120">
        <v>62.006644052234215</v>
      </c>
      <c r="EQ641" s="121"/>
      <c r="ER641" s="119">
        <v>70.384595703485147</v>
      </c>
      <c r="ES641" s="119">
        <v>90.668340862990959</v>
      </c>
      <c r="ET641" s="120">
        <v>142.39189101973076</v>
      </c>
      <c r="EU641" s="121"/>
      <c r="EV641" s="119">
        <v>77.213474025974037</v>
      </c>
      <c r="EW641" s="119">
        <v>98.976345083487956</v>
      </c>
      <c r="EX641" s="120">
        <v>83.970895176252341</v>
      </c>
      <c r="EY641" s="121"/>
      <c r="EZ641" s="119">
        <v>79.055304101838757</v>
      </c>
      <c r="FA641" s="119">
        <v>63.383987505893451</v>
      </c>
      <c r="FB641" s="120">
        <v>39.02856553512494</v>
      </c>
    </row>
    <row r="642" spans="1:158" s="118" customFormat="1" ht="15" customHeight="1" x14ac:dyDescent="0.25">
      <c r="A642" s="85">
        <v>21235010</v>
      </c>
      <c r="B642" s="86">
        <v>-74.683333333333337</v>
      </c>
      <c r="C642" s="86">
        <v>4.55</v>
      </c>
      <c r="D642" s="445">
        <v>316</v>
      </c>
      <c r="E642" s="510" t="s">
        <v>1197</v>
      </c>
      <c r="F642" s="169" t="s">
        <v>455</v>
      </c>
      <c r="G642" s="169" t="s">
        <v>1515</v>
      </c>
      <c r="H642" s="169" t="s">
        <v>1520</v>
      </c>
      <c r="I642" s="169" t="s">
        <v>1655</v>
      </c>
      <c r="J642" s="171" t="s">
        <v>1229</v>
      </c>
      <c r="K642" s="126" t="s">
        <v>1301</v>
      </c>
      <c r="L642" s="126" t="s">
        <v>1301</v>
      </c>
      <c r="M642" s="126" t="s">
        <v>1301</v>
      </c>
      <c r="N642" s="126" t="s">
        <v>1301</v>
      </c>
      <c r="O642" s="126" t="s">
        <v>1301</v>
      </c>
      <c r="P642" s="126" t="s">
        <v>1301</v>
      </c>
      <c r="Q642" s="126" t="s">
        <v>1301</v>
      </c>
      <c r="R642" s="126" t="s">
        <v>1301</v>
      </c>
      <c r="S642" s="126" t="s">
        <v>1301</v>
      </c>
      <c r="T642" s="126" t="s">
        <v>1301</v>
      </c>
      <c r="U642" s="126" t="s">
        <v>1301</v>
      </c>
      <c r="V642" s="661" t="s">
        <v>1301</v>
      </c>
      <c r="W642" s="661" t="s">
        <v>1301</v>
      </c>
      <c r="X642" s="126" t="s">
        <v>1301</v>
      </c>
      <c r="Y642" s="126" t="s">
        <v>1301</v>
      </c>
      <c r="Z642" s="126" t="s">
        <v>1301</v>
      </c>
      <c r="AA642" s="126" t="s">
        <v>1301</v>
      </c>
      <c r="AB642" s="126" t="s">
        <v>1301</v>
      </c>
      <c r="AC642" s="126" t="s">
        <v>1301</v>
      </c>
      <c r="AD642" s="126" t="s">
        <v>1301</v>
      </c>
      <c r="AE642" s="126" t="s">
        <v>1301</v>
      </c>
      <c r="AF642" s="126" t="s">
        <v>1301</v>
      </c>
      <c r="AG642" s="126" t="s">
        <v>1301</v>
      </c>
      <c r="AH642" s="126" t="s">
        <v>1301</v>
      </c>
      <c r="AI642" s="126" t="s">
        <v>1301</v>
      </c>
      <c r="AJ642" s="126" t="s">
        <v>1301</v>
      </c>
      <c r="AK642" s="126" t="s">
        <v>1301</v>
      </c>
      <c r="AL642" s="126" t="s">
        <v>1301</v>
      </c>
      <c r="AM642" s="126" t="s">
        <v>1301</v>
      </c>
      <c r="AN642" s="126" t="s">
        <v>1301</v>
      </c>
      <c r="AO642" s="120"/>
      <c r="AP642" s="92" t="str">
        <f t="shared" si="348"/>
        <v/>
      </c>
      <c r="AQ642" s="514">
        <v>156.16896551724136</v>
      </c>
      <c r="AR642" s="94" t="e">
        <f>+AP642*100/AQ642</f>
        <v>#VALUE!</v>
      </c>
      <c r="AS642" s="95" t="e">
        <f>IF(AND((AP642*$AT$1*100/(AQ642*AT642))&gt;100+3.33*AP642-AQ642*AT642/$AT$1,AQ642&lt;30),IF(100+3.33*AP642-AQ642*AT642/$AT$1&gt;200,200,100+3.33*AP642-AQ642*AT642/$AT$1),IF((AP642*$AT$1*100/(AQ642*AT642))&lt;100+AP642-3.33*AQ642*AT642/$AT$1,100+AP642-3.33*AQ642*AT642/$AT$1,IF((AP642*$AT$1*100/(AQ642*AT642))&gt;200,200,(AP642*$AT$1*100/(AQ642*AT642)))))</f>
        <v>#VALUE!</v>
      </c>
      <c r="AT642" s="96">
        <f>COUNT(K642:AO642)</f>
        <v>0</v>
      </c>
      <c r="AU642" s="97">
        <f>COUNTIF(K642:AO642,"&gt;0")</f>
        <v>0</v>
      </c>
      <c r="AV642" s="98"/>
      <c r="AW642" s="58" t="e">
        <f>+LOOKUP(1000,K642:AO642)</f>
        <v>#N/A</v>
      </c>
      <c r="AX642" s="99"/>
      <c r="AY642" s="100">
        <f t="shared" si="401"/>
        <v>0</v>
      </c>
      <c r="AZ642" s="101">
        <v>89.5</v>
      </c>
      <c r="BA642" s="102" t="str">
        <f t="shared" si="349"/>
        <v/>
      </c>
      <c r="BB642" s="102" t="str">
        <f t="shared" si="350"/>
        <v/>
      </c>
      <c r="BC642" s="102" t="e">
        <f t="shared" si="351"/>
        <v>#N/A</v>
      </c>
      <c r="BD642" s="102">
        <v>11.110344827586207</v>
      </c>
      <c r="BE642" s="103">
        <f t="shared" si="402"/>
        <v>-11.110344827586207</v>
      </c>
      <c r="BF642" s="448" t="s">
        <v>1197</v>
      </c>
      <c r="BG642" s="105">
        <v>51.237037037037041</v>
      </c>
      <c r="BH642" s="105">
        <v>65.3857142857143</v>
      </c>
      <c r="BI642" s="105">
        <v>106.09999999999997</v>
      </c>
      <c r="BJ642" s="105">
        <v>156.16896551724136</v>
      </c>
      <c r="BK642" s="105">
        <v>130.48965517241379</v>
      </c>
      <c r="BL642" s="105">
        <v>43.493103448275868</v>
      </c>
      <c r="BM642" s="105">
        <v>34.346428571428568</v>
      </c>
      <c r="BN642" s="105">
        <v>36.189655172413786</v>
      </c>
      <c r="BO642" s="105">
        <v>88.813333333333304</v>
      </c>
      <c r="BP642" s="105">
        <v>129.13793103448273</v>
      </c>
      <c r="BQ642" s="105">
        <v>106.97142857142858</v>
      </c>
      <c r="BR642" s="106">
        <v>62.229629629629621</v>
      </c>
      <c r="BS642" s="107"/>
      <c r="BT642" s="108">
        <v>4.9413793103448267</v>
      </c>
      <c r="BU642" s="108">
        <v>5.8059136106549918</v>
      </c>
      <c r="BV642" s="108">
        <v>8.5333333333333314</v>
      </c>
      <c r="BW642" s="108">
        <v>11.110344827586207</v>
      </c>
      <c r="BX642" s="108">
        <v>9.6896551724137936</v>
      </c>
      <c r="BY642" s="109">
        <v>4.3678160919540234</v>
      </c>
      <c r="BZ642" s="109">
        <v>4.0411111111111095</v>
      </c>
      <c r="CA642" s="109">
        <v>3.968888888888888</v>
      </c>
      <c r="CB642" s="109">
        <v>6.866666666666668</v>
      </c>
      <c r="CC642" s="109">
        <v>10.137931034482758</v>
      </c>
      <c r="CD642" s="109">
        <v>9.1807372175980966</v>
      </c>
      <c r="CE642" s="109">
        <v>6.0436781609195389</v>
      </c>
      <c r="CF642" s="110"/>
      <c r="CG642" s="111">
        <v>85.1</v>
      </c>
      <c r="CH642" s="111">
        <v>79.900000000000006</v>
      </c>
      <c r="CI642" s="111">
        <v>129.69999999999999</v>
      </c>
      <c r="CJ642" s="111">
        <v>89.5</v>
      </c>
      <c r="CK642" s="111">
        <v>78.7</v>
      </c>
      <c r="CL642" s="111">
        <v>62.9</v>
      </c>
      <c r="CM642" s="111">
        <v>83.5</v>
      </c>
      <c r="CN642" s="111">
        <v>80</v>
      </c>
      <c r="CO642" s="111">
        <v>103.5</v>
      </c>
      <c r="CP642" s="111">
        <v>80</v>
      </c>
      <c r="CQ642" s="111">
        <v>100.8</v>
      </c>
      <c r="CR642" s="111">
        <v>97</v>
      </c>
      <c r="CS642" s="112"/>
      <c r="CT642" s="512" t="s">
        <v>1197</v>
      </c>
      <c r="CU642" s="114">
        <f t="shared" si="408"/>
        <v>0</v>
      </c>
      <c r="CV642" s="114"/>
      <c r="CW642" s="114"/>
      <c r="CX642" s="114">
        <f t="shared" si="409"/>
        <v>0</v>
      </c>
      <c r="CY642" s="114"/>
      <c r="CZ642" s="114"/>
      <c r="DA642" s="114">
        <f t="shared" si="403"/>
        <v>0</v>
      </c>
      <c r="DB642" s="115">
        <f t="shared" si="410"/>
        <v>0</v>
      </c>
      <c r="DC642" s="116">
        <f t="shared" si="404"/>
        <v>0</v>
      </c>
      <c r="DD642" s="116">
        <f t="shared" si="405"/>
        <v>0</v>
      </c>
      <c r="DE642" s="116">
        <f t="shared" si="406"/>
        <v>0</v>
      </c>
      <c r="DF642" s="117">
        <f t="shared" si="407"/>
        <v>0</v>
      </c>
      <c r="DH642" s="119">
        <v>13.397580876037793</v>
      </c>
      <c r="DI642" s="119">
        <v>18.657371886630408</v>
      </c>
      <c r="DJ642" s="120">
        <v>17.466475808760382</v>
      </c>
      <c r="DK642" s="121"/>
      <c r="DL642" s="119">
        <v>24.144308598233451</v>
      </c>
      <c r="DM642" s="119">
        <v>25.952472678277363</v>
      </c>
      <c r="DN642" s="120">
        <v>23.399770447627134</v>
      </c>
      <c r="DO642" s="121"/>
      <c r="DP642" s="119">
        <v>21.023636549677686</v>
      </c>
      <c r="DQ642" s="119">
        <v>37.542208124424448</v>
      </c>
      <c r="DR642" s="120">
        <v>42.647948429346172</v>
      </c>
      <c r="DS642" s="121"/>
      <c r="DT642" s="119">
        <v>41.421265496917542</v>
      </c>
      <c r="DU642" s="119">
        <v>54.235038276539512</v>
      </c>
      <c r="DV642" s="120">
        <v>56.02300657137048</v>
      </c>
      <c r="DW642" s="121"/>
      <c r="DX642" s="119">
        <v>48.961314413741597</v>
      </c>
      <c r="DY642" s="119">
        <v>37.129798356982825</v>
      </c>
      <c r="DZ642" s="120">
        <v>42.708887229275582</v>
      </c>
      <c r="EA642" s="121"/>
      <c r="EB642" s="119">
        <v>24.055084745762709</v>
      </c>
      <c r="EC642" s="119">
        <v>9.916585956416462</v>
      </c>
      <c r="ED642" s="120">
        <v>12.371186440677961</v>
      </c>
      <c r="EE642" s="121"/>
      <c r="EF642" s="119">
        <v>11.176491754122935</v>
      </c>
      <c r="EG642" s="119">
        <v>7.4842578710644663</v>
      </c>
      <c r="EH642" s="120">
        <v>15.766836581709143</v>
      </c>
      <c r="EI642" s="121"/>
      <c r="EJ642" s="119">
        <v>7.0664393645873691</v>
      </c>
      <c r="EK642" s="119">
        <v>11.843750484308408</v>
      </c>
      <c r="EL642" s="120">
        <v>25.379465323518019</v>
      </c>
      <c r="EM642" s="121"/>
      <c r="EN642" s="119">
        <v>27.172609366958309</v>
      </c>
      <c r="EO642" s="119">
        <v>32.447877852118715</v>
      </c>
      <c r="EP642" s="120">
        <v>40.410547263681593</v>
      </c>
      <c r="EQ642" s="121"/>
      <c r="ER642" s="119">
        <v>34.760972850678726</v>
      </c>
      <c r="ES642" s="119">
        <v>39.842986425339362</v>
      </c>
      <c r="ET642" s="120">
        <v>60.171040723981889</v>
      </c>
      <c r="EU642" s="121"/>
      <c r="EV642" s="119">
        <v>36.232565445026175</v>
      </c>
      <c r="EW642" s="119">
        <v>32.947744951383697</v>
      </c>
      <c r="EX642" s="120">
        <v>25.880403889304411</v>
      </c>
      <c r="EY642" s="121"/>
      <c r="EZ642" s="119">
        <v>17.884231069476971</v>
      </c>
      <c r="FA642" s="119">
        <v>21.016497527972938</v>
      </c>
      <c r="FB642" s="120">
        <v>16.570699973978659</v>
      </c>
    </row>
    <row r="643" spans="1:158" s="118" customFormat="1" ht="15" customHeight="1" x14ac:dyDescent="0.25">
      <c r="A643" s="85">
        <v>21165010</v>
      </c>
      <c r="B643" s="86">
        <v>-74.916944444444454</v>
      </c>
      <c r="C643" s="86">
        <v>3.7876388888888886</v>
      </c>
      <c r="D643" s="445">
        <v>349</v>
      </c>
      <c r="E643" s="510" t="s">
        <v>473</v>
      </c>
      <c r="F643" s="169" t="s">
        <v>62</v>
      </c>
      <c r="G643" s="169" t="s">
        <v>1515</v>
      </c>
      <c r="H643" s="169" t="s">
        <v>1520</v>
      </c>
      <c r="I643" s="169" t="s">
        <v>1654</v>
      </c>
      <c r="J643" s="171" t="s">
        <v>1054</v>
      </c>
      <c r="K643" s="126">
        <v>0</v>
      </c>
      <c r="L643" s="126">
        <v>0</v>
      </c>
      <c r="M643" s="126">
        <v>9.5</v>
      </c>
      <c r="N643" s="126">
        <v>0</v>
      </c>
      <c r="O643" s="126">
        <v>0</v>
      </c>
      <c r="P643" s="126">
        <v>0</v>
      </c>
      <c r="Q643" s="126">
        <v>0</v>
      </c>
      <c r="R643" s="126">
        <v>0</v>
      </c>
      <c r="S643" s="126">
        <v>0</v>
      </c>
      <c r="T643" s="126">
        <v>0</v>
      </c>
      <c r="U643" s="126" t="s">
        <v>1301</v>
      </c>
      <c r="V643" s="661">
        <v>70</v>
      </c>
      <c r="W643" s="661">
        <v>0</v>
      </c>
      <c r="X643" s="126">
        <v>77.5</v>
      </c>
      <c r="Y643" s="126">
        <v>0</v>
      </c>
      <c r="Z643" s="126">
        <v>17</v>
      </c>
      <c r="AA643" s="126">
        <v>0</v>
      </c>
      <c r="AB643" s="126">
        <v>0</v>
      </c>
      <c r="AC643" s="126">
        <v>0</v>
      </c>
      <c r="AD643" s="126">
        <v>0</v>
      </c>
      <c r="AE643" s="126">
        <v>0</v>
      </c>
      <c r="AF643" s="126">
        <v>0</v>
      </c>
      <c r="AG643" s="126">
        <v>0</v>
      </c>
      <c r="AH643" s="126">
        <v>52</v>
      </c>
      <c r="AI643" s="126">
        <v>0</v>
      </c>
      <c r="AJ643" s="126">
        <v>6.5</v>
      </c>
      <c r="AK643" s="126">
        <v>0</v>
      </c>
      <c r="AL643" s="126">
        <v>0</v>
      </c>
      <c r="AM643" s="126">
        <v>0</v>
      </c>
      <c r="AN643" s="126">
        <v>0</v>
      </c>
      <c r="AO643" s="120"/>
      <c r="AP643" s="92">
        <f t="shared" si="348"/>
        <v>232.5</v>
      </c>
      <c r="AQ643" s="93">
        <v>229.85384615384615</v>
      </c>
      <c r="AR643" s="94">
        <f t="shared" si="397"/>
        <v>101.15123322512633</v>
      </c>
      <c r="AS643" s="95">
        <f t="shared" si="398"/>
        <v>104.63920678461345</v>
      </c>
      <c r="AT643" s="96">
        <f t="shared" si="399"/>
        <v>29</v>
      </c>
      <c r="AU643" s="97">
        <f t="shared" si="400"/>
        <v>6</v>
      </c>
      <c r="AV643" s="98"/>
      <c r="AW643" s="58">
        <f t="shared" si="353"/>
        <v>0</v>
      </c>
      <c r="AX643" s="99"/>
      <c r="AY643" s="100">
        <f t="shared" si="401"/>
        <v>77.5</v>
      </c>
      <c r="AZ643" s="101">
        <v>116.5</v>
      </c>
      <c r="BA643" s="102">
        <f t="shared" si="349"/>
        <v>-39</v>
      </c>
      <c r="BB643" s="102" t="str">
        <f t="shared" si="350"/>
        <v/>
      </c>
      <c r="BC643" s="102" t="str">
        <f t="shared" si="351"/>
        <v/>
      </c>
      <c r="BD643" s="102">
        <v>12.941893424036287</v>
      </c>
      <c r="BE643" s="103">
        <f t="shared" si="402"/>
        <v>-6.9418934240362873</v>
      </c>
      <c r="BF643" s="169" t="s">
        <v>473</v>
      </c>
      <c r="BG643" s="105">
        <v>120.06428571428573</v>
      </c>
      <c r="BH643" s="105">
        <v>142.73103448275862</v>
      </c>
      <c r="BI643" s="105">
        <v>221.79615384615389</v>
      </c>
      <c r="BJ643" s="105">
        <v>229.85384615384615</v>
      </c>
      <c r="BK643" s="105">
        <v>170.43571428571431</v>
      </c>
      <c r="BL643" s="105">
        <v>64.92068965517241</v>
      </c>
      <c r="BM643" s="105">
        <v>52.537037037037038</v>
      </c>
      <c r="BN643" s="105">
        <v>38.74</v>
      </c>
      <c r="BO643" s="105">
        <v>105.6793103448276</v>
      </c>
      <c r="BP643" s="105">
        <v>201.7607142857143</v>
      </c>
      <c r="BQ643" s="105">
        <v>285.59285714285716</v>
      </c>
      <c r="BR643" s="106">
        <v>213.07241379310346</v>
      </c>
      <c r="BS643" s="107"/>
      <c r="BT643" s="108">
        <v>7.9321839080459746</v>
      </c>
      <c r="BU643" s="108">
        <v>8.8908081365721081</v>
      </c>
      <c r="BV643" s="108">
        <v>11.604146141215105</v>
      </c>
      <c r="BW643" s="108">
        <v>12.941893424036287</v>
      </c>
      <c r="BX643" s="108">
        <v>11.52913198573127</v>
      </c>
      <c r="BY643" s="109">
        <v>6.9057471264367827</v>
      </c>
      <c r="BZ643" s="109">
        <v>5.1758620689655155</v>
      </c>
      <c r="CA643" s="109">
        <v>3.7666666666666648</v>
      </c>
      <c r="CB643" s="109">
        <v>7.0022988505747117</v>
      </c>
      <c r="CC643" s="109">
        <v>12.303333333333335</v>
      </c>
      <c r="CD643" s="109">
        <v>14.172413793103448</v>
      </c>
      <c r="CE643" s="109">
        <v>11.107777777777773</v>
      </c>
      <c r="CF643" s="110"/>
      <c r="CG643" s="111">
        <v>88</v>
      </c>
      <c r="CH643" s="111">
        <v>94.4</v>
      </c>
      <c r="CI643" s="111">
        <v>94</v>
      </c>
      <c r="CJ643" s="111">
        <v>116.5</v>
      </c>
      <c r="CK643" s="111">
        <v>72</v>
      </c>
      <c r="CL643" s="111">
        <v>110.5</v>
      </c>
      <c r="CM643" s="111">
        <v>53</v>
      </c>
      <c r="CN643" s="111">
        <v>84</v>
      </c>
      <c r="CO643" s="111">
        <v>95.6</v>
      </c>
      <c r="CP643" s="111">
        <v>94.5</v>
      </c>
      <c r="CQ643" s="111">
        <v>123</v>
      </c>
      <c r="CR643" s="111">
        <v>107</v>
      </c>
      <c r="CS643" s="112"/>
      <c r="CT643" s="513" t="s">
        <v>473</v>
      </c>
      <c r="CU643" s="114">
        <f t="shared" si="408"/>
        <v>9.5</v>
      </c>
      <c r="CV643" s="114"/>
      <c r="CW643" s="114"/>
      <c r="CX643" s="114">
        <f t="shared" si="409"/>
        <v>164.5</v>
      </c>
      <c r="CY643" s="114"/>
      <c r="CZ643" s="114"/>
      <c r="DA643" s="114">
        <f t="shared" si="403"/>
        <v>58.5</v>
      </c>
      <c r="DB643" s="115">
        <f t="shared" si="410"/>
        <v>232.5</v>
      </c>
      <c r="DC643" s="116">
        <f t="shared" si="404"/>
        <v>10</v>
      </c>
      <c r="DD643" s="116">
        <f t="shared" si="405"/>
        <v>9</v>
      </c>
      <c r="DE643" s="116">
        <f t="shared" si="406"/>
        <v>10</v>
      </c>
      <c r="DF643" s="117">
        <f t="shared" si="407"/>
        <v>29</v>
      </c>
      <c r="DH643" s="119">
        <v>29.448117078508254</v>
      </c>
      <c r="DI643" s="119">
        <v>28.65756359989058</v>
      </c>
      <c r="DJ643" s="120">
        <v>40.41704659432844</v>
      </c>
      <c r="DK643" s="121"/>
      <c r="DL643" s="119">
        <v>45.498847678559436</v>
      </c>
      <c r="DM643" s="119">
        <v>47.322854935160926</v>
      </c>
      <c r="DN643" s="120">
        <v>44.282842840825104</v>
      </c>
      <c r="DO643" s="121"/>
      <c r="DP643" s="119">
        <v>59.103354722018857</v>
      </c>
      <c r="DQ643" s="119">
        <v>75.069193833168242</v>
      </c>
      <c r="DR643" s="120">
        <v>75.168360535721973</v>
      </c>
      <c r="DS643" s="121"/>
      <c r="DT643" s="119">
        <v>60.502718795640945</v>
      </c>
      <c r="DU643" s="119">
        <v>69.103105269070895</v>
      </c>
      <c r="DV643" s="120">
        <v>63.902871587462087</v>
      </c>
      <c r="DW643" s="121"/>
      <c r="DX643" s="119">
        <v>50.203129188094131</v>
      </c>
      <c r="DY643" s="119">
        <v>34.802169237961664</v>
      </c>
      <c r="DZ643" s="120">
        <v>54.503397226118125</v>
      </c>
      <c r="EA643" s="121"/>
      <c r="EB643" s="119">
        <v>28.440286545145042</v>
      </c>
      <c r="EC643" s="119">
        <v>16.12283849918434</v>
      </c>
      <c r="ED643" s="120">
        <v>16.823831477409744</v>
      </c>
      <c r="EE643" s="121"/>
      <c r="EF643" s="119">
        <v>16.077581863979848</v>
      </c>
      <c r="EG643" s="119">
        <v>9.428211586901762</v>
      </c>
      <c r="EH643" s="120">
        <v>13.894206549118387</v>
      </c>
      <c r="EI643" s="121"/>
      <c r="EJ643" s="119">
        <v>14.168093472643523</v>
      </c>
      <c r="EK643" s="119">
        <v>8.580676328502415</v>
      </c>
      <c r="EL643" s="120">
        <v>15.864273677114932</v>
      </c>
      <c r="EM643" s="121"/>
      <c r="EN643" s="119">
        <v>26.718900190007826</v>
      </c>
      <c r="EO643" s="119">
        <v>31.622368764204019</v>
      </c>
      <c r="EP643" s="120">
        <v>58.441339741440331</v>
      </c>
      <c r="EQ643" s="121"/>
      <c r="ER643" s="119">
        <v>36.808652246256244</v>
      </c>
      <c r="ES643" s="119">
        <v>78.818527092526963</v>
      </c>
      <c r="ET643" s="120">
        <v>124.82934240034727</v>
      </c>
      <c r="EU643" s="121"/>
      <c r="EV643" s="119">
        <v>81.690117163198991</v>
      </c>
      <c r="EW643" s="119">
        <v>99.287988179995835</v>
      </c>
      <c r="EX643" s="120">
        <v>70.591459874196431</v>
      </c>
      <c r="EY643" s="121"/>
      <c r="EZ643" s="119">
        <v>78.5</v>
      </c>
      <c r="FA643" s="119">
        <v>89.4</v>
      </c>
      <c r="FB643" s="120">
        <v>39.4</v>
      </c>
    </row>
    <row r="644" spans="1:158" s="118" customFormat="1" ht="15" customHeight="1" x14ac:dyDescent="0.25">
      <c r="A644" s="85">
        <v>22060070</v>
      </c>
      <c r="B644" s="86">
        <v>-75.220138890000001</v>
      </c>
      <c r="C644" s="86">
        <v>3.9396666699999998</v>
      </c>
      <c r="D644" s="445">
        <v>495</v>
      </c>
      <c r="E644" s="510" t="s">
        <v>474</v>
      </c>
      <c r="F644" s="169" t="s">
        <v>62</v>
      </c>
      <c r="G644" s="169" t="s">
        <v>1515</v>
      </c>
      <c r="H644" s="169" t="s">
        <v>1070</v>
      </c>
      <c r="I644" s="169" t="s">
        <v>1656</v>
      </c>
      <c r="J644" s="171" t="s">
        <v>1055</v>
      </c>
      <c r="K644" s="126">
        <v>28.5</v>
      </c>
      <c r="L644" s="126">
        <v>0</v>
      </c>
      <c r="M644" s="126">
        <v>0</v>
      </c>
      <c r="N644" s="126">
        <v>0</v>
      </c>
      <c r="O644" s="126">
        <v>0</v>
      </c>
      <c r="P644" s="126">
        <v>0</v>
      </c>
      <c r="Q644" s="126">
        <v>0</v>
      </c>
      <c r="R644" s="126">
        <v>0</v>
      </c>
      <c r="S644" s="126">
        <v>0</v>
      </c>
      <c r="T644" s="126">
        <v>0</v>
      </c>
      <c r="U644" s="126">
        <v>0</v>
      </c>
      <c r="V644" s="661">
        <v>0</v>
      </c>
      <c r="W644" s="661">
        <v>2.8</v>
      </c>
      <c r="X644" s="126">
        <v>44.6</v>
      </c>
      <c r="Y644" s="126">
        <v>3.3</v>
      </c>
      <c r="Z644" s="126">
        <v>22</v>
      </c>
      <c r="AA644" s="126">
        <v>1.4</v>
      </c>
      <c r="AB644" s="126">
        <v>0</v>
      </c>
      <c r="AC644" s="126">
        <v>0</v>
      </c>
      <c r="AD644" s="126">
        <v>0</v>
      </c>
      <c r="AE644" s="126">
        <v>0</v>
      </c>
      <c r="AF644" s="126">
        <v>0</v>
      </c>
      <c r="AG644" s="126">
        <v>51.5</v>
      </c>
      <c r="AH644" s="126">
        <v>3.9</v>
      </c>
      <c r="AI644" s="126">
        <v>0</v>
      </c>
      <c r="AJ644" s="126">
        <v>2.2000000000000002</v>
      </c>
      <c r="AK644" s="126">
        <v>4.7</v>
      </c>
      <c r="AL644" s="126">
        <v>2.5</v>
      </c>
      <c r="AM644" s="126">
        <v>0</v>
      </c>
      <c r="AN644" s="126">
        <v>0</v>
      </c>
      <c r="AO644" s="120"/>
      <c r="AP644" s="92">
        <f t="shared" si="348"/>
        <v>167.4</v>
      </c>
      <c r="AQ644" s="93">
        <v>260.44333333333333</v>
      </c>
      <c r="AR644" s="94">
        <f t="shared" si="397"/>
        <v>64.275018238132418</v>
      </c>
      <c r="AS644" s="95">
        <f t="shared" si="398"/>
        <v>64.275018238132418</v>
      </c>
      <c r="AT644" s="96">
        <f t="shared" si="399"/>
        <v>30</v>
      </c>
      <c r="AU644" s="97">
        <f t="shared" si="400"/>
        <v>11</v>
      </c>
      <c r="AV644" s="98"/>
      <c r="AW644" s="58">
        <f t="shared" si="353"/>
        <v>0</v>
      </c>
      <c r="AX644" s="99"/>
      <c r="AY644" s="100">
        <f t="shared" si="401"/>
        <v>51.5</v>
      </c>
      <c r="AZ644" s="101">
        <v>126.2</v>
      </c>
      <c r="BA644" s="102">
        <f t="shared" si="349"/>
        <v>-74.7</v>
      </c>
      <c r="BB644" s="102" t="str">
        <f t="shared" si="350"/>
        <v/>
      </c>
      <c r="BC644" s="102" t="str">
        <f t="shared" si="351"/>
        <v/>
      </c>
      <c r="BD644" s="102">
        <v>12.300000000000006</v>
      </c>
      <c r="BE644" s="103">
        <f t="shared" si="402"/>
        <v>-1.300000000000006</v>
      </c>
      <c r="BF644" s="169" t="s">
        <v>474</v>
      </c>
      <c r="BG644" s="105">
        <v>101.34482758620692</v>
      </c>
      <c r="BH644" s="105">
        <v>114.43448275862067</v>
      </c>
      <c r="BI644" s="105">
        <v>200</v>
      </c>
      <c r="BJ644" s="105">
        <v>260.44333333333333</v>
      </c>
      <c r="BK644" s="105">
        <v>210.11428571428573</v>
      </c>
      <c r="BL644" s="105">
        <v>95.2655172413793</v>
      </c>
      <c r="BM644" s="105">
        <v>64.953571428571422</v>
      </c>
      <c r="BN644" s="105">
        <v>40.823333333333331</v>
      </c>
      <c r="BO644" s="105">
        <v>93.560714285714269</v>
      </c>
      <c r="BP644" s="105">
        <v>220.53461538461536</v>
      </c>
      <c r="BQ644" s="105">
        <v>220.80833333333337</v>
      </c>
      <c r="BR644" s="106">
        <v>161.56428571428572</v>
      </c>
      <c r="BS644" s="107"/>
      <c r="BT644" s="108">
        <v>6.8011111111111076</v>
      </c>
      <c r="BU644" s="108">
        <v>7.8708025451559926</v>
      </c>
      <c r="BV644" s="108">
        <v>11.543333333333333</v>
      </c>
      <c r="BW644" s="108">
        <v>12.300000000000006</v>
      </c>
      <c r="BX644" s="108">
        <v>11.04252873563218</v>
      </c>
      <c r="BY644" s="109">
        <v>5.2758620689655178</v>
      </c>
      <c r="BZ644" s="109">
        <v>4.2388888888888889</v>
      </c>
      <c r="CA644" s="109">
        <v>3.2666666666666653</v>
      </c>
      <c r="CB644" s="109">
        <v>6.699167657550535</v>
      </c>
      <c r="CC644" s="109">
        <v>11.846153846153848</v>
      </c>
      <c r="CD644" s="109">
        <v>13.295172413793106</v>
      </c>
      <c r="CE644" s="109">
        <v>10.5</v>
      </c>
      <c r="CF644" s="110"/>
      <c r="CG644" s="111">
        <v>103.7</v>
      </c>
      <c r="CH644" s="111">
        <v>98.6</v>
      </c>
      <c r="CI644" s="111">
        <v>136</v>
      </c>
      <c r="CJ644" s="111">
        <v>126.2</v>
      </c>
      <c r="CK644" s="111">
        <v>135.6</v>
      </c>
      <c r="CL644" s="111">
        <v>94</v>
      </c>
      <c r="CM644" s="111">
        <v>77</v>
      </c>
      <c r="CN644" s="111">
        <v>87</v>
      </c>
      <c r="CO644" s="111">
        <v>161</v>
      </c>
      <c r="CP644" s="111">
        <v>147.80000000000001</v>
      </c>
      <c r="CQ644" s="111">
        <v>131</v>
      </c>
      <c r="CR644" s="111">
        <v>100.3</v>
      </c>
      <c r="CS644" s="112"/>
      <c r="CT644" s="512" t="s">
        <v>474</v>
      </c>
      <c r="CU644" s="114">
        <f t="shared" si="408"/>
        <v>28.5</v>
      </c>
      <c r="CV644" s="114"/>
      <c r="CW644" s="114"/>
      <c r="CX644" s="114">
        <f t="shared" si="409"/>
        <v>74.099999999999994</v>
      </c>
      <c r="CY644" s="114"/>
      <c r="CZ644" s="114"/>
      <c r="DA644" s="114">
        <f t="shared" si="403"/>
        <v>64.800000000000011</v>
      </c>
      <c r="DB644" s="115">
        <f t="shared" si="410"/>
        <v>167.4</v>
      </c>
      <c r="DC644" s="116">
        <f t="shared" si="404"/>
        <v>10</v>
      </c>
      <c r="DD644" s="116">
        <f t="shared" si="405"/>
        <v>10</v>
      </c>
      <c r="DE644" s="116">
        <f t="shared" si="406"/>
        <v>10</v>
      </c>
      <c r="DF644" s="117">
        <f t="shared" si="407"/>
        <v>30</v>
      </c>
      <c r="DH644" s="119">
        <v>29.084028540065862</v>
      </c>
      <c r="DI644" s="119">
        <v>31.3827661909989</v>
      </c>
      <c r="DJ644" s="120">
        <v>30.583205268935238</v>
      </c>
      <c r="DK644" s="121"/>
      <c r="DL644" s="119">
        <v>40.838169144981414</v>
      </c>
      <c r="DM644" s="119">
        <v>38.177035315985123</v>
      </c>
      <c r="DN644" s="120">
        <v>31.114795539033455</v>
      </c>
      <c r="DO644" s="121"/>
      <c r="DP644" s="119">
        <v>38.985878092939046</v>
      </c>
      <c r="DQ644" s="119">
        <v>50.581677730838869</v>
      </c>
      <c r="DR644" s="120">
        <v>76.072444176222078</v>
      </c>
      <c r="DS644" s="121"/>
      <c r="DT644" s="119">
        <v>71.396026711185314</v>
      </c>
      <c r="DU644" s="119">
        <v>89.295030606566485</v>
      </c>
      <c r="DV644" s="120">
        <v>78.89560934891486</v>
      </c>
      <c r="DW644" s="121"/>
      <c r="DX644" s="119">
        <v>68.187452751296206</v>
      </c>
      <c r="DY644" s="119">
        <v>57.089494898812518</v>
      </c>
      <c r="DZ644" s="120">
        <v>73.986385683224626</v>
      </c>
      <c r="EA644" s="121"/>
      <c r="EB644" s="119">
        <v>44.801650092081033</v>
      </c>
      <c r="EC644" s="119">
        <v>20.400751381215471</v>
      </c>
      <c r="ED644" s="120">
        <v>25.300931860036837</v>
      </c>
      <c r="EE644" s="121"/>
      <c r="EF644" s="119">
        <v>27.612777777777779</v>
      </c>
      <c r="EG644" s="119">
        <v>17.508101851851851</v>
      </c>
      <c r="EH644" s="120">
        <v>19.709120370370368</v>
      </c>
      <c r="EI644" s="121"/>
      <c r="EJ644" s="119">
        <v>11.793073593073593</v>
      </c>
      <c r="EK644" s="119">
        <v>11.203419913419914</v>
      </c>
      <c r="EL644" s="120">
        <v>22.406839826839828</v>
      </c>
      <c r="EM644" s="121"/>
      <c r="EN644" s="119">
        <v>30.159339080459766</v>
      </c>
      <c r="EO644" s="119">
        <v>28.65638198342689</v>
      </c>
      <c r="EP644" s="120">
        <v>44.587727211975405</v>
      </c>
      <c r="EQ644" s="121"/>
      <c r="ER644" s="119">
        <v>50.450222764723847</v>
      </c>
      <c r="ES644" s="119">
        <v>76.173854134879491</v>
      </c>
      <c r="ET644" s="120">
        <v>98.706957583155344</v>
      </c>
      <c r="EU644" s="121"/>
      <c r="EV644" s="119">
        <v>78.112285669340892</v>
      </c>
      <c r="EW644" s="119">
        <v>69.110869907188928</v>
      </c>
      <c r="EX644" s="120">
        <v>64.710177756803532</v>
      </c>
      <c r="EY644" s="121"/>
      <c r="EZ644" s="119">
        <v>52.825542501727718</v>
      </c>
      <c r="FA644" s="119">
        <v>53.82602626123014</v>
      </c>
      <c r="FB644" s="120">
        <v>38.118431237042167</v>
      </c>
    </row>
    <row r="645" spans="1:158" s="118" customFormat="1" ht="15" customHeight="1" x14ac:dyDescent="0.25">
      <c r="A645" s="85">
        <v>21245010</v>
      </c>
      <c r="B645" s="86">
        <v>-75.083333333333329</v>
      </c>
      <c r="C645" s="86">
        <v>4.416666666666667</v>
      </c>
      <c r="D645" s="445">
        <v>750</v>
      </c>
      <c r="E645" s="510" t="s">
        <v>1926</v>
      </c>
      <c r="F645" s="169" t="s">
        <v>62</v>
      </c>
      <c r="G645" s="169" t="s">
        <v>1515</v>
      </c>
      <c r="H645" s="169" t="s">
        <v>1520</v>
      </c>
      <c r="I645" s="169" t="s">
        <v>1657</v>
      </c>
      <c r="J645" s="90" t="s">
        <v>1487</v>
      </c>
      <c r="K645" s="126">
        <v>0</v>
      </c>
      <c r="L645" s="126">
        <v>0</v>
      </c>
      <c r="M645" s="126">
        <v>6</v>
      </c>
      <c r="N645" s="126">
        <v>10.8</v>
      </c>
      <c r="O645" s="126">
        <v>0</v>
      </c>
      <c r="P645" s="126">
        <v>0</v>
      </c>
      <c r="Q645" s="126">
        <v>0</v>
      </c>
      <c r="R645" s="126">
        <v>0</v>
      </c>
      <c r="S645" s="126">
        <v>0</v>
      </c>
      <c r="T645" s="126">
        <v>0</v>
      </c>
      <c r="U645" s="126">
        <v>0</v>
      </c>
      <c r="V645" s="661">
        <v>0</v>
      </c>
      <c r="W645" s="661">
        <v>10.6</v>
      </c>
      <c r="X645" s="126">
        <v>19.2</v>
      </c>
      <c r="Y645" s="126">
        <v>0</v>
      </c>
      <c r="Z645" s="126">
        <v>6</v>
      </c>
      <c r="AA645" s="126">
        <v>5.3</v>
      </c>
      <c r="AB645" s="126">
        <v>0</v>
      </c>
      <c r="AC645" s="126">
        <v>0</v>
      </c>
      <c r="AD645" s="126">
        <v>0</v>
      </c>
      <c r="AE645" s="126">
        <v>0</v>
      </c>
      <c r="AF645" s="126">
        <v>0</v>
      </c>
      <c r="AG645" s="126">
        <v>0</v>
      </c>
      <c r="AH645" s="126">
        <v>5.0999999999999996</v>
      </c>
      <c r="AI645" s="126">
        <v>0</v>
      </c>
      <c r="AJ645" s="126">
        <v>0</v>
      </c>
      <c r="AK645" s="126">
        <v>0</v>
      </c>
      <c r="AL645" s="126">
        <v>20.5</v>
      </c>
      <c r="AM645" s="126">
        <v>0</v>
      </c>
      <c r="AN645" s="126">
        <v>0</v>
      </c>
      <c r="AO645" s="120"/>
      <c r="AP645" s="92">
        <f t="shared" ref="AP645:AP708" si="411">IF(AT645&gt;1,SUM(K645:AO645),"")</f>
        <v>83.5</v>
      </c>
      <c r="AQ645" s="93">
        <v>203.03214285714287</v>
      </c>
      <c r="AR645" s="94">
        <f>+AP645*100/AQ645</f>
        <v>41.126492990202109</v>
      </c>
      <c r="AS645" s="95">
        <f>IF(AND((AP645*$AT$1*100/(AQ645*AT645))&gt;100+3.33*AP645-AQ645*AT645/$AT$1,AQ645&lt;30),IF(100+3.33*AP645-AQ645*AT645/$AT$1&gt;200,200,100+3.33*AP645-AQ645*AT645/$AT$1),IF((AP645*$AT$1*100/(AQ645*AT645))&lt;100+AP645-3.33*AQ645*AT645/$AT$1,100+AP645-3.33*AQ645*AT645/$AT$1,IF((AP645*$AT$1*100/(AQ645*AT645))&gt;200,200,(AP645*$AT$1*100/(AQ645*AT645)))))</f>
        <v>41.126492990202109</v>
      </c>
      <c r="AT645" s="96">
        <f>COUNT(K645:AO645)</f>
        <v>30</v>
      </c>
      <c r="AU645" s="97">
        <f>COUNTIF(K645:AO645,"&gt;0")</f>
        <v>8</v>
      </c>
      <c r="AV645" s="98"/>
      <c r="AW645" s="58">
        <f>+LOOKUP(1000,K645:AO645)</f>
        <v>0</v>
      </c>
      <c r="AX645" s="99"/>
      <c r="AY645" s="100">
        <f t="shared" si="401"/>
        <v>20.5</v>
      </c>
      <c r="AZ645" s="101">
        <v>132.69999999999999</v>
      </c>
      <c r="BA645" s="102">
        <f t="shared" ref="BA645:BA708" si="412">IF(AND(AZ645&gt;0,AY645&gt;0),AY645-AZ645,"")</f>
        <v>-112.19999999999999</v>
      </c>
      <c r="BB645" s="102" t="str">
        <f t="shared" ref="BB645:BB708" si="413">IF(AND(ISNUMBER(BA645),BA645&gt;0),"Si","")</f>
        <v/>
      </c>
      <c r="BC645" s="102" t="str">
        <f t="shared" ref="BC645:BC708" si="414">IF(AND(BB645="Si",AY645=AW645),"Si","")</f>
        <v/>
      </c>
      <c r="BD645" s="102">
        <v>12.501783590963141</v>
      </c>
      <c r="BE645" s="103">
        <f t="shared" si="402"/>
        <v>-4.5017835909631412</v>
      </c>
      <c r="BF645" s="448" t="s">
        <v>1833</v>
      </c>
      <c r="BG645" s="105">
        <v>62.071428571428569</v>
      </c>
      <c r="BH645" s="105">
        <v>72.064285714285717</v>
      </c>
      <c r="BI645" s="105">
        <v>137.93600000000004</v>
      </c>
      <c r="BJ645" s="105">
        <v>203.03214285714287</v>
      </c>
      <c r="BK645" s="105">
        <v>201.4576923076923</v>
      </c>
      <c r="BL645" s="105">
        <v>91.891999999999996</v>
      </c>
      <c r="BM645" s="105">
        <v>71.656666666666666</v>
      </c>
      <c r="BN645" s="105">
        <v>61.710714285714282</v>
      </c>
      <c r="BO645" s="105">
        <v>119.05357142857146</v>
      </c>
      <c r="BP645" s="105">
        <v>149.79310344827587</v>
      </c>
      <c r="BQ645" s="105">
        <v>117.79999999999998</v>
      </c>
      <c r="BR645" s="106">
        <v>76.938461538461553</v>
      </c>
      <c r="BS645" s="107"/>
      <c r="BT645" s="108">
        <v>6.2502298850574691</v>
      </c>
      <c r="BU645" s="108">
        <v>7.5228650384714584</v>
      </c>
      <c r="BV645" s="108">
        <v>10.757881773399014</v>
      </c>
      <c r="BW645" s="108">
        <v>12.501783590963141</v>
      </c>
      <c r="BX645" s="108">
        <v>13.03374384236453</v>
      </c>
      <c r="BY645" s="109">
        <v>7.0133004926108384</v>
      </c>
      <c r="BZ645" s="109">
        <v>5.4999999999999982</v>
      </c>
      <c r="CA645" s="109">
        <v>4.9477777777777758</v>
      </c>
      <c r="CB645" s="109">
        <v>8.3908045977011483</v>
      </c>
      <c r="CC645" s="109">
        <v>11.616666666666665</v>
      </c>
      <c r="CD645" s="109">
        <v>10.710344827586209</v>
      </c>
      <c r="CE645" s="109">
        <v>7.3344444444444417</v>
      </c>
      <c r="CF645" s="110"/>
      <c r="CG645" s="111">
        <v>92.6</v>
      </c>
      <c r="CH645" s="111">
        <v>54.5</v>
      </c>
      <c r="CI645" s="111">
        <v>93.5</v>
      </c>
      <c r="CJ645" s="111">
        <v>132.69999999999999</v>
      </c>
      <c r="CK645" s="111">
        <v>117.2</v>
      </c>
      <c r="CL645" s="111">
        <v>107</v>
      </c>
      <c r="CM645" s="111">
        <v>97.5</v>
      </c>
      <c r="CN645" s="111">
        <v>115</v>
      </c>
      <c r="CO645" s="111">
        <v>87.7</v>
      </c>
      <c r="CP645" s="111">
        <v>116</v>
      </c>
      <c r="CQ645" s="111">
        <v>84</v>
      </c>
      <c r="CR645" s="111">
        <v>78.7</v>
      </c>
      <c r="CS645" s="112"/>
      <c r="CT645" s="513" t="s">
        <v>1833</v>
      </c>
      <c r="CU645" s="114">
        <f t="shared" si="408"/>
        <v>16.8</v>
      </c>
      <c r="CV645" s="114"/>
      <c r="CW645" s="114"/>
      <c r="CX645" s="114">
        <f t="shared" si="409"/>
        <v>41.099999999999994</v>
      </c>
      <c r="CY645" s="114"/>
      <c r="CZ645" s="114"/>
      <c r="DA645" s="114">
        <f t="shared" si="403"/>
        <v>25.6</v>
      </c>
      <c r="DB645" s="115">
        <f t="shared" si="410"/>
        <v>83.5</v>
      </c>
      <c r="DC645" s="116">
        <f t="shared" si="404"/>
        <v>10</v>
      </c>
      <c r="DD645" s="116">
        <f t="shared" si="405"/>
        <v>10</v>
      </c>
      <c r="DE645" s="116">
        <f t="shared" si="406"/>
        <v>10</v>
      </c>
      <c r="DF645" s="117">
        <f t="shared" si="407"/>
        <v>30</v>
      </c>
      <c r="DH645" s="119">
        <v>30.238079052683521</v>
      </c>
      <c r="DI645" s="119">
        <v>14.117778630557538</v>
      </c>
      <c r="DJ645" s="120">
        <v>18.623452661586541</v>
      </c>
      <c r="DK645" s="121"/>
      <c r="DL645" s="119">
        <v>27.807011017312924</v>
      </c>
      <c r="DM645" s="119">
        <v>24.895807697810849</v>
      </c>
      <c r="DN645" s="120">
        <v>19.876491629703821</v>
      </c>
      <c r="DO645" s="121"/>
      <c r="DP645" s="119">
        <v>26.871818127394633</v>
      </c>
      <c r="DQ645" s="119">
        <v>46.55117935823754</v>
      </c>
      <c r="DR645" s="120">
        <v>41.656312859195403</v>
      </c>
      <c r="DS645" s="121"/>
      <c r="DT645" s="119">
        <v>58.495978152929503</v>
      </c>
      <c r="DU645" s="119">
        <v>76.732373386295933</v>
      </c>
      <c r="DV645" s="120">
        <v>65.471648460774588</v>
      </c>
      <c r="DW645" s="121"/>
      <c r="DX645" s="119">
        <v>75.072036587340122</v>
      </c>
      <c r="DY645" s="119">
        <v>61.277175004047265</v>
      </c>
      <c r="DZ645" s="120">
        <v>76.571478063784994</v>
      </c>
      <c r="EA645" s="121"/>
      <c r="EB645" s="119">
        <v>39.839486139283302</v>
      </c>
      <c r="EC645" s="119">
        <v>26.559657426188867</v>
      </c>
      <c r="ED645" s="120">
        <v>25.95602884832094</v>
      </c>
      <c r="EE645" s="121"/>
      <c r="EF645" s="119">
        <v>25.059904153354633</v>
      </c>
      <c r="EG645" s="119">
        <v>19.868210862619808</v>
      </c>
      <c r="EH645" s="120">
        <v>17.571884984025559</v>
      </c>
      <c r="EI645" s="121"/>
      <c r="EJ645" s="119">
        <v>19.257609749342187</v>
      </c>
      <c r="EK645" s="119">
        <v>17.853409038452654</v>
      </c>
      <c r="EL645" s="120">
        <v>37.813119143239611</v>
      </c>
      <c r="EM645" s="121"/>
      <c r="EN645" s="119">
        <v>31.287771433709473</v>
      </c>
      <c r="EO645" s="119">
        <v>45.337375803623601</v>
      </c>
      <c r="EP645" s="120">
        <v>76.226576900597919</v>
      </c>
      <c r="EQ645" s="121"/>
      <c r="ER645" s="119">
        <v>42.208514759589193</v>
      </c>
      <c r="ES645" s="119">
        <v>59.812065938943924</v>
      </c>
      <c r="ET645" s="120">
        <v>68.913902060087565</v>
      </c>
      <c r="EU645" s="121"/>
      <c r="EV645" s="119">
        <v>45.137145837909067</v>
      </c>
      <c r="EW645" s="119">
        <v>44.036239841862511</v>
      </c>
      <c r="EX645" s="120">
        <v>36.530062596090488</v>
      </c>
      <c r="EY645" s="121"/>
      <c r="EZ645" s="119">
        <v>29.621521997621873</v>
      </c>
      <c r="FA645" s="119">
        <v>25.233148368344558</v>
      </c>
      <c r="FB645" s="120">
        <v>23.238433082309413</v>
      </c>
    </row>
    <row r="646" spans="1:158" s="118" customFormat="1" ht="15" customHeight="1" x14ac:dyDescent="0.25">
      <c r="A646" s="85">
        <v>23025020</v>
      </c>
      <c r="B646" s="86">
        <v>-74.729138890000002</v>
      </c>
      <c r="C646" s="86">
        <v>5.2626388899999998</v>
      </c>
      <c r="D646" s="445">
        <v>222</v>
      </c>
      <c r="E646" s="510" t="s">
        <v>221</v>
      </c>
      <c r="F646" s="169" t="s">
        <v>62</v>
      </c>
      <c r="G646" s="169"/>
      <c r="H646" s="169"/>
      <c r="I646" s="169"/>
      <c r="J646" s="171" t="s">
        <v>1230</v>
      </c>
      <c r="K646" s="126" t="s">
        <v>1301</v>
      </c>
      <c r="L646" s="126" t="s">
        <v>1301</v>
      </c>
      <c r="M646" s="126" t="s">
        <v>1301</v>
      </c>
      <c r="N646" s="126" t="s">
        <v>1301</v>
      </c>
      <c r="O646" s="126" t="s">
        <v>1301</v>
      </c>
      <c r="P646" s="126" t="s">
        <v>1301</v>
      </c>
      <c r="Q646" s="126" t="s">
        <v>1301</v>
      </c>
      <c r="R646" s="126" t="s">
        <v>1301</v>
      </c>
      <c r="S646" s="126" t="s">
        <v>1301</v>
      </c>
      <c r="T646" s="126" t="s">
        <v>1301</v>
      </c>
      <c r="U646" s="126" t="s">
        <v>1301</v>
      </c>
      <c r="V646" s="661" t="s">
        <v>1301</v>
      </c>
      <c r="W646" s="661" t="s">
        <v>1301</v>
      </c>
      <c r="X646" s="126" t="s">
        <v>1301</v>
      </c>
      <c r="Y646" s="126" t="s">
        <v>1301</v>
      </c>
      <c r="Z646" s="126" t="s">
        <v>1301</v>
      </c>
      <c r="AA646" s="126" t="s">
        <v>1301</v>
      </c>
      <c r="AB646" s="126" t="s">
        <v>1301</v>
      </c>
      <c r="AC646" s="126" t="s">
        <v>1301</v>
      </c>
      <c r="AD646" s="126" t="s">
        <v>1301</v>
      </c>
      <c r="AE646" s="126" t="s">
        <v>1301</v>
      </c>
      <c r="AF646" s="126" t="s">
        <v>1301</v>
      </c>
      <c r="AG646" s="126" t="s">
        <v>1301</v>
      </c>
      <c r="AH646" s="126" t="s">
        <v>1301</v>
      </c>
      <c r="AI646" s="126" t="s">
        <v>1301</v>
      </c>
      <c r="AJ646" s="126" t="s">
        <v>1301</v>
      </c>
      <c r="AK646" s="126" t="s">
        <v>1301</v>
      </c>
      <c r="AL646" s="126" t="s">
        <v>1301</v>
      </c>
      <c r="AM646" s="126" t="s">
        <v>1301</v>
      </c>
      <c r="AN646" s="126" t="s">
        <v>1301</v>
      </c>
      <c r="AO646" s="120"/>
      <c r="AP646" s="92" t="str">
        <f t="shared" si="411"/>
        <v/>
      </c>
      <c r="AQ646" s="93" t="s">
        <v>1301</v>
      </c>
      <c r="AR646" s="483"/>
      <c r="AS646" s="484"/>
      <c r="AT646" s="96"/>
      <c r="AU646" s="97"/>
      <c r="AV646" s="98"/>
      <c r="AW646" s="58"/>
      <c r="AX646" s="99"/>
      <c r="AY646" s="100"/>
      <c r="AZ646" s="101"/>
      <c r="BA646" s="102" t="str">
        <f t="shared" si="412"/>
        <v/>
      </c>
      <c r="BB646" s="102" t="str">
        <f t="shared" si="413"/>
        <v/>
      </c>
      <c r="BC646" s="102" t="str">
        <f t="shared" si="414"/>
        <v/>
      </c>
      <c r="BD646" s="102" t="s">
        <v>1301</v>
      </c>
      <c r="BE646" s="103"/>
      <c r="BF646" s="448" t="s">
        <v>221</v>
      </c>
      <c r="BG646" s="105" t="s">
        <v>1301</v>
      </c>
      <c r="BH646" s="105" t="s">
        <v>1301</v>
      </c>
      <c r="BI646" s="105" t="s">
        <v>1301</v>
      </c>
      <c r="BJ646" s="105" t="s">
        <v>1301</v>
      </c>
      <c r="BK646" s="105" t="s">
        <v>1301</v>
      </c>
      <c r="BL646" s="105" t="s">
        <v>1301</v>
      </c>
      <c r="BM646" s="105" t="s">
        <v>1301</v>
      </c>
      <c r="BN646" s="105" t="s">
        <v>1301</v>
      </c>
      <c r="BO646" s="105" t="s">
        <v>1301</v>
      </c>
      <c r="BP646" s="105" t="s">
        <v>1301</v>
      </c>
      <c r="BQ646" s="105" t="s">
        <v>1301</v>
      </c>
      <c r="BR646" s="106" t="s">
        <v>1301</v>
      </c>
      <c r="BS646" s="107"/>
      <c r="BT646" s="108" t="s">
        <v>1301</v>
      </c>
      <c r="BU646" s="108" t="s">
        <v>1301</v>
      </c>
      <c r="BV646" s="108" t="s">
        <v>1301</v>
      </c>
      <c r="BW646" s="108" t="s">
        <v>1301</v>
      </c>
      <c r="BX646" s="108" t="s">
        <v>1301</v>
      </c>
      <c r="BY646" s="109" t="s">
        <v>1301</v>
      </c>
      <c r="BZ646" s="109" t="s">
        <v>1301</v>
      </c>
      <c r="CA646" s="109" t="s">
        <v>1301</v>
      </c>
      <c r="CB646" s="109" t="s">
        <v>1301</v>
      </c>
      <c r="CC646" s="109" t="s">
        <v>1301</v>
      </c>
      <c r="CD646" s="109" t="s">
        <v>1301</v>
      </c>
      <c r="CE646" s="109" t="s">
        <v>1301</v>
      </c>
      <c r="CF646" s="110"/>
      <c r="CG646" s="111"/>
      <c r="CH646" s="111"/>
      <c r="CI646" s="111"/>
      <c r="CJ646" s="111"/>
      <c r="CK646" s="111"/>
      <c r="CL646" s="111"/>
      <c r="CM646" s="111"/>
      <c r="CN646" s="111"/>
      <c r="CO646" s="111"/>
      <c r="CP646" s="111"/>
      <c r="CQ646" s="111"/>
      <c r="CR646" s="111"/>
      <c r="CS646" s="112"/>
      <c r="CT646" s="513" t="s">
        <v>221</v>
      </c>
      <c r="CU646" s="282"/>
      <c r="CV646" s="282"/>
      <c r="CW646" s="282"/>
      <c r="CX646" s="282"/>
      <c r="CY646" s="282"/>
      <c r="CZ646" s="282"/>
      <c r="DA646" s="282"/>
      <c r="DB646" s="115"/>
      <c r="DC646" s="301"/>
      <c r="DD646" s="301"/>
      <c r="DE646" s="301"/>
      <c r="DF646" s="302"/>
      <c r="DH646" s="119">
        <v>20.38334275485208</v>
      </c>
      <c r="DI646" s="119">
        <v>18.984485899126938</v>
      </c>
      <c r="DJ646" s="120">
        <v>15.487343759814081</v>
      </c>
      <c r="DK646" s="121"/>
      <c r="DL646" s="119">
        <v>20.635147270114945</v>
      </c>
      <c r="DM646" s="119">
        <v>33.156474497126439</v>
      </c>
      <c r="DN646" s="120">
        <v>23.139412715517242</v>
      </c>
      <c r="DO646" s="121"/>
      <c r="DP646" s="119">
        <v>33.188503823402115</v>
      </c>
      <c r="DQ646" s="119">
        <v>37.886876352618671</v>
      </c>
      <c r="DR646" s="120">
        <v>48.383240513634405</v>
      </c>
      <c r="DS646" s="121"/>
      <c r="DT646" s="119">
        <v>59.474760953710735</v>
      </c>
      <c r="DU646" s="119">
        <v>81.66534403223811</v>
      </c>
      <c r="DV646" s="120">
        <v>53.877136393361482</v>
      </c>
      <c r="DW646" s="121"/>
      <c r="DX646" s="119">
        <v>57.306713008161815</v>
      </c>
      <c r="DY646" s="119">
        <v>59.606982465732024</v>
      </c>
      <c r="DZ646" s="120">
        <v>59.706994181278553</v>
      </c>
      <c r="EA646" s="121"/>
      <c r="EB646" s="119">
        <v>37.118120543127873</v>
      </c>
      <c r="EC646" s="119">
        <v>17.508547426003712</v>
      </c>
      <c r="ED646" s="120">
        <v>16.00781478948911</v>
      </c>
      <c r="EE646" s="121"/>
      <c r="EF646" s="119">
        <v>17.297774060730827</v>
      </c>
      <c r="EG646" s="119">
        <v>16.39788986103963</v>
      </c>
      <c r="EH646" s="120">
        <v>19.897439526505401</v>
      </c>
      <c r="EI646" s="121"/>
      <c r="EJ646" s="119">
        <v>12.81237512085079</v>
      </c>
      <c r="EK646" s="119">
        <v>20.720012890750887</v>
      </c>
      <c r="EL646" s="120">
        <v>41.440025781501774</v>
      </c>
      <c r="EM646" s="121"/>
      <c r="EN646" s="119">
        <v>31.393786177212686</v>
      </c>
      <c r="EO646" s="119">
        <v>36.392796714985401</v>
      </c>
      <c r="EP646" s="120">
        <v>71.58583090090535</v>
      </c>
      <c r="EQ646" s="121"/>
      <c r="ER646" s="119">
        <v>61.410752380042666</v>
      </c>
      <c r="ES646" s="119">
        <v>78.613764447416173</v>
      </c>
      <c r="ET646" s="120">
        <v>76.613414207023908</v>
      </c>
      <c r="EU646" s="121"/>
      <c r="EV646" s="119">
        <v>70.378921103847503</v>
      </c>
      <c r="EW646" s="119">
        <v>66.080208593243171</v>
      </c>
      <c r="EX646" s="120">
        <v>70.778801337392082</v>
      </c>
      <c r="EY646" s="121"/>
      <c r="EZ646" s="119">
        <v>51.072515388752763</v>
      </c>
      <c r="FA646" s="119">
        <v>36.680260562959425</v>
      </c>
      <c r="FB646" s="120">
        <v>27.585155082770576</v>
      </c>
    </row>
    <row r="647" spans="1:158" s="118" customFormat="1" ht="15" customHeight="1" x14ac:dyDescent="0.25">
      <c r="A647" s="85">
        <v>21250500</v>
      </c>
      <c r="B647" s="86">
        <v>-75.075833329999995</v>
      </c>
      <c r="C647" s="86">
        <v>4.9219444399999999</v>
      </c>
      <c r="D647" s="445">
        <v>1585</v>
      </c>
      <c r="E647" s="510" t="s">
        <v>476</v>
      </c>
      <c r="F647" s="169" t="s">
        <v>62</v>
      </c>
      <c r="G647" s="169" t="s">
        <v>1515</v>
      </c>
      <c r="H647" s="169" t="s">
        <v>1520</v>
      </c>
      <c r="I647" s="169" t="s">
        <v>1653</v>
      </c>
      <c r="J647" s="171" t="s">
        <v>1057</v>
      </c>
      <c r="K647" s="126">
        <v>0</v>
      </c>
      <c r="L647" s="126">
        <v>0</v>
      </c>
      <c r="M647" s="126">
        <v>0</v>
      </c>
      <c r="N647" s="126">
        <v>19</v>
      </c>
      <c r="O647" s="126">
        <v>0</v>
      </c>
      <c r="P647" s="126">
        <v>0</v>
      </c>
      <c r="Q647" s="126">
        <v>32</v>
      </c>
      <c r="R647" s="126">
        <v>0</v>
      </c>
      <c r="S647" s="126">
        <v>0</v>
      </c>
      <c r="T647" s="126">
        <v>4</v>
      </c>
      <c r="U647" s="126">
        <v>17</v>
      </c>
      <c r="V647" s="661">
        <v>0</v>
      </c>
      <c r="W647" s="661">
        <v>0</v>
      </c>
      <c r="X647" s="126">
        <v>2</v>
      </c>
      <c r="Y647" s="126">
        <v>21</v>
      </c>
      <c r="Z647" s="126">
        <v>47</v>
      </c>
      <c r="AA647" s="126">
        <v>3</v>
      </c>
      <c r="AB647" s="126">
        <v>0</v>
      </c>
      <c r="AC647" s="126">
        <v>11</v>
      </c>
      <c r="AD647" s="126">
        <v>16</v>
      </c>
      <c r="AE647" s="126">
        <v>29</v>
      </c>
      <c r="AF647" s="126">
        <v>33</v>
      </c>
      <c r="AG647" s="126">
        <v>14</v>
      </c>
      <c r="AH647" s="126">
        <v>18</v>
      </c>
      <c r="AI647" s="126">
        <v>24</v>
      </c>
      <c r="AJ647" s="126">
        <v>9</v>
      </c>
      <c r="AK647" s="126">
        <v>0</v>
      </c>
      <c r="AL647" s="126">
        <v>29</v>
      </c>
      <c r="AM647" s="126">
        <v>0</v>
      </c>
      <c r="AN647" s="126">
        <v>0</v>
      </c>
      <c r="AO647" s="120"/>
      <c r="AP647" s="92">
        <f t="shared" si="411"/>
        <v>328</v>
      </c>
      <c r="AQ647" s="93">
        <v>302.41379310344826</v>
      </c>
      <c r="AR647" s="94">
        <f>+AP647*100/AQ647</f>
        <v>108.46066134549602</v>
      </c>
      <c r="AS647" s="95">
        <f>IF(AND((AP647*$AT$1*100/(AQ647*AT647))&gt;100+3.33*AP647-AQ647*AT647/$AT$1,AQ647&lt;30),IF(100+3.33*AP647-AQ647*AT647/$AT$1&gt;200,200,100+3.33*AP647-AQ647*AT647/$AT$1),IF((AP647*$AT$1*100/(AQ647*AT647))&lt;100+AP647-3.33*AQ647*AT647/$AT$1,100+AP647-3.33*AQ647*AT647/$AT$1,IF((AP647*$AT$1*100/(AQ647*AT647))&gt;200,200,(AP647*$AT$1*100/(AQ647*AT647)))))</f>
        <v>108.46066134549602</v>
      </c>
      <c r="AT647" s="96">
        <f>COUNT(K647:AO647)</f>
        <v>30</v>
      </c>
      <c r="AU647" s="97">
        <f t="shared" ref="AU647:AU653" si="415">COUNTIF(K647:AO647,"&gt;0")</f>
        <v>17</v>
      </c>
      <c r="AV647" s="98"/>
      <c r="AW647" s="58">
        <f t="shared" si="353"/>
        <v>0</v>
      </c>
      <c r="AX647" s="99"/>
      <c r="AY647" s="100">
        <f>MAX(K647:AO647)</f>
        <v>47</v>
      </c>
      <c r="AZ647" s="101">
        <v>130.19999999999999</v>
      </c>
      <c r="BA647" s="102">
        <f t="shared" si="412"/>
        <v>-83.199999999999989</v>
      </c>
      <c r="BB647" s="102" t="str">
        <f t="shared" si="413"/>
        <v/>
      </c>
      <c r="BC647" s="102" t="str">
        <f t="shared" si="414"/>
        <v/>
      </c>
      <c r="BD647" s="102">
        <v>16.754022988505749</v>
      </c>
      <c r="BE647" s="103">
        <f t="shared" ref="BE647:BE666" si="416">AU647-BD647</f>
        <v>0.24597701149425077</v>
      </c>
      <c r="BF647" s="169" t="s">
        <v>476</v>
      </c>
      <c r="BG647" s="105">
        <v>159.87241379310342</v>
      </c>
      <c r="BH647" s="105">
        <v>186.23</v>
      </c>
      <c r="BI647" s="105">
        <v>268.72000000000003</v>
      </c>
      <c r="BJ647" s="105">
        <v>302.41379310344826</v>
      </c>
      <c r="BK647" s="105">
        <v>306.94137931034487</v>
      </c>
      <c r="BL647" s="105">
        <v>142.81071428571428</v>
      </c>
      <c r="BM647" s="105">
        <v>120.18214285714284</v>
      </c>
      <c r="BN647" s="105">
        <v>131.07037037037037</v>
      </c>
      <c r="BO647" s="105">
        <v>208.07857142857145</v>
      </c>
      <c r="BP647" s="105">
        <v>283.17037037037039</v>
      </c>
      <c r="BQ647" s="105">
        <v>256.37307692307689</v>
      </c>
      <c r="BR647" s="106">
        <v>183.32962962962961</v>
      </c>
      <c r="BS647" s="107"/>
      <c r="BT647" s="108">
        <v>11.172413793103447</v>
      </c>
      <c r="BU647" s="108">
        <v>12.641759031198685</v>
      </c>
      <c r="BV647" s="108">
        <v>16.299999999999997</v>
      </c>
      <c r="BW647" s="108">
        <v>16.754022988505749</v>
      </c>
      <c r="BX647" s="108">
        <v>17.137931034482762</v>
      </c>
      <c r="BY647" s="109">
        <v>10.126040428061831</v>
      </c>
      <c r="BZ647" s="109">
        <v>8.8758620689655157</v>
      </c>
      <c r="CA647" s="109">
        <v>9.5119047619047592</v>
      </c>
      <c r="CB647" s="109">
        <v>13.357142857142858</v>
      </c>
      <c r="CC647" s="109">
        <v>17.528571428571432</v>
      </c>
      <c r="CD647" s="109">
        <v>17.090676883780333</v>
      </c>
      <c r="CE647" s="109">
        <v>13.149999999999995</v>
      </c>
      <c r="CF647" s="110"/>
      <c r="CG647" s="111">
        <v>105</v>
      </c>
      <c r="CH647" s="111">
        <v>137</v>
      </c>
      <c r="CI647" s="111">
        <v>118</v>
      </c>
      <c r="CJ647" s="111">
        <v>130.19999999999999</v>
      </c>
      <c r="CK647" s="111">
        <v>128</v>
      </c>
      <c r="CL647" s="111">
        <v>102</v>
      </c>
      <c r="CM647" s="111">
        <v>97</v>
      </c>
      <c r="CN647" s="111">
        <v>122</v>
      </c>
      <c r="CO647" s="111">
        <v>132</v>
      </c>
      <c r="CP647" s="111">
        <v>137</v>
      </c>
      <c r="CQ647" s="111">
        <v>110</v>
      </c>
      <c r="CR647" s="111">
        <v>104</v>
      </c>
      <c r="CS647" s="112"/>
      <c r="CT647" s="512" t="s">
        <v>476</v>
      </c>
      <c r="CU647" s="114">
        <f t="shared" ref="CU647:CU659" si="417">SUM(K647:T647)</f>
        <v>55</v>
      </c>
      <c r="CV647" s="114"/>
      <c r="CW647" s="114"/>
      <c r="CX647" s="114">
        <f t="shared" ref="CX647:CX653" si="418">SUM(U647:AD647)</f>
        <v>117</v>
      </c>
      <c r="CY647" s="114"/>
      <c r="CZ647" s="114"/>
      <c r="DA647" s="114">
        <f t="shared" ref="DA647:DA659" si="419">SUM(AE647:AO647)</f>
        <v>156</v>
      </c>
      <c r="DB647" s="115">
        <f t="shared" ref="DB647:DB653" si="420">+SUM(CU647:DA647)</f>
        <v>328</v>
      </c>
      <c r="DC647" s="116">
        <f t="shared" ref="DC647:DC659" si="421">COUNT(K647:T647)</f>
        <v>10</v>
      </c>
      <c r="DD647" s="116">
        <f t="shared" ref="DD647:DD653" si="422">COUNT(U647:AD647)</f>
        <v>10</v>
      </c>
      <c r="DE647" s="116">
        <f t="shared" ref="DE647:DE659" si="423">COUNT(AE647:AO647)</f>
        <v>10</v>
      </c>
      <c r="DF647" s="117">
        <f t="shared" ref="DF647:DF659" si="424">COUNT(K647:AO647)</f>
        <v>30</v>
      </c>
      <c r="DH647" s="119">
        <v>55.661519861830769</v>
      </c>
      <c r="DI647" s="119">
        <v>43.869671848013837</v>
      </c>
      <c r="DJ647" s="120">
        <v>54.762141623488787</v>
      </c>
      <c r="DK647" s="121"/>
      <c r="DL647" s="119">
        <v>46.749508386350492</v>
      </c>
      <c r="DM647" s="119">
        <v>75.878831694621155</v>
      </c>
      <c r="DN647" s="120">
        <v>53.47165991902834</v>
      </c>
      <c r="DO647" s="121"/>
      <c r="DP647" s="119">
        <v>67.950981210855943</v>
      </c>
      <c r="DQ647" s="119">
        <v>78.173695198329852</v>
      </c>
      <c r="DR647" s="120">
        <v>93.908656924147522</v>
      </c>
      <c r="DS647" s="121"/>
      <c r="DT647" s="119">
        <v>101.99535201640468</v>
      </c>
      <c r="DU647" s="119">
        <v>95.495648211437711</v>
      </c>
      <c r="DV647" s="120">
        <v>95.095666438824352</v>
      </c>
      <c r="DW647" s="121"/>
      <c r="DX647" s="119">
        <v>95.905361735435534</v>
      </c>
      <c r="DY647" s="119">
        <v>102.50573073912557</v>
      </c>
      <c r="DZ647" s="120">
        <v>99.705574192105544</v>
      </c>
      <c r="EA647" s="121"/>
      <c r="EB647" s="119">
        <v>66.005929919137458</v>
      </c>
      <c r="EC647" s="119">
        <v>43.803935309973035</v>
      </c>
      <c r="ED647" s="120">
        <v>38.60346810422282</v>
      </c>
      <c r="EE647" s="121"/>
      <c r="EF647" s="119">
        <v>45.19277724512623</v>
      </c>
      <c r="EG647" s="119">
        <v>32.694774688398844</v>
      </c>
      <c r="EH647" s="120">
        <v>26.395781399808243</v>
      </c>
      <c r="EI647" s="121"/>
      <c r="EJ647" s="119">
        <v>26.80200598802395</v>
      </c>
      <c r="EK647" s="119">
        <v>36.902761976047906</v>
      </c>
      <c r="EL647" s="120">
        <v>69.905232035928151</v>
      </c>
      <c r="EM647" s="121"/>
      <c r="EN647" s="119">
        <v>66.702352769253267</v>
      </c>
      <c r="EO647" s="119">
        <v>72.775253543767349</v>
      </c>
      <c r="EP647" s="120">
        <v>87.609060353646086</v>
      </c>
      <c r="EQ647" s="121"/>
      <c r="ER647" s="119">
        <v>86.075301204819283</v>
      </c>
      <c r="ES647" s="119">
        <v>93.573149741824437</v>
      </c>
      <c r="ET647" s="120">
        <v>110.76821572002295</v>
      </c>
      <c r="EU647" s="121"/>
      <c r="EV647" s="119">
        <v>83.997499739556204</v>
      </c>
      <c r="EW647" s="119">
        <v>83.597511645558313</v>
      </c>
      <c r="EX647" s="120">
        <v>64.098092063161346</v>
      </c>
      <c r="EY647" s="121"/>
      <c r="EZ647" s="119">
        <v>64.627606837606834</v>
      </c>
      <c r="FA647" s="119">
        <v>51.421965811965805</v>
      </c>
      <c r="FB647" s="120">
        <v>40.01709401709401</v>
      </c>
    </row>
    <row r="648" spans="1:158" s="118" customFormat="1" ht="15" customHeight="1" x14ac:dyDescent="0.25">
      <c r="A648" s="85">
        <v>21185040</v>
      </c>
      <c r="B648" s="86">
        <v>-74.798444439999997</v>
      </c>
      <c r="C648" s="86">
        <v>4.2776111099999996</v>
      </c>
      <c r="D648" s="445">
        <v>286</v>
      </c>
      <c r="E648" s="510" t="s">
        <v>477</v>
      </c>
      <c r="F648" s="169" t="s">
        <v>62</v>
      </c>
      <c r="G648" s="169" t="s">
        <v>1515</v>
      </c>
      <c r="H648" s="169" t="s">
        <v>1520</v>
      </c>
      <c r="I648" s="169" t="s">
        <v>1658</v>
      </c>
      <c r="J648" s="171" t="s">
        <v>1488</v>
      </c>
      <c r="K648" s="126" t="s">
        <v>1301</v>
      </c>
      <c r="L648" s="126" t="s">
        <v>1301</v>
      </c>
      <c r="M648" s="126" t="s">
        <v>1301</v>
      </c>
      <c r="N648" s="126" t="s">
        <v>1301</v>
      </c>
      <c r="O648" s="126" t="s">
        <v>1301</v>
      </c>
      <c r="P648" s="126" t="s">
        <v>1301</v>
      </c>
      <c r="Q648" s="126" t="s">
        <v>1301</v>
      </c>
      <c r="R648" s="126" t="s">
        <v>1301</v>
      </c>
      <c r="S648" s="126" t="s">
        <v>1301</v>
      </c>
      <c r="T648" s="126" t="s">
        <v>1301</v>
      </c>
      <c r="U648" s="126" t="s">
        <v>1301</v>
      </c>
      <c r="V648" s="661" t="s">
        <v>1301</v>
      </c>
      <c r="W648" s="661" t="s">
        <v>1301</v>
      </c>
      <c r="X648" s="126" t="s">
        <v>1301</v>
      </c>
      <c r="Y648" s="126" t="s">
        <v>1301</v>
      </c>
      <c r="Z648" s="126" t="s">
        <v>1301</v>
      </c>
      <c r="AA648" s="126" t="s">
        <v>1301</v>
      </c>
      <c r="AB648" s="126" t="s">
        <v>1301</v>
      </c>
      <c r="AC648" s="126" t="s">
        <v>1301</v>
      </c>
      <c r="AD648" s="126" t="s">
        <v>1301</v>
      </c>
      <c r="AE648" s="126" t="s">
        <v>1301</v>
      </c>
      <c r="AF648" s="126" t="s">
        <v>1301</v>
      </c>
      <c r="AG648" s="126" t="s">
        <v>1301</v>
      </c>
      <c r="AH648" s="126" t="s">
        <v>1301</v>
      </c>
      <c r="AI648" s="126" t="s">
        <v>1301</v>
      </c>
      <c r="AJ648" s="126" t="s">
        <v>1301</v>
      </c>
      <c r="AK648" s="126" t="s">
        <v>1301</v>
      </c>
      <c r="AL648" s="126" t="s">
        <v>1301</v>
      </c>
      <c r="AM648" s="126" t="s">
        <v>1301</v>
      </c>
      <c r="AN648" s="126" t="s">
        <v>1301</v>
      </c>
      <c r="AO648" s="120"/>
      <c r="AP648" s="92" t="str">
        <f t="shared" si="411"/>
        <v/>
      </c>
      <c r="AQ648" s="93">
        <v>194.07499999999999</v>
      </c>
      <c r="AR648" s="483"/>
      <c r="AS648" s="484"/>
      <c r="AT648" s="96"/>
      <c r="AU648" s="97"/>
      <c r="AV648" s="98"/>
      <c r="AW648" s="58"/>
      <c r="AX648" s="99"/>
      <c r="AY648" s="100"/>
      <c r="AZ648" s="101">
        <v>109</v>
      </c>
      <c r="BA648" s="102" t="str">
        <f t="shared" si="412"/>
        <v/>
      </c>
      <c r="BB648" s="102" t="str">
        <f t="shared" si="413"/>
        <v/>
      </c>
      <c r="BC648" s="102" t="str">
        <f t="shared" si="414"/>
        <v/>
      </c>
      <c r="BD648" s="102">
        <v>11.96091954022989</v>
      </c>
      <c r="BE648" s="103">
        <f t="shared" si="416"/>
        <v>-11.96091954022989</v>
      </c>
      <c r="BF648" s="169" t="s">
        <v>477</v>
      </c>
      <c r="BG648" s="105">
        <v>56.024137931034502</v>
      </c>
      <c r="BH648" s="105">
        <v>83.589655172413799</v>
      </c>
      <c r="BI648" s="105">
        <v>145.13333333333335</v>
      </c>
      <c r="BJ648" s="105">
        <v>194.07499999999999</v>
      </c>
      <c r="BK648" s="105">
        <v>150.75862068965517</v>
      </c>
      <c r="BL648" s="105">
        <v>64.913793103448256</v>
      </c>
      <c r="BM648" s="105">
        <v>39.134482758620692</v>
      </c>
      <c r="BN648" s="105">
        <v>36.979999999999997</v>
      </c>
      <c r="BO648" s="105">
        <v>100.79000000000002</v>
      </c>
      <c r="BP648" s="105">
        <v>160.83793103448278</v>
      </c>
      <c r="BQ648" s="105">
        <v>114.57931034482762</v>
      </c>
      <c r="BR648" s="106">
        <v>82.937931034482759</v>
      </c>
      <c r="BS648" s="107"/>
      <c r="BT648" s="108">
        <v>4.6355555555555545</v>
      </c>
      <c r="BU648" s="108">
        <v>6.2576765188834163</v>
      </c>
      <c r="BV648" s="108">
        <v>9.93333333333333</v>
      </c>
      <c r="BW648" s="108">
        <v>11.96091954022989</v>
      </c>
      <c r="BX648" s="108">
        <v>11.505952380952376</v>
      </c>
      <c r="BY648" s="109">
        <v>7.0126436781609192</v>
      </c>
      <c r="BZ648" s="109">
        <v>4.4827586206896539</v>
      </c>
      <c r="CA648" s="109">
        <v>3.7999999999999985</v>
      </c>
      <c r="CB648" s="109">
        <v>7.5666666666666673</v>
      </c>
      <c r="CC648" s="109">
        <v>10.474444444444446</v>
      </c>
      <c r="CD648" s="109">
        <v>9.3296296296296308</v>
      </c>
      <c r="CE648" s="109">
        <v>6.937777777777776</v>
      </c>
      <c r="CF648" s="110"/>
      <c r="CG648" s="111">
        <v>121.3</v>
      </c>
      <c r="CH648" s="111">
        <v>93</v>
      </c>
      <c r="CI648" s="111">
        <v>122.6</v>
      </c>
      <c r="CJ648" s="111">
        <v>109</v>
      </c>
      <c r="CK648" s="111">
        <v>106.5</v>
      </c>
      <c r="CL648" s="111">
        <v>76.7</v>
      </c>
      <c r="CM648" s="111">
        <v>64.2</v>
      </c>
      <c r="CN648" s="111">
        <v>87</v>
      </c>
      <c r="CO648" s="111">
        <v>120.3</v>
      </c>
      <c r="CP648" s="111">
        <v>120</v>
      </c>
      <c r="CQ648" s="111">
        <v>116.5</v>
      </c>
      <c r="CR648" s="111">
        <v>105.4</v>
      </c>
      <c r="CS648" s="112"/>
      <c r="CT648" s="512" t="s">
        <v>477</v>
      </c>
      <c r="CU648" s="114">
        <f t="shared" si="417"/>
        <v>0</v>
      </c>
      <c r="CV648" s="114"/>
      <c r="CW648" s="114"/>
      <c r="CX648" s="114">
        <f t="shared" si="418"/>
        <v>0</v>
      </c>
      <c r="CY648" s="114"/>
      <c r="CZ648" s="114"/>
      <c r="DA648" s="114">
        <f t="shared" si="419"/>
        <v>0</v>
      </c>
      <c r="DB648" s="115">
        <f t="shared" si="420"/>
        <v>0</v>
      </c>
      <c r="DC648" s="116">
        <f t="shared" si="421"/>
        <v>0</v>
      </c>
      <c r="DD648" s="116">
        <f t="shared" si="422"/>
        <v>0</v>
      </c>
      <c r="DE648" s="116">
        <f t="shared" si="423"/>
        <v>0</v>
      </c>
      <c r="DF648" s="117">
        <f t="shared" si="424"/>
        <v>0</v>
      </c>
      <c r="DH648" s="119">
        <v>14.488235294117647</v>
      </c>
      <c r="DI648" s="119">
        <v>14.288397565922923</v>
      </c>
      <c r="DJ648" s="120">
        <v>20.48336713995943</v>
      </c>
      <c r="DK648" s="121"/>
      <c r="DL648" s="119">
        <v>29.9399043062201</v>
      </c>
      <c r="DM648" s="119">
        <v>21.14</v>
      </c>
      <c r="DN648" s="120">
        <v>33.480095693779909</v>
      </c>
      <c r="DO648" s="121"/>
      <c r="DP648" s="119">
        <v>28.598380062305296</v>
      </c>
      <c r="DQ648" s="119">
        <v>51.09710563579722</v>
      </c>
      <c r="DR648" s="120">
        <v>37.997847635230812</v>
      </c>
      <c r="DS648" s="121"/>
      <c r="DT648" s="119">
        <v>62.040860097985842</v>
      </c>
      <c r="DU648" s="119">
        <v>65.531905280348397</v>
      </c>
      <c r="DV648" s="120">
        <v>55.657234621665758</v>
      </c>
      <c r="DW648" s="121"/>
      <c r="DX648" s="119">
        <v>61.821855541718584</v>
      </c>
      <c r="DY648" s="119">
        <v>42.68651930261521</v>
      </c>
      <c r="DZ648" s="120">
        <v>53.088291822332941</v>
      </c>
      <c r="EA648" s="121"/>
      <c r="EB648" s="119">
        <v>29.538291796469373</v>
      </c>
      <c r="EC648" s="119">
        <v>22.028556593977157</v>
      </c>
      <c r="ED648" s="120">
        <v>12.716484942886813</v>
      </c>
      <c r="EE648" s="121"/>
      <c r="EF648" s="119">
        <v>20.575186194368751</v>
      </c>
      <c r="EG648" s="119">
        <v>6.4297456857402349</v>
      </c>
      <c r="EH648" s="120">
        <v>9.2984014532243382</v>
      </c>
      <c r="EI648" s="121"/>
      <c r="EJ648" s="119">
        <v>7.193694267515923</v>
      </c>
      <c r="EK648" s="119">
        <v>12.877600849256899</v>
      </c>
      <c r="EL648" s="120">
        <v>21.758704883227175</v>
      </c>
      <c r="EM648" s="121"/>
      <c r="EN648" s="119">
        <v>31.699128881560863</v>
      </c>
      <c r="EO648" s="119">
        <v>32.699101401483922</v>
      </c>
      <c r="EP648" s="120">
        <v>56.898436383621871</v>
      </c>
      <c r="EQ648" s="121"/>
      <c r="ER648" s="119">
        <v>37.474056603773576</v>
      </c>
      <c r="ES648" s="119">
        <v>53.862710691823892</v>
      </c>
      <c r="ET648" s="120">
        <v>67.553232704402504</v>
      </c>
      <c r="EU648" s="121"/>
      <c r="EV648" s="119">
        <v>39.96777070063694</v>
      </c>
      <c r="EW648" s="119">
        <v>36.561995753715493</v>
      </c>
      <c r="EX648" s="120">
        <v>33.556900212314225</v>
      </c>
      <c r="EY648" s="121"/>
      <c r="EZ648" s="119">
        <v>31.880819240886879</v>
      </c>
      <c r="FA648" s="119">
        <v>33.08009770762871</v>
      </c>
      <c r="FB648" s="120">
        <v>23.685749718151069</v>
      </c>
    </row>
    <row r="649" spans="1:158" s="118" customFormat="1" ht="15" customHeight="1" x14ac:dyDescent="0.25">
      <c r="A649" s="85">
        <v>23035020</v>
      </c>
      <c r="B649" s="215">
        <v>-74.654722219999996</v>
      </c>
      <c r="C649" s="215">
        <v>5.4713888900000001</v>
      </c>
      <c r="D649" s="445">
        <v>172</v>
      </c>
      <c r="E649" s="510" t="s">
        <v>478</v>
      </c>
      <c r="F649" s="169" t="s">
        <v>455</v>
      </c>
      <c r="G649" s="169" t="s">
        <v>1515</v>
      </c>
      <c r="H649" s="169" t="s">
        <v>1518</v>
      </c>
      <c r="I649" s="169" t="s">
        <v>1659</v>
      </c>
      <c r="J649" s="171" t="s">
        <v>1489</v>
      </c>
      <c r="K649" s="126" t="s">
        <v>1301</v>
      </c>
      <c r="L649" s="126" t="s">
        <v>1301</v>
      </c>
      <c r="M649" s="126" t="s">
        <v>1301</v>
      </c>
      <c r="N649" s="126" t="s">
        <v>1301</v>
      </c>
      <c r="O649" s="126" t="s">
        <v>1301</v>
      </c>
      <c r="P649" s="126" t="s">
        <v>1301</v>
      </c>
      <c r="Q649" s="126" t="s">
        <v>1301</v>
      </c>
      <c r="R649" s="126" t="s">
        <v>1301</v>
      </c>
      <c r="S649" s="126" t="s">
        <v>1301</v>
      </c>
      <c r="T649" s="126" t="s">
        <v>1301</v>
      </c>
      <c r="U649" s="126" t="s">
        <v>1301</v>
      </c>
      <c r="V649" s="661" t="s">
        <v>1301</v>
      </c>
      <c r="W649" s="661" t="s">
        <v>1301</v>
      </c>
      <c r="X649" s="126" t="s">
        <v>1301</v>
      </c>
      <c r="Y649" s="126" t="s">
        <v>1301</v>
      </c>
      <c r="Z649" s="126" t="s">
        <v>1301</v>
      </c>
      <c r="AA649" s="126" t="s">
        <v>1301</v>
      </c>
      <c r="AB649" s="126" t="s">
        <v>1301</v>
      </c>
      <c r="AC649" s="126" t="s">
        <v>1301</v>
      </c>
      <c r="AD649" s="126" t="s">
        <v>1301</v>
      </c>
      <c r="AE649" s="126" t="s">
        <v>1301</v>
      </c>
      <c r="AF649" s="126" t="s">
        <v>1301</v>
      </c>
      <c r="AG649" s="126" t="s">
        <v>1301</v>
      </c>
      <c r="AH649" s="126" t="s">
        <v>1301</v>
      </c>
      <c r="AI649" s="126" t="s">
        <v>1301</v>
      </c>
      <c r="AJ649" s="126" t="s">
        <v>1301</v>
      </c>
      <c r="AK649" s="126" t="s">
        <v>1301</v>
      </c>
      <c r="AL649" s="126" t="s">
        <v>1301</v>
      </c>
      <c r="AM649" s="126" t="s">
        <v>1301</v>
      </c>
      <c r="AN649" s="126" t="s">
        <v>1301</v>
      </c>
      <c r="AO649" s="120"/>
      <c r="AP649" s="92" t="str">
        <f t="shared" si="411"/>
        <v/>
      </c>
      <c r="AQ649" s="93" t="s">
        <v>1301</v>
      </c>
      <c r="AR649" s="483"/>
      <c r="AS649" s="484"/>
      <c r="AT649" s="96"/>
      <c r="AU649" s="97"/>
      <c r="AV649" s="98"/>
      <c r="AW649" s="58"/>
      <c r="AX649" s="99"/>
      <c r="AY649" s="100"/>
      <c r="AZ649" s="101"/>
      <c r="BA649" s="102" t="str">
        <f t="shared" si="412"/>
        <v/>
      </c>
      <c r="BB649" s="102" t="str">
        <f t="shared" si="413"/>
        <v/>
      </c>
      <c r="BC649" s="102" t="str">
        <f t="shared" si="414"/>
        <v/>
      </c>
      <c r="BD649" s="102" t="s">
        <v>1301</v>
      </c>
      <c r="BE649" s="103" t="e">
        <f t="shared" si="416"/>
        <v>#VALUE!</v>
      </c>
      <c r="BF649" s="169" t="s">
        <v>478</v>
      </c>
      <c r="BG649" s="105" t="s">
        <v>1301</v>
      </c>
      <c r="BH649" s="105" t="s">
        <v>1301</v>
      </c>
      <c r="BI649" s="105" t="s">
        <v>1301</v>
      </c>
      <c r="BJ649" s="105" t="s">
        <v>1301</v>
      </c>
      <c r="BK649" s="105" t="s">
        <v>1301</v>
      </c>
      <c r="BL649" s="105" t="s">
        <v>1301</v>
      </c>
      <c r="BM649" s="105" t="s">
        <v>1301</v>
      </c>
      <c r="BN649" s="105" t="s">
        <v>1301</v>
      </c>
      <c r="BO649" s="105" t="s">
        <v>1301</v>
      </c>
      <c r="BP649" s="105" t="s">
        <v>1301</v>
      </c>
      <c r="BQ649" s="105" t="s">
        <v>1301</v>
      </c>
      <c r="BR649" s="106" t="s">
        <v>1301</v>
      </c>
      <c r="BS649" s="107"/>
      <c r="BT649" s="108" t="s">
        <v>1301</v>
      </c>
      <c r="BU649" s="108" t="s">
        <v>1301</v>
      </c>
      <c r="BV649" s="108" t="s">
        <v>1301</v>
      </c>
      <c r="BW649" s="108" t="s">
        <v>1301</v>
      </c>
      <c r="BX649" s="108" t="s">
        <v>1301</v>
      </c>
      <c r="BY649" s="109" t="s">
        <v>1301</v>
      </c>
      <c r="BZ649" s="109" t="s">
        <v>1301</v>
      </c>
      <c r="CA649" s="109" t="s">
        <v>1301</v>
      </c>
      <c r="CB649" s="109" t="s">
        <v>1301</v>
      </c>
      <c r="CC649" s="109" t="s">
        <v>1301</v>
      </c>
      <c r="CD649" s="109" t="s">
        <v>1301</v>
      </c>
      <c r="CE649" s="109" t="s">
        <v>1301</v>
      </c>
      <c r="CF649" s="110"/>
      <c r="CG649" s="111"/>
      <c r="CH649" s="111"/>
      <c r="CI649" s="111"/>
      <c r="CJ649" s="111"/>
      <c r="CK649" s="111"/>
      <c r="CL649" s="111"/>
      <c r="CM649" s="111"/>
      <c r="CN649" s="111"/>
      <c r="CO649" s="111"/>
      <c r="CP649" s="111"/>
      <c r="CQ649" s="111"/>
      <c r="CR649" s="111"/>
      <c r="CS649" s="112"/>
      <c r="CT649" s="512" t="s">
        <v>478</v>
      </c>
      <c r="CU649" s="114">
        <f t="shared" si="417"/>
        <v>0</v>
      </c>
      <c r="CV649" s="114"/>
      <c r="CW649" s="114"/>
      <c r="CX649" s="114">
        <f t="shared" si="418"/>
        <v>0</v>
      </c>
      <c r="CY649" s="114"/>
      <c r="CZ649" s="114"/>
      <c r="DA649" s="114">
        <f t="shared" si="419"/>
        <v>0</v>
      </c>
      <c r="DB649" s="115">
        <f t="shared" si="420"/>
        <v>0</v>
      </c>
      <c r="DC649" s="116">
        <f t="shared" si="421"/>
        <v>0</v>
      </c>
      <c r="DD649" s="116">
        <f t="shared" si="422"/>
        <v>0</v>
      </c>
      <c r="DE649" s="116">
        <f t="shared" si="423"/>
        <v>0</v>
      </c>
      <c r="DF649" s="117">
        <f t="shared" si="424"/>
        <v>0</v>
      </c>
      <c r="DH649" s="119">
        <v>31.087486248624856</v>
      </c>
      <c r="DI649" s="119">
        <v>32.120293100738635</v>
      </c>
      <c r="DJ649" s="120">
        <v>30.67436350777934</v>
      </c>
      <c r="DK649" s="121"/>
      <c r="DL649" s="119">
        <v>33.474651937046005</v>
      </c>
      <c r="DM649" s="119">
        <v>35.772911622276027</v>
      </c>
      <c r="DN649" s="120">
        <v>25.081007869249394</v>
      </c>
      <c r="DO649" s="121"/>
      <c r="DP649" s="119">
        <v>48.339551337776484</v>
      </c>
      <c r="DQ649" s="119">
        <v>50.731611610161302</v>
      </c>
      <c r="DR649" s="120">
        <v>48.339551337776484</v>
      </c>
      <c r="DS649" s="121"/>
      <c r="DT649" s="119">
        <v>66.875304540420814</v>
      </c>
      <c r="DU649" s="119">
        <v>86.168180140273137</v>
      </c>
      <c r="DV649" s="120">
        <v>79.070801033591707</v>
      </c>
      <c r="DW649" s="121"/>
      <c r="DX649" s="119">
        <v>83.738286941185507</v>
      </c>
      <c r="DY649" s="119">
        <v>77.28135879150372</v>
      </c>
      <c r="DZ649" s="120">
        <v>82.628502415458954</v>
      </c>
      <c r="EA649" s="121"/>
      <c r="EB649" s="119">
        <v>42.979032491497208</v>
      </c>
      <c r="EC649" s="119">
        <v>35.371249728634488</v>
      </c>
      <c r="ED649" s="120">
        <v>26.676640856791373</v>
      </c>
      <c r="EE649" s="121"/>
      <c r="EF649" s="119">
        <v>23.938787375415281</v>
      </c>
      <c r="EG649" s="119">
        <v>32.409435215946843</v>
      </c>
      <c r="EH649" s="120">
        <v>22.83392026578073</v>
      </c>
      <c r="EI649" s="121"/>
      <c r="EJ649" s="119">
        <v>25.418887892995038</v>
      </c>
      <c r="EK649" s="119">
        <v>31.554481522338666</v>
      </c>
      <c r="EL649" s="120">
        <v>43.923059156094872</v>
      </c>
      <c r="EM649" s="121"/>
      <c r="EN649" s="119">
        <v>49.700555295768062</v>
      </c>
      <c r="EO649" s="119">
        <v>67.141115267711015</v>
      </c>
      <c r="EP649" s="120">
        <v>82.162175590367099</v>
      </c>
      <c r="EQ649" s="121"/>
      <c r="ER649" s="119">
        <v>75.912688244549329</v>
      </c>
      <c r="ES649" s="119">
        <v>98.074780849629121</v>
      </c>
      <c r="ET649" s="120">
        <v>123.44586423915486</v>
      </c>
      <c r="EU649" s="121"/>
      <c r="EV649" s="119">
        <v>73.300462603798508</v>
      </c>
      <c r="EW649" s="119">
        <v>96.479257535269952</v>
      </c>
      <c r="EX649" s="120">
        <v>85.583242823894494</v>
      </c>
      <c r="EY649" s="121"/>
      <c r="EZ649" s="119">
        <v>81.459045180171941</v>
      </c>
      <c r="FA649" s="119">
        <v>45.169233583318089</v>
      </c>
      <c r="FB649" s="120">
        <v>24.128864093652826</v>
      </c>
    </row>
    <row r="650" spans="1:158" s="118" customFormat="1" ht="15" customHeight="1" x14ac:dyDescent="0.25">
      <c r="A650" s="85">
        <v>21245140</v>
      </c>
      <c r="B650" s="86">
        <v>-75.094444440000004</v>
      </c>
      <c r="C650" s="86">
        <v>4.7119444399999999</v>
      </c>
      <c r="D650" s="445">
        <v>2250</v>
      </c>
      <c r="E650" s="510" t="s">
        <v>198</v>
      </c>
      <c r="F650" s="169" t="s">
        <v>62</v>
      </c>
      <c r="G650" s="169" t="s">
        <v>1515</v>
      </c>
      <c r="H650" s="169" t="s">
        <v>1520</v>
      </c>
      <c r="I650" s="169" t="s">
        <v>1653</v>
      </c>
      <c r="J650" s="171" t="s">
        <v>1058</v>
      </c>
      <c r="K650" s="126">
        <v>2.5</v>
      </c>
      <c r="L650" s="126">
        <v>0.5</v>
      </c>
      <c r="M650" s="126">
        <v>1.3</v>
      </c>
      <c r="N650" s="126">
        <v>0</v>
      </c>
      <c r="O650" s="126">
        <v>2.2999999999999998</v>
      </c>
      <c r="P650" s="126">
        <v>0</v>
      </c>
      <c r="Q650" s="126">
        <v>5.7</v>
      </c>
      <c r="R650" s="126">
        <v>0</v>
      </c>
      <c r="S650" s="126">
        <v>0</v>
      </c>
      <c r="T650" s="126">
        <v>4</v>
      </c>
      <c r="U650" s="126">
        <v>0</v>
      </c>
      <c r="V650" s="661">
        <v>0</v>
      </c>
      <c r="W650" s="661">
        <v>1.1000000000000001</v>
      </c>
      <c r="X650" s="126">
        <v>15</v>
      </c>
      <c r="Y650" s="126">
        <v>1.7</v>
      </c>
      <c r="Z650" s="126">
        <v>19.3</v>
      </c>
      <c r="AA650" s="126">
        <v>12.2</v>
      </c>
      <c r="AB650" s="126">
        <v>1.9</v>
      </c>
      <c r="AC650" s="126">
        <v>4.3</v>
      </c>
      <c r="AD650" s="126">
        <v>0</v>
      </c>
      <c r="AE650" s="126">
        <v>0.6</v>
      </c>
      <c r="AF650" s="126">
        <v>3.5</v>
      </c>
      <c r="AG650" s="126">
        <v>0</v>
      </c>
      <c r="AH650" s="126">
        <v>5.8</v>
      </c>
      <c r="AI650" s="126">
        <v>0</v>
      </c>
      <c r="AJ650" s="126">
        <v>15.5</v>
      </c>
      <c r="AK650" s="126">
        <v>0</v>
      </c>
      <c r="AL650" s="126">
        <v>32.200000000000003</v>
      </c>
      <c r="AM650" s="126">
        <v>0</v>
      </c>
      <c r="AN650" s="126">
        <v>1.5</v>
      </c>
      <c r="AO650" s="120"/>
      <c r="AP650" s="92">
        <f t="shared" si="411"/>
        <v>130.9</v>
      </c>
      <c r="AQ650" s="93">
        <v>235.99259259259253</v>
      </c>
      <c r="AR650" s="94">
        <f>+AP650*100/AQ650</f>
        <v>55.467842681816769</v>
      </c>
      <c r="AS650" s="95">
        <f>IF(AND((AP650*$AT$1*100/(AQ650*AT650))&gt;100+3.33*AP650-AQ650*AT650/$AT$1,AQ650&lt;30),IF(100+3.33*AP650-AQ650*AT650/$AT$1&gt;200,200,100+3.33*AP650-AQ650*AT650/$AT$1),IF((AP650*$AT$1*100/(AQ650*AT650))&lt;100+AP650-3.33*AQ650*AT650/$AT$1,100+AP650-3.33*AQ650*AT650/$AT$1,IF((AP650*$AT$1*100/(AQ650*AT650))&gt;200,200,(AP650*$AT$1*100/(AQ650*AT650)))))</f>
        <v>55.467842681816769</v>
      </c>
      <c r="AT650" s="96">
        <f t="shared" ref="AT650:AT682" si="425">COUNT(K650:AO650)</f>
        <v>30</v>
      </c>
      <c r="AU650" s="97">
        <f t="shared" si="415"/>
        <v>19</v>
      </c>
      <c r="AV650" s="98"/>
      <c r="AW650" s="58">
        <f t="shared" si="353"/>
        <v>1.5</v>
      </c>
      <c r="AX650" s="99"/>
      <c r="AY650" s="100">
        <f t="shared" ref="AY650:AY663" si="426">MAX(K650:AO650)</f>
        <v>32.200000000000003</v>
      </c>
      <c r="AZ650" s="101">
        <v>75.599999999999994</v>
      </c>
      <c r="BA650" s="102">
        <f t="shared" si="412"/>
        <v>-43.399999999999991</v>
      </c>
      <c r="BB650" s="102" t="str">
        <f t="shared" si="413"/>
        <v/>
      </c>
      <c r="BC650" s="102" t="str">
        <f t="shared" si="414"/>
        <v/>
      </c>
      <c r="BD650" s="102">
        <v>16.844827586206897</v>
      </c>
      <c r="BE650" s="103">
        <f t="shared" si="416"/>
        <v>2.1551724137931032</v>
      </c>
      <c r="BF650" s="169" t="s">
        <v>198</v>
      </c>
      <c r="BG650" s="105">
        <v>122.58965517241377</v>
      </c>
      <c r="BH650" s="105">
        <v>144.11724137931034</v>
      </c>
      <c r="BI650" s="105">
        <v>204.84074074074073</v>
      </c>
      <c r="BJ650" s="105">
        <v>235.99259259259253</v>
      </c>
      <c r="BK650" s="105">
        <v>219.6933333333333</v>
      </c>
      <c r="BL650" s="105">
        <v>113.4344827586207</v>
      </c>
      <c r="BM650" s="105">
        <v>89.85</v>
      </c>
      <c r="BN650" s="105">
        <v>90.103448275862064</v>
      </c>
      <c r="BO650" s="105">
        <v>156.77931034482762</v>
      </c>
      <c r="BP650" s="105">
        <v>192.45862068965513</v>
      </c>
      <c r="BQ650" s="105">
        <v>226.83793103448278</v>
      </c>
      <c r="BR650" s="106">
        <v>148.66785714285714</v>
      </c>
      <c r="BS650" s="107"/>
      <c r="BT650" s="108">
        <v>10.710714285714287</v>
      </c>
      <c r="BU650" s="108">
        <v>10.942256242568371</v>
      </c>
      <c r="BV650" s="108">
        <v>15.514030612244898</v>
      </c>
      <c r="BW650" s="108">
        <v>16.844827586206897</v>
      </c>
      <c r="BX650" s="108">
        <v>15.83333333333333</v>
      </c>
      <c r="BY650" s="109">
        <v>9.0344827586206939</v>
      </c>
      <c r="BZ650" s="109">
        <v>7.7666666666666639</v>
      </c>
      <c r="CA650" s="109">
        <v>7.7111111111111095</v>
      </c>
      <c r="CB650" s="109">
        <v>11.620689655172415</v>
      </c>
      <c r="CC650" s="109">
        <v>16.149999999999999</v>
      </c>
      <c r="CD650" s="109">
        <v>17.3448275862069</v>
      </c>
      <c r="CE650" s="109">
        <v>13.178571428571429</v>
      </c>
      <c r="CF650" s="110"/>
      <c r="CG650" s="111">
        <v>123.4</v>
      </c>
      <c r="CH650" s="111">
        <v>134</v>
      </c>
      <c r="CI650" s="111">
        <v>118</v>
      </c>
      <c r="CJ650" s="111">
        <v>75.599999999999994</v>
      </c>
      <c r="CK650" s="111">
        <v>145.80000000000001</v>
      </c>
      <c r="CL650" s="111">
        <v>88.2</v>
      </c>
      <c r="CM650" s="111">
        <v>118.5</v>
      </c>
      <c r="CN650" s="111">
        <v>85.4</v>
      </c>
      <c r="CO650" s="111">
        <v>81.400000000000006</v>
      </c>
      <c r="CP650" s="111">
        <v>88</v>
      </c>
      <c r="CQ650" s="111">
        <v>136</v>
      </c>
      <c r="CR650" s="111">
        <v>121.9</v>
      </c>
      <c r="CS650" s="112"/>
      <c r="CT650" s="512" t="s">
        <v>198</v>
      </c>
      <c r="CU650" s="114">
        <f t="shared" si="417"/>
        <v>16.3</v>
      </c>
      <c r="CV650" s="114"/>
      <c r="CW650" s="114"/>
      <c r="CX650" s="114">
        <f t="shared" si="418"/>
        <v>55.499999999999993</v>
      </c>
      <c r="CY650" s="114"/>
      <c r="CZ650" s="114"/>
      <c r="DA650" s="114">
        <f t="shared" si="419"/>
        <v>59.1</v>
      </c>
      <c r="DB650" s="115">
        <f t="shared" si="420"/>
        <v>130.9</v>
      </c>
      <c r="DC650" s="116">
        <f t="shared" si="421"/>
        <v>10</v>
      </c>
      <c r="DD650" s="116">
        <f t="shared" si="422"/>
        <v>10</v>
      </c>
      <c r="DE650" s="116">
        <f t="shared" si="423"/>
        <v>10</v>
      </c>
      <c r="DF650" s="117">
        <f t="shared" si="424"/>
        <v>30</v>
      </c>
      <c r="DH650" s="119">
        <v>37.875570032573286</v>
      </c>
      <c r="DI650" s="119">
        <v>43.415879478827357</v>
      </c>
      <c r="DJ650" s="120">
        <v>42.408550488599346</v>
      </c>
      <c r="DK650" s="121"/>
      <c r="DL650" s="119">
        <v>41.050769060528943</v>
      </c>
      <c r="DM650" s="119">
        <v>51.983888458559264</v>
      </c>
      <c r="DN650" s="120">
        <v>40.122485338054673</v>
      </c>
      <c r="DO650" s="121"/>
      <c r="DP650" s="119">
        <v>41.607573641864491</v>
      </c>
      <c r="DQ650" s="119">
        <v>51.379812487532419</v>
      </c>
      <c r="DR650" s="120">
        <v>75.357058315047553</v>
      </c>
      <c r="DS650" s="121"/>
      <c r="DT650" s="119">
        <v>67.776721784371318</v>
      </c>
      <c r="DU650" s="119">
        <v>72.682274764333201</v>
      </c>
      <c r="DV650" s="120">
        <v>75.485447895739995</v>
      </c>
      <c r="DW650" s="121"/>
      <c r="DX650" s="119">
        <v>63.478682672511113</v>
      </c>
      <c r="DY650" s="119">
        <v>67.391082220893921</v>
      </c>
      <c r="DZ650" s="120">
        <v>79.519520820880615</v>
      </c>
      <c r="EA650" s="121"/>
      <c r="EB650" s="119">
        <v>50.636375421311897</v>
      </c>
      <c r="EC650" s="119">
        <v>27.998936997666579</v>
      </c>
      <c r="ED650" s="120">
        <v>30.778973295307232</v>
      </c>
      <c r="EE650" s="121"/>
      <c r="EF650" s="119">
        <v>37.977868204804047</v>
      </c>
      <c r="EG650" s="119">
        <v>20.950007901390642</v>
      </c>
      <c r="EH650" s="120">
        <v>27.55069532237674</v>
      </c>
      <c r="EI650" s="121"/>
      <c r="EJ650" s="119">
        <v>24.644687548577643</v>
      </c>
      <c r="EK650" s="119">
        <v>32.555327996269234</v>
      </c>
      <c r="EL650" s="120">
        <v>36.003555883724545</v>
      </c>
      <c r="EM650" s="121"/>
      <c r="EN650" s="119">
        <v>45.514303813505641</v>
      </c>
      <c r="EO650" s="119">
        <v>52.101900418091979</v>
      </c>
      <c r="EP650" s="120">
        <v>77.454166138772749</v>
      </c>
      <c r="EQ650" s="121"/>
      <c r="ER650" s="119">
        <v>48.873921765295883</v>
      </c>
      <c r="ES650" s="119">
        <v>63.919615990829627</v>
      </c>
      <c r="ET650" s="120">
        <v>83.292176529588758</v>
      </c>
      <c r="EU650" s="121"/>
      <c r="EV650" s="119">
        <v>66.990549169859506</v>
      </c>
      <c r="EW650" s="119">
        <v>67.571392081736903</v>
      </c>
      <c r="EX650" s="120">
        <v>67.571392081736903</v>
      </c>
      <c r="EY650" s="121"/>
      <c r="EZ650" s="119">
        <v>58.688621431478559</v>
      </c>
      <c r="FA650" s="119">
        <v>40.09719169719169</v>
      </c>
      <c r="FB650" s="120">
        <v>34.168033025175873</v>
      </c>
    </row>
    <row r="651" spans="1:158" s="118" customFormat="1" ht="15" customHeight="1" x14ac:dyDescent="0.25">
      <c r="A651" s="85">
        <v>23025040</v>
      </c>
      <c r="B651" s="86">
        <v>-74.915833329999998</v>
      </c>
      <c r="C651" s="86">
        <v>5.2975000000000003</v>
      </c>
      <c r="D651" s="445">
        <v>500</v>
      </c>
      <c r="E651" s="510" t="s">
        <v>261</v>
      </c>
      <c r="F651" s="169" t="s">
        <v>62</v>
      </c>
      <c r="G651" s="169" t="s">
        <v>1515</v>
      </c>
      <c r="H651" s="169" t="s">
        <v>1518</v>
      </c>
      <c r="I651" s="169" t="s">
        <v>1660</v>
      </c>
      <c r="J651" s="171" t="s">
        <v>1059</v>
      </c>
      <c r="K651" s="126">
        <v>9.5</v>
      </c>
      <c r="L651" s="126">
        <v>0</v>
      </c>
      <c r="M651" s="126">
        <v>0</v>
      </c>
      <c r="N651" s="126">
        <v>17</v>
      </c>
      <c r="O651" s="126">
        <v>0</v>
      </c>
      <c r="P651" s="126">
        <v>0</v>
      </c>
      <c r="Q651" s="126">
        <v>0</v>
      </c>
      <c r="R651" s="126">
        <v>3</v>
      </c>
      <c r="S651" s="126">
        <v>0</v>
      </c>
      <c r="T651" s="126">
        <v>1.4</v>
      </c>
      <c r="U651" s="126">
        <v>0</v>
      </c>
      <c r="V651" s="661">
        <v>0</v>
      </c>
      <c r="W651" s="661">
        <v>0</v>
      </c>
      <c r="X651" s="126">
        <v>12</v>
      </c>
      <c r="Y651" s="126">
        <v>13.7</v>
      </c>
      <c r="Z651" s="126">
        <v>52</v>
      </c>
      <c r="AA651" s="126">
        <v>1</v>
      </c>
      <c r="AB651" s="126">
        <v>0</v>
      </c>
      <c r="AC651" s="126">
        <v>0</v>
      </c>
      <c r="AD651" s="126">
        <v>0</v>
      </c>
      <c r="AE651" s="126">
        <v>0</v>
      </c>
      <c r="AF651" s="126">
        <v>0</v>
      </c>
      <c r="AG651" s="126">
        <v>0</v>
      </c>
      <c r="AH651" s="126">
        <v>6.2</v>
      </c>
      <c r="AI651" s="126">
        <v>0</v>
      </c>
      <c r="AJ651" s="126">
        <v>3.4</v>
      </c>
      <c r="AK651" s="126">
        <v>5.5</v>
      </c>
      <c r="AL651" s="126">
        <v>46.5</v>
      </c>
      <c r="AM651" s="126">
        <v>0</v>
      </c>
      <c r="AN651" s="126">
        <v>0</v>
      </c>
      <c r="AO651" s="120"/>
      <c r="AP651" s="92">
        <f t="shared" si="411"/>
        <v>171.2</v>
      </c>
      <c r="AQ651" s="93">
        <v>391.30714285714288</v>
      </c>
      <c r="AR651" s="94">
        <f>+AP651*100/AQ651</f>
        <v>43.750798605406786</v>
      </c>
      <c r="AS651" s="95">
        <f>IF(AND((AP651*$AT$1*100/(AQ651*AT651))&gt;100+3.33*AP651-AQ651*AT651/$AT$1,AQ651&lt;30),IF(100+3.33*AP651-AQ651*AT651/$AT$1&gt;200,200,100+3.33*AP651-AQ651*AT651/$AT$1),IF((AP651*$AT$1*100/(AQ651*AT651))&lt;100+AP651-3.33*AQ651*AT651/$AT$1,100+AP651-3.33*AQ651*AT651/$AT$1,IF((AP651*$AT$1*100/(AQ651*AT651))&gt;200,200,(AP651*$AT$1*100/(AQ651*AT651)))))</f>
        <v>43.750798605406786</v>
      </c>
      <c r="AT651" s="96">
        <f t="shared" si="425"/>
        <v>30</v>
      </c>
      <c r="AU651" s="97">
        <f t="shared" si="415"/>
        <v>12</v>
      </c>
      <c r="AV651" s="98"/>
      <c r="AW651" s="58">
        <f t="shared" si="353"/>
        <v>0</v>
      </c>
      <c r="AX651" s="99"/>
      <c r="AY651" s="300">
        <f t="shared" si="426"/>
        <v>52</v>
      </c>
      <c r="AZ651" s="101">
        <v>220</v>
      </c>
      <c r="BA651" s="102">
        <f t="shared" si="412"/>
        <v>-168</v>
      </c>
      <c r="BB651" s="102" t="str">
        <f t="shared" si="413"/>
        <v/>
      </c>
      <c r="BC651" s="102" t="str">
        <f t="shared" si="414"/>
        <v/>
      </c>
      <c r="BD651" s="102">
        <v>16.532183908045972</v>
      </c>
      <c r="BE651" s="103">
        <f t="shared" si="416"/>
        <v>-4.5321839080459725</v>
      </c>
      <c r="BF651" s="169" t="s">
        <v>261</v>
      </c>
      <c r="BG651" s="105">
        <v>252.96206896551726</v>
      </c>
      <c r="BH651" s="105">
        <v>216.94137931034487</v>
      </c>
      <c r="BI651" s="105">
        <v>329.47931034482758</v>
      </c>
      <c r="BJ651" s="105">
        <v>391.30714285714288</v>
      </c>
      <c r="BK651" s="105">
        <v>366.67857142857139</v>
      </c>
      <c r="BL651" s="105">
        <v>142.03793103448274</v>
      </c>
      <c r="BM651" s="105">
        <v>114.83076923076926</v>
      </c>
      <c r="BN651" s="105">
        <v>195.02962962962962</v>
      </c>
      <c r="BO651" s="105">
        <v>251.04137931034481</v>
      </c>
      <c r="BP651" s="105">
        <v>458.58846153846156</v>
      </c>
      <c r="BQ651" s="105">
        <v>530.84999999999991</v>
      </c>
      <c r="BR651" s="106">
        <v>373.11034482758623</v>
      </c>
      <c r="BS651" s="107"/>
      <c r="BT651" s="142">
        <v>12.345555555555555</v>
      </c>
      <c r="BU651" s="143">
        <v>11.650698245453993</v>
      </c>
      <c r="BV651" s="143">
        <v>15.17888888888889</v>
      </c>
      <c r="BW651" s="143">
        <v>16.532183908045972</v>
      </c>
      <c r="BX651" s="143">
        <v>15.805873015873017</v>
      </c>
      <c r="BY651" s="143">
        <v>9.8080459770114938</v>
      </c>
      <c r="BZ651" s="143">
        <v>8.0955555555555527</v>
      </c>
      <c r="CA651" s="143">
        <v>9.8110317460317447</v>
      </c>
      <c r="CB651" s="143">
        <v>13.913793103448278</v>
      </c>
      <c r="CC651" s="143">
        <v>18.915673234811162</v>
      </c>
      <c r="CD651" s="143">
        <v>20.047562425683708</v>
      </c>
      <c r="CE651" s="144">
        <v>16.311111111111114</v>
      </c>
      <c r="CF651" s="110"/>
      <c r="CG651" s="111">
        <v>145</v>
      </c>
      <c r="CH651" s="111">
        <v>140</v>
      </c>
      <c r="CI651" s="111">
        <v>158.80000000000001</v>
      </c>
      <c r="CJ651" s="111">
        <v>220</v>
      </c>
      <c r="CK651" s="111">
        <v>177.7</v>
      </c>
      <c r="CL651" s="111">
        <v>140</v>
      </c>
      <c r="CM651" s="111">
        <v>133</v>
      </c>
      <c r="CN651" s="111">
        <v>118</v>
      </c>
      <c r="CO651" s="111">
        <v>117.5</v>
      </c>
      <c r="CP651" s="111">
        <v>157.9</v>
      </c>
      <c r="CQ651" s="111">
        <v>219.2</v>
      </c>
      <c r="CR651" s="111">
        <v>228.6</v>
      </c>
      <c r="CS651" s="112"/>
      <c r="CT651" s="512" t="s">
        <v>261</v>
      </c>
      <c r="CU651" s="114">
        <f t="shared" si="417"/>
        <v>30.9</v>
      </c>
      <c r="CV651" s="114"/>
      <c r="CW651" s="114"/>
      <c r="CX651" s="114">
        <f t="shared" si="418"/>
        <v>78.7</v>
      </c>
      <c r="CY651" s="114"/>
      <c r="CZ651" s="114"/>
      <c r="DA651" s="114">
        <f t="shared" si="419"/>
        <v>61.6</v>
      </c>
      <c r="DB651" s="115">
        <f t="shared" si="420"/>
        <v>171.2</v>
      </c>
      <c r="DC651" s="116">
        <f t="shared" si="421"/>
        <v>10</v>
      </c>
      <c r="DD651" s="116">
        <f t="shared" si="422"/>
        <v>10</v>
      </c>
      <c r="DE651" s="116">
        <f t="shared" si="423"/>
        <v>10</v>
      </c>
      <c r="DF651" s="117">
        <f t="shared" si="424"/>
        <v>30</v>
      </c>
      <c r="DH651" s="119">
        <v>74.379906930363973</v>
      </c>
      <c r="DI651" s="119">
        <v>90.875450806049528</v>
      </c>
      <c r="DJ651" s="120">
        <v>53.485551354495598</v>
      </c>
      <c r="DK651" s="121"/>
      <c r="DL651" s="119">
        <v>60.962360139860152</v>
      </c>
      <c r="DM651" s="119">
        <v>73.074750249750267</v>
      </c>
      <c r="DN651" s="120">
        <v>48.149253246753261</v>
      </c>
      <c r="DO651" s="121"/>
      <c r="DP651" s="119">
        <v>101.47148055356718</v>
      </c>
      <c r="DQ651" s="119">
        <v>82.110483774755437</v>
      </c>
      <c r="DR651" s="120">
        <v>119.04530839895016</v>
      </c>
      <c r="DS651" s="121"/>
      <c r="DT651" s="119">
        <v>126.604724334826</v>
      </c>
      <c r="DU651" s="119">
        <v>133.99332812092783</v>
      </c>
      <c r="DV651" s="120">
        <v>122.51103845333715</v>
      </c>
      <c r="DW651" s="121"/>
      <c r="DX651" s="119">
        <v>108.77364864864865</v>
      </c>
      <c r="DY651" s="119">
        <v>100.68304668304665</v>
      </c>
      <c r="DZ651" s="120">
        <v>123.15694103194102</v>
      </c>
      <c r="EA651" s="121"/>
      <c r="EB651" s="119">
        <v>59.692084194214871</v>
      </c>
      <c r="EC651" s="119">
        <v>46.349147727272722</v>
      </c>
      <c r="ED651" s="120">
        <v>35.21331353305785</v>
      </c>
      <c r="EE651" s="121"/>
      <c r="EF651" s="119">
        <v>32.579245283018871</v>
      </c>
      <c r="EG651" s="119">
        <v>39.935849056603772</v>
      </c>
      <c r="EH651" s="120">
        <v>43.948542024013726</v>
      </c>
      <c r="EI651" s="121"/>
      <c r="EJ651" s="119">
        <v>43.438836477987422</v>
      </c>
      <c r="EK651" s="119">
        <v>48.075000000000003</v>
      </c>
      <c r="EL651" s="120">
        <v>100.78616352201257</v>
      </c>
      <c r="EM651" s="121"/>
      <c r="EN651" s="119">
        <v>75.282132614629759</v>
      </c>
      <c r="EO651" s="119">
        <v>76.754403787014951</v>
      </c>
      <c r="EP651" s="120">
        <v>106.19982723471891</v>
      </c>
      <c r="EQ651" s="121"/>
      <c r="ER651" s="119">
        <v>135.56475764382648</v>
      </c>
      <c r="ES651" s="119">
        <v>142.76288636827746</v>
      </c>
      <c r="ET651" s="120">
        <v>211.24508326062346</v>
      </c>
      <c r="EU651" s="121"/>
      <c r="EV651" s="119">
        <v>166.20174034806959</v>
      </c>
      <c r="EW651" s="119">
        <v>186.95177580970736</v>
      </c>
      <c r="EX651" s="120">
        <v>150.38739293313208</v>
      </c>
      <c r="EY651" s="121"/>
      <c r="EZ651" s="119">
        <v>172.7315307414986</v>
      </c>
      <c r="FA651" s="119">
        <v>105.89671635973886</v>
      </c>
      <c r="FB651" s="120">
        <v>94.208116535126166</v>
      </c>
    </row>
    <row r="652" spans="1:158" s="118" customFormat="1" ht="15" customHeight="1" x14ac:dyDescent="0.25">
      <c r="A652" s="85">
        <v>21210240</v>
      </c>
      <c r="B652" s="86">
        <v>-75.233888890000003</v>
      </c>
      <c r="C652" s="86">
        <v>4.4363888899999999</v>
      </c>
      <c r="D652" s="445">
        <v>1210</v>
      </c>
      <c r="E652" s="510" t="s">
        <v>1927</v>
      </c>
      <c r="F652" s="169" t="s">
        <v>62</v>
      </c>
      <c r="G652" s="169" t="s">
        <v>1515</v>
      </c>
      <c r="H652" s="169" t="s">
        <v>1520</v>
      </c>
      <c r="I652" s="169" t="s">
        <v>1661</v>
      </c>
      <c r="J652" s="171" t="s">
        <v>1490</v>
      </c>
      <c r="K652" s="126">
        <v>0</v>
      </c>
      <c r="L652" s="126">
        <v>6</v>
      </c>
      <c r="M652" s="126">
        <v>3</v>
      </c>
      <c r="N652" s="126">
        <v>0</v>
      </c>
      <c r="O652" s="126">
        <v>12</v>
      </c>
      <c r="P652" s="126">
        <v>0</v>
      </c>
      <c r="Q652" s="126">
        <v>0</v>
      </c>
      <c r="R652" s="126">
        <v>0</v>
      </c>
      <c r="S652" s="126">
        <v>0</v>
      </c>
      <c r="T652" s="126">
        <v>21</v>
      </c>
      <c r="U652" s="126">
        <v>0</v>
      </c>
      <c r="V652" s="661">
        <v>0</v>
      </c>
      <c r="W652" s="661">
        <v>1</v>
      </c>
      <c r="X652" s="126">
        <v>120</v>
      </c>
      <c r="Y652" s="126">
        <v>2</v>
      </c>
      <c r="Z652" s="126">
        <v>25</v>
      </c>
      <c r="AA652" s="126">
        <v>11</v>
      </c>
      <c r="AB652" s="126">
        <v>0</v>
      </c>
      <c r="AC652" s="126">
        <v>13</v>
      </c>
      <c r="AD652" s="126">
        <v>0</v>
      </c>
      <c r="AE652" s="126">
        <v>16</v>
      </c>
      <c r="AF652" s="126">
        <v>0</v>
      </c>
      <c r="AG652" s="126">
        <v>0</v>
      </c>
      <c r="AH652" s="126">
        <v>2</v>
      </c>
      <c r="AI652" s="126">
        <v>0</v>
      </c>
      <c r="AJ652" s="126">
        <v>2</v>
      </c>
      <c r="AK652" s="126">
        <v>2</v>
      </c>
      <c r="AL652" s="126">
        <v>58</v>
      </c>
      <c r="AM652" s="126">
        <v>1</v>
      </c>
      <c r="AN652" s="126">
        <v>0</v>
      </c>
      <c r="AO652" s="120"/>
      <c r="AP652" s="92">
        <f t="shared" si="411"/>
        <v>295</v>
      </c>
      <c r="AQ652" s="93" t="s">
        <v>1301</v>
      </c>
      <c r="AR652" s="483"/>
      <c r="AS652" s="484"/>
      <c r="AT652" s="96">
        <f t="shared" si="425"/>
        <v>30</v>
      </c>
      <c r="AU652" s="97">
        <f t="shared" si="415"/>
        <v>16</v>
      </c>
      <c r="AV652" s="98"/>
      <c r="AW652" s="58">
        <f t="shared" si="353"/>
        <v>0</v>
      </c>
      <c r="AX652" s="99"/>
      <c r="AY652" s="100">
        <f t="shared" si="426"/>
        <v>120</v>
      </c>
      <c r="AZ652" s="101">
        <v>135</v>
      </c>
      <c r="BA652" s="102">
        <f t="shared" si="412"/>
        <v>-15</v>
      </c>
      <c r="BB652" s="102" t="str">
        <f t="shared" si="413"/>
        <v/>
      </c>
      <c r="BC652" s="102" t="str">
        <f t="shared" si="414"/>
        <v/>
      </c>
      <c r="BD652" s="102" t="s">
        <v>1301</v>
      </c>
      <c r="BE652" s="103" t="e">
        <f t="shared" si="416"/>
        <v>#VALUE!</v>
      </c>
      <c r="BF652" s="169" t="s">
        <v>1834</v>
      </c>
      <c r="BG652" s="105" t="s">
        <v>1301</v>
      </c>
      <c r="BH652" s="105" t="s">
        <v>1301</v>
      </c>
      <c r="BI652" s="105" t="s">
        <v>1301</v>
      </c>
      <c r="BJ652" s="105" t="s">
        <v>1301</v>
      </c>
      <c r="BK652" s="105" t="s">
        <v>1301</v>
      </c>
      <c r="BL652" s="105" t="s">
        <v>1301</v>
      </c>
      <c r="BM652" s="105" t="s">
        <v>1301</v>
      </c>
      <c r="BN652" s="105" t="s">
        <v>1301</v>
      </c>
      <c r="BO652" s="105" t="s">
        <v>1301</v>
      </c>
      <c r="BP652" s="105" t="s">
        <v>1301</v>
      </c>
      <c r="BQ652" s="105" t="s">
        <v>1301</v>
      </c>
      <c r="BR652" s="106" t="s">
        <v>1301</v>
      </c>
      <c r="BS652" s="107"/>
      <c r="BT652" s="142" t="s">
        <v>1301</v>
      </c>
      <c r="BU652" s="143" t="s">
        <v>1301</v>
      </c>
      <c r="BV652" s="143" t="s">
        <v>1301</v>
      </c>
      <c r="BW652" s="143" t="s">
        <v>1301</v>
      </c>
      <c r="BX652" s="143" t="s">
        <v>1301</v>
      </c>
      <c r="BY652" s="143" t="s">
        <v>1301</v>
      </c>
      <c r="BZ652" s="143" t="s">
        <v>1301</v>
      </c>
      <c r="CA652" s="143" t="s">
        <v>1301</v>
      </c>
      <c r="CB652" s="143" t="s">
        <v>1301</v>
      </c>
      <c r="CC652" s="143" t="s">
        <v>1301</v>
      </c>
      <c r="CD652" s="143" t="s">
        <v>1301</v>
      </c>
      <c r="CE652" s="144" t="s">
        <v>1301</v>
      </c>
      <c r="CF652" s="110"/>
      <c r="CG652" s="111">
        <v>113</v>
      </c>
      <c r="CH652" s="111">
        <v>86.2</v>
      </c>
      <c r="CI652" s="111">
        <v>88</v>
      </c>
      <c r="CJ652" s="111">
        <v>135</v>
      </c>
      <c r="CK652" s="111">
        <v>137</v>
      </c>
      <c r="CL652" s="111">
        <v>91</v>
      </c>
      <c r="CM652" s="111">
        <v>56</v>
      </c>
      <c r="CN652" s="111">
        <v>87</v>
      </c>
      <c r="CO652" s="111">
        <v>125.6</v>
      </c>
      <c r="CP652" s="111">
        <v>92.5</v>
      </c>
      <c r="CQ652" s="111">
        <v>135</v>
      </c>
      <c r="CR652" s="111">
        <v>91.7</v>
      </c>
      <c r="CS652" s="112"/>
      <c r="CT652" s="512" t="s">
        <v>1834</v>
      </c>
      <c r="CU652" s="114">
        <f t="shared" si="417"/>
        <v>42</v>
      </c>
      <c r="CV652" s="114"/>
      <c r="CW652" s="114"/>
      <c r="CX652" s="114">
        <f t="shared" si="418"/>
        <v>172</v>
      </c>
      <c r="CY652" s="114"/>
      <c r="CZ652" s="114"/>
      <c r="DA652" s="114">
        <f t="shared" si="419"/>
        <v>81</v>
      </c>
      <c r="DB652" s="115">
        <f t="shared" si="420"/>
        <v>295</v>
      </c>
      <c r="DC652" s="116">
        <f t="shared" si="421"/>
        <v>10</v>
      </c>
      <c r="DD652" s="116">
        <f t="shared" si="422"/>
        <v>10</v>
      </c>
      <c r="DE652" s="116">
        <f t="shared" si="423"/>
        <v>10</v>
      </c>
      <c r="DF652" s="117">
        <f t="shared" si="424"/>
        <v>30</v>
      </c>
      <c r="DH652" s="119"/>
      <c r="DI652" s="119"/>
      <c r="DJ652" s="120"/>
      <c r="DK652" s="121"/>
      <c r="DL652" s="119"/>
      <c r="DM652" s="119"/>
      <c r="DN652" s="120"/>
      <c r="DO652" s="121"/>
      <c r="DP652" s="119"/>
      <c r="DQ652" s="119"/>
      <c r="DR652" s="120"/>
      <c r="DS652" s="121"/>
      <c r="DT652" s="119"/>
      <c r="DU652" s="119"/>
      <c r="DV652" s="120"/>
      <c r="DW652" s="121"/>
      <c r="DX652" s="119"/>
      <c r="DY652" s="119"/>
      <c r="DZ652" s="120"/>
      <c r="EA652" s="121"/>
      <c r="EB652" s="119"/>
      <c r="EC652" s="119"/>
      <c r="ED652" s="120"/>
      <c r="EE652" s="121"/>
      <c r="EF652" s="119"/>
      <c r="EG652" s="119"/>
      <c r="EH652" s="120"/>
      <c r="EI652" s="121"/>
      <c r="EJ652" s="119"/>
      <c r="EK652" s="119"/>
      <c r="EL652" s="120"/>
      <c r="EM652" s="121"/>
      <c r="EN652" s="119"/>
      <c r="EO652" s="119"/>
      <c r="EP652" s="120"/>
      <c r="EQ652" s="121"/>
      <c r="ER652" s="119"/>
      <c r="ES652" s="119"/>
      <c r="ET652" s="120"/>
      <c r="EU652" s="121"/>
      <c r="EV652" s="119"/>
      <c r="EW652" s="119"/>
      <c r="EX652" s="120"/>
      <c r="EY652" s="121"/>
      <c r="EZ652" s="119"/>
      <c r="FA652" s="119"/>
      <c r="FB652" s="120"/>
    </row>
    <row r="653" spans="1:158" s="118" customFormat="1" ht="15" customHeight="1" x14ac:dyDescent="0.25">
      <c r="A653" s="85">
        <v>21255090</v>
      </c>
      <c r="B653" s="86">
        <v>-74.910499999999999</v>
      </c>
      <c r="C653" s="86">
        <v>5.00269444</v>
      </c>
      <c r="D653" s="445">
        <v>300</v>
      </c>
      <c r="E653" s="510" t="s">
        <v>479</v>
      </c>
      <c r="F653" s="169" t="s">
        <v>62</v>
      </c>
      <c r="G653" s="169" t="s">
        <v>1515</v>
      </c>
      <c r="H653" s="169" t="s">
        <v>1520</v>
      </c>
      <c r="I653" s="169" t="s">
        <v>1653</v>
      </c>
      <c r="J653" s="171" t="s">
        <v>1051</v>
      </c>
      <c r="K653" s="126">
        <v>4.7</v>
      </c>
      <c r="L653" s="126">
        <v>0</v>
      </c>
      <c r="M653" s="126">
        <v>0</v>
      </c>
      <c r="N653" s="126">
        <v>54.1</v>
      </c>
      <c r="O653" s="126">
        <v>9.5</v>
      </c>
      <c r="P653" s="126">
        <v>8.8000000000000007</v>
      </c>
      <c r="Q653" s="126">
        <v>0</v>
      </c>
      <c r="R653" s="126">
        <v>0</v>
      </c>
      <c r="S653" s="126">
        <v>0</v>
      </c>
      <c r="T653" s="126">
        <v>0.6</v>
      </c>
      <c r="U653" s="126">
        <v>0</v>
      </c>
      <c r="V653" s="661">
        <v>0</v>
      </c>
      <c r="W653" s="661">
        <v>0</v>
      </c>
      <c r="X653" s="126">
        <v>0</v>
      </c>
      <c r="Y653" s="126">
        <v>102.8</v>
      </c>
      <c r="Z653" s="126">
        <v>3.1</v>
      </c>
      <c r="AA653" s="126">
        <v>1.1000000000000001</v>
      </c>
      <c r="AB653" s="126">
        <v>0</v>
      </c>
      <c r="AC653" s="126">
        <v>0</v>
      </c>
      <c r="AD653" s="126">
        <v>0</v>
      </c>
      <c r="AE653" s="126">
        <v>0</v>
      </c>
      <c r="AF653" s="126">
        <v>1.1000000000000001</v>
      </c>
      <c r="AG653" s="126">
        <v>0</v>
      </c>
      <c r="AH653" s="126">
        <v>99.5</v>
      </c>
      <c r="AI653" s="126">
        <v>1.4</v>
      </c>
      <c r="AJ653" s="126">
        <v>1.5</v>
      </c>
      <c r="AK653" s="126">
        <v>0</v>
      </c>
      <c r="AL653" s="126">
        <v>9.8000000000000007</v>
      </c>
      <c r="AM653" s="126">
        <v>9.8000000000000007</v>
      </c>
      <c r="AN653" s="126">
        <v>0</v>
      </c>
      <c r="AO653" s="120"/>
      <c r="AP653" s="92">
        <f t="shared" si="411"/>
        <v>307.79999999999995</v>
      </c>
      <c r="AQ653" s="93">
        <v>225.7444444444445</v>
      </c>
      <c r="AR653" s="94">
        <f>+AP653*100/AQ653</f>
        <v>136.34887040409504</v>
      </c>
      <c r="AS653" s="95">
        <f>IF(AND((AP653*$AT$1*100/(AQ653*AT653))&gt;100+3.33*AP653-AQ653*AT653/$AT$1,AQ653&lt;30),IF(100+3.33*AP653-AQ653*AT653/$AT$1&gt;200,200,100+3.33*AP653-AQ653*AT653/$AT$1),IF((AP653*$AT$1*100/(AQ653*AT653))&lt;100+AP653-3.33*AQ653*AT653/$AT$1,100+AP653-3.33*AQ653*AT653/$AT$1,IF((AP653*$AT$1*100/(AQ653*AT653))&gt;200,200,(AP653*$AT$1*100/(AQ653*AT653)))))</f>
        <v>136.34887040409504</v>
      </c>
      <c r="AT653" s="96">
        <f t="shared" si="425"/>
        <v>30</v>
      </c>
      <c r="AU653" s="97">
        <f t="shared" si="415"/>
        <v>14</v>
      </c>
      <c r="AV653" s="98"/>
      <c r="AW653" s="58">
        <f t="shared" si="353"/>
        <v>0</v>
      </c>
      <c r="AX653" s="99"/>
      <c r="AY653" s="100">
        <f t="shared" si="426"/>
        <v>102.8</v>
      </c>
      <c r="AZ653" s="101">
        <v>124.9</v>
      </c>
      <c r="BA653" s="102">
        <f t="shared" si="412"/>
        <v>-22.100000000000009</v>
      </c>
      <c r="BB653" s="102" t="str">
        <f t="shared" si="413"/>
        <v/>
      </c>
      <c r="BC653" s="102" t="str">
        <f t="shared" si="414"/>
        <v/>
      </c>
      <c r="BD653" s="102">
        <v>13.689655172413794</v>
      </c>
      <c r="BE653" s="103">
        <f t="shared" si="416"/>
        <v>0.31034482758620641</v>
      </c>
      <c r="BF653" s="169" t="s">
        <v>479</v>
      </c>
      <c r="BG653" s="105">
        <v>85.382142857142867</v>
      </c>
      <c r="BH653" s="105">
        <v>110.76071428571429</v>
      </c>
      <c r="BI653" s="105">
        <v>149.53103448275863</v>
      </c>
      <c r="BJ653" s="105">
        <v>225.7444444444445</v>
      </c>
      <c r="BK653" s="105">
        <v>228.83703703703705</v>
      </c>
      <c r="BL653" s="105">
        <v>93.757142857142853</v>
      </c>
      <c r="BM653" s="105">
        <v>79.271428571428572</v>
      </c>
      <c r="BN653" s="105">
        <v>113.64999999999999</v>
      </c>
      <c r="BO653" s="105">
        <v>170.24615384615379</v>
      </c>
      <c r="BP653" s="105">
        <v>212.84333333333339</v>
      </c>
      <c r="BQ653" s="105">
        <v>177.13103448275862</v>
      </c>
      <c r="BR653" s="106">
        <v>105.8</v>
      </c>
      <c r="BS653" s="107"/>
      <c r="BT653" s="108">
        <v>7.2920634920634884</v>
      </c>
      <c r="BU653" s="108">
        <v>8.902022897281519</v>
      </c>
      <c r="BV653" s="108">
        <v>11.008888888888889</v>
      </c>
      <c r="BW653" s="108">
        <v>13.689655172413794</v>
      </c>
      <c r="BX653" s="108">
        <v>13.243095238095236</v>
      </c>
      <c r="BY653" s="109">
        <v>7.539408866995073</v>
      </c>
      <c r="BZ653" s="109">
        <v>6.4172413793103438</v>
      </c>
      <c r="CA653" s="109">
        <v>6.974999999999997</v>
      </c>
      <c r="CB653" s="109">
        <v>10.563275012739933</v>
      </c>
      <c r="CC653" s="109">
        <v>14.133333333333336</v>
      </c>
      <c r="CD653" s="109">
        <v>12.581609195402301</v>
      </c>
      <c r="CE653" s="109">
        <v>9.4455555555555524</v>
      </c>
      <c r="CF653" s="110"/>
      <c r="CG653" s="111">
        <v>77.099999999999994</v>
      </c>
      <c r="CH653" s="111">
        <v>84.5</v>
      </c>
      <c r="CI653" s="111">
        <v>94.1</v>
      </c>
      <c r="CJ653" s="111">
        <v>124.9</v>
      </c>
      <c r="CK653" s="111">
        <v>151.6</v>
      </c>
      <c r="CL653" s="111">
        <v>104.5</v>
      </c>
      <c r="CM653" s="111">
        <v>87.2</v>
      </c>
      <c r="CN653" s="111">
        <v>91.5</v>
      </c>
      <c r="CO653" s="111">
        <v>139.30000000000001</v>
      </c>
      <c r="CP653" s="111">
        <v>133.4</v>
      </c>
      <c r="CQ653" s="111">
        <v>108.4</v>
      </c>
      <c r="CR653" s="111">
        <v>108.8</v>
      </c>
      <c r="CS653" s="112"/>
      <c r="CT653" s="515" t="s">
        <v>479</v>
      </c>
      <c r="CU653" s="114">
        <f t="shared" si="417"/>
        <v>77.7</v>
      </c>
      <c r="CV653" s="114"/>
      <c r="CW653" s="114"/>
      <c r="CX653" s="114">
        <f t="shared" si="418"/>
        <v>106.99999999999999</v>
      </c>
      <c r="CY653" s="114"/>
      <c r="CZ653" s="114"/>
      <c r="DA653" s="114">
        <f t="shared" si="419"/>
        <v>123.1</v>
      </c>
      <c r="DB653" s="115">
        <f t="shared" si="420"/>
        <v>307.79999999999995</v>
      </c>
      <c r="DC653" s="116">
        <f t="shared" si="421"/>
        <v>10</v>
      </c>
      <c r="DD653" s="116">
        <f t="shared" si="422"/>
        <v>10</v>
      </c>
      <c r="DE653" s="116">
        <f t="shared" si="423"/>
        <v>10</v>
      </c>
      <c r="DF653" s="117">
        <f t="shared" si="424"/>
        <v>30</v>
      </c>
      <c r="DH653" s="119">
        <v>18.592367256637168</v>
      </c>
      <c r="DI653" s="119">
        <v>31.479140328697852</v>
      </c>
      <c r="DJ653" s="120">
        <v>27.740992414664984</v>
      </c>
      <c r="DK653" s="121"/>
      <c r="DL653" s="119">
        <v>36.842976309642964</v>
      </c>
      <c r="DM653" s="119">
        <v>42.27027027027026</v>
      </c>
      <c r="DN653" s="120">
        <v>25.153420086753417</v>
      </c>
      <c r="DO653" s="121"/>
      <c r="DP653" s="119">
        <v>35.895753148016162</v>
      </c>
      <c r="DQ653" s="119">
        <v>51.067162627702537</v>
      </c>
      <c r="DR653" s="120">
        <v>52.157917557614631</v>
      </c>
      <c r="DS653" s="121"/>
      <c r="DT653" s="119">
        <v>84.122706422018354</v>
      </c>
      <c r="DU653" s="119">
        <v>70.762041284403665</v>
      </c>
      <c r="DV653" s="120">
        <v>71.65275229357799</v>
      </c>
      <c r="DW653" s="121"/>
      <c r="DX653" s="119">
        <v>78.400120523415964</v>
      </c>
      <c r="DY653" s="119">
        <v>72.951463498622573</v>
      </c>
      <c r="DZ653" s="120">
        <v>68.410915977961423</v>
      </c>
      <c r="EA653" s="121"/>
      <c r="EB653" s="119">
        <v>50.707560386473432</v>
      </c>
      <c r="EC653" s="119">
        <v>29.774178743961354</v>
      </c>
      <c r="ED653" s="120">
        <v>24.693260869565218</v>
      </c>
      <c r="EE653" s="121"/>
      <c r="EF653" s="119">
        <v>39.825447269303204</v>
      </c>
      <c r="EG653" s="119">
        <v>24.500211864406783</v>
      </c>
      <c r="EH653" s="120">
        <v>24.903507532956688</v>
      </c>
      <c r="EI653" s="121"/>
      <c r="EJ653" s="119">
        <v>24.54906661294655</v>
      </c>
      <c r="EK653" s="119">
        <v>33.19590384098845</v>
      </c>
      <c r="EL653" s="120">
        <v>65.596696212731686</v>
      </c>
      <c r="EM653" s="121"/>
      <c r="EN653" s="119">
        <v>48.224621424565328</v>
      </c>
      <c r="EO653" s="119">
        <v>59.506986271306289</v>
      </c>
      <c r="EP653" s="120">
        <v>70.290131434563136</v>
      </c>
      <c r="EQ653" s="121"/>
      <c r="ER653" s="119">
        <v>85.129697486152537</v>
      </c>
      <c r="ES653" s="119">
        <v>74.689262888794218</v>
      </c>
      <c r="ET653" s="120">
        <v>75.79353962505327</v>
      </c>
      <c r="EU653" s="121"/>
      <c r="EV653" s="119">
        <v>84.752369281045759</v>
      </c>
      <c r="EW653" s="119">
        <v>57.627516793754538</v>
      </c>
      <c r="EX653" s="120">
        <v>45.549280591866385</v>
      </c>
      <c r="EY653" s="121"/>
      <c r="EZ653" s="119">
        <v>42.872023809523817</v>
      </c>
      <c r="FA653" s="119">
        <v>30.508928571428577</v>
      </c>
      <c r="FB653" s="120">
        <v>35.494047619047628</v>
      </c>
    </row>
    <row r="654" spans="1:158" s="118" customFormat="1" ht="15" customHeight="1" x14ac:dyDescent="0.25">
      <c r="A654" s="85">
        <v>22050060</v>
      </c>
      <c r="B654" s="86">
        <v>-75.693166669999997</v>
      </c>
      <c r="C654" s="86">
        <v>3.9035277800000001</v>
      </c>
      <c r="D654" s="445">
        <v>1862</v>
      </c>
      <c r="E654" s="510" t="s">
        <v>1366</v>
      </c>
      <c r="F654" s="169" t="s">
        <v>62</v>
      </c>
      <c r="G654" s="169" t="s">
        <v>1515</v>
      </c>
      <c r="H654" s="169" t="s">
        <v>1070</v>
      </c>
      <c r="I654" s="169" t="s">
        <v>1662</v>
      </c>
      <c r="J654" s="171" t="s">
        <v>1064</v>
      </c>
      <c r="K654" s="126">
        <v>3</v>
      </c>
      <c r="L654" s="126">
        <v>0</v>
      </c>
      <c r="M654" s="126">
        <v>0</v>
      </c>
      <c r="N654" s="126">
        <v>3</v>
      </c>
      <c r="O654" s="126">
        <v>0</v>
      </c>
      <c r="P654" s="126">
        <v>0</v>
      </c>
      <c r="Q654" s="126">
        <v>1</v>
      </c>
      <c r="R654" s="126">
        <v>0</v>
      </c>
      <c r="S654" s="126">
        <v>0</v>
      </c>
      <c r="T654" s="126">
        <v>5</v>
      </c>
      <c r="U654" s="126">
        <v>0</v>
      </c>
      <c r="V654" s="661">
        <v>0</v>
      </c>
      <c r="W654" s="661">
        <v>0</v>
      </c>
      <c r="X654" s="126">
        <v>1</v>
      </c>
      <c r="Y654" s="126">
        <v>2</v>
      </c>
      <c r="Z654" s="126">
        <v>3</v>
      </c>
      <c r="AA654" s="126">
        <v>1</v>
      </c>
      <c r="AB654" s="126">
        <v>0</v>
      </c>
      <c r="AC654" s="126">
        <v>0</v>
      </c>
      <c r="AD654" s="126">
        <v>0</v>
      </c>
      <c r="AE654" s="126">
        <v>0</v>
      </c>
      <c r="AF654" s="126">
        <v>1</v>
      </c>
      <c r="AG654" s="126">
        <v>0</v>
      </c>
      <c r="AH654" s="126">
        <v>0</v>
      </c>
      <c r="AI654" s="126">
        <v>0</v>
      </c>
      <c r="AJ654" s="126">
        <v>0</v>
      </c>
      <c r="AK654" s="126">
        <v>0</v>
      </c>
      <c r="AL654" s="126">
        <v>2</v>
      </c>
      <c r="AM654" s="126">
        <v>1</v>
      </c>
      <c r="AN654" s="126">
        <v>0</v>
      </c>
      <c r="AO654" s="120"/>
      <c r="AP654" s="92">
        <f t="shared" si="411"/>
        <v>23</v>
      </c>
      <c r="AQ654" s="93">
        <v>200.55172413793107</v>
      </c>
      <c r="AR654" s="94">
        <f>+AP654*100/AQ654</f>
        <v>11.468363136176064</v>
      </c>
      <c r="AS654" s="95">
        <f>IF(AND((AP654*$AT$1*100/(AQ654*AT654))&gt;100+3.33*AP654-AQ654*AT654/$AT$1,AQ654&lt;30),IF(100+3.33*AP654-AQ654*AT654/$AT$1&gt;200,200,100+3.33*AP654-AQ654*AT654/$AT$1),IF((AP654*$AT$1*100/(AQ654*AT654))&lt;100+AP654-3.33*AQ654*AT654/$AT$1,100+AP654-3.33*AQ654*AT654/$AT$1,IF((AP654*$AT$1*100/(AQ654*AT654))&gt;200,200,(AP654*$AT$1*100/(AQ654*AT654)))))</f>
        <v>11.468363136176064</v>
      </c>
      <c r="AT654" s="96">
        <f t="shared" si="425"/>
        <v>30</v>
      </c>
      <c r="AU654" s="97">
        <f>COUNTIF(K654:AO654,"&gt;0")</f>
        <v>11</v>
      </c>
      <c r="AV654" s="98"/>
      <c r="AW654" s="58">
        <f t="shared" si="353"/>
        <v>0</v>
      </c>
      <c r="AX654" s="99"/>
      <c r="AY654" s="100">
        <f t="shared" si="426"/>
        <v>5</v>
      </c>
      <c r="AZ654" s="101">
        <v>68</v>
      </c>
      <c r="BA654" s="102">
        <f t="shared" si="412"/>
        <v>-63</v>
      </c>
      <c r="BB654" s="102" t="str">
        <f t="shared" si="413"/>
        <v/>
      </c>
      <c r="BC654" s="102" t="str">
        <f t="shared" si="414"/>
        <v/>
      </c>
      <c r="BD654" s="102">
        <v>18.724137931034484</v>
      </c>
      <c r="BE654" s="103">
        <f t="shared" si="416"/>
        <v>-7.724137931034484</v>
      </c>
      <c r="BF654" s="448" t="s">
        <v>1366</v>
      </c>
      <c r="BG654" s="105">
        <v>79.937037037037044</v>
      </c>
      <c r="BH654" s="105">
        <v>78.870370370370367</v>
      </c>
      <c r="BI654" s="105">
        <v>156.15000000000003</v>
      </c>
      <c r="BJ654" s="105">
        <v>200.55172413793107</v>
      </c>
      <c r="BK654" s="105">
        <v>196.98214285714286</v>
      </c>
      <c r="BL654" s="105">
        <v>171.22499999999999</v>
      </c>
      <c r="BM654" s="105">
        <v>211.80344827586211</v>
      </c>
      <c r="BN654" s="105">
        <v>141.36666666666667</v>
      </c>
      <c r="BO654" s="105">
        <v>148.19230769230771</v>
      </c>
      <c r="BP654" s="105">
        <v>147.86296296296294</v>
      </c>
      <c r="BQ654" s="105">
        <v>134.96296296296299</v>
      </c>
      <c r="BR654" s="106">
        <v>104.26296296296296</v>
      </c>
      <c r="BS654" s="107"/>
      <c r="BT654" s="142">
        <v>10.188095238095237</v>
      </c>
      <c r="BU654" s="143">
        <v>11.725867652517476</v>
      </c>
      <c r="BV654" s="143">
        <v>16.178571428571427</v>
      </c>
      <c r="BW654" s="143">
        <v>18.724137931034484</v>
      </c>
      <c r="BX654" s="143">
        <v>19</v>
      </c>
      <c r="BY654" s="143">
        <v>17.785714285714281</v>
      </c>
      <c r="BZ654" s="143">
        <v>18.482758620689662</v>
      </c>
      <c r="CA654" s="143">
        <v>14.733333333333333</v>
      </c>
      <c r="CB654" s="143">
        <v>14.804099225897255</v>
      </c>
      <c r="CC654" s="143">
        <v>16.975274725274726</v>
      </c>
      <c r="CD654" s="143">
        <v>15.703703703703704</v>
      </c>
      <c r="CE654" s="144">
        <v>12.925925925925924</v>
      </c>
      <c r="CF654" s="110"/>
      <c r="CG654" s="111">
        <v>100.1</v>
      </c>
      <c r="CH654" s="111">
        <v>53</v>
      </c>
      <c r="CI654" s="111">
        <v>66</v>
      </c>
      <c r="CJ654" s="111">
        <v>68</v>
      </c>
      <c r="CK654" s="111">
        <v>88</v>
      </c>
      <c r="CL654" s="111">
        <v>90</v>
      </c>
      <c r="CM654" s="111">
        <v>95</v>
      </c>
      <c r="CN654" s="111">
        <v>83</v>
      </c>
      <c r="CO654" s="111">
        <v>90</v>
      </c>
      <c r="CP654" s="111">
        <v>100.1</v>
      </c>
      <c r="CQ654" s="111">
        <v>97</v>
      </c>
      <c r="CR654" s="111">
        <v>82</v>
      </c>
      <c r="CS654" s="112"/>
      <c r="CT654" s="513" t="s">
        <v>1366</v>
      </c>
      <c r="CU654" s="114">
        <f t="shared" si="417"/>
        <v>12</v>
      </c>
      <c r="CV654" s="114"/>
      <c r="CW654" s="114"/>
      <c r="CX654" s="114"/>
      <c r="CY654" s="114"/>
      <c r="CZ654" s="114"/>
      <c r="DA654" s="114">
        <f t="shared" si="419"/>
        <v>4</v>
      </c>
      <c r="DB654" s="115"/>
      <c r="DC654" s="116">
        <f t="shared" si="421"/>
        <v>10</v>
      </c>
      <c r="DD654" s="116"/>
      <c r="DE654" s="116">
        <f t="shared" si="423"/>
        <v>10</v>
      </c>
      <c r="DF654" s="117">
        <f t="shared" si="424"/>
        <v>30</v>
      </c>
      <c r="DH654" s="119">
        <v>14.66093366093366</v>
      </c>
      <c r="DI654" s="119">
        <v>25.468673218673221</v>
      </c>
      <c r="DJ654" s="120">
        <v>25.938574938574938</v>
      </c>
      <c r="DK654" s="121"/>
      <c r="DL654" s="119">
        <v>39.029357707509874</v>
      </c>
      <c r="DM654" s="119">
        <v>32.396289525691692</v>
      </c>
      <c r="DN654" s="120">
        <v>17.015261857707507</v>
      </c>
      <c r="DO654" s="121"/>
      <c r="DP654" s="119">
        <v>29.136409822184589</v>
      </c>
      <c r="DQ654" s="119">
        <v>37.447451312447079</v>
      </c>
      <c r="DR654" s="120">
        <v>46.236138865368332</v>
      </c>
      <c r="DS654" s="121"/>
      <c r="DT654" s="119">
        <v>54.637423935091284</v>
      </c>
      <c r="DU654" s="119">
        <v>55.892494929006091</v>
      </c>
      <c r="DV654" s="120">
        <v>54.470081135902632</v>
      </c>
      <c r="DW654" s="121"/>
      <c r="DX654" s="119">
        <v>64.562890385793025</v>
      </c>
      <c r="DY654" s="119">
        <v>66.5865033680343</v>
      </c>
      <c r="DZ654" s="120">
        <v>74.102780159216181</v>
      </c>
      <c r="EA654" s="121"/>
      <c r="EB654" s="119">
        <v>44.318743615934622</v>
      </c>
      <c r="EC654" s="119">
        <v>32.640155771195097</v>
      </c>
      <c r="ED654" s="120">
        <v>29.645646067415729</v>
      </c>
      <c r="EE654" s="121"/>
      <c r="EF654" s="119">
        <v>34.412822244737129</v>
      </c>
      <c r="EG654" s="119">
        <v>12.128301249577843</v>
      </c>
      <c r="EH654" s="120">
        <v>36.87792412473263</v>
      </c>
      <c r="EI654" s="121"/>
      <c r="EJ654" s="119">
        <v>17.725749111223973</v>
      </c>
      <c r="EK654" s="119">
        <v>26.916878280006774</v>
      </c>
      <c r="EL654" s="120">
        <v>56.084645336041994</v>
      </c>
      <c r="EM654" s="121"/>
      <c r="EN654" s="119">
        <v>42.686526279746602</v>
      </c>
      <c r="EO654" s="119">
        <v>55.9553501112823</v>
      </c>
      <c r="EP654" s="120">
        <v>65.212669063516501</v>
      </c>
      <c r="EQ654" s="121"/>
      <c r="ER654" s="119">
        <v>56.953163855230834</v>
      </c>
      <c r="ES654" s="119">
        <v>45.424582244396916</v>
      </c>
      <c r="ET654" s="120">
        <v>59.909210422111322</v>
      </c>
      <c r="EU654" s="121"/>
      <c r="EV654" s="119">
        <v>55.471007687223917</v>
      </c>
      <c r="EW654" s="119">
        <v>51.086350829594089</v>
      </c>
      <c r="EX654" s="120">
        <v>33.037879578420124</v>
      </c>
      <c r="EY654" s="121"/>
      <c r="EZ654" s="119">
        <v>26.671438356164384</v>
      </c>
      <c r="FA654" s="119">
        <v>27.106890410958904</v>
      </c>
      <c r="FB654" s="120">
        <v>25.691671232876715</v>
      </c>
    </row>
    <row r="655" spans="1:158" s="118" customFormat="1" ht="15" customHeight="1" x14ac:dyDescent="0.25">
      <c r="A655" s="85">
        <v>21210020</v>
      </c>
      <c r="B655" s="86">
        <v>-75.321638890000003</v>
      </c>
      <c r="C655" s="86">
        <v>4.5563055600000002</v>
      </c>
      <c r="D655" s="445">
        <v>1765</v>
      </c>
      <c r="E655" s="510" t="s">
        <v>1928</v>
      </c>
      <c r="F655" s="169" t="s">
        <v>62</v>
      </c>
      <c r="G655" s="169" t="s">
        <v>1515</v>
      </c>
      <c r="H655" s="169" t="s">
        <v>1520</v>
      </c>
      <c r="I655" s="169" t="s">
        <v>1661</v>
      </c>
      <c r="J655" s="171" t="s">
        <v>1491</v>
      </c>
      <c r="K655" s="126" t="s">
        <v>1301</v>
      </c>
      <c r="L655" s="126" t="s">
        <v>1301</v>
      </c>
      <c r="M655" s="126" t="s">
        <v>1301</v>
      </c>
      <c r="N655" s="126" t="s">
        <v>1301</v>
      </c>
      <c r="O655" s="126" t="s">
        <v>1301</v>
      </c>
      <c r="P655" s="126" t="s">
        <v>1301</v>
      </c>
      <c r="Q655" s="126" t="s">
        <v>1301</v>
      </c>
      <c r="R655" s="126" t="s">
        <v>1301</v>
      </c>
      <c r="S655" s="126" t="s">
        <v>1301</v>
      </c>
      <c r="T655" s="126" t="s">
        <v>1301</v>
      </c>
      <c r="U655" s="126" t="s">
        <v>1301</v>
      </c>
      <c r="V655" s="661" t="s">
        <v>1301</v>
      </c>
      <c r="W655" s="661" t="s">
        <v>1301</v>
      </c>
      <c r="X655" s="126" t="s">
        <v>1301</v>
      </c>
      <c r="Y655" s="126" t="s">
        <v>1301</v>
      </c>
      <c r="Z655" s="126" t="s">
        <v>1301</v>
      </c>
      <c r="AA655" s="126" t="s">
        <v>1301</v>
      </c>
      <c r="AB655" s="126" t="s">
        <v>1301</v>
      </c>
      <c r="AC655" s="126" t="s">
        <v>1301</v>
      </c>
      <c r="AD655" s="126" t="s">
        <v>1301</v>
      </c>
      <c r="AE655" s="126" t="s">
        <v>1301</v>
      </c>
      <c r="AF655" s="126" t="s">
        <v>1301</v>
      </c>
      <c r="AG655" s="126" t="s">
        <v>1301</v>
      </c>
      <c r="AH655" s="126" t="s">
        <v>1301</v>
      </c>
      <c r="AI655" s="126" t="s">
        <v>1301</v>
      </c>
      <c r="AJ655" s="126" t="s">
        <v>1301</v>
      </c>
      <c r="AK655" s="126" t="s">
        <v>1301</v>
      </c>
      <c r="AL655" s="126" t="s">
        <v>1301</v>
      </c>
      <c r="AM655" s="126" t="s">
        <v>1301</v>
      </c>
      <c r="AN655" s="126" t="s">
        <v>1301</v>
      </c>
      <c r="AO655" s="120"/>
      <c r="AP655" s="92" t="str">
        <f t="shared" si="411"/>
        <v/>
      </c>
      <c r="AQ655" s="93">
        <v>164.15862068965518</v>
      </c>
      <c r="AR655" s="94" t="e">
        <f>+AP655*100/AQ655</f>
        <v>#VALUE!</v>
      </c>
      <c r="AS655" s="95" t="e">
        <f>IF(AND((AP655*$AT$1*100/(AQ655*AT655))&gt;100+3.33*AP655-AQ655*AT655/$AT$1,AQ655&lt;30),IF(100+3.33*AP655-AQ655*AT655/$AT$1&gt;200,200,100+3.33*AP655-AQ655*AT655/$AT$1),IF((AP655*$AT$1*100/(AQ655*AT655))&lt;100+AP655-3.33*AQ655*AT655/$AT$1,100+AP655-3.33*AQ655*AT655/$AT$1,IF((AP655*$AT$1*100/(AQ655*AT655))&gt;200,200,(AP655*$AT$1*100/(AQ655*AT655)))))</f>
        <v>#VALUE!</v>
      </c>
      <c r="AT655" s="96">
        <f t="shared" si="425"/>
        <v>0</v>
      </c>
      <c r="AU655" s="97">
        <f>COUNTIF(K655:AO655,"&gt;0")</f>
        <v>0</v>
      </c>
      <c r="AV655" s="98"/>
      <c r="AW655" s="58" t="e">
        <f t="shared" ref="AW655:AW718" si="427">+LOOKUP(1000,K655:AO655)</f>
        <v>#N/A</v>
      </c>
      <c r="AX655" s="99"/>
      <c r="AY655" s="100">
        <f t="shared" si="426"/>
        <v>0</v>
      </c>
      <c r="AZ655" s="101">
        <v>73</v>
      </c>
      <c r="BA655" s="102" t="str">
        <f t="shared" si="412"/>
        <v/>
      </c>
      <c r="BB655" s="102" t="str">
        <f t="shared" si="413"/>
        <v/>
      </c>
      <c r="BC655" s="102" t="e">
        <f t="shared" si="414"/>
        <v>#N/A</v>
      </c>
      <c r="BD655" s="102">
        <v>18.344827586206897</v>
      </c>
      <c r="BE655" s="103">
        <f t="shared" si="416"/>
        <v>-18.344827586206897</v>
      </c>
      <c r="BF655" s="169" t="s">
        <v>1835</v>
      </c>
      <c r="BG655" s="105">
        <v>50.186206896551738</v>
      </c>
      <c r="BH655" s="105">
        <v>69.271428571428572</v>
      </c>
      <c r="BI655" s="105">
        <v>125.36666666666665</v>
      </c>
      <c r="BJ655" s="105">
        <v>164.15862068965518</v>
      </c>
      <c r="BK655" s="105">
        <v>184.56666666666666</v>
      </c>
      <c r="BL655" s="105">
        <v>137.851724137931</v>
      </c>
      <c r="BM655" s="105">
        <v>130.51333333333335</v>
      </c>
      <c r="BN655" s="105">
        <v>111.26666666666668</v>
      </c>
      <c r="BO655" s="105">
        <v>161.42142857142861</v>
      </c>
      <c r="BP655" s="105">
        <v>147.87142857142857</v>
      </c>
      <c r="BQ655" s="105">
        <v>117.16296296296295</v>
      </c>
      <c r="BR655" s="106">
        <v>72.378571428571419</v>
      </c>
      <c r="BS655" s="107"/>
      <c r="BT655" s="108">
        <v>8.4827586206896495</v>
      </c>
      <c r="BU655" s="108">
        <v>10.196056989977919</v>
      </c>
      <c r="BV655" s="108">
        <v>15.2</v>
      </c>
      <c r="BW655" s="108">
        <v>18.344827586206897</v>
      </c>
      <c r="BX655" s="108">
        <v>18.866666666666667</v>
      </c>
      <c r="BY655" s="109">
        <v>14.949425287356322</v>
      </c>
      <c r="BZ655" s="109">
        <v>14.733333333333334</v>
      </c>
      <c r="CA655" s="109">
        <v>12.033333333333331</v>
      </c>
      <c r="CB655" s="109">
        <v>15.214285714285714</v>
      </c>
      <c r="CC655" s="109">
        <v>18.285714285714285</v>
      </c>
      <c r="CD655" s="109">
        <v>16.296296296296291</v>
      </c>
      <c r="CE655" s="109">
        <v>11.96428571428571</v>
      </c>
      <c r="CF655" s="110"/>
      <c r="CG655" s="111">
        <v>46</v>
      </c>
      <c r="CH655" s="111">
        <v>56</v>
      </c>
      <c r="CI655" s="111">
        <v>76.599999999999994</v>
      </c>
      <c r="CJ655" s="111">
        <v>73</v>
      </c>
      <c r="CK655" s="111">
        <v>119</v>
      </c>
      <c r="CL655" s="111">
        <v>108.3</v>
      </c>
      <c r="CM655" s="111">
        <v>77.8</v>
      </c>
      <c r="CN655" s="111">
        <v>65.599999999999994</v>
      </c>
      <c r="CO655" s="111">
        <v>128.5</v>
      </c>
      <c r="CP655" s="111">
        <v>73</v>
      </c>
      <c r="CQ655" s="111">
        <v>129.30000000000001</v>
      </c>
      <c r="CR655" s="111">
        <v>94.2</v>
      </c>
      <c r="CS655" s="112"/>
      <c r="CT655" s="512" t="s">
        <v>1835</v>
      </c>
      <c r="CU655" s="114">
        <f t="shared" si="417"/>
        <v>0</v>
      </c>
      <c r="CV655" s="114"/>
      <c r="CW655" s="114"/>
      <c r="CX655" s="114">
        <f>SUM(U655:AD655)</f>
        <v>0</v>
      </c>
      <c r="CY655" s="114"/>
      <c r="CZ655" s="114"/>
      <c r="DA655" s="114">
        <f t="shared" si="419"/>
        <v>0</v>
      </c>
      <c r="DB655" s="115">
        <f>+SUM(CU655:DA655)</f>
        <v>0</v>
      </c>
      <c r="DC655" s="116">
        <f t="shared" si="421"/>
        <v>0</v>
      </c>
      <c r="DD655" s="116">
        <f>COUNT(U655:AD655)</f>
        <v>0</v>
      </c>
      <c r="DE655" s="116">
        <f t="shared" si="423"/>
        <v>0</v>
      </c>
      <c r="DF655" s="117">
        <f t="shared" si="424"/>
        <v>0</v>
      </c>
      <c r="DH655" s="119">
        <v>20.489173488249271</v>
      </c>
      <c r="DI655" s="119">
        <v>14.7921837866385</v>
      </c>
      <c r="DJ655" s="120">
        <v>18.790071296540795</v>
      </c>
      <c r="DK655" s="121"/>
      <c r="DL655" s="119">
        <v>22.96018480066445</v>
      </c>
      <c r="DM655" s="119">
        <v>24.082682724252489</v>
      </c>
      <c r="DN655" s="120">
        <v>23.164275332225909</v>
      </c>
      <c r="DO655" s="121"/>
      <c r="DP655" s="119">
        <v>28.861085766423361</v>
      </c>
      <c r="DQ655" s="119">
        <v>37.02180656934307</v>
      </c>
      <c r="DR655" s="120">
        <v>43.192107664233575</v>
      </c>
      <c r="DS655" s="121"/>
      <c r="DT655" s="119">
        <v>55.9060756730536</v>
      </c>
      <c r="DU655" s="119">
        <v>54.294368986983571</v>
      </c>
      <c r="DV655" s="120">
        <v>67.792412482819941</v>
      </c>
      <c r="DW655" s="121"/>
      <c r="DX655" s="119">
        <v>65.970448814926897</v>
      </c>
      <c r="DY655" s="119">
        <v>61.360712484691312</v>
      </c>
      <c r="DZ655" s="120">
        <v>75.804552986096112</v>
      </c>
      <c r="EA655" s="121"/>
      <c r="EB655" s="119">
        <v>59.572035640849904</v>
      </c>
      <c r="EC655" s="119">
        <v>39.155791638108305</v>
      </c>
      <c r="ED655" s="120">
        <v>45.172172721041818</v>
      </c>
      <c r="EE655" s="121"/>
      <c r="EF655" s="119">
        <v>48.484785819793203</v>
      </c>
      <c r="EG655" s="119">
        <v>39.733382570162476</v>
      </c>
      <c r="EH655" s="120">
        <v>47.98183161004431</v>
      </c>
      <c r="EI655" s="121"/>
      <c r="EJ655" s="119">
        <v>34.476938615194712</v>
      </c>
      <c r="EK655" s="119">
        <v>36.707799349119078</v>
      </c>
      <c r="EL655" s="120">
        <v>57.900976321400528</v>
      </c>
      <c r="EM655" s="121"/>
      <c r="EN655" s="119">
        <v>53.428239026969855</v>
      </c>
      <c r="EO655" s="119">
        <v>63.233421470121634</v>
      </c>
      <c r="EP655" s="120">
        <v>72.538339502908514</v>
      </c>
      <c r="EQ655" s="121"/>
      <c r="ER655" s="119">
        <v>53.741020833333344</v>
      </c>
      <c r="ES655" s="119">
        <v>49.737965277777796</v>
      </c>
      <c r="ET655" s="120">
        <v>56.643236111111129</v>
      </c>
      <c r="EU655" s="121"/>
      <c r="EV655" s="119">
        <v>36.14988088834243</v>
      </c>
      <c r="EW655" s="119">
        <v>35.845247060631678</v>
      </c>
      <c r="EX655" s="120">
        <v>29.651025897179743</v>
      </c>
      <c r="EY655" s="121"/>
      <c r="EZ655" s="119">
        <v>25.916898792943371</v>
      </c>
      <c r="FA655" s="119">
        <v>26.016197255751582</v>
      </c>
      <c r="FB655" s="120">
        <v>19.36320024760137</v>
      </c>
    </row>
    <row r="656" spans="1:158" s="118" customFormat="1" ht="15" customHeight="1" x14ac:dyDescent="0.25">
      <c r="A656" s="85">
        <v>23050080</v>
      </c>
      <c r="B656" s="86">
        <v>-75.057500000000005</v>
      </c>
      <c r="C656" s="86">
        <v>5.2988888899999997</v>
      </c>
      <c r="D656" s="445">
        <v>1600</v>
      </c>
      <c r="E656" s="510" t="s">
        <v>481</v>
      </c>
      <c r="F656" s="169" t="s">
        <v>58</v>
      </c>
      <c r="G656" s="169" t="s">
        <v>1515</v>
      </c>
      <c r="H656" s="169" t="s">
        <v>1518</v>
      </c>
      <c r="I656" s="169" t="s">
        <v>1663</v>
      </c>
      <c r="J656" s="171" t="s">
        <v>1060</v>
      </c>
      <c r="K656" s="126">
        <v>10</v>
      </c>
      <c r="L656" s="126">
        <v>0</v>
      </c>
      <c r="M656" s="126">
        <v>0</v>
      </c>
      <c r="N656" s="126">
        <v>2.5</v>
      </c>
      <c r="O656" s="126">
        <v>0</v>
      </c>
      <c r="P656" s="126">
        <v>6.4</v>
      </c>
      <c r="Q656" s="126">
        <v>0</v>
      </c>
      <c r="R656" s="126">
        <v>18</v>
      </c>
      <c r="S656" s="126">
        <v>0</v>
      </c>
      <c r="T656" s="126">
        <v>3.9</v>
      </c>
      <c r="U656" s="126">
        <v>0</v>
      </c>
      <c r="V656" s="661">
        <v>9.6</v>
      </c>
      <c r="W656" s="661">
        <v>0</v>
      </c>
      <c r="X656" s="126">
        <v>63.4</v>
      </c>
      <c r="Y656" s="126">
        <v>8.8000000000000007</v>
      </c>
      <c r="Z656" s="126">
        <v>29.1</v>
      </c>
      <c r="AA656" s="126">
        <v>3.9</v>
      </c>
      <c r="AB656" s="126">
        <v>0</v>
      </c>
      <c r="AC656" s="126">
        <v>7.5</v>
      </c>
      <c r="AD656" s="126">
        <v>0</v>
      </c>
      <c r="AE656" s="126">
        <v>11.7</v>
      </c>
      <c r="AF656" s="126">
        <v>19.100000000000001</v>
      </c>
      <c r="AG656" s="126">
        <v>0</v>
      </c>
      <c r="AH656" s="126">
        <v>3.2</v>
      </c>
      <c r="AI656" s="126">
        <v>0</v>
      </c>
      <c r="AJ656" s="126">
        <v>4.0999999999999996</v>
      </c>
      <c r="AK656" s="126">
        <v>0</v>
      </c>
      <c r="AL656" s="126">
        <v>26.8</v>
      </c>
      <c r="AM656" s="126">
        <v>0</v>
      </c>
      <c r="AN656" s="126">
        <v>0</v>
      </c>
      <c r="AO656" s="120"/>
      <c r="AP656" s="92">
        <f t="shared" si="411"/>
        <v>227.99999999999997</v>
      </c>
      <c r="AQ656" s="93">
        <v>314.70666666666671</v>
      </c>
      <c r="AR656" s="94">
        <f t="shared" ref="AR656:AR682" si="428">+AP656*100/AQ656</f>
        <v>72.44841757403718</v>
      </c>
      <c r="AS656" s="95">
        <f t="shared" ref="AS656:AS682" si="429">IF(AND((AP656*$AT$1*100/(AQ656*AT656))&gt;100+3.33*AP656-AQ656*AT656/$AT$1,AQ656&lt;30),IF(100+3.33*AP656-AQ656*AT656/$AT$1&gt;200,200,100+3.33*AP656-AQ656*AT656/$AT$1),IF((AP656*$AT$1*100/(AQ656*AT656))&lt;100+AP656-3.33*AQ656*AT656/$AT$1,100+AP656-3.33*AQ656*AT656/$AT$1,IF((AP656*$AT$1*100/(AQ656*AT656))&gt;200,200,(AP656*$AT$1*100/(AQ656*AT656)))))</f>
        <v>72.44841757403718</v>
      </c>
      <c r="AT656" s="96">
        <f t="shared" si="425"/>
        <v>30</v>
      </c>
      <c r="AU656" s="97">
        <f t="shared" ref="AU656:AU666" si="430">COUNTIF(K656:AO656,"&gt;0")</f>
        <v>16</v>
      </c>
      <c r="AV656" s="98"/>
      <c r="AW656" s="58">
        <f t="shared" si="427"/>
        <v>0</v>
      </c>
      <c r="AX656" s="99"/>
      <c r="AY656" s="100">
        <f t="shared" si="426"/>
        <v>63.4</v>
      </c>
      <c r="AZ656" s="101">
        <v>122</v>
      </c>
      <c r="BA656" s="102">
        <f t="shared" si="412"/>
        <v>-58.6</v>
      </c>
      <c r="BB656" s="102" t="str">
        <f t="shared" si="413"/>
        <v/>
      </c>
      <c r="BC656" s="102" t="str">
        <f t="shared" si="414"/>
        <v/>
      </c>
      <c r="BD656" s="102">
        <v>17.2</v>
      </c>
      <c r="BE656" s="103">
        <f t="shared" si="416"/>
        <v>-1.1999999999999993</v>
      </c>
      <c r="BF656" s="169" t="s">
        <v>481</v>
      </c>
      <c r="BG656" s="105">
        <v>247.82222222222225</v>
      </c>
      <c r="BH656" s="105">
        <v>275.95000000000005</v>
      </c>
      <c r="BI656" s="105">
        <v>339.87333333333328</v>
      </c>
      <c r="BJ656" s="105">
        <v>314.70666666666671</v>
      </c>
      <c r="BK656" s="105">
        <v>320.75357142857143</v>
      </c>
      <c r="BL656" s="105">
        <v>170.3821428571429</v>
      </c>
      <c r="BM656" s="105">
        <v>153.35357142857146</v>
      </c>
      <c r="BN656" s="105">
        <v>159.41428571428568</v>
      </c>
      <c r="BO656" s="105">
        <v>267.37857142857143</v>
      </c>
      <c r="BP656" s="105">
        <v>320.45357142857137</v>
      </c>
      <c r="BQ656" s="105">
        <v>334.00357142857143</v>
      </c>
      <c r="BR656" s="106">
        <v>279.19230769230768</v>
      </c>
      <c r="BS656" s="107"/>
      <c r="BT656" s="108">
        <v>14.195402298850572</v>
      </c>
      <c r="BU656" s="108">
        <v>14.899736019886882</v>
      </c>
      <c r="BV656" s="108">
        <v>17.099999999999994</v>
      </c>
      <c r="BW656" s="108">
        <v>17.2</v>
      </c>
      <c r="BX656" s="108">
        <v>16.571428571428573</v>
      </c>
      <c r="BY656" s="109">
        <v>9.0714285714285712</v>
      </c>
      <c r="BZ656" s="109">
        <v>9.4285714285714235</v>
      </c>
      <c r="CA656" s="109">
        <v>9.428571428571427</v>
      </c>
      <c r="CB656" s="109">
        <v>14.750000000000002</v>
      </c>
      <c r="CC656" s="109">
        <v>17.071428571428569</v>
      </c>
      <c r="CD656" s="109">
        <v>18.321428571428573</v>
      </c>
      <c r="CE656" s="109">
        <v>16.169135802469135</v>
      </c>
      <c r="CF656" s="110"/>
      <c r="CG656" s="111">
        <v>122</v>
      </c>
      <c r="CH656" s="111">
        <v>155.30000000000001</v>
      </c>
      <c r="CI656" s="111">
        <v>127.5</v>
      </c>
      <c r="CJ656" s="111">
        <v>122</v>
      </c>
      <c r="CK656" s="111">
        <v>134.30000000000001</v>
      </c>
      <c r="CL656" s="111">
        <v>112</v>
      </c>
      <c r="CM656" s="111">
        <v>125</v>
      </c>
      <c r="CN656" s="111">
        <v>142</v>
      </c>
      <c r="CO656" s="111">
        <v>106</v>
      </c>
      <c r="CP656" s="111">
        <v>120</v>
      </c>
      <c r="CQ656" s="111">
        <v>120</v>
      </c>
      <c r="CR656" s="111">
        <v>129</v>
      </c>
      <c r="CS656" s="112"/>
      <c r="CT656" s="512" t="s">
        <v>481</v>
      </c>
      <c r="CU656" s="114">
        <f t="shared" si="417"/>
        <v>40.799999999999997</v>
      </c>
      <c r="CV656" s="114"/>
      <c r="CW656" s="114"/>
      <c r="CX656" s="114">
        <f>SUM(U656:AD656)</f>
        <v>122.30000000000001</v>
      </c>
      <c r="CY656" s="114"/>
      <c r="CZ656" s="114"/>
      <c r="DA656" s="114">
        <f t="shared" si="419"/>
        <v>64.900000000000006</v>
      </c>
      <c r="DB656" s="115">
        <f>+SUM(CU656:DA656)</f>
        <v>228.00000000000003</v>
      </c>
      <c r="DC656" s="116">
        <f t="shared" si="421"/>
        <v>10</v>
      </c>
      <c r="DD656" s="116">
        <f>COUNT(U656:AD656)</f>
        <v>10</v>
      </c>
      <c r="DE656" s="116">
        <f t="shared" si="423"/>
        <v>10</v>
      </c>
      <c r="DF656" s="117">
        <f t="shared" si="424"/>
        <v>30</v>
      </c>
      <c r="DH656" s="119">
        <v>80.897635053441022</v>
      </c>
      <c r="DI656" s="119">
        <v>68.260489110283558</v>
      </c>
      <c r="DJ656" s="120">
        <v>63.683255146620233</v>
      </c>
      <c r="DK656" s="121"/>
      <c r="DL656" s="119">
        <v>89.650108788817846</v>
      </c>
      <c r="DM656" s="119">
        <v>93.840276916990859</v>
      </c>
      <c r="DN656" s="120">
        <v>71.330303949363781</v>
      </c>
      <c r="DO656" s="121"/>
      <c r="DP656" s="119">
        <v>115.70251007127362</v>
      </c>
      <c r="DQ656" s="119">
        <v>94.856109549811379</v>
      </c>
      <c r="DR656" s="120">
        <v>111.31379417201842</v>
      </c>
      <c r="DS656" s="121"/>
      <c r="DT656" s="119">
        <v>106.79856521693794</v>
      </c>
      <c r="DU656" s="119">
        <v>115.79002533810204</v>
      </c>
      <c r="DV656" s="120">
        <v>107.79761634151174</v>
      </c>
      <c r="DW656" s="121"/>
      <c r="DX656" s="119">
        <v>109.55478615886486</v>
      </c>
      <c r="DY656" s="119">
        <v>114.55728780995456</v>
      </c>
      <c r="DZ656" s="120">
        <v>120.66033982428402</v>
      </c>
      <c r="EA656" s="121"/>
      <c r="EB656" s="119">
        <v>85.096948373408793</v>
      </c>
      <c r="EC656" s="119">
        <v>54.712273691654886</v>
      </c>
      <c r="ED656" s="120">
        <v>60.769349363507793</v>
      </c>
      <c r="EE656" s="121"/>
      <c r="EF656" s="119">
        <v>51.542506213653148</v>
      </c>
      <c r="EG656" s="119">
        <v>39.602157283849323</v>
      </c>
      <c r="EH656" s="120">
        <v>51.044991674911323</v>
      </c>
      <c r="EI656" s="121"/>
      <c r="EJ656" s="119">
        <v>46.935418548758243</v>
      </c>
      <c r="EK656" s="119">
        <v>52.416199907955068</v>
      </c>
      <c r="EL656" s="120">
        <v>102.24148499156253</v>
      </c>
      <c r="EM656" s="121"/>
      <c r="EN656" s="119">
        <v>94.497075862068954</v>
      </c>
      <c r="EO656" s="119">
        <v>100.57758390804597</v>
      </c>
      <c r="EP656" s="120">
        <v>103.96671954022986</v>
      </c>
      <c r="EQ656" s="121"/>
      <c r="ER656" s="119">
        <v>91.470692118930529</v>
      </c>
      <c r="ES656" s="119">
        <v>122.85769431660276</v>
      </c>
      <c r="ET656" s="120">
        <v>134.3164411506736</v>
      </c>
      <c r="EU656" s="121"/>
      <c r="EV656" s="119">
        <v>138.73896190917992</v>
      </c>
      <c r="EW656" s="119">
        <v>104.99971650945827</v>
      </c>
      <c r="EX656" s="120">
        <v>89.175114684810055</v>
      </c>
      <c r="EY656" s="121"/>
      <c r="EZ656" s="119">
        <v>99.632602979842247</v>
      </c>
      <c r="FA656" s="119">
        <v>87.882559158632787</v>
      </c>
      <c r="FB656" s="120">
        <v>65.741980718667847</v>
      </c>
    </row>
    <row r="657" spans="1:158" s="118" customFormat="1" ht="15" customHeight="1" x14ac:dyDescent="0.25">
      <c r="A657" s="283">
        <v>23020100</v>
      </c>
      <c r="B657" s="86">
        <v>-74.914638890000006</v>
      </c>
      <c r="C657" s="86">
        <v>5.3210833299999996</v>
      </c>
      <c r="D657" s="445">
        <v>675</v>
      </c>
      <c r="E657" s="510" t="s">
        <v>482</v>
      </c>
      <c r="F657" s="169" t="s">
        <v>58</v>
      </c>
      <c r="G657" s="169" t="s">
        <v>1515</v>
      </c>
      <c r="H657" s="169" t="s">
        <v>1518</v>
      </c>
      <c r="I657" s="169" t="s">
        <v>1660</v>
      </c>
      <c r="J657" s="233" t="s">
        <v>1061</v>
      </c>
      <c r="K657" s="126">
        <v>56.7</v>
      </c>
      <c r="L657" s="126">
        <v>32.4</v>
      </c>
      <c r="M657" s="126">
        <v>0</v>
      </c>
      <c r="N657" s="126">
        <v>98.7</v>
      </c>
      <c r="O657" s="126">
        <v>45.9</v>
      </c>
      <c r="P657" s="126">
        <v>0</v>
      </c>
      <c r="Q657" s="126">
        <v>0</v>
      </c>
      <c r="R657" s="126">
        <v>0</v>
      </c>
      <c r="S657" s="126">
        <v>0</v>
      </c>
      <c r="T657" s="126">
        <v>0</v>
      </c>
      <c r="U657" s="126">
        <v>0</v>
      </c>
      <c r="V657" s="661">
        <v>0</v>
      </c>
      <c r="W657" s="661">
        <v>0</v>
      </c>
      <c r="X657" s="126">
        <v>13.5</v>
      </c>
      <c r="Y657" s="126">
        <v>21.6</v>
      </c>
      <c r="Z657" s="126">
        <v>64.5</v>
      </c>
      <c r="AA657" s="126">
        <v>0</v>
      </c>
      <c r="AB657" s="126">
        <v>0</v>
      </c>
      <c r="AC657" s="126">
        <v>0</v>
      </c>
      <c r="AD657" s="126">
        <v>0</v>
      </c>
      <c r="AE657" s="126">
        <v>0</v>
      </c>
      <c r="AF657" s="126">
        <v>0</v>
      </c>
      <c r="AG657" s="126">
        <v>0</v>
      </c>
      <c r="AH657" s="126">
        <v>49.3</v>
      </c>
      <c r="AI657" s="126">
        <v>0</v>
      </c>
      <c r="AJ657" s="126">
        <v>18.899999999999999</v>
      </c>
      <c r="AK657" s="126">
        <v>0.8</v>
      </c>
      <c r="AL657" s="126">
        <v>89.7</v>
      </c>
      <c r="AM657" s="126">
        <v>0</v>
      </c>
      <c r="AN657" s="126">
        <v>0</v>
      </c>
      <c r="AO657" s="120"/>
      <c r="AP657" s="92">
        <f t="shared" si="411"/>
        <v>492</v>
      </c>
      <c r="AQ657" s="93">
        <v>362.49285714285713</v>
      </c>
      <c r="AR657" s="94">
        <f t="shared" si="428"/>
        <v>135.7268123509823</v>
      </c>
      <c r="AS657" s="95">
        <f t="shared" si="429"/>
        <v>135.7268123509823</v>
      </c>
      <c r="AT657" s="96">
        <f t="shared" si="425"/>
        <v>30</v>
      </c>
      <c r="AU657" s="97">
        <f t="shared" si="430"/>
        <v>11</v>
      </c>
      <c r="AV657" s="98"/>
      <c r="AW657" s="58">
        <f t="shared" si="427"/>
        <v>0</v>
      </c>
      <c r="AX657" s="99"/>
      <c r="AY657" s="100">
        <f t="shared" si="426"/>
        <v>98.7</v>
      </c>
      <c r="AZ657" s="101">
        <v>167.2</v>
      </c>
      <c r="BA657" s="102">
        <f t="shared" si="412"/>
        <v>-68.499999999999986</v>
      </c>
      <c r="BB657" s="102" t="str">
        <f t="shared" si="413"/>
        <v/>
      </c>
      <c r="BC657" s="102" t="str">
        <f t="shared" si="414"/>
        <v/>
      </c>
      <c r="BD657" s="102">
        <v>16.678571428571427</v>
      </c>
      <c r="BE657" s="103">
        <f t="shared" si="416"/>
        <v>-5.678571428571427</v>
      </c>
      <c r="BF657" s="169" t="s">
        <v>482</v>
      </c>
      <c r="BG657" s="105">
        <v>268.85925925925926</v>
      </c>
      <c r="BH657" s="105">
        <v>246.45925925925926</v>
      </c>
      <c r="BI657" s="105">
        <v>323.24615384615379</v>
      </c>
      <c r="BJ657" s="105">
        <v>362.49285714285713</v>
      </c>
      <c r="BK657" s="105">
        <v>336.82413793103444</v>
      </c>
      <c r="BL657" s="105">
        <v>163.3551724137931</v>
      </c>
      <c r="BM657" s="105">
        <v>125.64285714285715</v>
      </c>
      <c r="BN657" s="105">
        <v>202.9344827586207</v>
      </c>
      <c r="BO657" s="105">
        <v>267.41851851851851</v>
      </c>
      <c r="BP657" s="105">
        <v>470.24285714285713</v>
      </c>
      <c r="BQ657" s="105">
        <v>527.4807692307694</v>
      </c>
      <c r="BR657" s="106">
        <v>386.59259259259261</v>
      </c>
      <c r="BS657" s="107"/>
      <c r="BT657" s="108">
        <v>12.254022988505744</v>
      </c>
      <c r="BU657" s="108">
        <v>10.978068830253729</v>
      </c>
      <c r="BV657" s="108">
        <v>15.263218390804594</v>
      </c>
      <c r="BW657" s="108">
        <v>16.678571428571427</v>
      </c>
      <c r="BX657" s="108">
        <v>15.379310344827585</v>
      </c>
      <c r="BY657" s="109">
        <v>9.5172413793103434</v>
      </c>
      <c r="BZ657" s="109">
        <v>8.4195402298850563</v>
      </c>
      <c r="CA657" s="109">
        <v>10.241379310344827</v>
      </c>
      <c r="CB657" s="109">
        <v>14.268472906403943</v>
      </c>
      <c r="CC657" s="109">
        <v>18.714285714285715</v>
      </c>
      <c r="CD657" s="109">
        <v>20.054187192118224</v>
      </c>
      <c r="CE657" s="109">
        <v>16.422619047619047</v>
      </c>
      <c r="CF657" s="110"/>
      <c r="CG657" s="111">
        <v>166.7</v>
      </c>
      <c r="CH657" s="111">
        <v>141.5</v>
      </c>
      <c r="CI657" s="111">
        <v>153.80000000000001</v>
      </c>
      <c r="CJ657" s="111">
        <v>167.2</v>
      </c>
      <c r="CK657" s="111">
        <v>148</v>
      </c>
      <c r="CL657" s="111">
        <v>221</v>
      </c>
      <c r="CM657" s="111">
        <v>134</v>
      </c>
      <c r="CN657" s="111">
        <v>184.2</v>
      </c>
      <c r="CO657" s="111">
        <v>137.69999999999999</v>
      </c>
      <c r="CP657" s="111">
        <v>217.5</v>
      </c>
      <c r="CQ657" s="111">
        <v>202</v>
      </c>
      <c r="CR657" s="111">
        <v>169.5</v>
      </c>
      <c r="CS657" s="112"/>
      <c r="CT657" s="512" t="s">
        <v>482</v>
      </c>
      <c r="CU657" s="114">
        <f t="shared" si="417"/>
        <v>233.70000000000002</v>
      </c>
      <c r="CV657" s="114"/>
      <c r="CW657" s="114"/>
      <c r="CX657" s="114">
        <f>SUM(U657:AD657)</f>
        <v>99.6</v>
      </c>
      <c r="CY657" s="114"/>
      <c r="CZ657" s="114"/>
      <c r="DA657" s="114">
        <f t="shared" si="419"/>
        <v>158.69999999999999</v>
      </c>
      <c r="DB657" s="115">
        <f>+SUM(CU657:DA657)</f>
        <v>492</v>
      </c>
      <c r="DC657" s="116">
        <f t="shared" si="421"/>
        <v>10</v>
      </c>
      <c r="DD657" s="116">
        <f>COUNT(U657:AD657)</f>
        <v>10</v>
      </c>
      <c r="DE657" s="116">
        <f t="shared" si="423"/>
        <v>10</v>
      </c>
      <c r="DF657" s="117">
        <f t="shared" si="424"/>
        <v>30</v>
      </c>
      <c r="DH657" s="119">
        <v>93.929660159074487</v>
      </c>
      <c r="DI657" s="119">
        <v>73.674215473608129</v>
      </c>
      <c r="DJ657" s="120">
        <v>61.262791033984108</v>
      </c>
      <c r="DK657" s="121"/>
      <c r="DL657" s="119">
        <v>82.239746146872136</v>
      </c>
      <c r="DM657" s="119">
        <v>83.240229676639444</v>
      </c>
      <c r="DN657" s="120">
        <v>55.226690843155019</v>
      </c>
      <c r="DO657" s="121"/>
      <c r="DP657" s="119">
        <v>94.972916666666677</v>
      </c>
      <c r="DQ657" s="119">
        <v>94.27311622807018</v>
      </c>
      <c r="DR657" s="120">
        <v>114.6673004385965</v>
      </c>
      <c r="DS657" s="121"/>
      <c r="DT657" s="119">
        <v>125.58385663398332</v>
      </c>
      <c r="DU657" s="119">
        <v>130.08327824905439</v>
      </c>
      <c r="DV657" s="120">
        <v>119.88458925489331</v>
      </c>
      <c r="DW657" s="121"/>
      <c r="DX657" s="119">
        <v>111.41662686567165</v>
      </c>
      <c r="DY657" s="119">
        <v>112.01671641791044</v>
      </c>
      <c r="DZ657" s="120">
        <v>111.61665671641792</v>
      </c>
      <c r="EA657" s="121"/>
      <c r="EB657" s="119">
        <v>82.119886342463175</v>
      </c>
      <c r="EC657" s="119">
        <v>44.910875722004832</v>
      </c>
      <c r="ED657" s="120">
        <v>51.912571268865271</v>
      </c>
      <c r="EE657" s="121"/>
      <c r="EF657" s="119">
        <v>46.089000238606538</v>
      </c>
      <c r="EG657" s="119">
        <v>40.890240992603196</v>
      </c>
      <c r="EH657" s="120">
        <v>52.687425435456937</v>
      </c>
      <c r="EI657" s="121"/>
      <c r="EJ657" s="119">
        <v>41.276217505758481</v>
      </c>
      <c r="EK657" s="119">
        <v>54.468616321158287</v>
      </c>
      <c r="EL657" s="120">
        <v>106.73849950641662</v>
      </c>
      <c r="EM657" s="121"/>
      <c r="EN657" s="119">
        <v>93.732592815898727</v>
      </c>
      <c r="EO657" s="119">
        <v>86.630123136145443</v>
      </c>
      <c r="EP657" s="120">
        <v>117.14073232381793</v>
      </c>
      <c r="EQ657" s="121"/>
      <c r="ER657" s="119">
        <v>138.29357653288034</v>
      </c>
      <c r="ES657" s="119">
        <v>163.19242003012343</v>
      </c>
      <c r="ET657" s="120">
        <v>218.18986550596162</v>
      </c>
      <c r="EU657" s="121"/>
      <c r="EV657" s="119">
        <v>181.30663737872968</v>
      </c>
      <c r="EW657" s="119">
        <v>180.7066154127769</v>
      </c>
      <c r="EX657" s="120">
        <v>184.30674720849353</v>
      </c>
      <c r="EY657" s="121"/>
      <c r="EZ657" s="119">
        <v>175.22307084540429</v>
      </c>
      <c r="FA657" s="119">
        <v>122.6161443244667</v>
      </c>
      <c r="FB657" s="120">
        <v>81.910784830129074</v>
      </c>
    </row>
    <row r="658" spans="1:158" s="118" customFormat="1" ht="15" customHeight="1" x14ac:dyDescent="0.25">
      <c r="A658" s="85">
        <v>21255170</v>
      </c>
      <c r="B658" s="86">
        <v>-75.173333330000006</v>
      </c>
      <c r="C658" s="86">
        <v>4.8705555599999997</v>
      </c>
      <c r="D658" s="445">
        <v>2960</v>
      </c>
      <c r="E658" s="510" t="s">
        <v>483</v>
      </c>
      <c r="F658" s="169" t="s">
        <v>62</v>
      </c>
      <c r="G658" s="169" t="s">
        <v>1515</v>
      </c>
      <c r="H658" s="169" t="s">
        <v>1520</v>
      </c>
      <c r="I658" s="169" t="s">
        <v>1653</v>
      </c>
      <c r="J658" s="171" t="s">
        <v>733</v>
      </c>
      <c r="K658" s="126">
        <v>2</v>
      </c>
      <c r="L658" s="126">
        <v>0</v>
      </c>
      <c r="M658" s="126">
        <v>0</v>
      </c>
      <c r="N658" s="126">
        <v>0</v>
      </c>
      <c r="O658" s="126">
        <v>0</v>
      </c>
      <c r="P658" s="126">
        <v>0</v>
      </c>
      <c r="Q658" s="126">
        <v>9</v>
      </c>
      <c r="R658" s="126">
        <v>0</v>
      </c>
      <c r="S658" s="126">
        <v>0</v>
      </c>
      <c r="T658" s="126">
        <v>14</v>
      </c>
      <c r="U658" s="126">
        <v>0</v>
      </c>
      <c r="V658" s="661">
        <v>0</v>
      </c>
      <c r="W658" s="661">
        <v>9</v>
      </c>
      <c r="X658" s="126">
        <v>8</v>
      </c>
      <c r="Y658" s="126">
        <v>11</v>
      </c>
      <c r="Z658" s="126">
        <v>20</v>
      </c>
      <c r="AA658" s="126">
        <v>11</v>
      </c>
      <c r="AB658" s="126">
        <v>10</v>
      </c>
      <c r="AC658" s="126">
        <v>23</v>
      </c>
      <c r="AD658" s="126">
        <v>4</v>
      </c>
      <c r="AE658" s="126">
        <v>8</v>
      </c>
      <c r="AF658" s="126">
        <v>4</v>
      </c>
      <c r="AG658" s="126">
        <v>0</v>
      </c>
      <c r="AH658" s="126">
        <v>13</v>
      </c>
      <c r="AI658" s="126">
        <v>9</v>
      </c>
      <c r="AJ658" s="126">
        <v>7</v>
      </c>
      <c r="AK658" s="126">
        <v>14</v>
      </c>
      <c r="AL658" s="126">
        <v>20</v>
      </c>
      <c r="AM658" s="126">
        <v>0</v>
      </c>
      <c r="AN658" s="126">
        <v>5</v>
      </c>
      <c r="AO658" s="120"/>
      <c r="AP658" s="92">
        <f t="shared" si="411"/>
        <v>201</v>
      </c>
      <c r="AQ658" s="93">
        <v>176.91034482758619</v>
      </c>
      <c r="AR658" s="94">
        <f t="shared" si="428"/>
        <v>113.61687197879309</v>
      </c>
      <c r="AS658" s="95">
        <f t="shared" si="429"/>
        <v>113.6168719787931</v>
      </c>
      <c r="AT658" s="96">
        <f t="shared" si="425"/>
        <v>30</v>
      </c>
      <c r="AU658" s="97">
        <f t="shared" si="430"/>
        <v>19</v>
      </c>
      <c r="AV658" s="98"/>
      <c r="AW658" s="58">
        <f t="shared" si="427"/>
        <v>5</v>
      </c>
      <c r="AX658" s="99"/>
      <c r="AY658" s="300">
        <f t="shared" si="426"/>
        <v>23</v>
      </c>
      <c r="AZ658" s="101">
        <v>96.7</v>
      </c>
      <c r="BA658" s="102">
        <f t="shared" si="412"/>
        <v>-73.7</v>
      </c>
      <c r="BB658" s="102" t="str">
        <f t="shared" si="413"/>
        <v/>
      </c>
      <c r="BC658" s="102" t="str">
        <f t="shared" si="414"/>
        <v/>
      </c>
      <c r="BD658" s="102">
        <v>16.755172413793105</v>
      </c>
      <c r="BE658" s="103">
        <f t="shared" si="416"/>
        <v>2.2448275862068954</v>
      </c>
      <c r="BF658" s="169" t="s">
        <v>483</v>
      </c>
      <c r="BG658" s="105">
        <v>60.663333333333334</v>
      </c>
      <c r="BH658" s="105">
        <v>82.853333333333339</v>
      </c>
      <c r="BI658" s="105">
        <v>145.67142857142855</v>
      </c>
      <c r="BJ658" s="105">
        <v>176.91034482758619</v>
      </c>
      <c r="BK658" s="105">
        <v>210.22333333333333</v>
      </c>
      <c r="BL658" s="105">
        <v>117.70357142857142</v>
      </c>
      <c r="BM658" s="105">
        <v>80.42068965517241</v>
      </c>
      <c r="BN658" s="105">
        <v>74.876666666666679</v>
      </c>
      <c r="BO658" s="105">
        <v>130.33214285714286</v>
      </c>
      <c r="BP658" s="105">
        <v>153.40357142857141</v>
      </c>
      <c r="BQ658" s="105">
        <v>153.22068965517244</v>
      </c>
      <c r="BR658" s="106">
        <v>94.789655172413816</v>
      </c>
      <c r="BS658" s="107"/>
      <c r="BT658" s="108">
        <v>9.2999999999999972</v>
      </c>
      <c r="BU658" s="108">
        <v>10.458066502463057</v>
      </c>
      <c r="BV658" s="108">
        <v>14.685823754789274</v>
      </c>
      <c r="BW658" s="108">
        <v>16.755172413793105</v>
      </c>
      <c r="BX658" s="108">
        <v>17.06666666666667</v>
      </c>
      <c r="BY658" s="109">
        <v>11.300492610837439</v>
      </c>
      <c r="BZ658" s="109">
        <v>9.7799999999999976</v>
      </c>
      <c r="CA658" s="109">
        <v>8.8666666666666671</v>
      </c>
      <c r="CB658" s="109">
        <v>12.063218390804598</v>
      </c>
      <c r="CC658" s="109">
        <v>15.474252873563216</v>
      </c>
      <c r="CD658" s="109">
        <v>15.625641025641023</v>
      </c>
      <c r="CE658" s="109">
        <v>11.517241379310343</v>
      </c>
      <c r="CF658" s="110"/>
      <c r="CG658" s="111">
        <v>58</v>
      </c>
      <c r="CH658" s="111">
        <v>80</v>
      </c>
      <c r="CI658" s="111">
        <v>80</v>
      </c>
      <c r="CJ658" s="111">
        <v>96.7</v>
      </c>
      <c r="CK658" s="111">
        <v>100</v>
      </c>
      <c r="CL658" s="111">
        <v>97</v>
      </c>
      <c r="CM658" s="111">
        <v>128</v>
      </c>
      <c r="CN658" s="111">
        <v>95</v>
      </c>
      <c r="CO658" s="111">
        <v>98</v>
      </c>
      <c r="CP658" s="111">
        <v>75</v>
      </c>
      <c r="CQ658" s="111">
        <v>90</v>
      </c>
      <c r="CR658" s="111">
        <v>66</v>
      </c>
      <c r="CS658" s="112"/>
      <c r="CT658" s="512" t="s">
        <v>483</v>
      </c>
      <c r="CU658" s="114">
        <f t="shared" si="417"/>
        <v>25</v>
      </c>
      <c r="CV658" s="114"/>
      <c r="CW658" s="114"/>
      <c r="CX658" s="114">
        <f>SUM(U658:AD658)</f>
        <v>96</v>
      </c>
      <c r="CY658" s="114"/>
      <c r="CZ658" s="114"/>
      <c r="DA658" s="114">
        <f t="shared" si="419"/>
        <v>80</v>
      </c>
      <c r="DB658" s="115">
        <f>+SUM(CU658:DA658)</f>
        <v>201</v>
      </c>
      <c r="DC658" s="116">
        <f t="shared" si="421"/>
        <v>10</v>
      </c>
      <c r="DD658" s="116">
        <f>COUNT(U658:AD658)</f>
        <v>10</v>
      </c>
      <c r="DE658" s="116">
        <f t="shared" si="423"/>
        <v>10</v>
      </c>
      <c r="DF658" s="117">
        <f t="shared" si="424"/>
        <v>30</v>
      </c>
      <c r="DH658" s="119">
        <v>20.69455835962145</v>
      </c>
      <c r="DI658" s="119">
        <v>17.695347003154573</v>
      </c>
      <c r="DJ658" s="120">
        <v>24.993427970557306</v>
      </c>
      <c r="DK658" s="121"/>
      <c r="DL658" s="119">
        <v>25.542339707536556</v>
      </c>
      <c r="DM658" s="119">
        <v>33.543554555680544</v>
      </c>
      <c r="DN658" s="120">
        <v>32.107439070116236</v>
      </c>
      <c r="DO658" s="121"/>
      <c r="DP658" s="119">
        <v>35.092838196286465</v>
      </c>
      <c r="DQ658" s="119">
        <v>44.317241379310332</v>
      </c>
      <c r="DR658" s="120">
        <v>50.934748010610065</v>
      </c>
      <c r="DS658" s="121"/>
      <c r="DT658" s="119">
        <v>64.715084581923648</v>
      </c>
      <c r="DU658" s="119">
        <v>71.872513291445159</v>
      </c>
      <c r="DV658" s="120">
        <v>69.089068793297912</v>
      </c>
      <c r="DW658" s="121"/>
      <c r="DX658" s="119">
        <v>73.102954545454551</v>
      </c>
      <c r="DY658" s="119">
        <v>58.921780303030303</v>
      </c>
      <c r="DZ658" s="120">
        <v>78.895265151515162</v>
      </c>
      <c r="EA658" s="121"/>
      <c r="EB658" s="119">
        <v>56.730743307001688</v>
      </c>
      <c r="EC658" s="119">
        <v>39.002386023563659</v>
      </c>
      <c r="ED658" s="120">
        <v>33.835836186676005</v>
      </c>
      <c r="EE658" s="121"/>
      <c r="EF658" s="119">
        <v>36.672982273201249</v>
      </c>
      <c r="EG658" s="119">
        <v>26.833889468196034</v>
      </c>
      <c r="EH658" s="120">
        <v>31.803128258602712</v>
      </c>
      <c r="EI658" s="121"/>
      <c r="EJ658" s="119">
        <v>25.364485269778225</v>
      </c>
      <c r="EK658" s="119">
        <v>29.775700099304871</v>
      </c>
      <c r="EL658" s="120">
        <v>45.816481297583593</v>
      </c>
      <c r="EM658" s="121"/>
      <c r="EN658" s="119">
        <v>44.689269841269834</v>
      </c>
      <c r="EO658" s="119">
        <v>41.397426303854871</v>
      </c>
      <c r="EP658" s="120">
        <v>60.549970521541944</v>
      </c>
      <c r="EQ658" s="121"/>
      <c r="ER658" s="119">
        <v>47.941446505527466</v>
      </c>
      <c r="ES658" s="119">
        <v>60.860404721753817</v>
      </c>
      <c r="ET658" s="120">
        <v>70.751482106052109</v>
      </c>
      <c r="EU658" s="121"/>
      <c r="EV658" s="119">
        <v>51.896631622345907</v>
      </c>
      <c r="EW658" s="119">
        <v>55.263970315398886</v>
      </c>
      <c r="EX658" s="120">
        <v>52.986064728921875</v>
      </c>
      <c r="EY658" s="121"/>
      <c r="EZ658" s="119">
        <v>43.333564488473996</v>
      </c>
      <c r="FA658" s="119">
        <v>30.879024576109732</v>
      </c>
      <c r="FB658" s="120">
        <v>18.939135073347302</v>
      </c>
    </row>
    <row r="659" spans="1:158" s="118" customFormat="1" ht="15" customHeight="1" x14ac:dyDescent="0.25">
      <c r="A659" s="85">
        <v>21215080</v>
      </c>
      <c r="B659" s="86">
        <v>-74.995361099999997</v>
      </c>
      <c r="C659" s="86">
        <v>4.2315277780000002</v>
      </c>
      <c r="D659" s="445">
        <v>432</v>
      </c>
      <c r="E659" s="510" t="s">
        <v>1198</v>
      </c>
      <c r="F659" s="169" t="s">
        <v>62</v>
      </c>
      <c r="G659" s="169" t="s">
        <v>1515</v>
      </c>
      <c r="H659" s="169" t="s">
        <v>1520</v>
      </c>
      <c r="I659" s="169" t="s">
        <v>1661</v>
      </c>
      <c r="J659" s="171" t="s">
        <v>1231</v>
      </c>
      <c r="K659" s="126">
        <v>0</v>
      </c>
      <c r="L659" s="126">
        <v>0</v>
      </c>
      <c r="M659" s="126">
        <v>0</v>
      </c>
      <c r="N659" s="126">
        <v>10.3</v>
      </c>
      <c r="O659" s="126">
        <v>0</v>
      </c>
      <c r="P659" s="126">
        <v>0</v>
      </c>
      <c r="Q659" s="126">
        <v>0</v>
      </c>
      <c r="R659" s="126">
        <v>0</v>
      </c>
      <c r="S659" s="126">
        <v>0</v>
      </c>
      <c r="T659" s="126">
        <v>0</v>
      </c>
      <c r="U659" s="126">
        <v>0</v>
      </c>
      <c r="V659" s="661">
        <v>0</v>
      </c>
      <c r="W659" s="661">
        <v>5.0999999999999996</v>
      </c>
      <c r="X659" s="126">
        <v>61.5</v>
      </c>
      <c r="Y659" s="126">
        <v>0</v>
      </c>
      <c r="Z659" s="126">
        <v>5.2</v>
      </c>
      <c r="AA659" s="126">
        <v>4.4000000000000004</v>
      </c>
      <c r="AB659" s="126">
        <v>0</v>
      </c>
      <c r="AC659" s="126">
        <v>0</v>
      </c>
      <c r="AD659" s="126">
        <v>0</v>
      </c>
      <c r="AE659" s="126">
        <v>0</v>
      </c>
      <c r="AF659" s="126">
        <v>0</v>
      </c>
      <c r="AG659" s="126">
        <v>0</v>
      </c>
      <c r="AH659" s="126">
        <v>14.1</v>
      </c>
      <c r="AI659" s="126">
        <v>0</v>
      </c>
      <c r="AJ659" s="126">
        <v>0</v>
      </c>
      <c r="AK659" s="126">
        <v>0</v>
      </c>
      <c r="AL659" s="126" t="s">
        <v>1301</v>
      </c>
      <c r="AM659" s="126" t="s">
        <v>1301</v>
      </c>
      <c r="AN659" s="126">
        <v>0</v>
      </c>
      <c r="AO659" s="120"/>
      <c r="AP659" s="92">
        <f t="shared" si="411"/>
        <v>100.60000000000001</v>
      </c>
      <c r="AQ659" s="93">
        <v>225.61199999999999</v>
      </c>
      <c r="AR659" s="94">
        <f t="shared" si="428"/>
        <v>44.589826782263358</v>
      </c>
      <c r="AS659" s="95">
        <f t="shared" si="429"/>
        <v>47.774814409567895</v>
      </c>
      <c r="AT659" s="96">
        <f t="shared" si="425"/>
        <v>28</v>
      </c>
      <c r="AU659" s="97">
        <f t="shared" si="430"/>
        <v>6</v>
      </c>
      <c r="AV659" s="98"/>
      <c r="AW659" s="58">
        <f t="shared" si="427"/>
        <v>0</v>
      </c>
      <c r="AX659" s="99"/>
      <c r="AY659" s="300">
        <f t="shared" si="426"/>
        <v>61.5</v>
      </c>
      <c r="AZ659" s="101">
        <v>136</v>
      </c>
      <c r="BA659" s="102">
        <f t="shared" si="412"/>
        <v>-74.5</v>
      </c>
      <c r="BB659" s="102" t="str">
        <f t="shared" si="413"/>
        <v/>
      </c>
      <c r="BC659" s="102" t="str">
        <f t="shared" si="414"/>
        <v/>
      </c>
      <c r="BD659" s="102">
        <v>12.092592592592599</v>
      </c>
      <c r="BE659" s="103">
        <f t="shared" si="416"/>
        <v>-6.0925925925925988</v>
      </c>
      <c r="BF659" s="448" t="s">
        <v>1198</v>
      </c>
      <c r="BG659" s="105">
        <v>62.57586206896552</v>
      </c>
      <c r="BH659" s="105">
        <v>82.568965517241367</v>
      </c>
      <c r="BI659" s="105">
        <v>176.93461538461543</v>
      </c>
      <c r="BJ659" s="105">
        <v>225.61199999999999</v>
      </c>
      <c r="BK659" s="105">
        <v>198.46153846153845</v>
      </c>
      <c r="BL659" s="105">
        <v>80.811538461538476</v>
      </c>
      <c r="BM659" s="105">
        <v>56.003448275862056</v>
      </c>
      <c r="BN659" s="105">
        <v>47.251724137931042</v>
      </c>
      <c r="BO659" s="105">
        <v>109.32307692307693</v>
      </c>
      <c r="BP659" s="105">
        <v>163.06250000000003</v>
      </c>
      <c r="BQ659" s="105">
        <v>146.28461538461539</v>
      </c>
      <c r="BR659" s="106">
        <v>93.728571428571428</v>
      </c>
      <c r="BS659" s="107"/>
      <c r="BT659" s="108">
        <v>5.1355555555555545</v>
      </c>
      <c r="BU659" s="108">
        <v>6.163652583049136</v>
      </c>
      <c r="BV659" s="108">
        <v>9.9535714285714256</v>
      </c>
      <c r="BW659" s="108">
        <v>12.092592592592599</v>
      </c>
      <c r="BX659" s="108">
        <v>11.451851851851846</v>
      </c>
      <c r="BY659" s="109">
        <v>6.7974350263292003</v>
      </c>
      <c r="BZ659" s="109">
        <v>4.981111111111109</v>
      </c>
      <c r="CA659" s="109">
        <v>3.8402298850574703</v>
      </c>
      <c r="CB659" s="109">
        <v>7.0415070242656466</v>
      </c>
      <c r="CC659" s="109">
        <v>11.09100985221675</v>
      </c>
      <c r="CD659" s="109">
        <v>9.9780332056194148</v>
      </c>
      <c r="CE659" s="109">
        <v>7.0663984674329479</v>
      </c>
      <c r="CF659" s="110"/>
      <c r="CG659" s="111">
        <v>133</v>
      </c>
      <c r="CH659" s="111">
        <v>123</v>
      </c>
      <c r="CI659" s="111">
        <v>128</v>
      </c>
      <c r="CJ659" s="111">
        <v>136</v>
      </c>
      <c r="CK659" s="111">
        <v>133.9</v>
      </c>
      <c r="CL659" s="111">
        <v>113.7</v>
      </c>
      <c r="CM659" s="111">
        <v>95</v>
      </c>
      <c r="CN659" s="111">
        <v>69</v>
      </c>
      <c r="CO659" s="111">
        <v>135</v>
      </c>
      <c r="CP659" s="111">
        <v>104</v>
      </c>
      <c r="CQ659" s="111">
        <v>100</v>
      </c>
      <c r="CR659" s="111">
        <v>73.2</v>
      </c>
      <c r="CS659" s="112"/>
      <c r="CT659" s="513" t="s">
        <v>1198</v>
      </c>
      <c r="CU659" s="114">
        <f t="shared" si="417"/>
        <v>10.3</v>
      </c>
      <c r="CV659" s="114"/>
      <c r="CW659" s="114"/>
      <c r="CX659" s="114">
        <f>SUM(U659:AD659)</f>
        <v>76.2</v>
      </c>
      <c r="CY659" s="114"/>
      <c r="CZ659" s="114"/>
      <c r="DA659" s="114">
        <f t="shared" si="419"/>
        <v>14.1</v>
      </c>
      <c r="DB659" s="115">
        <f>+SUM(CU659:DA659)</f>
        <v>100.6</v>
      </c>
      <c r="DC659" s="116">
        <f t="shared" si="421"/>
        <v>10</v>
      </c>
      <c r="DD659" s="116">
        <f>COUNT(U659:AD659)</f>
        <v>10</v>
      </c>
      <c r="DE659" s="116">
        <f t="shared" si="423"/>
        <v>8</v>
      </c>
      <c r="DF659" s="117">
        <f t="shared" si="424"/>
        <v>28</v>
      </c>
      <c r="DH659" s="119">
        <v>21.101206610625042</v>
      </c>
      <c r="DI659" s="119">
        <v>20.801189455023735</v>
      </c>
      <c r="DJ659" s="120">
        <v>18.401052210213301</v>
      </c>
      <c r="DK659" s="121"/>
      <c r="DL659" s="119">
        <v>29.02807612095933</v>
      </c>
      <c r="DM659" s="119">
        <v>27.521428571428569</v>
      </c>
      <c r="DN659" s="120">
        <v>39.775495307612097</v>
      </c>
      <c r="DO659" s="121"/>
      <c r="DP659" s="119">
        <v>46.783326122916392</v>
      </c>
      <c r="DQ659" s="119">
        <v>41.885071892098225</v>
      </c>
      <c r="DR659" s="120">
        <v>46.783326122916392</v>
      </c>
      <c r="DS659" s="121"/>
      <c r="DT659" s="119">
        <v>69.125558890181907</v>
      </c>
      <c r="DU659" s="119">
        <v>86.458228700924849</v>
      </c>
      <c r="DV659" s="120">
        <v>75.381729650272547</v>
      </c>
      <c r="DW659" s="121"/>
      <c r="DX659" s="119">
        <v>64.990906174819585</v>
      </c>
      <c r="DY659" s="119">
        <v>64.584077341174378</v>
      </c>
      <c r="DZ659" s="120">
        <v>67.228464759868146</v>
      </c>
      <c r="EA659" s="121"/>
      <c r="EB659" s="119">
        <v>34.099312714776637</v>
      </c>
      <c r="EC659" s="119">
        <v>31.902438226149567</v>
      </c>
      <c r="ED659" s="120">
        <v>17.383963344788086</v>
      </c>
      <c r="EE659" s="121"/>
      <c r="EF659" s="119">
        <v>27.909143155694881</v>
      </c>
      <c r="EG659" s="119">
        <v>17.778422152560083</v>
      </c>
      <c r="EH659" s="120">
        <v>19.864158829676072</v>
      </c>
      <c r="EI659" s="121"/>
      <c r="EJ659" s="119">
        <v>14.57111517367459</v>
      </c>
      <c r="EK659" s="119">
        <v>12.547349177330895</v>
      </c>
      <c r="EL659" s="120">
        <v>28.231535648994512</v>
      </c>
      <c r="EM659" s="121"/>
      <c r="EN659" s="119">
        <v>30.199143990929702</v>
      </c>
      <c r="EO659" s="119">
        <v>34.499022108843533</v>
      </c>
      <c r="EP659" s="120">
        <v>61.298262471655313</v>
      </c>
      <c r="EQ659" s="121"/>
      <c r="ER659" s="119">
        <v>50.524534003926505</v>
      </c>
      <c r="ES659" s="119">
        <v>45.605309597864697</v>
      </c>
      <c r="ET659" s="120">
        <v>75.940526768579176</v>
      </c>
      <c r="EU659" s="121"/>
      <c r="EV659" s="119">
        <v>57.921471399296678</v>
      </c>
      <c r="EW659" s="119">
        <v>50.808308244997086</v>
      </c>
      <c r="EX659" s="120">
        <v>29.773668631568295</v>
      </c>
      <c r="EY659" s="121"/>
      <c r="EZ659" s="119">
        <v>34.553329360941447</v>
      </c>
      <c r="FA659" s="119">
        <v>37.398897661254274</v>
      </c>
      <c r="FB659" s="120">
        <v>25.508487263518543</v>
      </c>
    </row>
    <row r="660" spans="1:158" s="118" customFormat="1" ht="15" customHeight="1" x14ac:dyDescent="0.25">
      <c r="A660" s="85">
        <v>21185080</v>
      </c>
      <c r="B660" s="86">
        <v>-75.104444439999995</v>
      </c>
      <c r="C660" s="86">
        <v>4.2169444399999998</v>
      </c>
      <c r="D660" s="445">
        <v>650</v>
      </c>
      <c r="E660" s="510" t="s">
        <v>484</v>
      </c>
      <c r="F660" s="169" t="s">
        <v>62</v>
      </c>
      <c r="G660" s="169" t="s">
        <v>1515</v>
      </c>
      <c r="H660" s="169" t="s">
        <v>1520</v>
      </c>
      <c r="I660" s="169" t="s">
        <v>1658</v>
      </c>
      <c r="J660" s="171" t="s">
        <v>1062</v>
      </c>
      <c r="K660" s="126">
        <v>0</v>
      </c>
      <c r="L660" s="126">
        <v>11</v>
      </c>
      <c r="M660" s="126">
        <v>0</v>
      </c>
      <c r="N660" s="126">
        <v>12</v>
      </c>
      <c r="O660" s="126">
        <v>0</v>
      </c>
      <c r="P660" s="126">
        <v>0</v>
      </c>
      <c r="Q660" s="126">
        <v>0</v>
      </c>
      <c r="R660" s="126">
        <v>0</v>
      </c>
      <c r="S660" s="126">
        <v>0</v>
      </c>
      <c r="T660" s="126">
        <v>0</v>
      </c>
      <c r="U660" s="126">
        <v>0</v>
      </c>
      <c r="V660" s="661">
        <v>0</v>
      </c>
      <c r="W660" s="661">
        <v>16</v>
      </c>
      <c r="X660" s="126">
        <v>34</v>
      </c>
      <c r="Y660" s="126">
        <v>1</v>
      </c>
      <c r="Z660" s="126">
        <v>21</v>
      </c>
      <c r="AA660" s="126">
        <v>14</v>
      </c>
      <c r="AB660" s="126">
        <v>0</v>
      </c>
      <c r="AC660" s="126">
        <v>0</v>
      </c>
      <c r="AD660" s="126">
        <v>0</v>
      </c>
      <c r="AE660" s="126">
        <v>0</v>
      </c>
      <c r="AF660" s="126">
        <v>0</v>
      </c>
      <c r="AG660" s="126">
        <v>0</v>
      </c>
      <c r="AH660" s="126">
        <v>4</v>
      </c>
      <c r="AI660" s="126">
        <v>0</v>
      </c>
      <c r="AJ660" s="126">
        <v>0</v>
      </c>
      <c r="AK660" s="126">
        <v>1</v>
      </c>
      <c r="AL660" s="126">
        <v>22</v>
      </c>
      <c r="AM660" s="126">
        <v>0</v>
      </c>
      <c r="AN660" s="126">
        <v>0</v>
      </c>
      <c r="AO660" s="120"/>
      <c r="AP660" s="92">
        <f t="shared" si="411"/>
        <v>136</v>
      </c>
      <c r="AQ660" s="93">
        <v>243.45555555555552</v>
      </c>
      <c r="AR660" s="94">
        <f>+AP660*100/AQ660</f>
        <v>55.862352243165539</v>
      </c>
      <c r="AS660" s="95">
        <f>IF(AND((AP660*$AT$1*100/(AQ660*AT660))&gt;100+3.33*AP660-AQ660*AT660/$AT$1,AQ660&lt;30),IF(100+3.33*AP660-AQ660*AT660/$AT$1&gt;200,200,100+3.33*AP660-AQ660*AT660/$AT$1),IF((AP660*$AT$1*100/(AQ660*AT660))&lt;100+AP660-3.33*AQ660*AT660/$AT$1,100+AP660-3.33*AQ660*AT660/$AT$1,IF((AP660*$AT$1*100/(AQ660*AT660))&gt;200,200,(AP660*$AT$1*100/(AQ660*AT660)))))</f>
        <v>55.862352243165539</v>
      </c>
      <c r="AT660" s="96">
        <f>COUNT(K660:AO660)</f>
        <v>30</v>
      </c>
      <c r="AU660" s="97">
        <f t="shared" si="430"/>
        <v>10</v>
      </c>
      <c r="AV660" s="98"/>
      <c r="AW660" s="58">
        <f t="shared" si="427"/>
        <v>0</v>
      </c>
      <c r="AX660" s="99"/>
      <c r="AY660" s="100">
        <f t="shared" si="426"/>
        <v>34</v>
      </c>
      <c r="AZ660" s="101">
        <v>97</v>
      </c>
      <c r="BA660" s="102">
        <f t="shared" si="412"/>
        <v>-63</v>
      </c>
      <c r="BB660" s="102" t="str">
        <f t="shared" si="413"/>
        <v/>
      </c>
      <c r="BC660" s="102" t="str">
        <f t="shared" si="414"/>
        <v/>
      </c>
      <c r="BD660" s="102">
        <v>14.362244897959185</v>
      </c>
      <c r="BE660" s="103">
        <f t="shared" si="416"/>
        <v>-4.3622448979591848</v>
      </c>
      <c r="BF660" s="169" t="s">
        <v>484</v>
      </c>
      <c r="BG660" s="105">
        <v>91.711999999999975</v>
      </c>
      <c r="BH660" s="105">
        <v>91.59615384615384</v>
      </c>
      <c r="BI660" s="105">
        <v>176.04074074074072</v>
      </c>
      <c r="BJ660" s="105">
        <v>243.45555555555552</v>
      </c>
      <c r="BK660" s="105">
        <v>201.58214285714283</v>
      </c>
      <c r="BL660" s="105">
        <v>87.240740740740748</v>
      </c>
      <c r="BM660" s="105">
        <v>71.693103448275863</v>
      </c>
      <c r="BN660" s="105">
        <v>69.07037037037037</v>
      </c>
      <c r="BO660" s="105">
        <v>119.0793103448276</v>
      </c>
      <c r="BP660" s="105">
        <v>201.88461538461539</v>
      </c>
      <c r="BQ660" s="105">
        <v>173.20714285714283</v>
      </c>
      <c r="BR660" s="106">
        <v>111.2785714285714</v>
      </c>
      <c r="BS660" s="107"/>
      <c r="BT660" s="142">
        <v>7.6154959557258382</v>
      </c>
      <c r="BU660" s="143">
        <v>7.6412537015985285</v>
      </c>
      <c r="BV660" s="143">
        <v>12.267241379310342</v>
      </c>
      <c r="BW660" s="143">
        <v>14.362244897959185</v>
      </c>
      <c r="BX660" s="143">
        <v>12.392857142857144</v>
      </c>
      <c r="BY660" s="143">
        <v>8.0487514863258038</v>
      </c>
      <c r="BZ660" s="143">
        <v>5.2413793103448265</v>
      </c>
      <c r="CA660" s="143">
        <v>4.4005102040816313</v>
      </c>
      <c r="CB660" s="143">
        <v>8.4827586206896584</v>
      </c>
      <c r="CC660" s="143">
        <v>12.245977011494253</v>
      </c>
      <c r="CD660" s="143">
        <v>12.077288941736029</v>
      </c>
      <c r="CE660" s="144">
        <v>8.9804597701149405</v>
      </c>
      <c r="CF660" s="110"/>
      <c r="CG660" s="111">
        <v>86</v>
      </c>
      <c r="CH660" s="111">
        <v>87</v>
      </c>
      <c r="CI660" s="111">
        <v>76</v>
      </c>
      <c r="CJ660" s="111">
        <v>97</v>
      </c>
      <c r="CK660" s="111">
        <v>135</v>
      </c>
      <c r="CL660" s="111">
        <v>80</v>
      </c>
      <c r="CM660" s="111">
        <v>101</v>
      </c>
      <c r="CN660" s="111">
        <v>78</v>
      </c>
      <c r="CO660" s="111">
        <v>77</v>
      </c>
      <c r="CP660" s="111">
        <v>110</v>
      </c>
      <c r="CQ660" s="111">
        <v>109</v>
      </c>
      <c r="CR660" s="111">
        <v>83</v>
      </c>
      <c r="CS660" s="112"/>
      <c r="CT660" s="512" t="s">
        <v>484</v>
      </c>
      <c r="CU660" s="114"/>
      <c r="CV660" s="114"/>
      <c r="CW660" s="114"/>
      <c r="CX660" s="114"/>
      <c r="CY660" s="114"/>
      <c r="CZ660" s="114"/>
      <c r="DA660" s="114"/>
      <c r="DB660" s="115"/>
      <c r="DC660" s="116"/>
      <c r="DD660" s="116"/>
      <c r="DE660" s="116"/>
      <c r="DF660" s="117"/>
      <c r="DH660" s="119">
        <v>18.505345274304378</v>
      </c>
      <c r="DI660" s="119">
        <v>36.531277458600876</v>
      </c>
      <c r="DJ660" s="120">
        <v>22.340649994367464</v>
      </c>
      <c r="DK660" s="121"/>
      <c r="DL660" s="119">
        <v>29.596394108684613</v>
      </c>
      <c r="DM660" s="119">
        <v>24.348806500761807</v>
      </c>
      <c r="DN660" s="120">
        <v>21.200253936008124</v>
      </c>
      <c r="DO660" s="121"/>
      <c r="DP660" s="119">
        <v>40.55990600144613</v>
      </c>
      <c r="DQ660" s="119">
        <v>51.468438177874184</v>
      </c>
      <c r="DR660" s="120">
        <v>45.121655820679678</v>
      </c>
      <c r="DS660" s="121"/>
      <c r="DT660" s="119">
        <v>58.215825256098128</v>
      </c>
      <c r="DU660" s="119">
        <v>67.345794478386694</v>
      </c>
      <c r="DV660" s="120">
        <v>68.720198447333374</v>
      </c>
      <c r="DW660" s="121"/>
      <c r="DX660" s="119">
        <v>92.224436787702103</v>
      </c>
      <c r="DY660" s="119">
        <v>57.315186853962359</v>
      </c>
      <c r="DZ660" s="120">
        <v>56.314921812880996</v>
      </c>
      <c r="EA660" s="121"/>
      <c r="EB660" s="119">
        <v>37.454183986987168</v>
      </c>
      <c r="EC660" s="119">
        <v>35.685514187601662</v>
      </c>
      <c r="ED660" s="120">
        <v>31.523938189047534</v>
      </c>
      <c r="EE660" s="121"/>
      <c r="EF660" s="119">
        <v>19.27902220802045</v>
      </c>
      <c r="EG660" s="119">
        <v>22.328255312350215</v>
      </c>
      <c r="EH660" s="120">
        <v>14.360904297811151</v>
      </c>
      <c r="EI660" s="121"/>
      <c r="EJ660" s="119">
        <v>14.305681818181817</v>
      </c>
      <c r="EK660" s="119">
        <v>14.991570672478208</v>
      </c>
      <c r="EL660" s="120">
        <v>27.925474782067244</v>
      </c>
      <c r="EM660" s="121"/>
      <c r="EN660" s="119">
        <v>28.264893617021283</v>
      </c>
      <c r="EO660" s="119">
        <v>34.020653771760166</v>
      </c>
      <c r="EP660" s="120">
        <v>58.482634429400399</v>
      </c>
      <c r="EQ660" s="121"/>
      <c r="ER660" s="119">
        <v>43.365796326435699</v>
      </c>
      <c r="ES660" s="119">
        <v>71.264784933736323</v>
      </c>
      <c r="ET660" s="120">
        <v>76.746691467100661</v>
      </c>
      <c r="EU660" s="121"/>
      <c r="EV660" s="119">
        <v>59.402891281068584</v>
      </c>
      <c r="EW660" s="119">
        <v>63.421898776982466</v>
      </c>
      <c r="EX660" s="120">
        <v>35.288846305585295</v>
      </c>
      <c r="EY660" s="121"/>
      <c r="EZ660" s="119">
        <v>39.089428882925183</v>
      </c>
      <c r="FA660" s="119">
        <v>34.507874874203281</v>
      </c>
      <c r="FB660" s="120">
        <v>32.070878061053335</v>
      </c>
    </row>
    <row r="661" spans="1:158" s="118" customFormat="1" ht="15" customHeight="1" x14ac:dyDescent="0.25">
      <c r="A661" s="85">
        <v>21210230</v>
      </c>
      <c r="B661" s="86">
        <v>-75.21875</v>
      </c>
      <c r="C661" s="86">
        <v>4.4344999999999999</v>
      </c>
      <c r="D661" s="445">
        <v>1160</v>
      </c>
      <c r="E661" s="187" t="s">
        <v>1929</v>
      </c>
      <c r="F661" s="188" t="s">
        <v>62</v>
      </c>
      <c r="G661" s="89" t="s">
        <v>1515</v>
      </c>
      <c r="H661" s="89" t="s">
        <v>1520</v>
      </c>
      <c r="I661" s="89" t="s">
        <v>1657</v>
      </c>
      <c r="J661" s="188" t="s">
        <v>1492</v>
      </c>
      <c r="K661" s="126">
        <v>26.3</v>
      </c>
      <c r="L661" s="126">
        <v>6</v>
      </c>
      <c r="M661" s="126">
        <v>3.8</v>
      </c>
      <c r="N661" s="126">
        <v>1</v>
      </c>
      <c r="O661" s="126">
        <v>5.6</v>
      </c>
      <c r="P661" s="126">
        <v>0</v>
      </c>
      <c r="Q661" s="126">
        <v>0</v>
      </c>
      <c r="R661" s="126">
        <v>0</v>
      </c>
      <c r="S661" s="126">
        <v>0</v>
      </c>
      <c r="T661" s="126">
        <v>14.1</v>
      </c>
      <c r="U661" s="126">
        <v>0</v>
      </c>
      <c r="V661" s="661">
        <v>0</v>
      </c>
      <c r="W661" s="661">
        <v>0</v>
      </c>
      <c r="X661" s="126">
        <v>20.7</v>
      </c>
      <c r="Y661" s="126">
        <v>2.2999999999999998</v>
      </c>
      <c r="Z661" s="126">
        <v>30</v>
      </c>
      <c r="AA661" s="126">
        <v>11.1</v>
      </c>
      <c r="AB661" s="126">
        <v>0</v>
      </c>
      <c r="AC661" s="126">
        <v>7</v>
      </c>
      <c r="AD661" s="126">
        <v>0</v>
      </c>
      <c r="AE661" s="126">
        <v>4.5</v>
      </c>
      <c r="AF661" s="126">
        <v>0</v>
      </c>
      <c r="AG661" s="126">
        <v>0</v>
      </c>
      <c r="AH661" s="126">
        <v>0.3</v>
      </c>
      <c r="AI661" s="126">
        <v>0</v>
      </c>
      <c r="AJ661" s="126">
        <v>1.5</v>
      </c>
      <c r="AK661" s="126">
        <v>1.7</v>
      </c>
      <c r="AL661" s="126">
        <v>45.7</v>
      </c>
      <c r="AM661" s="126">
        <v>0.7</v>
      </c>
      <c r="AN661" s="126">
        <v>0</v>
      </c>
      <c r="AO661" s="120"/>
      <c r="AP661" s="92">
        <f t="shared" si="411"/>
        <v>182.29999999999995</v>
      </c>
      <c r="AQ661" s="93" t="s">
        <v>1301</v>
      </c>
      <c r="AR661" s="483"/>
      <c r="AS661" s="484"/>
      <c r="AT661" s="96">
        <f t="shared" si="425"/>
        <v>30</v>
      </c>
      <c r="AU661" s="97">
        <f t="shared" si="430"/>
        <v>17</v>
      </c>
      <c r="AV661" s="98"/>
      <c r="AW661" s="58">
        <f t="shared" si="427"/>
        <v>0</v>
      </c>
      <c r="AX661" s="99"/>
      <c r="AY661" s="100">
        <f t="shared" si="426"/>
        <v>45.7</v>
      </c>
      <c r="AZ661" s="101">
        <v>112.1</v>
      </c>
      <c r="BA661" s="102">
        <f t="shared" si="412"/>
        <v>-66.399999999999991</v>
      </c>
      <c r="BB661" s="102" t="str">
        <f t="shared" si="413"/>
        <v/>
      </c>
      <c r="BC661" s="102" t="str">
        <f t="shared" si="414"/>
        <v/>
      </c>
      <c r="BD661" s="102" t="s">
        <v>1301</v>
      </c>
      <c r="BE661" s="103" t="e">
        <f t="shared" si="416"/>
        <v>#VALUE!</v>
      </c>
      <c r="BF661" s="169" t="s">
        <v>1836</v>
      </c>
      <c r="BG661" s="105" t="s">
        <v>1301</v>
      </c>
      <c r="BH661" s="105" t="s">
        <v>1301</v>
      </c>
      <c r="BI661" s="105" t="s">
        <v>1301</v>
      </c>
      <c r="BJ661" s="105" t="s">
        <v>1301</v>
      </c>
      <c r="BK661" s="105" t="s">
        <v>1301</v>
      </c>
      <c r="BL661" s="105" t="s">
        <v>1301</v>
      </c>
      <c r="BM661" s="105" t="s">
        <v>1301</v>
      </c>
      <c r="BN661" s="105" t="s">
        <v>1301</v>
      </c>
      <c r="BO661" s="105" t="s">
        <v>1301</v>
      </c>
      <c r="BP661" s="105" t="s">
        <v>1301</v>
      </c>
      <c r="BQ661" s="105" t="s">
        <v>1301</v>
      </c>
      <c r="BR661" s="106" t="s">
        <v>1301</v>
      </c>
      <c r="BS661" s="107"/>
      <c r="BT661" s="142" t="s">
        <v>1301</v>
      </c>
      <c r="BU661" s="143" t="s">
        <v>1301</v>
      </c>
      <c r="BV661" s="143" t="s">
        <v>1301</v>
      </c>
      <c r="BW661" s="143" t="s">
        <v>1301</v>
      </c>
      <c r="BX661" s="143" t="s">
        <v>1301</v>
      </c>
      <c r="BY661" s="143" t="s">
        <v>1301</v>
      </c>
      <c r="BZ661" s="143" t="s">
        <v>1301</v>
      </c>
      <c r="CA661" s="143" t="s">
        <v>1301</v>
      </c>
      <c r="CB661" s="143" t="s">
        <v>1301</v>
      </c>
      <c r="CC661" s="143" t="s">
        <v>1301</v>
      </c>
      <c r="CD661" s="143" t="s">
        <v>1301</v>
      </c>
      <c r="CE661" s="144" t="s">
        <v>1301</v>
      </c>
      <c r="CF661" s="110"/>
      <c r="CG661" s="111">
        <v>121.7</v>
      </c>
      <c r="CH661" s="111">
        <v>104</v>
      </c>
      <c r="CI661" s="111">
        <v>119.3</v>
      </c>
      <c r="CJ661" s="111">
        <v>112.1</v>
      </c>
      <c r="CK661" s="111">
        <v>135</v>
      </c>
      <c r="CL661" s="111">
        <v>93.4</v>
      </c>
      <c r="CM661" s="111">
        <v>67.2</v>
      </c>
      <c r="CN661" s="111">
        <v>60.7</v>
      </c>
      <c r="CO661" s="111">
        <v>136</v>
      </c>
      <c r="CP661" s="111">
        <v>126.6</v>
      </c>
      <c r="CQ661" s="111">
        <v>126</v>
      </c>
      <c r="CR661" s="111">
        <v>105</v>
      </c>
      <c r="CS661" s="112"/>
      <c r="CT661" s="515" t="s">
        <v>1836</v>
      </c>
      <c r="CU661" s="114">
        <f t="shared" ref="CU661:CU666" si="431">SUM(K661:T661)</f>
        <v>56.8</v>
      </c>
      <c r="CV661" s="114"/>
      <c r="CW661" s="114"/>
      <c r="CX661" s="114">
        <f t="shared" ref="CX661:CX666" si="432">SUM(U661:AD661)</f>
        <v>71.099999999999994</v>
      </c>
      <c r="CY661" s="114"/>
      <c r="CZ661" s="114"/>
      <c r="DA661" s="114">
        <f t="shared" ref="DA661:DA685" si="433">SUM(AE661:AO661)</f>
        <v>54.400000000000006</v>
      </c>
      <c r="DB661" s="115">
        <f t="shared" ref="DB661:DB666" si="434">+SUM(CU661:DA661)</f>
        <v>182.3</v>
      </c>
      <c r="DC661" s="116">
        <f t="shared" ref="DC661:DC677" si="435">COUNT(K661:T661)</f>
        <v>10</v>
      </c>
      <c r="DD661" s="116">
        <f t="shared" ref="DD661:DD677" si="436">COUNT(U661:AD661)</f>
        <v>10</v>
      </c>
      <c r="DE661" s="116">
        <f t="shared" ref="DE661:DE677" si="437">COUNT(AE661:AO661)</f>
        <v>10</v>
      </c>
      <c r="DF661" s="117">
        <f t="shared" ref="DF661:DF677" si="438">COUNT(K661:AO661)</f>
        <v>30</v>
      </c>
      <c r="DH661" s="119"/>
      <c r="DI661" s="119"/>
      <c r="DJ661" s="120"/>
      <c r="DK661" s="121"/>
      <c r="DL661" s="119"/>
      <c r="DM661" s="119"/>
      <c r="DN661" s="120"/>
      <c r="DO661" s="121"/>
      <c r="DP661" s="119"/>
      <c r="DQ661" s="119"/>
      <c r="DR661" s="120"/>
      <c r="DS661" s="121"/>
      <c r="DT661" s="119"/>
      <c r="DU661" s="119"/>
      <c r="DV661" s="120"/>
      <c r="DW661" s="121"/>
      <c r="DX661" s="119"/>
      <c r="DY661" s="119"/>
      <c r="DZ661" s="120"/>
      <c r="EA661" s="121"/>
      <c r="EB661" s="119"/>
      <c r="EC661" s="119"/>
      <c r="ED661" s="120"/>
      <c r="EE661" s="121"/>
      <c r="EF661" s="119"/>
      <c r="EG661" s="119"/>
      <c r="EH661" s="120"/>
      <c r="EI661" s="121"/>
      <c r="EJ661" s="119"/>
      <c r="EK661" s="119"/>
      <c r="EL661" s="120"/>
      <c r="EM661" s="121"/>
      <c r="EN661" s="119"/>
      <c r="EO661" s="119"/>
      <c r="EP661" s="120"/>
      <c r="EQ661" s="121"/>
      <c r="ER661" s="119"/>
      <c r="ES661" s="119"/>
      <c r="ET661" s="120"/>
      <c r="EU661" s="121"/>
      <c r="EV661" s="119"/>
      <c r="EW661" s="119"/>
      <c r="EX661" s="120"/>
      <c r="EY661" s="121"/>
      <c r="EZ661" s="119"/>
      <c r="FA661" s="119"/>
      <c r="FB661" s="120"/>
    </row>
    <row r="662" spans="1:158" s="118" customFormat="1" ht="15" customHeight="1" x14ac:dyDescent="0.25">
      <c r="A662" s="85">
        <v>22050040</v>
      </c>
      <c r="B662" s="86">
        <v>-75.382750000000001</v>
      </c>
      <c r="C662" s="86">
        <v>3.5976944400000002</v>
      </c>
      <c r="D662" s="445">
        <v>486</v>
      </c>
      <c r="E662" s="510" t="s">
        <v>485</v>
      </c>
      <c r="F662" s="169" t="s">
        <v>62</v>
      </c>
      <c r="G662" s="169" t="s">
        <v>1515</v>
      </c>
      <c r="H662" s="169" t="s">
        <v>1070</v>
      </c>
      <c r="I662" s="169" t="s">
        <v>1656</v>
      </c>
      <c r="J662" s="171" t="s">
        <v>1063</v>
      </c>
      <c r="K662" s="126">
        <v>1.6</v>
      </c>
      <c r="L662" s="126">
        <v>0</v>
      </c>
      <c r="M662" s="126">
        <v>17.5</v>
      </c>
      <c r="N662" s="126">
        <v>0</v>
      </c>
      <c r="O662" s="126">
        <v>0</v>
      </c>
      <c r="P662" s="126">
        <v>0</v>
      </c>
      <c r="Q662" s="126">
        <v>0.9</v>
      </c>
      <c r="R662" s="126">
        <v>0</v>
      </c>
      <c r="S662" s="126">
        <v>0</v>
      </c>
      <c r="T662" s="126">
        <v>0</v>
      </c>
      <c r="U662" s="126">
        <v>0</v>
      </c>
      <c r="V662" s="661">
        <v>0</v>
      </c>
      <c r="W662" s="661">
        <v>0</v>
      </c>
      <c r="X662" s="126">
        <v>38.4</v>
      </c>
      <c r="Y662" s="126">
        <v>0.5</v>
      </c>
      <c r="Z662" s="126">
        <v>138.9</v>
      </c>
      <c r="AA662" s="126">
        <v>3</v>
      </c>
      <c r="AB662" s="126">
        <v>0</v>
      </c>
      <c r="AC662" s="126">
        <v>0</v>
      </c>
      <c r="AD662" s="126">
        <v>0</v>
      </c>
      <c r="AE662" s="126">
        <v>0</v>
      </c>
      <c r="AF662" s="126">
        <v>2.9</v>
      </c>
      <c r="AG662" s="126">
        <v>6.5</v>
      </c>
      <c r="AH662" s="126">
        <v>2.8</v>
      </c>
      <c r="AI662" s="126">
        <v>6.5</v>
      </c>
      <c r="AJ662" s="126">
        <v>23.2</v>
      </c>
      <c r="AK662" s="126">
        <v>6.2</v>
      </c>
      <c r="AL662" s="126">
        <v>2.8</v>
      </c>
      <c r="AM662" s="126">
        <v>0</v>
      </c>
      <c r="AN662" s="126">
        <v>0</v>
      </c>
      <c r="AO662" s="120"/>
      <c r="AP662" s="92">
        <f t="shared" si="411"/>
        <v>251.70000000000002</v>
      </c>
      <c r="AQ662" s="93">
        <v>245.07586206896551</v>
      </c>
      <c r="AR662" s="94">
        <f t="shared" si="428"/>
        <v>102.70289284106259</v>
      </c>
      <c r="AS662" s="95">
        <f t="shared" si="429"/>
        <v>102.70289284106259</v>
      </c>
      <c r="AT662" s="96">
        <f t="shared" si="425"/>
        <v>30</v>
      </c>
      <c r="AU662" s="97">
        <f t="shared" si="430"/>
        <v>14</v>
      </c>
      <c r="AV662" s="98"/>
      <c r="AW662" s="58">
        <f t="shared" si="427"/>
        <v>0</v>
      </c>
      <c r="AX662" s="99"/>
      <c r="AY662" s="300">
        <f t="shared" si="426"/>
        <v>138.9</v>
      </c>
      <c r="AZ662" s="101">
        <v>125.6</v>
      </c>
      <c r="BA662" s="102">
        <f t="shared" si="412"/>
        <v>13.300000000000011</v>
      </c>
      <c r="BB662" s="102" t="str">
        <f t="shared" si="413"/>
        <v>Si</v>
      </c>
      <c r="BC662" s="102" t="str">
        <f t="shared" si="414"/>
        <v/>
      </c>
      <c r="BD662" s="102">
        <v>14.044827586206898</v>
      </c>
      <c r="BE662" s="103">
        <f t="shared" si="416"/>
        <v>-4.4827586206897863E-2</v>
      </c>
      <c r="BF662" s="169" t="s">
        <v>485</v>
      </c>
      <c r="BG662" s="105">
        <v>122.62413793103448</v>
      </c>
      <c r="BH662" s="105">
        <v>180.53103448275857</v>
      </c>
      <c r="BI662" s="105">
        <v>223.64827586206897</v>
      </c>
      <c r="BJ662" s="105">
        <v>245.07586206896551</v>
      </c>
      <c r="BK662" s="105">
        <v>186.23793103448273</v>
      </c>
      <c r="BL662" s="105">
        <v>66.827586206896541</v>
      </c>
      <c r="BM662" s="105">
        <v>50.579310344827583</v>
      </c>
      <c r="BN662" s="105">
        <v>56.65862068965518</v>
      </c>
      <c r="BO662" s="105">
        <v>119.7133333333334</v>
      </c>
      <c r="BP662" s="105">
        <v>255.44137931034481</v>
      </c>
      <c r="BQ662" s="105">
        <v>316.7714285714286</v>
      </c>
      <c r="BR662" s="106">
        <v>219.20000000000002</v>
      </c>
      <c r="BS662" s="107"/>
      <c r="BT662" s="108">
        <v>9.4088888888888871</v>
      </c>
      <c r="BU662" s="108">
        <v>10.701600985221674</v>
      </c>
      <c r="BV662" s="108">
        <v>14.552222222222223</v>
      </c>
      <c r="BW662" s="108">
        <v>14.044827586206898</v>
      </c>
      <c r="BX662" s="108">
        <v>12.654444444444444</v>
      </c>
      <c r="BY662" s="109">
        <v>6.7114942528735639</v>
      </c>
      <c r="BZ662" s="109">
        <v>5.7444444444444427</v>
      </c>
      <c r="CA662" s="109">
        <v>4.7931034482758603</v>
      </c>
      <c r="CB662" s="109">
        <v>8.3999999999999986</v>
      </c>
      <c r="CC662" s="109">
        <v>14.647777777777776</v>
      </c>
      <c r="CD662" s="109">
        <v>17.637336504161713</v>
      </c>
      <c r="CE662" s="109">
        <v>14.86206896551724</v>
      </c>
      <c r="CF662" s="110"/>
      <c r="CG662" s="111">
        <v>77.2</v>
      </c>
      <c r="CH662" s="111">
        <v>125</v>
      </c>
      <c r="CI662" s="111">
        <v>111</v>
      </c>
      <c r="CJ662" s="111">
        <v>125.6</v>
      </c>
      <c r="CK662" s="111">
        <v>118.2</v>
      </c>
      <c r="CL662" s="111">
        <v>100</v>
      </c>
      <c r="CM662" s="111">
        <v>127.5</v>
      </c>
      <c r="CN662" s="111">
        <v>125</v>
      </c>
      <c r="CO662" s="111">
        <v>111.2</v>
      </c>
      <c r="CP662" s="111">
        <v>121.5</v>
      </c>
      <c r="CQ662" s="111">
        <v>109.5</v>
      </c>
      <c r="CR662" s="111">
        <v>117</v>
      </c>
      <c r="CS662" s="112"/>
      <c r="CT662" s="512" t="s">
        <v>485</v>
      </c>
      <c r="CU662" s="114">
        <f t="shared" si="431"/>
        <v>20</v>
      </c>
      <c r="CV662" s="114"/>
      <c r="CW662" s="114"/>
      <c r="CX662" s="114">
        <f t="shared" si="432"/>
        <v>180.8</v>
      </c>
      <c r="CY662" s="114"/>
      <c r="CZ662" s="114"/>
      <c r="DA662" s="114">
        <f t="shared" si="433"/>
        <v>50.9</v>
      </c>
      <c r="DB662" s="115">
        <f t="shared" si="434"/>
        <v>251.70000000000002</v>
      </c>
      <c r="DC662" s="116">
        <f t="shared" si="435"/>
        <v>10</v>
      </c>
      <c r="DD662" s="116">
        <f t="shared" si="436"/>
        <v>10</v>
      </c>
      <c r="DE662" s="116">
        <f t="shared" si="437"/>
        <v>10</v>
      </c>
      <c r="DF662" s="117">
        <f t="shared" si="438"/>
        <v>30</v>
      </c>
      <c r="DH662" s="119">
        <v>56.087857142857153</v>
      </c>
      <c r="DI662" s="119">
        <v>39.301706349206356</v>
      </c>
      <c r="DJ662" s="120">
        <v>39.703769841269846</v>
      </c>
      <c r="DK662" s="121"/>
      <c r="DL662" s="119">
        <v>66.390105416212293</v>
      </c>
      <c r="DM662" s="119">
        <v>61.175172664485636</v>
      </c>
      <c r="DN662" s="120">
        <v>56.361388585968747</v>
      </c>
      <c r="DO662" s="121"/>
      <c r="DP662" s="119">
        <v>75.521040620721152</v>
      </c>
      <c r="DQ662" s="119">
        <v>67.000718089152613</v>
      </c>
      <c r="DR662" s="120">
        <v>69.614907956792962</v>
      </c>
      <c r="DS662" s="121"/>
      <c r="DT662" s="119">
        <v>73.442386554621848</v>
      </c>
      <c r="DU662" s="119">
        <v>86.966051820728282</v>
      </c>
      <c r="DV662" s="120">
        <v>74.528228291316523</v>
      </c>
      <c r="DW662" s="121"/>
      <c r="DX662" s="119">
        <v>64.28328266377126</v>
      </c>
      <c r="DY662" s="119">
        <v>53.98988418385813</v>
      </c>
      <c r="DZ662" s="120">
        <v>67.613499819037273</v>
      </c>
      <c r="EA662" s="121"/>
      <c r="EB662" s="119">
        <v>31.229076115485555</v>
      </c>
      <c r="EC662" s="119">
        <v>16.254881889763777</v>
      </c>
      <c r="ED662" s="120">
        <v>15.07270866141732</v>
      </c>
      <c r="EE662" s="121"/>
      <c r="EF662" s="119">
        <v>24.767434210526314</v>
      </c>
      <c r="EG662" s="119">
        <v>19.036929824561405</v>
      </c>
      <c r="EH662" s="120">
        <v>15.248969298245614</v>
      </c>
      <c r="EI662" s="121"/>
      <c r="EJ662" s="119">
        <v>19.419996534396116</v>
      </c>
      <c r="EK662" s="119">
        <v>13.871426095997226</v>
      </c>
      <c r="EL662" s="120">
        <v>25.860301507537685</v>
      </c>
      <c r="EM662" s="121"/>
      <c r="EN662" s="119">
        <v>38.235524256651019</v>
      </c>
      <c r="EO662" s="119">
        <v>33.647261345852897</v>
      </c>
      <c r="EP662" s="120">
        <v>58.423881064162757</v>
      </c>
      <c r="EQ662" s="121"/>
      <c r="ER662" s="119">
        <v>60.574301270417429</v>
      </c>
      <c r="ES662" s="119">
        <v>86.01154869933454</v>
      </c>
      <c r="ET662" s="120">
        <v>126.09748336358136</v>
      </c>
      <c r="EU662" s="121"/>
      <c r="EV662" s="119">
        <v>103.5390669371197</v>
      </c>
      <c r="EW662" s="119">
        <v>110.68673427991888</v>
      </c>
      <c r="EX662" s="120">
        <v>98.229371196754585</v>
      </c>
      <c r="EY662" s="121"/>
      <c r="EZ662" s="119">
        <v>68.384578563995873</v>
      </c>
      <c r="FA662" s="119">
        <v>78.982188692334404</v>
      </c>
      <c r="FB662" s="120">
        <v>44.789899410336467</v>
      </c>
    </row>
    <row r="663" spans="1:158" s="118" customFormat="1" ht="15" customHeight="1" x14ac:dyDescent="0.25">
      <c r="A663" s="283">
        <v>21130010</v>
      </c>
      <c r="B663" s="86">
        <v>-74.852805559999993</v>
      </c>
      <c r="C663" s="86">
        <v>3.8503888900000001</v>
      </c>
      <c r="D663" s="445">
        <v>345</v>
      </c>
      <c r="E663" s="510" t="s">
        <v>475</v>
      </c>
      <c r="F663" s="169" t="s">
        <v>62</v>
      </c>
      <c r="G663" s="169" t="s">
        <v>1515</v>
      </c>
      <c r="H663" s="169" t="s">
        <v>1520</v>
      </c>
      <c r="I663" s="169" t="s">
        <v>1615</v>
      </c>
      <c r="J663" s="233" t="s">
        <v>1056</v>
      </c>
      <c r="K663" s="126">
        <v>1</v>
      </c>
      <c r="L663" s="126">
        <v>0</v>
      </c>
      <c r="M663" s="126">
        <v>0</v>
      </c>
      <c r="N663" s="126">
        <v>0</v>
      </c>
      <c r="O663" s="126">
        <v>0</v>
      </c>
      <c r="P663" s="126">
        <v>0</v>
      </c>
      <c r="Q663" s="126">
        <v>0</v>
      </c>
      <c r="R663" s="126">
        <v>3</v>
      </c>
      <c r="S663" s="126">
        <v>0</v>
      </c>
      <c r="T663" s="126">
        <v>0</v>
      </c>
      <c r="U663" s="126">
        <v>0</v>
      </c>
      <c r="V663" s="661">
        <v>76</v>
      </c>
      <c r="W663" s="661">
        <v>3</v>
      </c>
      <c r="X663" s="126">
        <v>21</v>
      </c>
      <c r="Y663" s="126">
        <v>0</v>
      </c>
      <c r="Z663" s="126">
        <v>16</v>
      </c>
      <c r="AA663" s="126">
        <v>7</v>
      </c>
      <c r="AB663" s="126">
        <v>0</v>
      </c>
      <c r="AC663" s="126">
        <v>0</v>
      </c>
      <c r="AD663" s="126">
        <v>0</v>
      </c>
      <c r="AE663" s="126">
        <v>0</v>
      </c>
      <c r="AF663" s="126">
        <v>0</v>
      </c>
      <c r="AG663" s="126">
        <v>1.3</v>
      </c>
      <c r="AH663" s="126">
        <v>22</v>
      </c>
      <c r="AI663" s="126">
        <v>0</v>
      </c>
      <c r="AJ663" s="126">
        <v>2</v>
      </c>
      <c r="AK663" s="126">
        <v>0</v>
      </c>
      <c r="AL663" s="126">
        <v>0</v>
      </c>
      <c r="AM663" s="126">
        <v>0</v>
      </c>
      <c r="AN663" s="126">
        <v>0</v>
      </c>
      <c r="AO663" s="120"/>
      <c r="AP663" s="92">
        <f t="shared" si="411"/>
        <v>152.30000000000001</v>
      </c>
      <c r="AQ663" s="93">
        <v>278.55666666666667</v>
      </c>
      <c r="AR663" s="94">
        <f>+AP663*100/AQ663</f>
        <v>54.674692163174463</v>
      </c>
      <c r="AS663" s="95">
        <f>IF(AND((AP663*$AT$1*100/(AQ663*AT663))&gt;100+3.33*AP663-AQ663*AT663/$AT$1,AQ663&lt;30),IF(100+3.33*AP663-AQ663*AT663/$AT$1&gt;200,200,100+3.33*AP663-AQ663*AT663/$AT$1),IF((AP663*$AT$1*100/(AQ663*AT663))&lt;100+AP663-3.33*AQ663*AT663/$AT$1,100+AP663-3.33*AQ663*AT663/$AT$1,IF((AP663*$AT$1*100/(AQ663*AT663))&gt;200,200,(AP663*$AT$1*100/(AQ663*AT663)))))</f>
        <v>54.674692163174456</v>
      </c>
      <c r="AT663" s="96">
        <f>COUNT(K663:AO663)</f>
        <v>30</v>
      </c>
      <c r="AU663" s="97">
        <f t="shared" si="430"/>
        <v>10</v>
      </c>
      <c r="AV663" s="98"/>
      <c r="AW663" s="58">
        <f t="shared" si="427"/>
        <v>0</v>
      </c>
      <c r="AX663" s="99"/>
      <c r="AY663" s="300">
        <f t="shared" si="426"/>
        <v>76</v>
      </c>
      <c r="AZ663" s="101">
        <v>137</v>
      </c>
      <c r="BA663" s="102">
        <f t="shared" si="412"/>
        <v>-61</v>
      </c>
      <c r="BB663" s="102" t="str">
        <f t="shared" si="413"/>
        <v/>
      </c>
      <c r="BC663" s="102" t="str">
        <f t="shared" si="414"/>
        <v/>
      </c>
      <c r="BD663" s="102">
        <v>12.66666666666667</v>
      </c>
      <c r="BE663" s="103">
        <f t="shared" si="416"/>
        <v>-2.6666666666666696</v>
      </c>
      <c r="BF663" s="169" t="s">
        <v>475</v>
      </c>
      <c r="BG663" s="105">
        <v>119.72413793103448</v>
      </c>
      <c r="BH663" s="105">
        <v>137</v>
      </c>
      <c r="BI663" s="105">
        <v>220.33333333333334</v>
      </c>
      <c r="BJ663" s="105">
        <v>278.55666666666667</v>
      </c>
      <c r="BK663" s="105">
        <v>194.44666666666666</v>
      </c>
      <c r="BL663" s="105">
        <v>92.793333333333322</v>
      </c>
      <c r="BM663" s="105">
        <v>58.589999999999996</v>
      </c>
      <c r="BN663" s="105">
        <v>55.503448275862063</v>
      </c>
      <c r="BO663" s="105">
        <v>102.98620689655174</v>
      </c>
      <c r="BP663" s="105">
        <v>223.87</v>
      </c>
      <c r="BQ663" s="105">
        <v>232.68</v>
      </c>
      <c r="BR663" s="106">
        <v>184.20333333333335</v>
      </c>
      <c r="BS663" s="107"/>
      <c r="BT663" s="108">
        <v>7.1379310344827553</v>
      </c>
      <c r="BU663" s="108">
        <v>8.4061385255648045</v>
      </c>
      <c r="BV663" s="108">
        <v>11.199999999999998</v>
      </c>
      <c r="BW663" s="108">
        <v>12.66666666666667</v>
      </c>
      <c r="BX663" s="108">
        <v>11.699999999999996</v>
      </c>
      <c r="BY663" s="109">
        <v>6.5333333333333332</v>
      </c>
      <c r="BZ663" s="109">
        <v>4.8666666666666645</v>
      </c>
      <c r="CA663" s="109">
        <v>4.2399999999999993</v>
      </c>
      <c r="CB663" s="109">
        <v>6.9310344827586219</v>
      </c>
      <c r="CC663" s="109">
        <v>12.133333333333335</v>
      </c>
      <c r="CD663" s="109">
        <v>12.900000000000002</v>
      </c>
      <c r="CE663" s="109">
        <v>9.6999999999999975</v>
      </c>
      <c r="CF663" s="110"/>
      <c r="CG663" s="111">
        <v>120</v>
      </c>
      <c r="CH663" s="111">
        <v>132</v>
      </c>
      <c r="CI663" s="111">
        <v>133</v>
      </c>
      <c r="CJ663" s="111">
        <v>137</v>
      </c>
      <c r="CK663" s="111">
        <v>136</v>
      </c>
      <c r="CL663" s="111">
        <v>135</v>
      </c>
      <c r="CM663" s="111">
        <v>98</v>
      </c>
      <c r="CN663" s="111">
        <v>120</v>
      </c>
      <c r="CO663" s="111">
        <v>105</v>
      </c>
      <c r="CP663" s="111">
        <v>136</v>
      </c>
      <c r="CQ663" s="111">
        <v>110</v>
      </c>
      <c r="CR663" s="111">
        <v>136</v>
      </c>
      <c r="CS663" s="112"/>
      <c r="CT663" s="512" t="s">
        <v>475</v>
      </c>
      <c r="CU663" s="114">
        <f t="shared" si="431"/>
        <v>4</v>
      </c>
      <c r="CV663" s="114"/>
      <c r="CW663" s="114"/>
      <c r="CX663" s="114">
        <f t="shared" si="432"/>
        <v>123</v>
      </c>
      <c r="CY663" s="114"/>
      <c r="CZ663" s="114"/>
      <c r="DA663" s="114">
        <f t="shared" si="433"/>
        <v>25.3</v>
      </c>
      <c r="DB663" s="115">
        <f t="shared" si="434"/>
        <v>152.30000000000001</v>
      </c>
      <c r="DC663" s="116">
        <f t="shared" si="435"/>
        <v>10</v>
      </c>
      <c r="DD663" s="116">
        <f t="shared" si="436"/>
        <v>10</v>
      </c>
      <c r="DE663" s="116">
        <f t="shared" si="437"/>
        <v>10</v>
      </c>
      <c r="DF663" s="117">
        <f t="shared" si="438"/>
        <v>30</v>
      </c>
      <c r="DH663" s="119">
        <v>37.705350118017307</v>
      </c>
      <c r="DI663" s="119">
        <v>40.141096249672174</v>
      </c>
      <c r="DJ663" s="120">
        <v>45.986886965643848</v>
      </c>
      <c r="DK663" s="121"/>
      <c r="DL663" s="119">
        <v>49.246159256468232</v>
      </c>
      <c r="DM663" s="119">
        <v>38.821065059030403</v>
      </c>
      <c r="DN663" s="120">
        <v>43.686109017834717</v>
      </c>
      <c r="DO663" s="121"/>
      <c r="DP663" s="119">
        <v>60.811153916712527</v>
      </c>
      <c r="DQ663" s="119">
        <v>63.311612548156305</v>
      </c>
      <c r="DR663" s="120">
        <v>57.61056686846451</v>
      </c>
      <c r="DS663" s="121"/>
      <c r="DT663" s="119">
        <v>105.7</v>
      </c>
      <c r="DU663" s="119">
        <v>101.5</v>
      </c>
      <c r="DV663" s="120">
        <v>92.4</v>
      </c>
      <c r="DW663" s="121"/>
      <c r="DX663" s="119">
        <v>78.360253485424607</v>
      </c>
      <c r="DY663" s="119">
        <v>58.370392902408113</v>
      </c>
      <c r="DZ663" s="120">
        <v>73.56268694550063</v>
      </c>
      <c r="EA663" s="121"/>
      <c r="EB663" s="119">
        <v>36.865793742757823</v>
      </c>
      <c r="EC663" s="119">
        <v>30.871355735805331</v>
      </c>
      <c r="ED663" s="120">
        <v>18.482850521436848</v>
      </c>
      <c r="EE663" s="121"/>
      <c r="EF663" s="119">
        <v>18.693297491039424</v>
      </c>
      <c r="EG663" s="119">
        <v>22.991756272401432</v>
      </c>
      <c r="EH663" s="120">
        <v>14.094946236559139</v>
      </c>
      <c r="EI663" s="121"/>
      <c r="EJ663" s="119">
        <v>17.710976744186048</v>
      </c>
      <c r="EK663" s="119">
        <v>19.512093023255819</v>
      </c>
      <c r="EL663" s="120">
        <v>27.316930232558143</v>
      </c>
      <c r="EM663" s="121"/>
      <c r="EN663" s="119">
        <v>28.10814492753623</v>
      </c>
      <c r="EO663" s="119">
        <v>33.009565217391305</v>
      </c>
      <c r="EP663" s="120">
        <v>65.418956521739133</v>
      </c>
      <c r="EQ663" s="121"/>
      <c r="ER663" s="119">
        <v>53.983307573415765</v>
      </c>
      <c r="ES663" s="119">
        <v>91.871591962905725</v>
      </c>
      <c r="ET663" s="120">
        <v>112.86510046367853</v>
      </c>
      <c r="EU663" s="121"/>
      <c r="EV663" s="119">
        <v>87.012575888985239</v>
      </c>
      <c r="EW663" s="119">
        <v>73.310595547846191</v>
      </c>
      <c r="EX663" s="120">
        <v>70.310161896501867</v>
      </c>
      <c r="EY663" s="121"/>
      <c r="EZ663" s="119">
        <v>68.24505023668307</v>
      </c>
      <c r="FA663" s="119">
        <v>71.84215390948043</v>
      </c>
      <c r="FB663" s="120">
        <v>44.064519991767547</v>
      </c>
    </row>
    <row r="664" spans="1:158" s="118" customFormat="1" ht="15" customHeight="1" x14ac:dyDescent="0.25">
      <c r="A664" s="85">
        <v>22045010</v>
      </c>
      <c r="B664" s="86">
        <v>-75.503472220000006</v>
      </c>
      <c r="C664" s="86">
        <v>3.7224722200000002</v>
      </c>
      <c r="D664" s="445">
        <v>1040</v>
      </c>
      <c r="E664" s="510" t="s">
        <v>486</v>
      </c>
      <c r="F664" s="169" t="s">
        <v>62</v>
      </c>
      <c r="G664" s="169" t="s">
        <v>1515</v>
      </c>
      <c r="H664" s="169" t="s">
        <v>1070</v>
      </c>
      <c r="I664" s="169" t="s">
        <v>1656</v>
      </c>
      <c r="J664" s="171" t="s">
        <v>1064</v>
      </c>
      <c r="K664" s="126">
        <v>7.8</v>
      </c>
      <c r="L664" s="126">
        <v>0</v>
      </c>
      <c r="M664" s="126">
        <v>0</v>
      </c>
      <c r="N664" s="126">
        <v>0</v>
      </c>
      <c r="O664" s="126">
        <v>0</v>
      </c>
      <c r="P664" s="126">
        <v>0</v>
      </c>
      <c r="Q664" s="126">
        <v>0</v>
      </c>
      <c r="R664" s="126">
        <v>0</v>
      </c>
      <c r="S664" s="126">
        <v>0</v>
      </c>
      <c r="T664" s="126">
        <v>0</v>
      </c>
      <c r="U664" s="126">
        <v>0</v>
      </c>
      <c r="V664" s="661">
        <v>0</v>
      </c>
      <c r="W664" s="661">
        <v>0</v>
      </c>
      <c r="X664" s="126">
        <v>3</v>
      </c>
      <c r="Y664" s="126">
        <v>0</v>
      </c>
      <c r="Z664" s="126">
        <v>18</v>
      </c>
      <c r="AA664" s="126">
        <v>5</v>
      </c>
      <c r="AB664" s="126">
        <v>0</v>
      </c>
      <c r="AC664" s="126">
        <v>0</v>
      </c>
      <c r="AD664" s="126">
        <v>0</v>
      </c>
      <c r="AE664" s="126">
        <v>0</v>
      </c>
      <c r="AF664" s="126">
        <v>0</v>
      </c>
      <c r="AG664" s="126">
        <v>0</v>
      </c>
      <c r="AH664" s="126">
        <v>0</v>
      </c>
      <c r="AI664" s="126">
        <v>24</v>
      </c>
      <c r="AJ664" s="126">
        <v>10</v>
      </c>
      <c r="AK664" s="126">
        <v>0</v>
      </c>
      <c r="AL664" s="126">
        <v>0</v>
      </c>
      <c r="AM664" s="126">
        <v>0</v>
      </c>
      <c r="AN664" s="126">
        <v>0</v>
      </c>
      <c r="AO664" s="120"/>
      <c r="AP664" s="92">
        <f t="shared" si="411"/>
        <v>67.8</v>
      </c>
      <c r="AQ664" s="93">
        <v>319.87931034482756</v>
      </c>
      <c r="AR664" s="58"/>
      <c r="AS664" s="58"/>
      <c r="AT664" s="96">
        <f t="shared" si="425"/>
        <v>30</v>
      </c>
      <c r="AU664" s="97">
        <f t="shared" si="430"/>
        <v>6</v>
      </c>
      <c r="AV664" s="98"/>
      <c r="AW664" s="58"/>
      <c r="AX664" s="99"/>
      <c r="AY664" s="100"/>
      <c r="AZ664" s="101">
        <v>134.5</v>
      </c>
      <c r="BA664" s="102" t="str">
        <f t="shared" si="412"/>
        <v/>
      </c>
      <c r="BB664" s="102" t="str">
        <f t="shared" si="413"/>
        <v/>
      </c>
      <c r="BC664" s="102" t="str">
        <f t="shared" si="414"/>
        <v/>
      </c>
      <c r="BD664" s="102">
        <v>16.121839080459772</v>
      </c>
      <c r="BE664" s="103">
        <f t="shared" si="416"/>
        <v>-10.121839080459772</v>
      </c>
      <c r="BF664" s="169" t="s">
        <v>486</v>
      </c>
      <c r="BG664" s="105">
        <v>202.0397142092387</v>
      </c>
      <c r="BH664" s="105">
        <v>207.3133333333333</v>
      </c>
      <c r="BI664" s="105">
        <v>304.28275862068966</v>
      </c>
      <c r="BJ664" s="105">
        <v>319.87931034482756</v>
      </c>
      <c r="BK664" s="105">
        <v>265.41034482758619</v>
      </c>
      <c r="BL664" s="105">
        <v>115.23666666666665</v>
      </c>
      <c r="BM664" s="105">
        <v>82.15517241379311</v>
      </c>
      <c r="BN664" s="105">
        <v>73.479310344827596</v>
      </c>
      <c r="BO664" s="105">
        <v>158.67499999999995</v>
      </c>
      <c r="BP664" s="105">
        <v>320.8214285714285</v>
      </c>
      <c r="BQ664" s="105">
        <v>388.18888888888893</v>
      </c>
      <c r="BR664" s="106">
        <v>294.048</v>
      </c>
      <c r="BS664" s="107"/>
      <c r="BT664" s="108">
        <v>13.090149670649078</v>
      </c>
      <c r="BU664" s="108">
        <v>13.094037356321838</v>
      </c>
      <c r="BV664" s="108">
        <v>16.687356321839079</v>
      </c>
      <c r="BW664" s="108">
        <v>16.121839080459772</v>
      </c>
      <c r="BX664" s="108">
        <v>14.903448275862068</v>
      </c>
      <c r="BY664" s="109">
        <v>8.7999999999999989</v>
      </c>
      <c r="BZ664" s="109">
        <v>6.4777777777777761</v>
      </c>
      <c r="CA664" s="109">
        <v>5.9999999999999982</v>
      </c>
      <c r="CB664" s="109">
        <v>9.9908045977011497</v>
      </c>
      <c r="CC664" s="109">
        <v>17.035714285714288</v>
      </c>
      <c r="CD664" s="109">
        <v>19.991187739463609</v>
      </c>
      <c r="CE664" s="109">
        <v>17.051302681992336</v>
      </c>
      <c r="CF664" s="110"/>
      <c r="CG664" s="111">
        <v>116</v>
      </c>
      <c r="CH664" s="111">
        <v>122.9</v>
      </c>
      <c r="CI664" s="111">
        <v>110.2</v>
      </c>
      <c r="CJ664" s="111">
        <v>134.5</v>
      </c>
      <c r="CK664" s="111">
        <v>136.19999999999999</v>
      </c>
      <c r="CL664" s="111">
        <v>97</v>
      </c>
      <c r="CM664" s="111">
        <v>89.7</v>
      </c>
      <c r="CN664" s="111">
        <v>79.400000000000006</v>
      </c>
      <c r="CO664" s="111">
        <v>141.6</v>
      </c>
      <c r="CP664" s="111">
        <v>126.5</v>
      </c>
      <c r="CQ664" s="111">
        <v>126.7</v>
      </c>
      <c r="CR664" s="111">
        <v>95.1</v>
      </c>
      <c r="CS664" s="112"/>
      <c r="CT664" s="512" t="s">
        <v>486</v>
      </c>
      <c r="CU664" s="114">
        <f t="shared" si="431"/>
        <v>7.8</v>
      </c>
      <c r="CV664" s="114"/>
      <c r="CW664" s="114"/>
      <c r="CX664" s="114">
        <f t="shared" si="432"/>
        <v>26</v>
      </c>
      <c r="CY664" s="114"/>
      <c r="CZ664" s="114"/>
      <c r="DA664" s="114">
        <f t="shared" si="433"/>
        <v>34</v>
      </c>
      <c r="DB664" s="115">
        <f t="shared" si="434"/>
        <v>67.8</v>
      </c>
      <c r="DC664" s="116">
        <f t="shared" si="435"/>
        <v>10</v>
      </c>
      <c r="DD664" s="116">
        <f t="shared" si="436"/>
        <v>10</v>
      </c>
      <c r="DE664" s="116">
        <f t="shared" si="437"/>
        <v>10</v>
      </c>
      <c r="DF664" s="117">
        <f t="shared" si="438"/>
        <v>30</v>
      </c>
      <c r="DH664" s="119">
        <v>80.390449361933221</v>
      </c>
      <c r="DI664" s="119">
        <v>51.59387048601684</v>
      </c>
      <c r="DJ664" s="120">
        <v>71.191542221015496</v>
      </c>
      <c r="DK664" s="121"/>
      <c r="DL664" s="119">
        <v>68.916760184139676</v>
      </c>
      <c r="DM664" s="119">
        <v>75.209601320246676</v>
      </c>
      <c r="DN664" s="120">
        <v>57.346052288717111</v>
      </c>
      <c r="DO664" s="121"/>
      <c r="DP664" s="119">
        <v>96.31625796648801</v>
      </c>
      <c r="DQ664" s="119">
        <v>67.111328240408568</v>
      </c>
      <c r="DR664" s="120">
        <v>81.713793103448296</v>
      </c>
      <c r="DS664" s="121"/>
      <c r="DT664" s="119">
        <v>100.38540632407532</v>
      </c>
      <c r="DU664" s="119">
        <v>109.88402544836531</v>
      </c>
      <c r="DV664" s="120">
        <v>98.085740641352473</v>
      </c>
      <c r="DW664" s="121"/>
      <c r="DX664" s="119">
        <v>90.613900502473982</v>
      </c>
      <c r="DY664" s="119">
        <v>78.712074719036451</v>
      </c>
      <c r="DZ664" s="120">
        <v>100.41540408883431</v>
      </c>
      <c r="EA664" s="121"/>
      <c r="EB664" s="119">
        <v>50.875213805277397</v>
      </c>
      <c r="EC664" s="119">
        <v>30.385196457375894</v>
      </c>
      <c r="ED664" s="120">
        <v>31.984417323553572</v>
      </c>
      <c r="EE664" s="121"/>
      <c r="EF664" s="119">
        <v>34.584685953406016</v>
      </c>
      <c r="EG664" s="119">
        <v>24.888979197682364</v>
      </c>
      <c r="EH664" s="120">
        <v>26.188403814428831</v>
      </c>
      <c r="EI664" s="121"/>
      <c r="EJ664" s="119">
        <v>30.504700443074551</v>
      </c>
      <c r="EK664" s="119">
        <v>22.003390483529184</v>
      </c>
      <c r="EL664" s="120">
        <v>37.005702176844537</v>
      </c>
      <c r="EM664" s="121"/>
      <c r="EN664" s="119">
        <v>39.697577052181884</v>
      </c>
      <c r="EO664" s="119">
        <v>41.89744278303327</v>
      </c>
      <c r="EP664" s="120">
        <v>87.894635337198679</v>
      </c>
      <c r="EQ664" s="121"/>
      <c r="ER664" s="119">
        <v>91.516116090649348</v>
      </c>
      <c r="ES664" s="119">
        <v>112.41979725233865</v>
      </c>
      <c r="ET664" s="120">
        <v>148.52615562252927</v>
      </c>
      <c r="EU664" s="121"/>
      <c r="EV664" s="119">
        <v>120.98190627149567</v>
      </c>
      <c r="EW664" s="119">
        <v>113.18307264407694</v>
      </c>
      <c r="EX664" s="120">
        <v>111.68329694649643</v>
      </c>
      <c r="EY664" s="121"/>
      <c r="EZ664" s="119">
        <v>98.286716705772534</v>
      </c>
      <c r="FA664" s="119">
        <v>116.88420328489126</v>
      </c>
      <c r="FB664" s="120">
        <v>65.491148974853516</v>
      </c>
    </row>
    <row r="665" spans="1:158" s="118" customFormat="1" ht="15" customHeight="1" x14ac:dyDescent="0.25">
      <c r="A665" s="283">
        <v>22065040</v>
      </c>
      <c r="B665" s="86">
        <v>-75.488027779999996</v>
      </c>
      <c r="C665" s="86">
        <v>3.9069166700000002</v>
      </c>
      <c r="D665" s="445">
        <v>1500</v>
      </c>
      <c r="E665" s="510" t="s">
        <v>487</v>
      </c>
      <c r="F665" s="169" t="s">
        <v>62</v>
      </c>
      <c r="G665" s="169" t="s">
        <v>1515</v>
      </c>
      <c r="H665" s="169" t="s">
        <v>1070</v>
      </c>
      <c r="I665" s="169" t="s">
        <v>1656</v>
      </c>
      <c r="J665" s="233" t="s">
        <v>738</v>
      </c>
      <c r="K665" s="126">
        <v>20</v>
      </c>
      <c r="L665" s="126">
        <v>0</v>
      </c>
      <c r="M665" s="126">
        <v>6</v>
      </c>
      <c r="N665" s="126">
        <v>6</v>
      </c>
      <c r="O665" s="126">
        <v>18</v>
      </c>
      <c r="P665" s="126">
        <v>0</v>
      </c>
      <c r="Q665" s="126">
        <v>0</v>
      </c>
      <c r="R665" s="126">
        <v>0</v>
      </c>
      <c r="S665" s="126">
        <v>0</v>
      </c>
      <c r="T665" s="126">
        <v>0</v>
      </c>
      <c r="U665" s="126">
        <v>0</v>
      </c>
      <c r="V665" s="661">
        <v>0</v>
      </c>
      <c r="W665" s="661">
        <v>0</v>
      </c>
      <c r="X665" s="126">
        <v>2</v>
      </c>
      <c r="Y665" s="126">
        <v>15</v>
      </c>
      <c r="Z665" s="126">
        <v>10</v>
      </c>
      <c r="AA665" s="126">
        <v>20</v>
      </c>
      <c r="AB665" s="126">
        <v>0</v>
      </c>
      <c r="AC665" s="126">
        <v>0</v>
      </c>
      <c r="AD665" s="126">
        <v>0</v>
      </c>
      <c r="AE665" s="126">
        <v>0</v>
      </c>
      <c r="AF665" s="126">
        <v>6</v>
      </c>
      <c r="AG665" s="126">
        <v>6</v>
      </c>
      <c r="AH665" s="126">
        <v>0</v>
      </c>
      <c r="AI665" s="126">
        <v>0</v>
      </c>
      <c r="AJ665" s="126">
        <v>0</v>
      </c>
      <c r="AK665" s="126">
        <v>0</v>
      </c>
      <c r="AL665" s="126">
        <v>43</v>
      </c>
      <c r="AM665" s="126">
        <v>0</v>
      </c>
      <c r="AN665" s="126">
        <v>0</v>
      </c>
      <c r="AO665" s="120"/>
      <c r="AP665" s="92">
        <f t="shared" si="411"/>
        <v>152</v>
      </c>
      <c r="AQ665" s="93">
        <v>256.7551724137931</v>
      </c>
      <c r="AR665" s="94">
        <f t="shared" si="428"/>
        <v>59.200365301709667</v>
      </c>
      <c r="AS665" s="95">
        <f t="shared" si="429"/>
        <v>59.20036530170966</v>
      </c>
      <c r="AT665" s="96">
        <f t="shared" si="425"/>
        <v>30</v>
      </c>
      <c r="AU665" s="97">
        <f t="shared" si="430"/>
        <v>11</v>
      </c>
      <c r="AV665" s="98"/>
      <c r="AW665" s="58">
        <f t="shared" si="427"/>
        <v>0</v>
      </c>
      <c r="AX665" s="99"/>
      <c r="AY665" s="300">
        <f>MAX(K665:AO665)</f>
        <v>43</v>
      </c>
      <c r="AZ665" s="101">
        <v>130.69999999999999</v>
      </c>
      <c r="BA665" s="102">
        <f t="shared" si="412"/>
        <v>-87.699999999999989</v>
      </c>
      <c r="BB665" s="102" t="str">
        <f t="shared" si="413"/>
        <v/>
      </c>
      <c r="BC665" s="102" t="str">
        <f t="shared" si="414"/>
        <v/>
      </c>
      <c r="BD665" s="102">
        <v>19.477011494252871</v>
      </c>
      <c r="BE665" s="103">
        <f t="shared" si="416"/>
        <v>-8.4770114942528707</v>
      </c>
      <c r="BF665" s="169" t="s">
        <v>487</v>
      </c>
      <c r="BG665" s="105">
        <v>110.67999999999998</v>
      </c>
      <c r="BH665" s="105">
        <v>141.36153846153846</v>
      </c>
      <c r="BI665" s="105">
        <v>208.83666666666664</v>
      </c>
      <c r="BJ665" s="105">
        <v>256.7551724137931</v>
      </c>
      <c r="BK665" s="105">
        <v>239.87333333333336</v>
      </c>
      <c r="BL665" s="105">
        <v>137.70714285714288</v>
      </c>
      <c r="BM665" s="105">
        <v>112.73</v>
      </c>
      <c r="BN665" s="105">
        <v>107.69285714285716</v>
      </c>
      <c r="BO665" s="105">
        <v>171.0620689655172</v>
      </c>
      <c r="BP665" s="105">
        <v>225.82758620689651</v>
      </c>
      <c r="BQ665" s="105">
        <v>191.22068965517241</v>
      </c>
      <c r="BR665" s="106">
        <v>137.04333333333335</v>
      </c>
      <c r="BS665" s="107"/>
      <c r="BT665" s="108">
        <v>12.466666666666667</v>
      </c>
      <c r="BU665" s="108">
        <v>14.082616079322973</v>
      </c>
      <c r="BV665" s="108">
        <v>17.133333333333333</v>
      </c>
      <c r="BW665" s="108">
        <v>19.477011494252871</v>
      </c>
      <c r="BX665" s="108">
        <v>18.43333333333333</v>
      </c>
      <c r="BY665" s="109">
        <v>13.355418719211823</v>
      </c>
      <c r="BZ665" s="109">
        <v>11.233333333333331</v>
      </c>
      <c r="CA665" s="109">
        <v>9.658095238095239</v>
      </c>
      <c r="CB665" s="109">
        <v>12.379310344827587</v>
      </c>
      <c r="CC665" s="109">
        <v>17.980000000000004</v>
      </c>
      <c r="CD665" s="109">
        <v>18.137931034482758</v>
      </c>
      <c r="CE665" s="109">
        <v>14.399999999999997</v>
      </c>
      <c r="CF665" s="110"/>
      <c r="CG665" s="111">
        <v>57.8</v>
      </c>
      <c r="CH665" s="111">
        <v>69.599999999999994</v>
      </c>
      <c r="CI665" s="111">
        <v>108.9</v>
      </c>
      <c r="CJ665" s="111">
        <v>130.69999999999999</v>
      </c>
      <c r="CK665" s="111">
        <v>81.599999999999994</v>
      </c>
      <c r="CL665" s="111">
        <v>63.4</v>
      </c>
      <c r="CM665" s="111">
        <v>83.4</v>
      </c>
      <c r="CN665" s="111">
        <v>78.5</v>
      </c>
      <c r="CO665" s="111">
        <v>67.2</v>
      </c>
      <c r="CP665" s="111">
        <v>94.4</v>
      </c>
      <c r="CQ665" s="111">
        <v>74.3</v>
      </c>
      <c r="CR665" s="111">
        <v>53</v>
      </c>
      <c r="CS665" s="112"/>
      <c r="CT665" s="512" t="s">
        <v>487</v>
      </c>
      <c r="CU665" s="114">
        <f t="shared" si="431"/>
        <v>50</v>
      </c>
      <c r="CV665" s="114"/>
      <c r="CW665" s="114"/>
      <c r="CX665" s="114">
        <f t="shared" si="432"/>
        <v>47</v>
      </c>
      <c r="CY665" s="114"/>
      <c r="CZ665" s="114"/>
      <c r="DA665" s="114">
        <f t="shared" si="433"/>
        <v>55</v>
      </c>
      <c r="DB665" s="115">
        <f t="shared" si="434"/>
        <v>152</v>
      </c>
      <c r="DC665" s="116">
        <f t="shared" si="435"/>
        <v>10</v>
      </c>
      <c r="DD665" s="116">
        <f t="shared" si="436"/>
        <v>10</v>
      </c>
      <c r="DE665" s="116">
        <f t="shared" si="437"/>
        <v>10</v>
      </c>
      <c r="DF665" s="117">
        <f t="shared" si="438"/>
        <v>30</v>
      </c>
      <c r="DH665" s="119">
        <v>36.186209523809524</v>
      </c>
      <c r="DI665" s="119">
        <v>32.787504761904756</v>
      </c>
      <c r="DJ665" s="120">
        <v>35.986285714285714</v>
      </c>
      <c r="DK665" s="121"/>
      <c r="DL665" s="119">
        <v>50.997994810096714</v>
      </c>
      <c r="DM665" s="119">
        <v>49.032554847841467</v>
      </c>
      <c r="DN665" s="120">
        <v>46.136117008728469</v>
      </c>
      <c r="DO665" s="121"/>
      <c r="DP665" s="119">
        <v>58.321157314629261</v>
      </c>
      <c r="DQ665" s="119">
        <v>61.838011022044093</v>
      </c>
      <c r="DR665" s="120">
        <v>74.830831663326663</v>
      </c>
      <c r="DS665" s="121"/>
      <c r="DT665" s="119">
        <v>83.017564206542303</v>
      </c>
      <c r="DU665" s="119">
        <v>78.382588537442544</v>
      </c>
      <c r="DV665" s="120">
        <v>92.596513922681808</v>
      </c>
      <c r="DW665" s="121"/>
      <c r="DX665" s="119">
        <v>85.997046960530099</v>
      </c>
      <c r="DY665" s="119">
        <v>80.166738692019592</v>
      </c>
      <c r="DZ665" s="120">
        <v>74.752881014116966</v>
      </c>
      <c r="EA665" s="121"/>
      <c r="EB665" s="119">
        <v>63.311481757259862</v>
      </c>
      <c r="EC665" s="119">
        <v>37.823767684288903</v>
      </c>
      <c r="ED665" s="120">
        <v>35.784750558451222</v>
      </c>
      <c r="EE665" s="121"/>
      <c r="EF665" s="119">
        <v>41.895725126475547</v>
      </c>
      <c r="EG665" s="119">
        <v>34.360522765598652</v>
      </c>
      <c r="EH665" s="120">
        <v>42.900418774592467</v>
      </c>
      <c r="EI665" s="121"/>
      <c r="EJ665" s="119">
        <v>32.606833013435697</v>
      </c>
      <c r="EK665" s="119">
        <v>32.81320537428023</v>
      </c>
      <c r="EL665" s="120">
        <v>42.099961612284069</v>
      </c>
      <c r="EM665" s="121"/>
      <c r="EN665" s="119">
        <v>53.369875156054945</v>
      </c>
      <c r="EO665" s="119">
        <v>53.080345996076353</v>
      </c>
      <c r="EP665" s="120">
        <v>73.926445514535416</v>
      </c>
      <c r="EQ665" s="121"/>
      <c r="ER665" s="119">
        <v>70.467410687924414</v>
      </c>
      <c r="ES665" s="119">
        <v>81.253238854443467</v>
      </c>
      <c r="ET665" s="120">
        <v>80.226017124298792</v>
      </c>
      <c r="EU665" s="121"/>
      <c r="EV665" s="119">
        <v>71.642362959020772</v>
      </c>
      <c r="EW665" s="119">
        <v>62.157317722192666</v>
      </c>
      <c r="EX665" s="120">
        <v>55.800319318786592</v>
      </c>
      <c r="EY665" s="121"/>
      <c r="EZ665" s="119">
        <v>47.194558860920431</v>
      </c>
      <c r="FA665" s="119">
        <v>47.194558860920431</v>
      </c>
      <c r="FB665" s="120">
        <v>35.594215611492501</v>
      </c>
    </row>
    <row r="666" spans="1:158" s="118" customFormat="1" ht="15" customHeight="1" x14ac:dyDescent="0.25">
      <c r="A666" s="85">
        <v>22050030</v>
      </c>
      <c r="B666" s="86">
        <v>-75.199166669999997</v>
      </c>
      <c r="C666" s="86">
        <v>3.7982499999999999</v>
      </c>
      <c r="D666" s="445">
        <v>370</v>
      </c>
      <c r="E666" s="510" t="s">
        <v>489</v>
      </c>
      <c r="F666" s="169" t="s">
        <v>62</v>
      </c>
      <c r="G666" s="169" t="s">
        <v>1515</v>
      </c>
      <c r="H666" s="169" t="s">
        <v>1070</v>
      </c>
      <c r="I666" s="169" t="s">
        <v>1664</v>
      </c>
      <c r="J666" s="171" t="s">
        <v>1065</v>
      </c>
      <c r="K666" s="126">
        <v>4.2</v>
      </c>
      <c r="L666" s="126">
        <v>0</v>
      </c>
      <c r="M666" s="126">
        <v>0</v>
      </c>
      <c r="N666" s="126">
        <v>0</v>
      </c>
      <c r="O666" s="126">
        <v>0</v>
      </c>
      <c r="P666" s="126">
        <v>0</v>
      </c>
      <c r="Q666" s="126">
        <v>0</v>
      </c>
      <c r="R666" s="126">
        <v>0</v>
      </c>
      <c r="S666" s="126">
        <v>0</v>
      </c>
      <c r="T666" s="126">
        <v>0</v>
      </c>
      <c r="U666" s="126">
        <v>0</v>
      </c>
      <c r="V666" s="661">
        <v>0.8</v>
      </c>
      <c r="W666" s="661">
        <v>0</v>
      </c>
      <c r="X666" s="126">
        <v>32.4</v>
      </c>
      <c r="Y666" s="126">
        <v>20.2</v>
      </c>
      <c r="Z666" s="126">
        <v>34.299999999999997</v>
      </c>
      <c r="AA666" s="126">
        <v>10.4</v>
      </c>
      <c r="AB666" s="126">
        <v>0</v>
      </c>
      <c r="AC666" s="126">
        <v>0</v>
      </c>
      <c r="AD666" s="126">
        <v>0</v>
      </c>
      <c r="AE666" s="126">
        <v>0</v>
      </c>
      <c r="AF666" s="126">
        <v>0</v>
      </c>
      <c r="AG666" s="126">
        <v>47.8</v>
      </c>
      <c r="AH666" s="126">
        <v>1.7</v>
      </c>
      <c r="AI666" s="126">
        <v>0</v>
      </c>
      <c r="AJ666" s="126">
        <v>9</v>
      </c>
      <c r="AK666" s="126">
        <v>0</v>
      </c>
      <c r="AL666" s="126">
        <v>0</v>
      </c>
      <c r="AM666" s="126">
        <v>0</v>
      </c>
      <c r="AN666" s="126">
        <v>0</v>
      </c>
      <c r="AO666" s="120"/>
      <c r="AP666" s="92">
        <f t="shared" si="411"/>
        <v>160.79999999999998</v>
      </c>
      <c r="AQ666" s="93">
        <v>229.29655172413794</v>
      </c>
      <c r="AR666" s="94">
        <f t="shared" si="428"/>
        <v>70.127526467757448</v>
      </c>
      <c r="AS666" s="95">
        <f t="shared" si="429"/>
        <v>70.127526467757434</v>
      </c>
      <c r="AT666" s="96">
        <f t="shared" si="425"/>
        <v>30</v>
      </c>
      <c r="AU666" s="97">
        <f t="shared" si="430"/>
        <v>9</v>
      </c>
      <c r="AV666" s="98"/>
      <c r="AW666" s="58">
        <f t="shared" si="427"/>
        <v>0</v>
      </c>
      <c r="AX666" s="99"/>
      <c r="AY666" s="100">
        <f>MAX(K666:AO666)</f>
        <v>47.8</v>
      </c>
      <c r="AZ666" s="101">
        <v>111.3</v>
      </c>
      <c r="BA666" s="102">
        <f t="shared" si="412"/>
        <v>-63.5</v>
      </c>
      <c r="BB666" s="102" t="str">
        <f t="shared" si="413"/>
        <v/>
      </c>
      <c r="BC666" s="102" t="str">
        <f t="shared" si="414"/>
        <v/>
      </c>
      <c r="BD666" s="102">
        <v>11.000000000000002</v>
      </c>
      <c r="BE666" s="103">
        <f t="shared" si="416"/>
        <v>-2.0000000000000018</v>
      </c>
      <c r="BF666" s="169" t="s">
        <v>489</v>
      </c>
      <c r="BG666" s="105">
        <v>91.317241379310303</v>
      </c>
      <c r="BH666" s="105">
        <v>99.070000000000007</v>
      </c>
      <c r="BI666" s="105">
        <v>167.75517241379313</v>
      </c>
      <c r="BJ666" s="105">
        <v>229.29655172413794</v>
      </c>
      <c r="BK666" s="105">
        <v>170.59285714285716</v>
      </c>
      <c r="BL666" s="105">
        <v>69.379310344827587</v>
      </c>
      <c r="BM666" s="105">
        <v>47.213333333333331</v>
      </c>
      <c r="BN666" s="105">
        <v>32.023333333333333</v>
      </c>
      <c r="BO666" s="105">
        <v>89.259999999999977</v>
      </c>
      <c r="BP666" s="105">
        <v>175.38571428571427</v>
      </c>
      <c r="BQ666" s="105">
        <v>224.16666666666671</v>
      </c>
      <c r="BR666" s="106">
        <v>152.67857142857139</v>
      </c>
      <c r="BS666" s="107"/>
      <c r="BT666" s="108">
        <v>6.5172413793103434</v>
      </c>
      <c r="BU666" s="108">
        <v>7.2318144499178967</v>
      </c>
      <c r="BV666" s="108">
        <v>10.447777777777775</v>
      </c>
      <c r="BW666" s="108">
        <v>11.000000000000002</v>
      </c>
      <c r="BX666" s="108">
        <v>10.191954022988503</v>
      </c>
      <c r="BY666" s="109">
        <v>4.8275862068965516</v>
      </c>
      <c r="BZ666" s="109">
        <v>3.3333333333333326</v>
      </c>
      <c r="CA666" s="109">
        <v>3</v>
      </c>
      <c r="CB666" s="109">
        <v>5.6000000000000014</v>
      </c>
      <c r="CC666" s="109">
        <v>9.6428571428571423</v>
      </c>
      <c r="CD666" s="109">
        <v>11.962962962962962</v>
      </c>
      <c r="CE666" s="109">
        <v>10.214285714285714</v>
      </c>
      <c r="CF666" s="110"/>
      <c r="CG666" s="111">
        <v>73.2</v>
      </c>
      <c r="CH666" s="111">
        <v>102</v>
      </c>
      <c r="CI666" s="111">
        <v>148</v>
      </c>
      <c r="CJ666" s="111">
        <v>111.3</v>
      </c>
      <c r="CK666" s="111">
        <v>139</v>
      </c>
      <c r="CL666" s="111">
        <v>110</v>
      </c>
      <c r="CM666" s="111">
        <v>141.69999999999999</v>
      </c>
      <c r="CN666" s="111">
        <v>78</v>
      </c>
      <c r="CO666" s="111">
        <v>130</v>
      </c>
      <c r="CP666" s="111">
        <v>122.2</v>
      </c>
      <c r="CQ666" s="111">
        <v>128.80000000000001</v>
      </c>
      <c r="CR666" s="111">
        <v>107</v>
      </c>
      <c r="CS666" s="112"/>
      <c r="CT666" s="512" t="s">
        <v>489</v>
      </c>
      <c r="CU666" s="114">
        <f t="shared" si="431"/>
        <v>4.2</v>
      </c>
      <c r="CV666" s="114"/>
      <c r="CW666" s="114"/>
      <c r="CX666" s="114">
        <f t="shared" si="432"/>
        <v>98.1</v>
      </c>
      <c r="CY666" s="114"/>
      <c r="CZ666" s="114"/>
      <c r="DA666" s="114">
        <f t="shared" si="433"/>
        <v>58.5</v>
      </c>
      <c r="DB666" s="115">
        <f t="shared" si="434"/>
        <v>160.80000000000001</v>
      </c>
      <c r="DC666" s="116">
        <f t="shared" si="435"/>
        <v>10</v>
      </c>
      <c r="DD666" s="116">
        <f t="shared" si="436"/>
        <v>10</v>
      </c>
      <c r="DE666" s="116">
        <f t="shared" si="437"/>
        <v>10</v>
      </c>
      <c r="DF666" s="117">
        <f t="shared" si="438"/>
        <v>30</v>
      </c>
      <c r="DH666" s="119">
        <v>28.921203228173148</v>
      </c>
      <c r="DI666" s="119">
        <v>21.115480557593546</v>
      </c>
      <c r="DJ666" s="120">
        <v>34.625385179750552</v>
      </c>
      <c r="DK666" s="121"/>
      <c r="DL666" s="119">
        <v>36.501889967637545</v>
      </c>
      <c r="DM666" s="119">
        <v>33.974058252427191</v>
      </c>
      <c r="DN666" s="120">
        <v>33.670718446601938</v>
      </c>
      <c r="DO666" s="121"/>
      <c r="DP666" s="119">
        <v>45.896013202466776</v>
      </c>
      <c r="DQ666" s="119">
        <v>43.596212976635108</v>
      </c>
      <c r="DR666" s="120">
        <v>69.293980717449827</v>
      </c>
      <c r="DS666" s="121"/>
      <c r="DT666" s="119">
        <v>71.261726328305912</v>
      </c>
      <c r="DU666" s="119">
        <v>67.972723574691798</v>
      </c>
      <c r="DV666" s="120">
        <v>80.431067338381652</v>
      </c>
      <c r="DW666" s="121"/>
      <c r="DX666" s="119">
        <v>67.431378026070774</v>
      </c>
      <c r="DY666" s="119">
        <v>57.226629422718815</v>
      </c>
      <c r="DZ666" s="120">
        <v>54.42532588454376</v>
      </c>
      <c r="EA666" s="121"/>
      <c r="EB666" s="119">
        <v>24.373793103448282</v>
      </c>
      <c r="EC666" s="119">
        <v>18.180452232899949</v>
      </c>
      <c r="ED666" s="120">
        <v>18.380237422272472</v>
      </c>
      <c r="EE666" s="121"/>
      <c r="EF666" s="119">
        <v>17.329242731575388</v>
      </c>
      <c r="EG666" s="119">
        <v>16.127214334009466</v>
      </c>
      <c r="EH666" s="120">
        <v>17.629749830966869</v>
      </c>
      <c r="EI666" s="121"/>
      <c r="EJ666" s="119">
        <v>10.280208855472017</v>
      </c>
      <c r="EK666" s="119">
        <v>8.0844360902255659</v>
      </c>
      <c r="EL666" s="120">
        <v>21.458688387635764</v>
      </c>
      <c r="EM666" s="121"/>
      <c r="EN666" s="119">
        <v>27.626763636363631</v>
      </c>
      <c r="EO666" s="119">
        <v>25.825018181818177</v>
      </c>
      <c r="EP666" s="120">
        <v>56.654884848484834</v>
      </c>
      <c r="EQ666" s="121"/>
      <c r="ER666" s="119">
        <v>56.321491146318735</v>
      </c>
      <c r="ES666" s="119">
        <v>59.634520037278648</v>
      </c>
      <c r="ET666" s="120">
        <v>88.34743709226467</v>
      </c>
      <c r="EU666" s="121"/>
      <c r="EV666" s="119">
        <v>62.299034108527138</v>
      </c>
      <c r="EW666" s="119">
        <v>75.298832558139537</v>
      </c>
      <c r="EX666" s="120">
        <v>77.398800000000008</v>
      </c>
      <c r="EY666" s="121"/>
      <c r="EZ666" s="119">
        <v>64.525505931611988</v>
      </c>
      <c r="FA666" s="119">
        <v>50.519969760409388</v>
      </c>
      <c r="FB666" s="120">
        <v>28.31119097464526</v>
      </c>
    </row>
    <row r="667" spans="1:158" s="118" customFormat="1" ht="15" customHeight="1" x14ac:dyDescent="0.25">
      <c r="A667" s="85">
        <v>22020030</v>
      </c>
      <c r="B667" s="86">
        <v>-75.677388890000003</v>
      </c>
      <c r="C667" s="86">
        <v>3.0947499999999999</v>
      </c>
      <c r="D667" s="445">
        <v>1500</v>
      </c>
      <c r="E667" s="510" t="s">
        <v>1493</v>
      </c>
      <c r="F667" s="169" t="s">
        <v>62</v>
      </c>
      <c r="G667" s="169" t="s">
        <v>1515</v>
      </c>
      <c r="H667" s="169" t="s">
        <v>1070</v>
      </c>
      <c r="I667" s="169" t="s">
        <v>1665</v>
      </c>
      <c r="J667" s="171" t="s">
        <v>1066</v>
      </c>
      <c r="K667" s="126">
        <v>6.1</v>
      </c>
      <c r="L667" s="126">
        <v>12.2</v>
      </c>
      <c r="M667" s="126">
        <v>6.2</v>
      </c>
      <c r="N667" s="126">
        <v>0</v>
      </c>
      <c r="O667" s="126">
        <v>0</v>
      </c>
      <c r="P667" s="126">
        <v>0</v>
      </c>
      <c r="Q667" s="126">
        <v>14.7</v>
      </c>
      <c r="R667" s="126">
        <v>0</v>
      </c>
      <c r="S667" s="126">
        <v>0</v>
      </c>
      <c r="T667" s="126">
        <v>1.6</v>
      </c>
      <c r="U667" s="126">
        <v>0</v>
      </c>
      <c r="V667" s="661">
        <v>0.7</v>
      </c>
      <c r="W667" s="661">
        <v>4.5</v>
      </c>
      <c r="X667" s="126">
        <v>5.8</v>
      </c>
      <c r="Y667" s="126">
        <v>14</v>
      </c>
      <c r="Z667" s="126">
        <v>18.600000000000001</v>
      </c>
      <c r="AA667" s="126">
        <v>9.6</v>
      </c>
      <c r="AB667" s="126">
        <v>0</v>
      </c>
      <c r="AC667" s="126">
        <v>1</v>
      </c>
      <c r="AD667" s="126">
        <v>0</v>
      </c>
      <c r="AE667" s="126">
        <v>8.6</v>
      </c>
      <c r="AF667" s="126">
        <v>29.5</v>
      </c>
      <c r="AG667" s="126">
        <v>1.3</v>
      </c>
      <c r="AH667" s="126">
        <v>1.2</v>
      </c>
      <c r="AI667" s="126">
        <v>23.6</v>
      </c>
      <c r="AJ667" s="126">
        <v>17.399999999999999</v>
      </c>
      <c r="AK667" s="126">
        <v>0.5</v>
      </c>
      <c r="AL667" s="126">
        <v>1.6</v>
      </c>
      <c r="AM667" s="126">
        <v>4.4000000000000004</v>
      </c>
      <c r="AN667" s="126">
        <v>0</v>
      </c>
      <c r="AO667" s="120"/>
      <c r="AP667" s="92">
        <f t="shared" si="411"/>
        <v>183.1</v>
      </c>
      <c r="AQ667" s="93">
        <v>249.31071428571431</v>
      </c>
      <c r="AR667" s="94">
        <f>+AP667*100/AQ667</f>
        <v>73.442491440686453</v>
      </c>
      <c r="AS667" s="95">
        <f>IF(AND((AP667*$AT$1*100/(AQ667*AT667))&gt;100+3.33*AP667-AQ667*AT667/$AT$1,AQ667&lt;30),IF(100+3.33*AP667-AQ667*AT667/$AT$1&gt;200,200,100+3.33*AP667-AQ667*AT667/$AT$1),IF((AP667*$AT$1*100/(AQ667*AT667))&lt;100+AP667-3.33*AQ667*AT667/$AT$1,100+AP667-3.33*AQ667*AT667/$AT$1,IF((AP667*$AT$1*100/(AQ667*AT667))&gt;200,200,(AP667*$AT$1*100/(AQ667*AT667)))))</f>
        <v>73.442491440686453</v>
      </c>
      <c r="AT667" s="96">
        <f>COUNT(K667:AO667)</f>
        <v>30</v>
      </c>
      <c r="AU667" s="97">
        <f>COUNTIF(K667:AO667,"&gt;0")</f>
        <v>21</v>
      </c>
      <c r="AV667" s="98"/>
      <c r="AW667" s="58">
        <f t="shared" si="427"/>
        <v>0</v>
      </c>
      <c r="AX667" s="99"/>
      <c r="AY667" s="100">
        <f>MAX(K667:AO667)</f>
        <v>29.5</v>
      </c>
      <c r="AZ667" s="101">
        <v>99</v>
      </c>
      <c r="BA667" s="102">
        <f t="shared" si="412"/>
        <v>-69.5</v>
      </c>
      <c r="BB667" s="102" t="str">
        <f t="shared" si="413"/>
        <v/>
      </c>
      <c r="BC667" s="102" t="str">
        <f t="shared" si="414"/>
        <v/>
      </c>
      <c r="BD667" s="102">
        <v>19.793103448275865</v>
      </c>
      <c r="BE667" s="103"/>
      <c r="BF667" s="169" t="s">
        <v>1493</v>
      </c>
      <c r="BG667" s="105">
        <v>169.352</v>
      </c>
      <c r="BH667" s="105">
        <v>162.72413793103448</v>
      </c>
      <c r="BI667" s="105">
        <v>239.54074074074074</v>
      </c>
      <c r="BJ667" s="105">
        <v>249.31071428571431</v>
      </c>
      <c r="BK667" s="105">
        <v>207.93076923076922</v>
      </c>
      <c r="BL667" s="105">
        <v>127.63103448275862</v>
      </c>
      <c r="BM667" s="105">
        <v>104.28928571428571</v>
      </c>
      <c r="BN667" s="105">
        <v>58.486666666666665</v>
      </c>
      <c r="BO667" s="105">
        <v>104.8</v>
      </c>
      <c r="BP667" s="105">
        <v>212.85185185185185</v>
      </c>
      <c r="BQ667" s="105">
        <v>259.24399999999997</v>
      </c>
      <c r="BR667" s="106">
        <v>188.22</v>
      </c>
      <c r="BS667" s="107"/>
      <c r="BT667" s="108">
        <v>11.929761904761905</v>
      </c>
      <c r="BU667" s="108">
        <v>12.396265075590282</v>
      </c>
      <c r="BV667" s="108">
        <v>17.733333333333334</v>
      </c>
      <c r="BW667" s="108">
        <v>19.793103448275865</v>
      </c>
      <c r="BX667" s="108">
        <v>19.771066252587993</v>
      </c>
      <c r="BY667" s="109">
        <v>14.206666666666665</v>
      </c>
      <c r="BZ667" s="109">
        <v>11.607142857142856</v>
      </c>
      <c r="CA667" s="109">
        <v>7.7666666666666639</v>
      </c>
      <c r="CB667" s="109">
        <v>10.120369523461079</v>
      </c>
      <c r="CC667" s="109">
        <v>17.15459770114942</v>
      </c>
      <c r="CD667" s="109">
        <v>19.596424010217113</v>
      </c>
      <c r="CE667" s="109">
        <v>15.825641025641024</v>
      </c>
      <c r="CF667" s="110"/>
      <c r="CG667" s="111">
        <v>104</v>
      </c>
      <c r="CH667" s="111">
        <v>114</v>
      </c>
      <c r="CI667" s="111">
        <v>97</v>
      </c>
      <c r="CJ667" s="111">
        <v>99</v>
      </c>
      <c r="CK667" s="111">
        <v>115.3</v>
      </c>
      <c r="CL667" s="111">
        <v>128</v>
      </c>
      <c r="CM667" s="111">
        <v>89</v>
      </c>
      <c r="CN667" s="111">
        <v>48</v>
      </c>
      <c r="CO667" s="111">
        <v>81</v>
      </c>
      <c r="CP667" s="111">
        <v>133</v>
      </c>
      <c r="CQ667" s="111">
        <v>118</v>
      </c>
      <c r="CR667" s="111">
        <v>87</v>
      </c>
      <c r="CS667" s="112"/>
      <c r="CT667" s="512" t="s">
        <v>1493</v>
      </c>
      <c r="CU667" s="282"/>
      <c r="CV667" s="282"/>
      <c r="CW667" s="282"/>
      <c r="CX667" s="282"/>
      <c r="CY667" s="282"/>
      <c r="CZ667" s="282"/>
      <c r="DA667" s="282">
        <f t="shared" si="433"/>
        <v>88.1</v>
      </c>
      <c r="DB667" s="115">
        <f>+SUM(CU667:DA667)</f>
        <v>88.1</v>
      </c>
      <c r="DC667" s="116">
        <f t="shared" si="435"/>
        <v>10</v>
      </c>
      <c r="DD667" s="116">
        <f t="shared" si="436"/>
        <v>10</v>
      </c>
      <c r="DE667" s="116">
        <f t="shared" si="437"/>
        <v>10</v>
      </c>
      <c r="DF667" s="117">
        <f t="shared" si="438"/>
        <v>30</v>
      </c>
      <c r="DH667" s="119">
        <v>67.606606170598909</v>
      </c>
      <c r="DI667" s="119">
        <v>48.843988470161207</v>
      </c>
      <c r="DJ667" s="120">
        <v>48.232163979929538</v>
      </c>
      <c r="DK667" s="121"/>
      <c r="DL667" s="119">
        <v>48.913954143768748</v>
      </c>
      <c r="DM667" s="119">
        <v>58.595891458823999</v>
      </c>
      <c r="DN667" s="120">
        <v>65.252223362924497</v>
      </c>
      <c r="DO667" s="121"/>
      <c r="DP667" s="119">
        <v>77.675243757431645</v>
      </c>
      <c r="DQ667" s="119">
        <v>64.373992865636154</v>
      </c>
      <c r="DR667" s="120">
        <v>78.79214268727705</v>
      </c>
      <c r="DS667" s="121"/>
      <c r="DT667" s="119">
        <v>81.320973348783326</v>
      </c>
      <c r="DU667" s="119">
        <v>77.279567400540756</v>
      </c>
      <c r="DV667" s="120">
        <v>96.599459250675935</v>
      </c>
      <c r="DW667" s="121"/>
      <c r="DX667" s="119">
        <v>75.39685650652244</v>
      </c>
      <c r="DY667" s="119">
        <v>66.942971683105313</v>
      </c>
      <c r="DZ667" s="120">
        <v>78.345886096086545</v>
      </c>
      <c r="EA667" s="121"/>
      <c r="EB667" s="119">
        <v>53.350856426332278</v>
      </c>
      <c r="EC667" s="119">
        <v>41.953620062695926</v>
      </c>
      <c r="ED667" s="120">
        <v>39.792075235109714</v>
      </c>
      <c r="EE667" s="121"/>
      <c r="EF667" s="119">
        <v>39.09208532229529</v>
      </c>
      <c r="EG667" s="119">
        <v>29.694949427512768</v>
      </c>
      <c r="EH667" s="120">
        <v>28.285379043295389</v>
      </c>
      <c r="EI667" s="121"/>
      <c r="EJ667" s="119">
        <v>20.611700482212722</v>
      </c>
      <c r="EK667" s="119">
        <v>24.179110181057226</v>
      </c>
      <c r="EL667" s="120">
        <v>30.322982440178329</v>
      </c>
      <c r="EM667" s="121"/>
      <c r="EN667" s="119">
        <v>31.317578344378301</v>
      </c>
      <c r="EO667" s="119">
        <v>25.914545658766706</v>
      </c>
      <c r="EP667" s="120">
        <v>65.636841514096375</v>
      </c>
      <c r="EQ667" s="121"/>
      <c r="ER667" s="119">
        <v>49.890282812546808</v>
      </c>
      <c r="ES667" s="119">
        <v>74.38551184876718</v>
      </c>
      <c r="ET667" s="120">
        <v>105.87937775247912</v>
      </c>
      <c r="EU667" s="121"/>
      <c r="EV667" s="119">
        <v>77.280873364939723</v>
      </c>
      <c r="EW667" s="119">
        <v>97.623193579710971</v>
      </c>
      <c r="EX667" s="120">
        <v>74.488790198206431</v>
      </c>
      <c r="EY667" s="121"/>
      <c r="EZ667" s="119">
        <v>69.533168946866056</v>
      </c>
      <c r="FA667" s="119">
        <v>55.026248806872417</v>
      </c>
      <c r="FB667" s="120">
        <v>55.126296531975825</v>
      </c>
    </row>
    <row r="668" spans="1:158" s="118" customFormat="1" ht="15" customHeight="1" x14ac:dyDescent="0.25">
      <c r="A668" s="85">
        <v>22070010</v>
      </c>
      <c r="B668" s="86">
        <v>-75.607694440000003</v>
      </c>
      <c r="C668" s="86">
        <v>4.0066388899999996</v>
      </c>
      <c r="D668" s="445">
        <v>2468</v>
      </c>
      <c r="E668" s="510" t="s">
        <v>490</v>
      </c>
      <c r="F668" s="169" t="s">
        <v>62</v>
      </c>
      <c r="G668" s="169" t="s">
        <v>1515</v>
      </c>
      <c r="H668" s="169" t="s">
        <v>1070</v>
      </c>
      <c r="I668" s="169" t="s">
        <v>1666</v>
      </c>
      <c r="J668" s="171" t="s">
        <v>1067</v>
      </c>
      <c r="K668" s="126">
        <v>1</v>
      </c>
      <c r="L668" s="126">
        <v>0</v>
      </c>
      <c r="M668" s="126">
        <v>6.6</v>
      </c>
      <c r="N668" s="126">
        <v>4.4000000000000004</v>
      </c>
      <c r="O668" s="126">
        <v>6.3</v>
      </c>
      <c r="P668" s="126">
        <v>0</v>
      </c>
      <c r="Q668" s="126">
        <v>1.2</v>
      </c>
      <c r="R668" s="126">
        <v>5</v>
      </c>
      <c r="S668" s="126">
        <v>1.4</v>
      </c>
      <c r="T668" s="126">
        <v>3.5</v>
      </c>
      <c r="U668" s="126">
        <v>0</v>
      </c>
      <c r="V668" s="661">
        <v>0</v>
      </c>
      <c r="W668" s="661">
        <v>0</v>
      </c>
      <c r="X668" s="126">
        <v>13.5</v>
      </c>
      <c r="Y668" s="126">
        <v>4.2</v>
      </c>
      <c r="Z668" s="126">
        <v>15.5</v>
      </c>
      <c r="AA668" s="126">
        <v>26</v>
      </c>
      <c r="AB668" s="126">
        <v>0</v>
      </c>
      <c r="AC668" s="126">
        <v>1.5</v>
      </c>
      <c r="AD668" s="126">
        <v>0</v>
      </c>
      <c r="AE668" s="126">
        <v>5.8</v>
      </c>
      <c r="AF668" s="126">
        <v>7.4</v>
      </c>
      <c r="AG668" s="126">
        <v>2.2999999999999998</v>
      </c>
      <c r="AH668" s="126">
        <v>1.1000000000000001</v>
      </c>
      <c r="AI668" s="126">
        <v>0</v>
      </c>
      <c r="AJ668" s="126">
        <v>8</v>
      </c>
      <c r="AK668" s="126">
        <v>0.8</v>
      </c>
      <c r="AL668" s="126">
        <v>5</v>
      </c>
      <c r="AM668" s="126">
        <v>5.4</v>
      </c>
      <c r="AN668" s="126">
        <v>0</v>
      </c>
      <c r="AO668" s="120"/>
      <c r="AP668" s="92">
        <f t="shared" si="411"/>
        <v>125.89999999999999</v>
      </c>
      <c r="AQ668" s="93">
        <v>163.8571428571428</v>
      </c>
      <c r="AR668" s="94">
        <f t="shared" si="428"/>
        <v>76.835222319093305</v>
      </c>
      <c r="AS668" s="95">
        <f t="shared" si="429"/>
        <v>76.83522231909329</v>
      </c>
      <c r="AT668" s="96">
        <f t="shared" si="425"/>
        <v>30</v>
      </c>
      <c r="AU668" s="97">
        <f t="shared" ref="AU668:AU685" si="439">COUNTIF(K668:AO668,"&gt;0")</f>
        <v>21</v>
      </c>
      <c r="AV668" s="98"/>
      <c r="AW668" s="58">
        <f t="shared" si="427"/>
        <v>0</v>
      </c>
      <c r="AX668" s="99"/>
      <c r="AY668" s="300">
        <f>MAX(K668:AO668)</f>
        <v>26</v>
      </c>
      <c r="AZ668" s="101">
        <v>66</v>
      </c>
      <c r="BA668" s="102">
        <f t="shared" si="412"/>
        <v>-40</v>
      </c>
      <c r="BB668" s="102" t="str">
        <f t="shared" si="413"/>
        <v/>
      </c>
      <c r="BC668" s="102" t="str">
        <f t="shared" si="414"/>
        <v/>
      </c>
      <c r="BD668" s="102">
        <v>19.591050903119871</v>
      </c>
      <c r="BE668" s="103">
        <f t="shared" ref="BE668:BE685" si="440">AU668-BD668</f>
        <v>1.4089490968801286</v>
      </c>
      <c r="BF668" s="169" t="s">
        <v>490</v>
      </c>
      <c r="BG668" s="105">
        <v>63.044827586206878</v>
      </c>
      <c r="BH668" s="105">
        <v>85.193103448275863</v>
      </c>
      <c r="BI668" s="105">
        <v>129.66</v>
      </c>
      <c r="BJ668" s="105">
        <v>163.8571428571428</v>
      </c>
      <c r="BK668" s="105">
        <v>174.67666666666673</v>
      </c>
      <c r="BL668" s="105">
        <v>124.14137931034483</v>
      </c>
      <c r="BM668" s="105">
        <v>111.61034482758623</v>
      </c>
      <c r="BN668" s="105">
        <v>83.076666666666654</v>
      </c>
      <c r="BO668" s="105">
        <v>114.36666666666669</v>
      </c>
      <c r="BP668" s="105">
        <v>129.90333333333334</v>
      </c>
      <c r="BQ668" s="105">
        <v>125.91666666666669</v>
      </c>
      <c r="BR668" s="106">
        <v>93.124137931034483</v>
      </c>
      <c r="BS668" s="107"/>
      <c r="BT668" s="108">
        <v>10.638888888888889</v>
      </c>
      <c r="BU668" s="108">
        <v>11.257771360625101</v>
      </c>
      <c r="BV668" s="108">
        <v>17.133333333333333</v>
      </c>
      <c r="BW668" s="108">
        <v>19.591050903119871</v>
      </c>
      <c r="BX668" s="108">
        <v>21.86666666666666</v>
      </c>
      <c r="BY668" s="109">
        <v>16.855172413793102</v>
      </c>
      <c r="BZ668" s="109">
        <v>16.115555555555559</v>
      </c>
      <c r="CA668" s="109">
        <v>13.066666666666666</v>
      </c>
      <c r="CB668" s="109">
        <v>14.533333333333333</v>
      </c>
      <c r="CC668" s="109">
        <v>17.933333333333337</v>
      </c>
      <c r="CD668" s="109">
        <v>17.066666666666666</v>
      </c>
      <c r="CE668" s="109">
        <v>13.862068965517238</v>
      </c>
      <c r="CF668" s="110"/>
      <c r="CG668" s="111">
        <v>50.4</v>
      </c>
      <c r="CH668" s="111">
        <v>47.3</v>
      </c>
      <c r="CI668" s="111">
        <v>63.8</v>
      </c>
      <c r="CJ668" s="111">
        <v>66</v>
      </c>
      <c r="CK668" s="111">
        <v>80</v>
      </c>
      <c r="CL668" s="111">
        <v>64</v>
      </c>
      <c r="CM668" s="111">
        <v>66.2</v>
      </c>
      <c r="CN668" s="111">
        <v>52</v>
      </c>
      <c r="CO668" s="111">
        <v>52.6</v>
      </c>
      <c r="CP668" s="111">
        <v>80.599999999999994</v>
      </c>
      <c r="CQ668" s="111">
        <v>64.8</v>
      </c>
      <c r="CR668" s="111">
        <v>99.7</v>
      </c>
      <c r="CS668" s="112"/>
      <c r="CT668" s="512" t="s">
        <v>490</v>
      </c>
      <c r="CU668" s="114">
        <f t="shared" ref="CU668:CU677" si="441">SUM(K668:T668)</f>
        <v>29.4</v>
      </c>
      <c r="CV668" s="114"/>
      <c r="CW668" s="114"/>
      <c r="CX668" s="114">
        <f t="shared" ref="CX668:CX677" si="442">SUM(U668:AD668)</f>
        <v>60.7</v>
      </c>
      <c r="CY668" s="114"/>
      <c r="CZ668" s="114"/>
      <c r="DA668" s="114">
        <f t="shared" si="433"/>
        <v>35.800000000000004</v>
      </c>
      <c r="DB668" s="115">
        <f t="shared" ref="DB668:DB677" si="443">+SUM(CU668:DA668)</f>
        <v>125.9</v>
      </c>
      <c r="DC668" s="116">
        <f t="shared" si="435"/>
        <v>10</v>
      </c>
      <c r="DD668" s="116">
        <f t="shared" si="436"/>
        <v>10</v>
      </c>
      <c r="DE668" s="116">
        <f t="shared" si="437"/>
        <v>10</v>
      </c>
      <c r="DF668" s="117">
        <f t="shared" si="438"/>
        <v>30</v>
      </c>
      <c r="DH668" s="119">
        <v>18.409308600337262</v>
      </c>
      <c r="DI668" s="119">
        <v>16.808499156829679</v>
      </c>
      <c r="DJ668" s="120">
        <v>24.11219224283305</v>
      </c>
      <c r="DK668" s="121"/>
      <c r="DL668" s="119">
        <v>21.61479532163742</v>
      </c>
      <c r="DM668" s="119">
        <v>27.392021720969083</v>
      </c>
      <c r="DN668" s="120">
        <v>30.479849624060144</v>
      </c>
      <c r="DO668" s="121"/>
      <c r="DP668" s="119">
        <v>32.991574468085105</v>
      </c>
      <c r="DQ668" s="119">
        <v>40.789582978723402</v>
      </c>
      <c r="DR668" s="120">
        <v>43.688842553191492</v>
      </c>
      <c r="DS668" s="121"/>
      <c r="DT668" s="119">
        <v>54.994607843137267</v>
      </c>
      <c r="DU668" s="119">
        <v>52.494852941176482</v>
      </c>
      <c r="DV668" s="120">
        <v>62.493872549019621</v>
      </c>
      <c r="DW668" s="121"/>
      <c r="DX668" s="119">
        <v>56.010660574909579</v>
      </c>
      <c r="DY668" s="119">
        <v>54.810432134018654</v>
      </c>
      <c r="DZ668" s="120">
        <v>64.312240624405092</v>
      </c>
      <c r="EA668" s="121"/>
      <c r="EB668" s="119">
        <v>52.301355624675992</v>
      </c>
      <c r="EC668" s="119">
        <v>38.30099274235355</v>
      </c>
      <c r="ED668" s="120">
        <v>38.000984966303783</v>
      </c>
      <c r="EE668" s="121"/>
      <c r="EF668" s="119">
        <v>43.916982591876206</v>
      </c>
      <c r="EG668" s="119">
        <v>27.91079303675048</v>
      </c>
      <c r="EH668" s="120">
        <v>31.612224371373308</v>
      </c>
      <c r="EI668" s="121"/>
      <c r="EJ668" s="119">
        <v>28.281974522292995</v>
      </c>
      <c r="EK668" s="119">
        <v>21.08656050955414</v>
      </c>
      <c r="EL668" s="120">
        <v>44.771464968152863</v>
      </c>
      <c r="EM668" s="121"/>
      <c r="EN668" s="119">
        <v>34.818907905460478</v>
      </c>
      <c r="EO668" s="119">
        <v>36.71994023363218</v>
      </c>
      <c r="EP668" s="120">
        <v>51.227818527574044</v>
      </c>
      <c r="EQ668" s="121"/>
      <c r="ER668" s="119">
        <v>40.110118597022456</v>
      </c>
      <c r="ES668" s="119">
        <v>42.510724198839263</v>
      </c>
      <c r="ET668" s="120">
        <v>49.512490537471614</v>
      </c>
      <c r="EU668" s="121"/>
      <c r="EV668" s="119">
        <v>45.294991708126034</v>
      </c>
      <c r="EW668" s="119">
        <v>38.995688225538977</v>
      </c>
      <c r="EX668" s="120">
        <v>36.295986733001655</v>
      </c>
      <c r="EY668" s="121"/>
      <c r="EZ668" s="119">
        <v>30.801242937853115</v>
      </c>
      <c r="FA668" s="119">
        <v>30.501230831315578</v>
      </c>
      <c r="FB668" s="120">
        <v>21.300859564164654</v>
      </c>
    </row>
    <row r="669" spans="1:158" s="118" customFormat="1" ht="15" customHeight="1" x14ac:dyDescent="0.25">
      <c r="A669" s="85">
        <v>22015020</v>
      </c>
      <c r="B669" s="86">
        <v>-75.631500000000003</v>
      </c>
      <c r="C669" s="86">
        <v>3.5292500000000002</v>
      </c>
      <c r="D669" s="445">
        <v>1200</v>
      </c>
      <c r="E669" s="510" t="s">
        <v>491</v>
      </c>
      <c r="F669" s="169" t="s">
        <v>62</v>
      </c>
      <c r="G669" s="169" t="s">
        <v>1515</v>
      </c>
      <c r="H669" s="169" t="s">
        <v>1070</v>
      </c>
      <c r="I669" s="169" t="s">
        <v>1667</v>
      </c>
      <c r="J669" s="171" t="s">
        <v>1068</v>
      </c>
      <c r="K669" s="126" t="s">
        <v>1301</v>
      </c>
      <c r="L669" s="126" t="s">
        <v>1301</v>
      </c>
      <c r="M669" s="126" t="s">
        <v>1301</v>
      </c>
      <c r="N669" s="126" t="s">
        <v>1301</v>
      </c>
      <c r="O669" s="126" t="s">
        <v>1301</v>
      </c>
      <c r="P669" s="126" t="s">
        <v>1301</v>
      </c>
      <c r="Q669" s="126" t="s">
        <v>1301</v>
      </c>
      <c r="R669" s="126" t="s">
        <v>1301</v>
      </c>
      <c r="S669" s="126" t="s">
        <v>1301</v>
      </c>
      <c r="T669" s="126" t="s">
        <v>1301</v>
      </c>
      <c r="U669" s="126" t="s">
        <v>1301</v>
      </c>
      <c r="V669" s="661" t="s">
        <v>1301</v>
      </c>
      <c r="W669" s="661" t="s">
        <v>1301</v>
      </c>
      <c r="X669" s="126" t="s">
        <v>1301</v>
      </c>
      <c r="Y669" s="126" t="s">
        <v>1301</v>
      </c>
      <c r="Z669" s="126" t="s">
        <v>1301</v>
      </c>
      <c r="AA669" s="126" t="s">
        <v>1301</v>
      </c>
      <c r="AB669" s="126" t="s">
        <v>1301</v>
      </c>
      <c r="AC669" s="126" t="s">
        <v>1301</v>
      </c>
      <c r="AD669" s="126" t="s">
        <v>1301</v>
      </c>
      <c r="AE669" s="126" t="s">
        <v>1301</v>
      </c>
      <c r="AF669" s="126" t="s">
        <v>1301</v>
      </c>
      <c r="AG669" s="126" t="s">
        <v>1301</v>
      </c>
      <c r="AH669" s="126" t="s">
        <v>1301</v>
      </c>
      <c r="AI669" s="126" t="s">
        <v>1301</v>
      </c>
      <c r="AJ669" s="126" t="s">
        <v>1301</v>
      </c>
      <c r="AK669" s="126" t="s">
        <v>1301</v>
      </c>
      <c r="AL669" s="126" t="s">
        <v>1301</v>
      </c>
      <c r="AM669" s="126" t="s">
        <v>1301</v>
      </c>
      <c r="AN669" s="126" t="s">
        <v>1301</v>
      </c>
      <c r="AO669" s="120"/>
      <c r="AP669" s="92" t="str">
        <f t="shared" si="411"/>
        <v/>
      </c>
      <c r="AQ669" s="93">
        <v>296.51724137931035</v>
      </c>
      <c r="AR669" s="483"/>
      <c r="AS669" s="484"/>
      <c r="AT669" s="96"/>
      <c r="AU669" s="97"/>
      <c r="AV669" s="98"/>
      <c r="AW669" s="58"/>
      <c r="AX669" s="99"/>
      <c r="AY669" s="100"/>
      <c r="AZ669" s="101">
        <v>107.6</v>
      </c>
      <c r="BA669" s="102" t="str">
        <f t="shared" si="412"/>
        <v/>
      </c>
      <c r="BB669" s="102" t="str">
        <f t="shared" si="413"/>
        <v/>
      </c>
      <c r="BC669" s="102" t="str">
        <f t="shared" si="414"/>
        <v/>
      </c>
      <c r="BD669" s="102">
        <v>16.61724137931034</v>
      </c>
      <c r="BE669" s="103">
        <f t="shared" si="440"/>
        <v>-16.61724137931034</v>
      </c>
      <c r="BF669" s="169" t="s">
        <v>491</v>
      </c>
      <c r="BG669" s="105">
        <v>206.48666666666668</v>
      </c>
      <c r="BH669" s="105">
        <v>190.23793103448278</v>
      </c>
      <c r="BI669" s="105">
        <v>251.35666666666665</v>
      </c>
      <c r="BJ669" s="105">
        <v>296.51724137931035</v>
      </c>
      <c r="BK669" s="105">
        <v>221.10000000000002</v>
      </c>
      <c r="BL669" s="105">
        <v>120.51785714285712</v>
      </c>
      <c r="BM669" s="105">
        <v>80.403333333333336</v>
      </c>
      <c r="BN669" s="105">
        <v>66.488888888888894</v>
      </c>
      <c r="BO669" s="105">
        <v>131.45925925925923</v>
      </c>
      <c r="BP669" s="105">
        <v>277.13571428571424</v>
      </c>
      <c r="BQ669" s="105">
        <v>297.33666666666664</v>
      </c>
      <c r="BR669" s="106">
        <v>235.52413793103452</v>
      </c>
      <c r="BS669" s="107"/>
      <c r="BT669" s="108">
        <v>14.433333333333334</v>
      </c>
      <c r="BU669" s="108">
        <v>13.803766420361251</v>
      </c>
      <c r="BV669" s="108">
        <v>17.2</v>
      </c>
      <c r="BW669" s="108">
        <v>16.61724137931034</v>
      </c>
      <c r="BX669" s="108">
        <v>15.295402298850572</v>
      </c>
      <c r="BY669" s="109">
        <v>9.9714625445897767</v>
      </c>
      <c r="BZ669" s="109">
        <v>8.2666666666666639</v>
      </c>
      <c r="CA669" s="109">
        <v>7.0206349206349188</v>
      </c>
      <c r="CB669" s="109">
        <v>10.399524375743162</v>
      </c>
      <c r="CC669" s="109">
        <v>16.568965517241381</v>
      </c>
      <c r="CD669" s="109">
        <v>19.8</v>
      </c>
      <c r="CE669" s="109">
        <v>16.578888888888887</v>
      </c>
      <c r="CF669" s="110"/>
      <c r="CG669" s="111">
        <v>120.8</v>
      </c>
      <c r="CH669" s="111">
        <v>85.5</v>
      </c>
      <c r="CI669" s="111">
        <v>88.2</v>
      </c>
      <c r="CJ669" s="111">
        <v>107.6</v>
      </c>
      <c r="CK669" s="111">
        <v>94.5</v>
      </c>
      <c r="CL669" s="111">
        <v>80.2</v>
      </c>
      <c r="CM669" s="111">
        <v>91.7</v>
      </c>
      <c r="CN669" s="111">
        <v>65.7</v>
      </c>
      <c r="CO669" s="111">
        <v>108.2</v>
      </c>
      <c r="CP669" s="111">
        <v>100</v>
      </c>
      <c r="CQ669" s="111">
        <v>92.8</v>
      </c>
      <c r="CR669" s="111">
        <v>94.8</v>
      </c>
      <c r="CS669" s="112"/>
      <c r="CT669" s="515" t="s">
        <v>491</v>
      </c>
      <c r="CU669" s="114">
        <f t="shared" si="441"/>
        <v>0</v>
      </c>
      <c r="CV669" s="114"/>
      <c r="CW669" s="114"/>
      <c r="CX669" s="114">
        <f t="shared" si="442"/>
        <v>0</v>
      </c>
      <c r="CY669" s="114"/>
      <c r="CZ669" s="114"/>
      <c r="DA669" s="114">
        <f t="shared" si="433"/>
        <v>0</v>
      </c>
      <c r="DB669" s="115">
        <f t="shared" si="443"/>
        <v>0</v>
      </c>
      <c r="DC669" s="116">
        <f t="shared" si="435"/>
        <v>0</v>
      </c>
      <c r="DD669" s="116">
        <f t="shared" si="436"/>
        <v>0</v>
      </c>
      <c r="DE669" s="116">
        <f t="shared" si="437"/>
        <v>0</v>
      </c>
      <c r="DF669" s="117">
        <f t="shared" si="438"/>
        <v>0</v>
      </c>
      <c r="DH669" s="119">
        <v>77.948043780613148</v>
      </c>
      <c r="DI669" s="119">
        <v>67.097038963133173</v>
      </c>
      <c r="DJ669" s="120">
        <v>69.685352038862348</v>
      </c>
      <c r="DK669" s="121"/>
      <c r="DL669" s="119">
        <v>79.390156664363872</v>
      </c>
      <c r="DM669" s="119">
        <v>58.419171885097946</v>
      </c>
      <c r="DN669" s="120">
        <v>57.021106233146888</v>
      </c>
      <c r="DO669" s="121"/>
      <c r="DP669" s="119">
        <v>78.257249713360167</v>
      </c>
      <c r="DQ669" s="119">
        <v>83.654301417729826</v>
      </c>
      <c r="DR669" s="120">
        <v>76.858014086301367</v>
      </c>
      <c r="DS669" s="121"/>
      <c r="DT669" s="119">
        <v>84.955179005643146</v>
      </c>
      <c r="DU669" s="119">
        <v>96.489825505819013</v>
      </c>
      <c r="DV669" s="120">
        <v>103.71151722766827</v>
      </c>
      <c r="DW669" s="121"/>
      <c r="DX669" s="119">
        <v>78.460749110932667</v>
      </c>
      <c r="DY669" s="119">
        <v>63.10756567626477</v>
      </c>
      <c r="DZ669" s="120">
        <v>85.140380864976493</v>
      </c>
      <c r="EA669" s="121"/>
      <c r="EB669" s="119">
        <v>46.931068036141788</v>
      </c>
      <c r="EC669" s="119">
        <v>33.734805776507841</v>
      </c>
      <c r="ED669" s="120">
        <v>31.055865317785159</v>
      </c>
      <c r="EE669" s="121"/>
      <c r="EF669" s="119">
        <v>31.345766847216129</v>
      </c>
      <c r="EG669" s="119">
        <v>27.093817401063781</v>
      </c>
      <c r="EH669" s="120">
        <v>29.664763577807062</v>
      </c>
      <c r="EI669" s="121"/>
      <c r="EJ669" s="119">
        <v>17.34180602006689</v>
      </c>
      <c r="EK669" s="119">
        <v>24.517725752508365</v>
      </c>
      <c r="EL669" s="120">
        <v>38.470903010033453</v>
      </c>
      <c r="EM669" s="121"/>
      <c r="EN669" s="119">
        <v>45.332718585762059</v>
      </c>
      <c r="EO669" s="119">
        <v>31.260477783086476</v>
      </c>
      <c r="EP669" s="120">
        <v>60.611151457238407</v>
      </c>
      <c r="EQ669" s="121"/>
      <c r="ER669" s="119">
        <v>64.348486932599727</v>
      </c>
      <c r="ES669" s="119">
        <v>100.05281980742778</v>
      </c>
      <c r="ET669" s="120">
        <v>128.89869325997248</v>
      </c>
      <c r="EU669" s="121"/>
      <c r="EV669" s="119">
        <v>78.285307815208895</v>
      </c>
      <c r="EW669" s="119">
        <v>93.680747526940209</v>
      </c>
      <c r="EX669" s="120">
        <v>85.429596831763959</v>
      </c>
      <c r="EY669" s="121"/>
      <c r="EZ669" s="119">
        <v>85.409440671269735</v>
      </c>
      <c r="FA669" s="119">
        <v>96.214249430888188</v>
      </c>
      <c r="FB669" s="120">
        <v>56.185005550015987</v>
      </c>
    </row>
    <row r="670" spans="1:158" s="118" customFormat="1" ht="15" customHeight="1" x14ac:dyDescent="0.25">
      <c r="A670" s="85">
        <v>23055040</v>
      </c>
      <c r="B670" s="86">
        <v>-74.992777779999997</v>
      </c>
      <c r="C670" s="86">
        <v>5.4183333300000003</v>
      </c>
      <c r="D670" s="445">
        <v>1475</v>
      </c>
      <c r="E670" s="510" t="s">
        <v>492</v>
      </c>
      <c r="F670" s="169" t="s">
        <v>58</v>
      </c>
      <c r="G670" s="169" t="s">
        <v>1515</v>
      </c>
      <c r="H670" s="169" t="s">
        <v>1518</v>
      </c>
      <c r="I670" s="169" t="s">
        <v>1663</v>
      </c>
      <c r="J670" s="171" t="s">
        <v>1069</v>
      </c>
      <c r="K670" s="126">
        <v>56.2</v>
      </c>
      <c r="L670" s="126">
        <v>0</v>
      </c>
      <c r="M670" s="126">
        <v>5.6</v>
      </c>
      <c r="N670" s="126">
        <v>50.8</v>
      </c>
      <c r="O670" s="126">
        <v>8</v>
      </c>
      <c r="P670" s="126">
        <v>10.7</v>
      </c>
      <c r="Q670" s="126">
        <v>0</v>
      </c>
      <c r="R670" s="126">
        <v>0</v>
      </c>
      <c r="S670" s="126">
        <v>0</v>
      </c>
      <c r="T670" s="126">
        <v>6.5</v>
      </c>
      <c r="U670" s="126">
        <v>0</v>
      </c>
      <c r="V670" s="661">
        <v>0</v>
      </c>
      <c r="W670" s="661">
        <v>0</v>
      </c>
      <c r="X670" s="126">
        <v>34.4</v>
      </c>
      <c r="Y670" s="126">
        <v>10.8</v>
      </c>
      <c r="Z670" s="126">
        <v>97.4</v>
      </c>
      <c r="AA670" s="126">
        <v>3</v>
      </c>
      <c r="AB670" s="126">
        <v>1.5</v>
      </c>
      <c r="AC670" s="126">
        <v>9.5</v>
      </c>
      <c r="AD670" s="126">
        <v>2.2999999999999998</v>
      </c>
      <c r="AE670" s="126">
        <v>24.5</v>
      </c>
      <c r="AF670" s="126">
        <v>10.8</v>
      </c>
      <c r="AG670" s="126">
        <v>16.399999999999999</v>
      </c>
      <c r="AH670" s="126">
        <v>8.8000000000000007</v>
      </c>
      <c r="AI670" s="126">
        <v>0</v>
      </c>
      <c r="AJ670" s="126">
        <v>10.4</v>
      </c>
      <c r="AK670" s="126">
        <v>6</v>
      </c>
      <c r="AL670" s="126">
        <v>39.5</v>
      </c>
      <c r="AM670" s="126">
        <v>0</v>
      </c>
      <c r="AN670" s="126">
        <v>0</v>
      </c>
      <c r="AO670" s="120"/>
      <c r="AP670" s="92">
        <f t="shared" si="411"/>
        <v>413.09999999999997</v>
      </c>
      <c r="AQ670" s="93">
        <v>645.15172413793107</v>
      </c>
      <c r="AR670" s="94">
        <f t="shared" si="428"/>
        <v>64.031449431836393</v>
      </c>
      <c r="AS670" s="95">
        <f t="shared" si="429"/>
        <v>64.031449431836393</v>
      </c>
      <c r="AT670" s="96">
        <f t="shared" si="425"/>
        <v>30</v>
      </c>
      <c r="AU670" s="97">
        <f t="shared" si="439"/>
        <v>20</v>
      </c>
      <c r="AV670" s="98"/>
      <c r="AW670" s="58">
        <f t="shared" si="427"/>
        <v>0</v>
      </c>
      <c r="AX670" s="99"/>
      <c r="AY670" s="100">
        <f t="shared" ref="AY670:AY680" si="444">MAX(K670:AO670)</f>
        <v>97.4</v>
      </c>
      <c r="AZ670" s="101">
        <v>220</v>
      </c>
      <c r="BA670" s="102">
        <f t="shared" si="412"/>
        <v>-122.6</v>
      </c>
      <c r="BB670" s="102" t="str">
        <f t="shared" si="413"/>
        <v/>
      </c>
      <c r="BC670" s="102" t="str">
        <f t="shared" si="414"/>
        <v/>
      </c>
      <c r="BD670" s="102">
        <v>21.752873563218387</v>
      </c>
      <c r="BE670" s="103">
        <f t="shared" si="440"/>
        <v>-1.7528735632183867</v>
      </c>
      <c r="BF670" s="169" t="s">
        <v>492</v>
      </c>
      <c r="BG670" s="105">
        <v>638.18928571428557</v>
      </c>
      <c r="BH670" s="105">
        <v>547.54827586206898</v>
      </c>
      <c r="BI670" s="105">
        <v>660.89259259259245</v>
      </c>
      <c r="BJ670" s="105">
        <v>645.15172413793107</v>
      </c>
      <c r="BK670" s="105">
        <v>683.32</v>
      </c>
      <c r="BL670" s="105">
        <v>329.74827586206897</v>
      </c>
      <c r="BM670" s="105">
        <v>268.53571428571428</v>
      </c>
      <c r="BN670" s="105">
        <v>307.75862068965517</v>
      </c>
      <c r="BO670" s="105">
        <v>551.58666666666659</v>
      </c>
      <c r="BP670" s="105">
        <v>768.67500000000007</v>
      </c>
      <c r="BQ670" s="105">
        <v>965.5777777777779</v>
      </c>
      <c r="BR670" s="106">
        <v>859.33703703703702</v>
      </c>
      <c r="BS670" s="107"/>
      <c r="BT670" s="108">
        <v>20.492042440318301</v>
      </c>
      <c r="BU670" s="108">
        <v>18.20150331238322</v>
      </c>
      <c r="BV670" s="108">
        <v>21.921529830322935</v>
      </c>
      <c r="BW670" s="108">
        <v>21.752873563218387</v>
      </c>
      <c r="BX670" s="108">
        <v>20.466666666666665</v>
      </c>
      <c r="BY670" s="109">
        <v>14.451724137931032</v>
      </c>
      <c r="BZ670" s="109">
        <v>12.742835249042148</v>
      </c>
      <c r="CA670" s="109">
        <v>14.113333333333333</v>
      </c>
      <c r="CB670" s="109">
        <v>19.399999999999999</v>
      </c>
      <c r="CC670" s="109">
        <v>23.750000000000004</v>
      </c>
      <c r="CD670" s="109">
        <v>24.986920332936975</v>
      </c>
      <c r="CE670" s="109">
        <v>23.893103448275859</v>
      </c>
      <c r="CF670" s="110"/>
      <c r="CG670" s="111">
        <v>214</v>
      </c>
      <c r="CH670" s="111">
        <v>243.2</v>
      </c>
      <c r="CI670" s="111">
        <v>204</v>
      </c>
      <c r="CJ670" s="111">
        <v>220</v>
      </c>
      <c r="CK670" s="111">
        <v>225</v>
      </c>
      <c r="CL670" s="111">
        <v>196.3</v>
      </c>
      <c r="CM670" s="111">
        <v>180</v>
      </c>
      <c r="CN670" s="111">
        <v>156</v>
      </c>
      <c r="CO670" s="111">
        <v>172</v>
      </c>
      <c r="CP670" s="111">
        <v>252.4</v>
      </c>
      <c r="CQ670" s="111">
        <v>266.8</v>
      </c>
      <c r="CR670" s="111">
        <v>255</v>
      </c>
      <c r="CS670" s="112"/>
      <c r="CT670" s="515" t="s">
        <v>492</v>
      </c>
      <c r="CU670" s="114">
        <f t="shared" si="441"/>
        <v>137.79999999999998</v>
      </c>
      <c r="CV670" s="114"/>
      <c r="CW670" s="114"/>
      <c r="CX670" s="114">
        <f t="shared" si="442"/>
        <v>158.90000000000003</v>
      </c>
      <c r="CY670" s="114"/>
      <c r="CZ670" s="114"/>
      <c r="DA670" s="114">
        <f t="shared" si="433"/>
        <v>116.4</v>
      </c>
      <c r="DB670" s="115">
        <f t="shared" si="443"/>
        <v>413.1</v>
      </c>
      <c r="DC670" s="116">
        <f t="shared" si="435"/>
        <v>10</v>
      </c>
      <c r="DD670" s="116">
        <f t="shared" si="436"/>
        <v>10</v>
      </c>
      <c r="DE670" s="116">
        <f t="shared" si="437"/>
        <v>10</v>
      </c>
      <c r="DF670" s="117">
        <f t="shared" si="438"/>
        <v>30</v>
      </c>
      <c r="DH670" s="119">
        <v>205.28740296705192</v>
      </c>
      <c r="DI670" s="119">
        <v>206.95800414007243</v>
      </c>
      <c r="DJ670" s="120">
        <v>157.42959289287558</v>
      </c>
      <c r="DK670" s="121"/>
      <c r="DL670" s="119">
        <v>170.89060017683468</v>
      </c>
      <c r="DM670" s="119">
        <v>186.52698921308578</v>
      </c>
      <c r="DN670" s="120">
        <v>134.37206578249337</v>
      </c>
      <c r="DO670" s="121"/>
      <c r="DP670" s="119">
        <v>209.05369474542965</v>
      </c>
      <c r="DQ670" s="119">
        <v>167.65987199669073</v>
      </c>
      <c r="DR670" s="120">
        <v>219.07953670615535</v>
      </c>
      <c r="DS670" s="121"/>
      <c r="DT670" s="119">
        <v>197.06414191748053</v>
      </c>
      <c r="DU670" s="119">
        <v>236.35729572086484</v>
      </c>
      <c r="DV670" s="120">
        <v>222.19580374096489</v>
      </c>
      <c r="DW670" s="121"/>
      <c r="DX670" s="119">
        <v>205.51855274864522</v>
      </c>
      <c r="DY670" s="119">
        <v>197.55271737079079</v>
      </c>
      <c r="DZ670" s="120">
        <v>233.6976953978054</v>
      </c>
      <c r="EA670" s="121"/>
      <c r="EB670" s="119">
        <v>147.52517748478709</v>
      </c>
      <c r="EC670" s="119">
        <v>94.837614097363129</v>
      </c>
      <c r="ED670" s="120">
        <v>82.113070486815445</v>
      </c>
      <c r="EE670" s="121"/>
      <c r="EF670" s="119">
        <v>95.266267685190158</v>
      </c>
      <c r="EG670" s="119">
        <v>78.637245144978209</v>
      </c>
      <c r="EH670" s="120">
        <v>82.944763031900592</v>
      </c>
      <c r="EI670" s="121"/>
      <c r="EJ670" s="119">
        <v>75.381745235707143</v>
      </c>
      <c r="EK670" s="119">
        <v>88.778501020302301</v>
      </c>
      <c r="EL670" s="120">
        <v>134.86733995088719</v>
      </c>
      <c r="EM670" s="121"/>
      <c r="EN670" s="119">
        <v>147.0774305020727</v>
      </c>
      <c r="EO670" s="119">
        <v>165.15176699861374</v>
      </c>
      <c r="EP670" s="120">
        <v>199.11563008552045</v>
      </c>
      <c r="EQ670" s="121"/>
      <c r="ER670" s="119">
        <v>193.76594401033233</v>
      </c>
      <c r="ES670" s="119">
        <v>263.28729757631527</v>
      </c>
      <c r="ET670" s="120">
        <v>335.78813772369745</v>
      </c>
      <c r="EU670" s="121"/>
      <c r="EV670" s="119">
        <v>263.4901062092182</v>
      </c>
      <c r="EW670" s="119">
        <v>286.47002678031032</v>
      </c>
      <c r="EX670" s="120">
        <v>259.98469459667865</v>
      </c>
      <c r="EY670" s="121"/>
      <c r="EZ670" s="119">
        <v>282.43517842947688</v>
      </c>
      <c r="FA670" s="119">
        <v>294.00315866365884</v>
      </c>
      <c r="FB670" s="120">
        <v>210.28235256203678</v>
      </c>
    </row>
    <row r="671" spans="1:158" s="118" customFormat="1" ht="15" customHeight="1" x14ac:dyDescent="0.25">
      <c r="A671" s="85">
        <v>21135020</v>
      </c>
      <c r="B671" s="86">
        <v>-75.015722220000001</v>
      </c>
      <c r="C671" s="86">
        <v>3.8557777799999999</v>
      </c>
      <c r="D671" s="445">
        <v>425</v>
      </c>
      <c r="E671" s="510" t="s">
        <v>493</v>
      </c>
      <c r="F671" s="169" t="s">
        <v>62</v>
      </c>
      <c r="G671" s="169" t="s">
        <v>1515</v>
      </c>
      <c r="H671" s="169" t="s">
        <v>1520</v>
      </c>
      <c r="I671" s="169" t="s">
        <v>1615</v>
      </c>
      <c r="J671" s="171" t="s">
        <v>1070</v>
      </c>
      <c r="K671" s="126">
        <v>2.6</v>
      </c>
      <c r="L671" s="126">
        <v>0</v>
      </c>
      <c r="M671" s="126">
        <v>0</v>
      </c>
      <c r="N671" s="126">
        <v>0</v>
      </c>
      <c r="O671" s="126">
        <v>0</v>
      </c>
      <c r="P671" s="126">
        <v>0</v>
      </c>
      <c r="Q671" s="126">
        <v>0</v>
      </c>
      <c r="R671" s="126">
        <v>0</v>
      </c>
      <c r="S671" s="126">
        <v>0</v>
      </c>
      <c r="T671" s="126">
        <v>0</v>
      </c>
      <c r="U671" s="126">
        <v>0</v>
      </c>
      <c r="V671" s="661">
        <v>4</v>
      </c>
      <c r="W671" s="661">
        <v>0</v>
      </c>
      <c r="X671" s="126">
        <v>27</v>
      </c>
      <c r="Y671" s="126">
        <v>0</v>
      </c>
      <c r="Z671" s="126">
        <v>25.6</v>
      </c>
      <c r="AA671" s="126">
        <v>6</v>
      </c>
      <c r="AB671" s="126">
        <v>0</v>
      </c>
      <c r="AC671" s="126">
        <v>0</v>
      </c>
      <c r="AD671" s="126">
        <v>0</v>
      </c>
      <c r="AE671" s="126">
        <v>0</v>
      </c>
      <c r="AF671" s="126">
        <v>0</v>
      </c>
      <c r="AG671" s="126">
        <v>2</v>
      </c>
      <c r="AH671" s="126">
        <v>13.4</v>
      </c>
      <c r="AI671" s="126">
        <v>0</v>
      </c>
      <c r="AJ671" s="126">
        <v>1.4</v>
      </c>
      <c r="AK671" s="126">
        <v>0</v>
      </c>
      <c r="AL671" s="126">
        <v>0</v>
      </c>
      <c r="AM671" s="126">
        <v>0</v>
      </c>
      <c r="AN671" s="126">
        <v>0</v>
      </c>
      <c r="AO671" s="120"/>
      <c r="AP671" s="92">
        <f t="shared" si="411"/>
        <v>82.000000000000014</v>
      </c>
      <c r="AQ671" s="93">
        <v>215.68571428571431</v>
      </c>
      <c r="AR671" s="94">
        <f t="shared" si="428"/>
        <v>38.018280566962517</v>
      </c>
      <c r="AS671" s="95">
        <f t="shared" si="429"/>
        <v>38.018280566962517</v>
      </c>
      <c r="AT671" s="96">
        <f t="shared" si="425"/>
        <v>30</v>
      </c>
      <c r="AU671" s="97">
        <f t="shared" si="439"/>
        <v>8</v>
      </c>
      <c r="AV671" s="98"/>
      <c r="AW671" s="58">
        <f t="shared" si="427"/>
        <v>0</v>
      </c>
      <c r="AX671" s="99"/>
      <c r="AY671" s="100">
        <f t="shared" si="444"/>
        <v>27</v>
      </c>
      <c r="AZ671" s="101">
        <v>126.5</v>
      </c>
      <c r="BA671" s="102">
        <f t="shared" si="412"/>
        <v>-99.5</v>
      </c>
      <c r="BB671" s="102" t="str">
        <f t="shared" si="413"/>
        <v/>
      </c>
      <c r="BC671" s="102" t="str">
        <f t="shared" si="414"/>
        <v/>
      </c>
      <c r="BD671" s="102">
        <v>12.076628352490426</v>
      </c>
      <c r="BE671" s="103">
        <f t="shared" si="440"/>
        <v>-4.0766283524904257</v>
      </c>
      <c r="BF671" s="169" t="s">
        <v>493</v>
      </c>
      <c r="BG671" s="105">
        <v>86.307692307692307</v>
      </c>
      <c r="BH671" s="105">
        <v>110.78620689655176</v>
      </c>
      <c r="BI671" s="105">
        <v>170.44642857142853</v>
      </c>
      <c r="BJ671" s="105">
        <v>215.68571428571431</v>
      </c>
      <c r="BK671" s="105">
        <v>162.85384615384612</v>
      </c>
      <c r="BL671" s="105">
        <v>58.207407407407402</v>
      </c>
      <c r="BM671" s="105">
        <v>54.396000000000022</v>
      </c>
      <c r="BN671" s="105">
        <v>43.192592592592597</v>
      </c>
      <c r="BO671" s="105">
        <v>94.868965517241392</v>
      </c>
      <c r="BP671" s="105">
        <v>152.60370370370367</v>
      </c>
      <c r="BQ671" s="105">
        <v>191.71666666666667</v>
      </c>
      <c r="BR671" s="106">
        <v>128.87307692307692</v>
      </c>
      <c r="BS671" s="107"/>
      <c r="BT671" s="142">
        <v>6.5892857142857117</v>
      </c>
      <c r="BU671" s="143">
        <v>8.0383989387581369</v>
      </c>
      <c r="BV671" s="143">
        <v>10.74554102259215</v>
      </c>
      <c r="BW671" s="143">
        <v>12.076628352490426</v>
      </c>
      <c r="BX671" s="143">
        <v>10.538998357963871</v>
      </c>
      <c r="BY671" s="143">
        <v>5.9143876337693229</v>
      </c>
      <c r="BZ671" s="143">
        <v>4.3932619896948069</v>
      </c>
      <c r="CA671" s="143">
        <v>3.5528735632183897</v>
      </c>
      <c r="CB671" s="143">
        <v>6.5080459770114922</v>
      </c>
      <c r="CC671" s="143">
        <v>10.547619047619044</v>
      </c>
      <c r="CD671" s="143">
        <v>12.000000000000004</v>
      </c>
      <c r="CE671" s="144">
        <v>8.6177962742766514</v>
      </c>
      <c r="CF671" s="110"/>
      <c r="CG671" s="111">
        <v>122</v>
      </c>
      <c r="CH671" s="111">
        <v>101.3</v>
      </c>
      <c r="CI671" s="111">
        <v>135</v>
      </c>
      <c r="CJ671" s="111">
        <v>126.5</v>
      </c>
      <c r="CK671" s="111">
        <v>136</v>
      </c>
      <c r="CL671" s="111">
        <v>96</v>
      </c>
      <c r="CM671" s="111">
        <v>88.7</v>
      </c>
      <c r="CN671" s="111">
        <v>77.599999999999994</v>
      </c>
      <c r="CO671" s="111">
        <v>120</v>
      </c>
      <c r="CP671" s="111">
        <v>143.69999999999999</v>
      </c>
      <c r="CQ671" s="111">
        <v>110.5</v>
      </c>
      <c r="CR671" s="111">
        <v>145.69999999999999</v>
      </c>
      <c r="CS671" s="112"/>
      <c r="CT671" s="515" t="s">
        <v>493</v>
      </c>
      <c r="CU671" s="114">
        <f t="shared" si="441"/>
        <v>2.6</v>
      </c>
      <c r="CV671" s="114"/>
      <c r="CW671" s="114"/>
      <c r="CX671" s="114">
        <f t="shared" si="442"/>
        <v>62.6</v>
      </c>
      <c r="CY671" s="114"/>
      <c r="CZ671" s="114"/>
      <c r="DA671" s="114">
        <f t="shared" si="433"/>
        <v>16.8</v>
      </c>
      <c r="DB671" s="115">
        <f t="shared" si="443"/>
        <v>82</v>
      </c>
      <c r="DC671" s="116">
        <f t="shared" si="435"/>
        <v>10</v>
      </c>
      <c r="DD671" s="116">
        <f t="shared" si="436"/>
        <v>10</v>
      </c>
      <c r="DE671" s="116">
        <f t="shared" si="437"/>
        <v>10</v>
      </c>
      <c r="DF671" s="117">
        <f t="shared" si="438"/>
        <v>30</v>
      </c>
      <c r="DH671" s="119">
        <v>31.711576626240355</v>
      </c>
      <c r="DI671" s="119">
        <v>24.74310915104741</v>
      </c>
      <c r="DJ671" s="120">
        <v>35.145314222712237</v>
      </c>
      <c r="DK671" s="121"/>
      <c r="DL671" s="119">
        <v>41.143374080155695</v>
      </c>
      <c r="DM671" s="119">
        <v>37.229736057896979</v>
      </c>
      <c r="DN671" s="120">
        <v>35.423441586085261</v>
      </c>
      <c r="DO671" s="121"/>
      <c r="DP671" s="119">
        <v>56.679899520438454</v>
      </c>
      <c r="DQ671" s="119">
        <v>50.416359899520437</v>
      </c>
      <c r="DR671" s="120">
        <v>47.952016442110072</v>
      </c>
      <c r="DS671" s="121"/>
      <c r="DT671" s="119">
        <v>59.352327382408092</v>
      </c>
      <c r="DU671" s="119">
        <v>67.519207630227442</v>
      </c>
      <c r="DV671" s="120">
        <v>73.976740849433455</v>
      </c>
      <c r="DW671" s="121"/>
      <c r="DX671" s="119">
        <v>63.263493250170889</v>
      </c>
      <c r="DY671" s="119">
        <v>47.672490174299391</v>
      </c>
      <c r="DZ671" s="120">
        <v>56.167588004101169</v>
      </c>
      <c r="EA671" s="121"/>
      <c r="EB671" s="119">
        <v>29.374795905933965</v>
      </c>
      <c r="EC671" s="119">
        <v>17.362422322407703</v>
      </c>
      <c r="ED671" s="120">
        <v>10.397264530279033</v>
      </c>
      <c r="EE671" s="121"/>
      <c r="EF671" s="119">
        <v>18.656905227844561</v>
      </c>
      <c r="EG671" s="119">
        <v>15.70135588481968</v>
      </c>
      <c r="EH671" s="120">
        <v>12.838167458764328</v>
      </c>
      <c r="EI671" s="121"/>
      <c r="EJ671" s="119">
        <v>13.211208774697617</v>
      </c>
      <c r="EK671" s="119">
        <v>12.606115243032077</v>
      </c>
      <c r="EL671" s="120">
        <v>20.472331154684095</v>
      </c>
      <c r="EM671" s="121"/>
      <c r="EN671" s="119">
        <v>24.274706112852666</v>
      </c>
      <c r="EO671" s="119">
        <v>35.757347178683389</v>
      </c>
      <c r="EP671" s="120">
        <v>46.333463949843264</v>
      </c>
      <c r="EQ671" s="121"/>
      <c r="ER671" s="119">
        <v>50.123107307439106</v>
      </c>
      <c r="ES671" s="119">
        <v>59.597597103357472</v>
      </c>
      <c r="ET671" s="120">
        <v>89.243581303489137</v>
      </c>
      <c r="EU671" s="121"/>
      <c r="EV671" s="119">
        <v>61.719796885050961</v>
      </c>
      <c r="EW671" s="119">
        <v>60.636993430927262</v>
      </c>
      <c r="EX671" s="120">
        <v>51.777692442642433</v>
      </c>
      <c r="EY671" s="121"/>
      <c r="EZ671" s="119">
        <v>43.372925479986982</v>
      </c>
      <c r="FA671" s="119">
        <v>55.084607875040675</v>
      </c>
      <c r="FB671" s="120">
        <v>32.256752359258051</v>
      </c>
    </row>
    <row r="672" spans="1:158" s="118" customFormat="1" ht="15" customHeight="1" x14ac:dyDescent="0.25">
      <c r="A672" s="85">
        <v>21190290</v>
      </c>
      <c r="B672" s="86">
        <v>-74.713027780000004</v>
      </c>
      <c r="C672" s="86">
        <v>4.1609722199999997</v>
      </c>
      <c r="D672" s="445">
        <v>328</v>
      </c>
      <c r="E672" s="510" t="s">
        <v>494</v>
      </c>
      <c r="F672" s="169" t="s">
        <v>62</v>
      </c>
      <c r="G672" s="169" t="s">
        <v>1515</v>
      </c>
      <c r="H672" s="169" t="s">
        <v>1520</v>
      </c>
      <c r="I672" s="169" t="s">
        <v>1668</v>
      </c>
      <c r="J672" s="171" t="s">
        <v>1071</v>
      </c>
      <c r="K672" s="126">
        <v>14</v>
      </c>
      <c r="L672" s="126">
        <v>0</v>
      </c>
      <c r="M672" s="126">
        <v>0</v>
      </c>
      <c r="N672" s="126">
        <v>21</v>
      </c>
      <c r="O672" s="126">
        <v>13</v>
      </c>
      <c r="P672" s="126">
        <v>0</v>
      </c>
      <c r="Q672" s="126">
        <v>0</v>
      </c>
      <c r="R672" s="126">
        <v>0</v>
      </c>
      <c r="S672" s="126">
        <v>3</v>
      </c>
      <c r="T672" s="126">
        <v>0</v>
      </c>
      <c r="U672" s="126">
        <v>0</v>
      </c>
      <c r="V672" s="661">
        <v>0</v>
      </c>
      <c r="W672" s="661">
        <v>3</v>
      </c>
      <c r="X672" s="126">
        <v>44</v>
      </c>
      <c r="Y672" s="126">
        <v>2</v>
      </c>
      <c r="Z672" s="126">
        <v>7</v>
      </c>
      <c r="AA672" s="126">
        <v>11</v>
      </c>
      <c r="AB672" s="126">
        <v>0</v>
      </c>
      <c r="AC672" s="126">
        <v>0</v>
      </c>
      <c r="AD672" s="126">
        <v>0</v>
      </c>
      <c r="AE672" s="126">
        <v>0</v>
      </c>
      <c r="AF672" s="126">
        <v>0</v>
      </c>
      <c r="AG672" s="126">
        <v>3</v>
      </c>
      <c r="AH672" s="126">
        <v>0</v>
      </c>
      <c r="AI672" s="126">
        <v>0</v>
      </c>
      <c r="AJ672" s="126">
        <v>0</v>
      </c>
      <c r="AK672" s="126">
        <v>5</v>
      </c>
      <c r="AL672" s="126">
        <v>32</v>
      </c>
      <c r="AM672" s="126">
        <v>3</v>
      </c>
      <c r="AN672" s="126">
        <v>0</v>
      </c>
      <c r="AO672" s="120"/>
      <c r="AP672" s="92">
        <f t="shared" si="411"/>
        <v>161</v>
      </c>
      <c r="AQ672" s="93">
        <v>220.84230769230768</v>
      </c>
      <c r="AR672" s="94">
        <f>+AP672*100/AQ672</f>
        <v>72.902697713300483</v>
      </c>
      <c r="AS672" s="95">
        <f>IF(AND((AP672*$AT$1*100/(AQ672*AT672))&gt;100+3.33*AP672-AQ672*AT672/$AT$1,AQ672&lt;30),IF(100+3.33*AP672-AQ672*AT672/$AT$1&gt;200,200,100+3.33*AP672-AQ672*AT672/$AT$1),IF((AP672*$AT$1*100/(AQ672*AT672))&lt;100+AP672-3.33*AQ672*AT672/$AT$1,100+AP672-3.33*AQ672*AT672/$AT$1,IF((AP672*$AT$1*100/(AQ672*AT672))&gt;200,200,(AP672*$AT$1*100/(AQ672*AT672)))))</f>
        <v>72.902697713300483</v>
      </c>
      <c r="AT672" s="96">
        <f>COUNT(K672:AO672)</f>
        <v>30</v>
      </c>
      <c r="AU672" s="97">
        <f t="shared" si="439"/>
        <v>13</v>
      </c>
      <c r="AV672" s="98"/>
      <c r="AW672" s="58">
        <f t="shared" si="427"/>
        <v>0</v>
      </c>
      <c r="AX672" s="99"/>
      <c r="AY672" s="100">
        <f t="shared" si="444"/>
        <v>44</v>
      </c>
      <c r="AZ672" s="101">
        <v>142.1</v>
      </c>
      <c r="BA672" s="102">
        <f t="shared" si="412"/>
        <v>-98.1</v>
      </c>
      <c r="BB672" s="102" t="str">
        <f t="shared" si="413"/>
        <v/>
      </c>
      <c r="BC672" s="102" t="str">
        <f t="shared" si="414"/>
        <v/>
      </c>
      <c r="BD672" s="102">
        <v>12.080712391057224</v>
      </c>
      <c r="BE672" s="103">
        <f t="shared" si="440"/>
        <v>0.91928760894277595</v>
      </c>
      <c r="BF672" s="169" t="s">
        <v>494</v>
      </c>
      <c r="BG672" s="105">
        <v>99.892857142857139</v>
      </c>
      <c r="BH672" s="105">
        <v>101.46428571428571</v>
      </c>
      <c r="BI672" s="105">
        <v>198.29615384615383</v>
      </c>
      <c r="BJ672" s="105">
        <v>220.84230769230768</v>
      </c>
      <c r="BK672" s="105">
        <v>200.76428571428571</v>
      </c>
      <c r="BL672" s="105">
        <v>111.07142857142857</v>
      </c>
      <c r="BM672" s="105">
        <v>49.585714285714289</v>
      </c>
      <c r="BN672" s="105">
        <v>43.703703703703702</v>
      </c>
      <c r="BO672" s="105">
        <v>118.76296296296297</v>
      </c>
      <c r="BP672" s="105">
        <v>206.31071428571431</v>
      </c>
      <c r="BQ672" s="105">
        <v>202.13103448275862</v>
      </c>
      <c r="BR672" s="106">
        <v>145.79310344827587</v>
      </c>
      <c r="BS672" s="107"/>
      <c r="BT672" s="108">
        <v>5.9285714285714262</v>
      </c>
      <c r="BU672" s="108">
        <v>7.1743270584095713</v>
      </c>
      <c r="BV672" s="108">
        <v>11.130952380952376</v>
      </c>
      <c r="BW672" s="108">
        <v>12.080712391057224</v>
      </c>
      <c r="BX672" s="108">
        <v>12.857142857142858</v>
      </c>
      <c r="BY672" s="109">
        <v>8.6071428571428559</v>
      </c>
      <c r="BZ672" s="109">
        <v>5.428571428571427</v>
      </c>
      <c r="CA672" s="109">
        <v>4.1071428571428559</v>
      </c>
      <c r="CB672" s="109">
        <v>6.941326530612244</v>
      </c>
      <c r="CC672" s="109">
        <v>11.464285714285714</v>
      </c>
      <c r="CD672" s="109">
        <v>11.896551724137932</v>
      </c>
      <c r="CE672" s="109">
        <v>8.5477777777777764</v>
      </c>
      <c r="CF672" s="110"/>
      <c r="CG672" s="111">
        <v>87</v>
      </c>
      <c r="CH672" s="111">
        <v>97</v>
      </c>
      <c r="CI672" s="111">
        <v>117</v>
      </c>
      <c r="CJ672" s="111">
        <v>142.1</v>
      </c>
      <c r="CK672" s="111">
        <v>110</v>
      </c>
      <c r="CL672" s="111">
        <v>135</v>
      </c>
      <c r="CM672" s="111">
        <v>74</v>
      </c>
      <c r="CN672" s="111">
        <v>120</v>
      </c>
      <c r="CO672" s="111">
        <v>108.8</v>
      </c>
      <c r="CP672" s="111">
        <v>140</v>
      </c>
      <c r="CQ672" s="111">
        <v>95</v>
      </c>
      <c r="CR672" s="111">
        <v>126</v>
      </c>
      <c r="CS672" s="112"/>
      <c r="CT672" s="513" t="s">
        <v>494</v>
      </c>
      <c r="CU672" s="114">
        <f t="shared" si="441"/>
        <v>51</v>
      </c>
      <c r="CV672" s="114"/>
      <c r="CW672" s="114"/>
      <c r="CX672" s="114">
        <f t="shared" si="442"/>
        <v>67</v>
      </c>
      <c r="CY672" s="114"/>
      <c r="CZ672" s="114"/>
      <c r="DA672" s="114">
        <f t="shared" si="433"/>
        <v>43</v>
      </c>
      <c r="DB672" s="115">
        <f t="shared" si="443"/>
        <v>161</v>
      </c>
      <c r="DC672" s="116">
        <f t="shared" si="435"/>
        <v>10</v>
      </c>
      <c r="DD672" s="116">
        <f t="shared" si="436"/>
        <v>10</v>
      </c>
      <c r="DE672" s="116">
        <f t="shared" si="437"/>
        <v>10</v>
      </c>
      <c r="DF672" s="117">
        <f t="shared" si="438"/>
        <v>30</v>
      </c>
      <c r="DH672" s="119">
        <v>24.699246139208082</v>
      </c>
      <c r="DI672" s="119">
        <v>31.756173607553247</v>
      </c>
      <c r="DJ672" s="120">
        <v>46.556118714777142</v>
      </c>
      <c r="DK672" s="121"/>
      <c r="DL672" s="119">
        <v>43.635701357466068</v>
      </c>
      <c r="DM672" s="119">
        <v>36.788881706528763</v>
      </c>
      <c r="DN672" s="120">
        <v>41.18310924369748</v>
      </c>
      <c r="DO672" s="121"/>
      <c r="DP672" s="119">
        <v>44.09323428926389</v>
      </c>
      <c r="DQ672" s="119">
        <v>42.808005487110449</v>
      </c>
      <c r="DR672" s="120">
        <v>60.010298685164081</v>
      </c>
      <c r="DS672" s="121"/>
      <c r="DT672" s="119">
        <v>75.315430994500744</v>
      </c>
      <c r="DU672" s="119">
        <v>70.184688266083612</v>
      </c>
      <c r="DV672" s="120">
        <v>70.959139998674871</v>
      </c>
      <c r="DW672" s="121"/>
      <c r="DX672" s="119">
        <v>73.664695068474657</v>
      </c>
      <c r="DY672" s="119">
        <v>67.031857586183634</v>
      </c>
      <c r="DZ672" s="120">
        <v>79.996039937934285</v>
      </c>
      <c r="EA672" s="121"/>
      <c r="EB672" s="119">
        <v>60.123503127792667</v>
      </c>
      <c r="EC672" s="119">
        <v>31.276367788700224</v>
      </c>
      <c r="ED672" s="120">
        <v>21.863092046470062</v>
      </c>
      <c r="EE672" s="121"/>
      <c r="EF672" s="119">
        <v>14.672420862719372</v>
      </c>
      <c r="EG672" s="119">
        <v>16.089068394292276</v>
      </c>
      <c r="EH672" s="120">
        <v>16.696203050680666</v>
      </c>
      <c r="EI672" s="121"/>
      <c r="EJ672" s="119">
        <v>14.154438860971528</v>
      </c>
      <c r="EK672" s="119">
        <v>14.769849246231157</v>
      </c>
      <c r="EL672" s="120">
        <v>32.309045226130657</v>
      </c>
      <c r="EM672" s="121"/>
      <c r="EN672" s="119">
        <v>21.55083942073561</v>
      </c>
      <c r="EO672" s="119">
        <v>32.628373702422138</v>
      </c>
      <c r="EP672" s="120">
        <v>62.235601691657045</v>
      </c>
      <c r="EQ672" s="121"/>
      <c r="ER672" s="119">
        <v>59.646695513315827</v>
      </c>
      <c r="ES672" s="119">
        <v>55.050802726695181</v>
      </c>
      <c r="ET672" s="120">
        <v>100.80990916739644</v>
      </c>
      <c r="EU672" s="121"/>
      <c r="EV672" s="119">
        <v>61.866642050217557</v>
      </c>
      <c r="EW672" s="119">
        <v>71.061684164304822</v>
      </c>
      <c r="EX672" s="120">
        <v>59.667827631631475</v>
      </c>
      <c r="EY672" s="121"/>
      <c r="EZ672" s="119">
        <v>50.756963298139773</v>
      </c>
      <c r="FA672" s="119">
        <v>52.082704876822525</v>
      </c>
      <c r="FB672" s="120">
        <v>22.726998491704379</v>
      </c>
    </row>
    <row r="673" spans="1:158" s="118" customFormat="1" ht="15" customHeight="1" x14ac:dyDescent="0.25">
      <c r="A673" s="85">
        <v>21230090</v>
      </c>
      <c r="B673" s="215">
        <v>-74.726111110000005</v>
      </c>
      <c r="C673" s="215">
        <v>5.2024999999999997</v>
      </c>
      <c r="D673" s="445">
        <v>245</v>
      </c>
      <c r="E673" s="510" t="s">
        <v>1930</v>
      </c>
      <c r="F673" s="169" t="s">
        <v>455</v>
      </c>
      <c r="G673" s="169" t="s">
        <v>1515</v>
      </c>
      <c r="H673" s="169" t="s">
        <v>1520</v>
      </c>
      <c r="I673" s="169" t="s">
        <v>1655</v>
      </c>
      <c r="J673" s="171" t="s">
        <v>1494</v>
      </c>
      <c r="K673" s="126">
        <v>24.6</v>
      </c>
      <c r="L673" s="126">
        <v>0</v>
      </c>
      <c r="M673" s="126">
        <v>0</v>
      </c>
      <c r="N673" s="126">
        <v>26.8</v>
      </c>
      <c r="O673" s="126">
        <v>2.2000000000000002</v>
      </c>
      <c r="P673" s="126">
        <v>0</v>
      </c>
      <c r="Q673" s="126">
        <v>0</v>
      </c>
      <c r="R673" s="126">
        <v>0</v>
      </c>
      <c r="S673" s="126">
        <v>0</v>
      </c>
      <c r="T673" s="126">
        <v>0</v>
      </c>
      <c r="U673" s="126">
        <v>0</v>
      </c>
      <c r="V673" s="661">
        <v>0</v>
      </c>
      <c r="W673" s="661">
        <v>0</v>
      </c>
      <c r="X673" s="126">
        <v>4.5999999999999996</v>
      </c>
      <c r="Y673" s="126">
        <v>3.2</v>
      </c>
      <c r="Z673" s="126">
        <v>0</v>
      </c>
      <c r="AA673" s="126">
        <v>0</v>
      </c>
      <c r="AB673" s="126">
        <v>0</v>
      </c>
      <c r="AC673" s="126">
        <v>4.8</v>
      </c>
      <c r="AD673" s="126">
        <v>0</v>
      </c>
      <c r="AE673" s="126">
        <v>0</v>
      </c>
      <c r="AF673" s="126">
        <v>5.3</v>
      </c>
      <c r="AG673" s="126">
        <v>15.8</v>
      </c>
      <c r="AH673" s="126">
        <v>12.4</v>
      </c>
      <c r="AI673" s="126">
        <v>0</v>
      </c>
      <c r="AJ673" s="126">
        <v>36.799999999999997</v>
      </c>
      <c r="AK673" s="126">
        <v>0</v>
      </c>
      <c r="AL673" s="126">
        <v>6.4</v>
      </c>
      <c r="AM673" s="126">
        <v>0</v>
      </c>
      <c r="AN673" s="126">
        <v>0</v>
      </c>
      <c r="AO673" s="120"/>
      <c r="AP673" s="92">
        <f t="shared" si="411"/>
        <v>142.9</v>
      </c>
      <c r="AQ673" s="93">
        <v>195.39310344827584</v>
      </c>
      <c r="AR673" s="94">
        <f t="shared" si="428"/>
        <v>73.134618099675293</v>
      </c>
      <c r="AS673" s="95">
        <f t="shared" si="429"/>
        <v>73.134618099675279</v>
      </c>
      <c r="AT673" s="96">
        <f t="shared" si="425"/>
        <v>30</v>
      </c>
      <c r="AU673" s="97">
        <f t="shared" si="439"/>
        <v>11</v>
      </c>
      <c r="AV673" s="98"/>
      <c r="AW673" s="58">
        <f t="shared" si="427"/>
        <v>0</v>
      </c>
      <c r="AX673" s="99"/>
      <c r="AY673" s="100">
        <f t="shared" si="444"/>
        <v>36.799999999999997</v>
      </c>
      <c r="AZ673" s="101">
        <v>96</v>
      </c>
      <c r="BA673" s="102">
        <f t="shared" si="412"/>
        <v>-59.2</v>
      </c>
      <c r="BB673" s="102" t="str">
        <f t="shared" si="413"/>
        <v/>
      </c>
      <c r="BC673" s="102" t="str">
        <f t="shared" si="414"/>
        <v/>
      </c>
      <c r="BD673" s="102">
        <v>9.1724137931034502</v>
      </c>
      <c r="BE673" s="103">
        <f t="shared" si="440"/>
        <v>1.8275862068965498</v>
      </c>
      <c r="BF673" s="169" t="s">
        <v>1837</v>
      </c>
      <c r="BG673" s="105">
        <v>85.114285714285728</v>
      </c>
      <c r="BH673" s="105">
        <v>103.03999999999999</v>
      </c>
      <c r="BI673" s="105">
        <v>158.24999999999997</v>
      </c>
      <c r="BJ673" s="105">
        <v>195.39310344827584</v>
      </c>
      <c r="BK673" s="105">
        <v>201.23793103448278</v>
      </c>
      <c r="BL673" s="105">
        <v>73.043333333333322</v>
      </c>
      <c r="BM673" s="105">
        <v>62.67931034482757</v>
      </c>
      <c r="BN673" s="105">
        <v>93.6758620689655</v>
      </c>
      <c r="BO673" s="105">
        <v>163.93103448275863</v>
      </c>
      <c r="BP673" s="105">
        <v>240.80000000000007</v>
      </c>
      <c r="BQ673" s="105">
        <v>221.41428571428568</v>
      </c>
      <c r="BR673" s="106">
        <v>120.41071428571429</v>
      </c>
      <c r="BS673" s="107"/>
      <c r="BT673" s="108">
        <v>4.7744444444444429</v>
      </c>
      <c r="BU673" s="108">
        <v>5.00289408866995</v>
      </c>
      <c r="BV673" s="108">
        <v>7.9379310344827552</v>
      </c>
      <c r="BW673" s="108">
        <v>9.1724137931034502</v>
      </c>
      <c r="BX673" s="108">
        <v>10.103448275862066</v>
      </c>
      <c r="BY673" s="109">
        <v>4.8999999999999995</v>
      </c>
      <c r="BZ673" s="109">
        <v>3.7999999999999994</v>
      </c>
      <c r="CA673" s="109">
        <v>5.3999999999999995</v>
      </c>
      <c r="CB673" s="109">
        <v>7.9333333333333327</v>
      </c>
      <c r="CC673" s="109">
        <v>11.629629629629628</v>
      </c>
      <c r="CD673" s="109">
        <v>10</v>
      </c>
      <c r="CE673" s="109">
        <v>6.1724137931034457</v>
      </c>
      <c r="CF673" s="110"/>
      <c r="CG673" s="111">
        <v>89</v>
      </c>
      <c r="CH673" s="111">
        <v>98</v>
      </c>
      <c r="CI673" s="111">
        <v>108.3</v>
      </c>
      <c r="CJ673" s="111">
        <v>96</v>
      </c>
      <c r="CK673" s="111">
        <v>104.6</v>
      </c>
      <c r="CL673" s="111">
        <v>95</v>
      </c>
      <c r="CM673" s="111">
        <v>60</v>
      </c>
      <c r="CN673" s="111">
        <v>124</v>
      </c>
      <c r="CO673" s="111">
        <v>89.8</v>
      </c>
      <c r="CP673" s="111">
        <v>99.3</v>
      </c>
      <c r="CQ673" s="111">
        <v>85.1</v>
      </c>
      <c r="CR673" s="111">
        <v>90.3</v>
      </c>
      <c r="CS673" s="112"/>
      <c r="CT673" s="513" t="s">
        <v>1837</v>
      </c>
      <c r="CU673" s="114">
        <f t="shared" si="441"/>
        <v>53.600000000000009</v>
      </c>
      <c r="CV673" s="114"/>
      <c r="CW673" s="114"/>
      <c r="CX673" s="114">
        <f t="shared" si="442"/>
        <v>12.6</v>
      </c>
      <c r="CY673" s="114"/>
      <c r="CZ673" s="114"/>
      <c r="DA673" s="114">
        <f t="shared" si="433"/>
        <v>76.7</v>
      </c>
      <c r="DB673" s="115">
        <f t="shared" si="443"/>
        <v>142.9</v>
      </c>
      <c r="DC673" s="116">
        <f t="shared" si="435"/>
        <v>10</v>
      </c>
      <c r="DD673" s="116">
        <f t="shared" si="436"/>
        <v>10</v>
      </c>
      <c r="DE673" s="116">
        <f t="shared" si="437"/>
        <v>10</v>
      </c>
      <c r="DF673" s="117">
        <f t="shared" si="438"/>
        <v>30</v>
      </c>
      <c r="DH673" s="119">
        <v>23.472097165190718</v>
      </c>
      <c r="DI673" s="119">
        <v>27.766991540097955</v>
      </c>
      <c r="DJ673" s="120">
        <v>18.378152674021667</v>
      </c>
      <c r="DK673" s="121"/>
      <c r="DL673" s="119">
        <v>32.903980641258315</v>
      </c>
      <c r="DM673" s="119">
        <v>33.404041137326075</v>
      </c>
      <c r="DN673" s="120">
        <v>19.202323049001812</v>
      </c>
      <c r="DO673" s="121"/>
      <c r="DP673" s="119">
        <v>34.412365522376561</v>
      </c>
      <c r="DQ673" s="119">
        <v>42.315205278968847</v>
      </c>
      <c r="DR673" s="120">
        <v>57.620705060723537</v>
      </c>
      <c r="DS673" s="121"/>
      <c r="DT673" s="119">
        <v>72.572489579386144</v>
      </c>
      <c r="DU673" s="119">
        <v>73.072300113679432</v>
      </c>
      <c r="DV673" s="120">
        <v>63.575899962106874</v>
      </c>
      <c r="DW673" s="121"/>
      <c r="DX673" s="119">
        <v>58.871046498925843</v>
      </c>
      <c r="DY673" s="119">
        <v>60.270358300258536</v>
      </c>
      <c r="DZ673" s="120">
        <v>70.165491752539793</v>
      </c>
      <c r="EA673" s="121"/>
      <c r="EB673" s="119">
        <v>30.219868421052631</v>
      </c>
      <c r="EC673" s="119">
        <v>21.714276315789473</v>
      </c>
      <c r="ED673" s="120">
        <v>24.115855263157897</v>
      </c>
      <c r="EE673" s="121"/>
      <c r="EF673" s="119">
        <v>22.710038695411821</v>
      </c>
      <c r="EG673" s="119">
        <v>15.406810392482029</v>
      </c>
      <c r="EH673" s="120">
        <v>22.209817578772793</v>
      </c>
      <c r="EI673" s="121"/>
      <c r="EJ673" s="119">
        <v>16.71147143890094</v>
      </c>
      <c r="EK673" s="119">
        <v>24.917104121475052</v>
      </c>
      <c r="EL673" s="120">
        <v>50.634757772957343</v>
      </c>
      <c r="EM673" s="121"/>
      <c r="EN673" s="119">
        <v>41.801697117336573</v>
      </c>
      <c r="EO673" s="119">
        <v>52.602135606983339</v>
      </c>
      <c r="EP673" s="120">
        <v>69.802833942346709</v>
      </c>
      <c r="EQ673" s="121"/>
      <c r="ER673" s="119">
        <v>82.905577833997214</v>
      </c>
      <c r="ES673" s="119">
        <v>86.005786414038127</v>
      </c>
      <c r="ET673" s="120">
        <v>96.506492894821847</v>
      </c>
      <c r="EU673" s="121"/>
      <c r="EV673" s="119">
        <v>68.485484922575381</v>
      </c>
      <c r="EW673" s="119">
        <v>71.884764466177671</v>
      </c>
      <c r="EX673" s="120">
        <v>64.086417277913597</v>
      </c>
      <c r="EY673" s="121"/>
      <c r="EZ673" s="119">
        <v>56.489176245210743</v>
      </c>
      <c r="FA673" s="119">
        <v>31.29400383141763</v>
      </c>
      <c r="FB673" s="120">
        <v>33.993486590038323</v>
      </c>
    </row>
    <row r="674" spans="1:158" s="118" customFormat="1" ht="15" customHeight="1" x14ac:dyDescent="0.25">
      <c r="A674" s="85">
        <v>21255120</v>
      </c>
      <c r="B674" s="86">
        <v>-75.117222220000002</v>
      </c>
      <c r="C674" s="86">
        <v>5.02666667</v>
      </c>
      <c r="D674" s="445">
        <v>2029</v>
      </c>
      <c r="E674" s="510" t="s">
        <v>495</v>
      </c>
      <c r="F674" s="169" t="s">
        <v>62</v>
      </c>
      <c r="G674" s="169" t="s">
        <v>1515</v>
      </c>
      <c r="H674" s="169" t="s">
        <v>1520</v>
      </c>
      <c r="I674" s="169" t="s">
        <v>1653</v>
      </c>
      <c r="J674" s="171" t="s">
        <v>88</v>
      </c>
      <c r="K674" s="126">
        <v>3.4</v>
      </c>
      <c r="L674" s="126">
        <v>0</v>
      </c>
      <c r="M674" s="126">
        <v>0</v>
      </c>
      <c r="N674" s="126">
        <v>4</v>
      </c>
      <c r="O674" s="126">
        <v>0</v>
      </c>
      <c r="P674" s="126">
        <v>0</v>
      </c>
      <c r="Q674" s="126">
        <v>14.7</v>
      </c>
      <c r="R674" s="126">
        <v>0</v>
      </c>
      <c r="S674" s="126">
        <v>0</v>
      </c>
      <c r="T674" s="126">
        <v>17.7</v>
      </c>
      <c r="U674" s="126">
        <v>0</v>
      </c>
      <c r="V674" s="661">
        <v>0</v>
      </c>
      <c r="W674" s="661">
        <v>1.2</v>
      </c>
      <c r="X674" s="126">
        <v>15.4</v>
      </c>
      <c r="Y674" s="126">
        <v>9</v>
      </c>
      <c r="Z674" s="126">
        <v>15.5</v>
      </c>
      <c r="AA674" s="126">
        <v>1</v>
      </c>
      <c r="AB674" s="126">
        <v>0</v>
      </c>
      <c r="AC674" s="126">
        <v>7</v>
      </c>
      <c r="AD674" s="126">
        <v>1</v>
      </c>
      <c r="AE674" s="126">
        <v>2.7</v>
      </c>
      <c r="AF674" s="126">
        <v>17.5</v>
      </c>
      <c r="AG674" s="126">
        <v>1.4</v>
      </c>
      <c r="AH674" s="126">
        <v>8.5</v>
      </c>
      <c r="AI674" s="126">
        <v>1.5</v>
      </c>
      <c r="AJ674" s="126">
        <v>7</v>
      </c>
      <c r="AK674" s="126">
        <v>8.5</v>
      </c>
      <c r="AL674" s="126">
        <v>71.599999999999994</v>
      </c>
      <c r="AM674" s="126">
        <v>0</v>
      </c>
      <c r="AN674" s="126">
        <v>0</v>
      </c>
      <c r="AO674" s="120"/>
      <c r="AP674" s="92">
        <f t="shared" si="411"/>
        <v>208.6</v>
      </c>
      <c r="AQ674" s="93">
        <v>273.81999999999994</v>
      </c>
      <c r="AR674" s="94">
        <f t="shared" si="428"/>
        <v>76.181433058213443</v>
      </c>
      <c r="AS674" s="95">
        <f t="shared" si="429"/>
        <v>76.181433058213443</v>
      </c>
      <c r="AT674" s="96">
        <f t="shared" si="425"/>
        <v>30</v>
      </c>
      <c r="AU674" s="97">
        <f t="shared" si="439"/>
        <v>19</v>
      </c>
      <c r="AV674" s="98"/>
      <c r="AW674" s="58">
        <f t="shared" si="427"/>
        <v>0</v>
      </c>
      <c r="AX674" s="99"/>
      <c r="AY674" s="100">
        <f t="shared" si="444"/>
        <v>71.599999999999994</v>
      </c>
      <c r="AZ674" s="101">
        <v>108.8</v>
      </c>
      <c r="BA674" s="102">
        <f t="shared" si="412"/>
        <v>-37.200000000000003</v>
      </c>
      <c r="BB674" s="102" t="str">
        <f t="shared" si="413"/>
        <v/>
      </c>
      <c r="BC674" s="102" t="str">
        <f t="shared" si="414"/>
        <v/>
      </c>
      <c r="BD674" s="102">
        <v>18.566666666666666</v>
      </c>
      <c r="BE674" s="103">
        <f t="shared" si="440"/>
        <v>0.43333333333333357</v>
      </c>
      <c r="BF674" s="169" t="s">
        <v>495</v>
      </c>
      <c r="BG674" s="105">
        <v>153.92692307692306</v>
      </c>
      <c r="BH674" s="105">
        <v>224.2269230769231</v>
      </c>
      <c r="BI674" s="105">
        <v>270.25517241379305</v>
      </c>
      <c r="BJ674" s="105">
        <v>273.81999999999994</v>
      </c>
      <c r="BK674" s="105">
        <v>287.28928571428571</v>
      </c>
      <c r="BL674" s="105">
        <v>133.88846153846151</v>
      </c>
      <c r="BM674" s="105">
        <v>94.093103448275855</v>
      </c>
      <c r="BN674" s="105">
        <v>123.53703703703705</v>
      </c>
      <c r="BO674" s="105">
        <v>207.42692307692306</v>
      </c>
      <c r="BP674" s="105">
        <v>280.50370370370371</v>
      </c>
      <c r="BQ674" s="105">
        <v>287.2448275862069</v>
      </c>
      <c r="BR674" s="106">
        <v>194.5185185185185</v>
      </c>
      <c r="BS674" s="107"/>
      <c r="BT674" s="108">
        <v>13.091954022988505</v>
      </c>
      <c r="BU674" s="108">
        <v>14.386929534001471</v>
      </c>
      <c r="BV674" s="108">
        <v>18.030952380952375</v>
      </c>
      <c r="BW674" s="108">
        <v>18.566666666666666</v>
      </c>
      <c r="BX674" s="108">
        <v>18.368965517241378</v>
      </c>
      <c r="BY674" s="109">
        <v>11.366060811958556</v>
      </c>
      <c r="BZ674" s="109">
        <v>9.2088888888888842</v>
      </c>
      <c r="CA674" s="109">
        <v>10.378480531813864</v>
      </c>
      <c r="CB674" s="109">
        <v>14.600353669319185</v>
      </c>
      <c r="CC674" s="109">
        <v>18.385652001585409</v>
      </c>
      <c r="CD674" s="109">
        <v>19.482758620689655</v>
      </c>
      <c r="CE674" s="109">
        <v>15.609259259259264</v>
      </c>
      <c r="CF674" s="110"/>
      <c r="CG674" s="111">
        <v>125</v>
      </c>
      <c r="CH674" s="111">
        <v>122.5</v>
      </c>
      <c r="CI674" s="111">
        <v>130</v>
      </c>
      <c r="CJ674" s="111">
        <v>108.8</v>
      </c>
      <c r="CK674" s="111">
        <v>88.4</v>
      </c>
      <c r="CL674" s="111">
        <v>82.5</v>
      </c>
      <c r="CM674" s="111">
        <v>84</v>
      </c>
      <c r="CN674" s="111">
        <v>86</v>
      </c>
      <c r="CO674" s="111">
        <v>102.4</v>
      </c>
      <c r="CP674" s="111">
        <v>124.6</v>
      </c>
      <c r="CQ674" s="111">
        <v>94.2</v>
      </c>
      <c r="CR674" s="111">
        <v>98.2</v>
      </c>
      <c r="CS674" s="112"/>
      <c r="CT674" s="513" t="s">
        <v>495</v>
      </c>
      <c r="CU674" s="114">
        <f t="shared" si="441"/>
        <v>39.799999999999997</v>
      </c>
      <c r="CV674" s="114"/>
      <c r="CW674" s="114"/>
      <c r="CX674" s="114">
        <f t="shared" si="442"/>
        <v>50.1</v>
      </c>
      <c r="CY674" s="114"/>
      <c r="CZ674" s="114"/>
      <c r="DA674" s="114">
        <f t="shared" si="433"/>
        <v>118.69999999999999</v>
      </c>
      <c r="DB674" s="115">
        <f t="shared" si="443"/>
        <v>208.6</v>
      </c>
      <c r="DC674" s="116">
        <f t="shared" si="435"/>
        <v>10</v>
      </c>
      <c r="DD674" s="116">
        <f t="shared" si="436"/>
        <v>10</v>
      </c>
      <c r="DE674" s="116">
        <f t="shared" si="437"/>
        <v>10</v>
      </c>
      <c r="DF674" s="117">
        <f t="shared" si="438"/>
        <v>30</v>
      </c>
      <c r="DH674" s="119">
        <v>64.291860918855633</v>
      </c>
      <c r="DI674" s="119">
        <v>41.135066028629524</v>
      </c>
      <c r="DJ674" s="120">
        <v>58.624797190445875</v>
      </c>
      <c r="DK674" s="121"/>
      <c r="DL674" s="119">
        <v>58.678788091930564</v>
      </c>
      <c r="DM674" s="119">
        <v>75.51448064850797</v>
      </c>
      <c r="DN674" s="120">
        <v>58.875696776802819</v>
      </c>
      <c r="DO674" s="121"/>
      <c r="DP674" s="119">
        <v>70.801181315253103</v>
      </c>
      <c r="DQ674" s="119">
        <v>74.019416829582809</v>
      </c>
      <c r="DR674" s="120">
        <v>97.717332889646869</v>
      </c>
      <c r="DS674" s="121"/>
      <c r="DT674" s="119">
        <v>89.067227995035637</v>
      </c>
      <c r="DU674" s="119">
        <v>98.042995157326061</v>
      </c>
      <c r="DV674" s="120">
        <v>92.420811330396901</v>
      </c>
      <c r="DW674" s="121"/>
      <c r="DX674" s="119">
        <v>97.660452109885213</v>
      </c>
      <c r="DY674" s="119">
        <v>91.990475911313297</v>
      </c>
      <c r="DZ674" s="120">
        <v>97.855968530525615</v>
      </c>
      <c r="EA674" s="121"/>
      <c r="EB674" s="119">
        <v>58.781271279727619</v>
      </c>
      <c r="EC674" s="119">
        <v>39.445326779817215</v>
      </c>
      <c r="ED674" s="120">
        <v>32.00098814735172</v>
      </c>
      <c r="EE674" s="121"/>
      <c r="EF674" s="119">
        <v>36.973931034482767</v>
      </c>
      <c r="EG674" s="119">
        <v>26.351586206896556</v>
      </c>
      <c r="EH674" s="120">
        <v>28.598620689655178</v>
      </c>
      <c r="EI674" s="121"/>
      <c r="EJ674" s="119">
        <v>30.602343926076173</v>
      </c>
      <c r="EK674" s="119">
        <v>34.833536173089918</v>
      </c>
      <c r="EL674" s="120">
        <v>55.005499211178709</v>
      </c>
      <c r="EM674" s="121"/>
      <c r="EN674" s="119">
        <v>57.167624693503832</v>
      </c>
      <c r="EO674" s="119">
        <v>68.739617927309979</v>
      </c>
      <c r="EP674" s="120">
        <v>93.86172289642758</v>
      </c>
      <c r="EQ674" s="121"/>
      <c r="ER674" s="119">
        <v>81.899717563172118</v>
      </c>
      <c r="ES674" s="119">
        <v>88.633914412380946</v>
      </c>
      <c r="ET674" s="120">
        <v>124.48360940375738</v>
      </c>
      <c r="EU674" s="121"/>
      <c r="EV674" s="119">
        <v>89.490983055317457</v>
      </c>
      <c r="EW674" s="119">
        <v>82.201256675677442</v>
      </c>
      <c r="EX674" s="120">
        <v>79.131898200039544</v>
      </c>
      <c r="EY674" s="121"/>
      <c r="EZ674" s="119">
        <v>66.957298388693147</v>
      </c>
      <c r="FA674" s="119">
        <v>59.495189833326727</v>
      </c>
      <c r="FB674" s="120">
        <v>49.209580743497369</v>
      </c>
    </row>
    <row r="675" spans="1:158" s="118" customFormat="1" ht="15" customHeight="1" x14ac:dyDescent="0.25">
      <c r="A675" s="85">
        <v>22020050</v>
      </c>
      <c r="B675" s="86">
        <v>-75.607861110000002</v>
      </c>
      <c r="C675" s="86">
        <v>3.39805556</v>
      </c>
      <c r="D675" s="445">
        <v>1200</v>
      </c>
      <c r="E675" s="510" t="s">
        <v>496</v>
      </c>
      <c r="F675" s="169" t="s">
        <v>62</v>
      </c>
      <c r="G675" s="169" t="s">
        <v>1515</v>
      </c>
      <c r="H675" s="169" t="s">
        <v>1070</v>
      </c>
      <c r="I675" s="169" t="s">
        <v>1665</v>
      </c>
      <c r="J675" s="171" t="s">
        <v>1063</v>
      </c>
      <c r="K675" s="126">
        <v>0</v>
      </c>
      <c r="L675" s="126">
        <v>0</v>
      </c>
      <c r="M675" s="126">
        <v>45</v>
      </c>
      <c r="N675" s="126">
        <v>0</v>
      </c>
      <c r="O675" s="126">
        <v>10</v>
      </c>
      <c r="P675" s="126">
        <v>0</v>
      </c>
      <c r="Q675" s="126">
        <v>0</v>
      </c>
      <c r="R675" s="126">
        <v>0</v>
      </c>
      <c r="S675" s="126">
        <v>0</v>
      </c>
      <c r="T675" s="126">
        <v>0</v>
      </c>
      <c r="U675" s="126">
        <v>0</v>
      </c>
      <c r="V675" s="661">
        <v>0</v>
      </c>
      <c r="W675" s="661">
        <v>15</v>
      </c>
      <c r="X675" s="126">
        <v>30</v>
      </c>
      <c r="Y675" s="126">
        <v>10</v>
      </c>
      <c r="Z675" s="126">
        <v>12</v>
      </c>
      <c r="AA675" s="126">
        <v>7</v>
      </c>
      <c r="AB675" s="126">
        <v>0</v>
      </c>
      <c r="AC675" s="126">
        <v>0</v>
      </c>
      <c r="AD675" s="126">
        <v>0</v>
      </c>
      <c r="AE675" s="126">
        <v>7</v>
      </c>
      <c r="AF675" s="126">
        <v>17</v>
      </c>
      <c r="AG675" s="126">
        <v>22</v>
      </c>
      <c r="AH675" s="126">
        <v>0</v>
      </c>
      <c r="AI675" s="126">
        <v>8</v>
      </c>
      <c r="AJ675" s="126">
        <v>12</v>
      </c>
      <c r="AK675" s="126">
        <v>0</v>
      </c>
      <c r="AL675" s="126">
        <v>16</v>
      </c>
      <c r="AM675" s="126">
        <v>0</v>
      </c>
      <c r="AN675" s="126">
        <v>0</v>
      </c>
      <c r="AO675" s="120"/>
      <c r="AP675" s="92">
        <f t="shared" si="411"/>
        <v>211</v>
      </c>
      <c r="AQ675" s="93">
        <v>336.37037037037038</v>
      </c>
      <c r="AR675" s="94">
        <f t="shared" si="428"/>
        <v>62.728473904426338</v>
      </c>
      <c r="AS675" s="95">
        <f t="shared" si="429"/>
        <v>62.728473904426338</v>
      </c>
      <c r="AT675" s="96">
        <f t="shared" si="425"/>
        <v>30</v>
      </c>
      <c r="AU675" s="97">
        <f t="shared" si="439"/>
        <v>13</v>
      </c>
      <c r="AV675" s="98"/>
      <c r="AW675" s="58">
        <f t="shared" si="427"/>
        <v>0</v>
      </c>
      <c r="AX675" s="99"/>
      <c r="AY675" s="100">
        <f t="shared" si="444"/>
        <v>45</v>
      </c>
      <c r="AZ675" s="101">
        <v>130</v>
      </c>
      <c r="BA675" s="102">
        <f t="shared" si="412"/>
        <v>-85</v>
      </c>
      <c r="BB675" s="102" t="str">
        <f t="shared" si="413"/>
        <v/>
      </c>
      <c r="BC675" s="102" t="str">
        <f t="shared" si="414"/>
        <v/>
      </c>
      <c r="BD675" s="102">
        <v>16.25415435139573</v>
      </c>
      <c r="BE675" s="103">
        <f t="shared" si="440"/>
        <v>-3.2541543513957301</v>
      </c>
      <c r="BF675" s="169" t="s">
        <v>496</v>
      </c>
      <c r="BG675" s="105">
        <v>216.53846153846155</v>
      </c>
      <c r="BH675" s="105">
        <v>217.62962962962962</v>
      </c>
      <c r="BI675" s="105">
        <v>287.38461538461536</v>
      </c>
      <c r="BJ675" s="105">
        <v>336.37037037037038</v>
      </c>
      <c r="BK675" s="105">
        <v>236.5653846153846</v>
      </c>
      <c r="BL675" s="105">
        <v>108.13928571428572</v>
      </c>
      <c r="BM675" s="105">
        <v>72.285714285714292</v>
      </c>
      <c r="BN675" s="105">
        <v>54.724137931034484</v>
      </c>
      <c r="BO675" s="105">
        <v>119.38888888888889</v>
      </c>
      <c r="BP675" s="105">
        <v>295.60000000000002</v>
      </c>
      <c r="BQ675" s="105">
        <v>351.81111111111107</v>
      </c>
      <c r="BR675" s="106">
        <v>278.40740740740739</v>
      </c>
      <c r="BS675" s="107"/>
      <c r="BT675" s="108">
        <v>12.748015873015873</v>
      </c>
      <c r="BU675" s="108">
        <v>12.377693775466764</v>
      </c>
      <c r="BV675" s="108">
        <v>16.284938879766464</v>
      </c>
      <c r="BW675" s="108">
        <v>16.25415435139573</v>
      </c>
      <c r="BX675" s="108">
        <v>14.423714790956168</v>
      </c>
      <c r="BY675" s="109">
        <v>8.789655172413795</v>
      </c>
      <c r="BZ675" s="109">
        <v>7.8229118773946347</v>
      </c>
      <c r="CA675" s="109">
        <v>5.6517241379310317</v>
      </c>
      <c r="CB675" s="109">
        <v>8.3532591071235522</v>
      </c>
      <c r="CC675" s="109">
        <v>15.556551724137929</v>
      </c>
      <c r="CD675" s="109">
        <v>18.760180623973731</v>
      </c>
      <c r="CE675" s="109">
        <v>15.607799671592769</v>
      </c>
      <c r="CF675" s="110"/>
      <c r="CG675" s="111">
        <v>114</v>
      </c>
      <c r="CH675" s="111">
        <v>134</v>
      </c>
      <c r="CI675" s="111">
        <v>115</v>
      </c>
      <c r="CJ675" s="111">
        <v>130</v>
      </c>
      <c r="CK675" s="111">
        <v>135</v>
      </c>
      <c r="CL675" s="111">
        <v>91</v>
      </c>
      <c r="CM675" s="111">
        <v>102</v>
      </c>
      <c r="CN675" s="111">
        <v>100</v>
      </c>
      <c r="CO675" s="111">
        <v>90</v>
      </c>
      <c r="CP675" s="111">
        <v>127</v>
      </c>
      <c r="CQ675" s="111">
        <v>121</v>
      </c>
      <c r="CR675" s="111">
        <v>102</v>
      </c>
      <c r="CS675" s="112"/>
      <c r="CT675" s="513" t="s">
        <v>496</v>
      </c>
      <c r="CU675" s="114">
        <f t="shared" si="441"/>
        <v>55</v>
      </c>
      <c r="CV675" s="114"/>
      <c r="CW675" s="114"/>
      <c r="CX675" s="114">
        <f t="shared" si="442"/>
        <v>74</v>
      </c>
      <c r="CY675" s="114"/>
      <c r="CZ675" s="114"/>
      <c r="DA675" s="114">
        <f t="shared" si="433"/>
        <v>82</v>
      </c>
      <c r="DB675" s="115">
        <f t="shared" si="443"/>
        <v>211</v>
      </c>
      <c r="DC675" s="116">
        <f t="shared" si="435"/>
        <v>10</v>
      </c>
      <c r="DD675" s="116">
        <f t="shared" si="436"/>
        <v>10</v>
      </c>
      <c r="DE675" s="116">
        <f t="shared" si="437"/>
        <v>10</v>
      </c>
      <c r="DF675" s="117">
        <f t="shared" si="438"/>
        <v>30</v>
      </c>
      <c r="DH675" s="119">
        <v>67.216441723554823</v>
      </c>
      <c r="DI675" s="119">
        <v>82.324309513371318</v>
      </c>
      <c r="DJ675" s="120">
        <v>56.812820191645258</v>
      </c>
      <c r="DK675" s="121"/>
      <c r="DL675" s="119">
        <v>70.343018777082335</v>
      </c>
      <c r="DM675" s="119">
        <v>76.220737327188942</v>
      </c>
      <c r="DN675" s="120">
        <v>50.339815324300154</v>
      </c>
      <c r="DO675" s="121"/>
      <c r="DP675" s="119">
        <v>83.859315164220817</v>
      </c>
      <c r="DQ675" s="119">
        <v>70.98788539482878</v>
      </c>
      <c r="DR675" s="120">
        <v>103.55650314465409</v>
      </c>
      <c r="DS675" s="121"/>
      <c r="DT675" s="119">
        <v>92.410857340890558</v>
      </c>
      <c r="DU675" s="119">
        <v>96.923289845837402</v>
      </c>
      <c r="DV675" s="120">
        <v>122.11770466512397</v>
      </c>
      <c r="DW675" s="121"/>
      <c r="DX675" s="119">
        <v>92.289989381214411</v>
      </c>
      <c r="DY675" s="119">
        <v>52.424519741287774</v>
      </c>
      <c r="DZ675" s="120">
        <v>74.307713099720061</v>
      </c>
      <c r="EA675" s="121"/>
      <c r="EB675" s="119">
        <v>63.561124694376531</v>
      </c>
      <c r="EC675" s="119">
        <v>32.480134474327635</v>
      </c>
      <c r="ED675" s="120">
        <v>26.583740831295849</v>
      </c>
      <c r="EE675" s="121"/>
      <c r="EF675" s="119">
        <v>24.773068337912086</v>
      </c>
      <c r="EG675" s="119">
        <v>25.650854223901099</v>
      </c>
      <c r="EH675" s="120">
        <v>30.722506009615387</v>
      </c>
      <c r="EI675" s="121"/>
      <c r="EJ675" s="119">
        <v>18.377732587697004</v>
      </c>
      <c r="EK675" s="119">
        <v>27.21891204880529</v>
      </c>
      <c r="EL675" s="120">
        <v>38.146212506354857</v>
      </c>
      <c r="EM675" s="121"/>
      <c r="EN675" s="119">
        <v>44.425242506811983</v>
      </c>
      <c r="EO675" s="119">
        <v>44.623569482288822</v>
      </c>
      <c r="EP675" s="120">
        <v>56.523188010899176</v>
      </c>
      <c r="EQ675" s="121"/>
      <c r="ER675" s="119">
        <v>65.309464401186247</v>
      </c>
      <c r="ES675" s="119">
        <v>110.01594309541329</v>
      </c>
      <c r="ET675" s="120">
        <v>156.92274065154859</v>
      </c>
      <c r="EU675" s="121"/>
      <c r="EV675" s="119">
        <v>114.39064250950881</v>
      </c>
      <c r="EW675" s="119">
        <v>124.58980818780415</v>
      </c>
      <c r="EX675" s="120">
        <v>110.29097787411555</v>
      </c>
      <c r="EY675" s="121"/>
      <c r="EZ675" s="119">
        <v>94.883624643609764</v>
      </c>
      <c r="FA675" s="119">
        <v>102.93792818478575</v>
      </c>
      <c r="FB675" s="120">
        <v>66.300669393826709</v>
      </c>
    </row>
    <row r="676" spans="1:158" s="118" customFormat="1" ht="15" customHeight="1" x14ac:dyDescent="0.25">
      <c r="A676" s="85">
        <v>22050090</v>
      </c>
      <c r="B676" s="86">
        <v>-75.02</v>
      </c>
      <c r="C676" s="86">
        <v>3.9231388900000002</v>
      </c>
      <c r="D676" s="445">
        <v>410</v>
      </c>
      <c r="E676" s="510" t="s">
        <v>497</v>
      </c>
      <c r="F676" s="169" t="s">
        <v>62</v>
      </c>
      <c r="G676" s="169" t="s">
        <v>1515</v>
      </c>
      <c r="H676" s="169" t="s">
        <v>1070</v>
      </c>
      <c r="I676" s="169" t="s">
        <v>1664</v>
      </c>
      <c r="J676" s="171" t="s">
        <v>1070</v>
      </c>
      <c r="K676" s="126">
        <v>7</v>
      </c>
      <c r="L676" s="126">
        <v>0</v>
      </c>
      <c r="M676" s="126">
        <v>0</v>
      </c>
      <c r="N676" s="126">
        <v>0</v>
      </c>
      <c r="O676" s="126">
        <v>0</v>
      </c>
      <c r="P676" s="126">
        <v>0</v>
      </c>
      <c r="Q676" s="126">
        <v>0</v>
      </c>
      <c r="R676" s="126">
        <v>0</v>
      </c>
      <c r="S676" s="126">
        <v>0</v>
      </c>
      <c r="T676" s="126">
        <v>0</v>
      </c>
      <c r="U676" s="126">
        <v>0</v>
      </c>
      <c r="V676" s="661">
        <v>1</v>
      </c>
      <c r="W676" s="661">
        <v>7</v>
      </c>
      <c r="X676" s="126">
        <v>16</v>
      </c>
      <c r="Y676" s="126">
        <v>0</v>
      </c>
      <c r="Z676" s="126">
        <v>11</v>
      </c>
      <c r="AA676" s="126">
        <v>9</v>
      </c>
      <c r="AB676" s="126">
        <v>0</v>
      </c>
      <c r="AC676" s="126">
        <v>0</v>
      </c>
      <c r="AD676" s="126">
        <v>0</v>
      </c>
      <c r="AE676" s="126">
        <v>0</v>
      </c>
      <c r="AF676" s="126">
        <v>0</v>
      </c>
      <c r="AG676" s="126">
        <v>1</v>
      </c>
      <c r="AH676" s="126">
        <v>18</v>
      </c>
      <c r="AI676" s="126">
        <v>0</v>
      </c>
      <c r="AJ676" s="126">
        <v>1</v>
      </c>
      <c r="AK676" s="126">
        <v>0</v>
      </c>
      <c r="AL676" s="126">
        <v>0</v>
      </c>
      <c r="AM676" s="126">
        <v>0</v>
      </c>
      <c r="AN676" s="126">
        <v>0</v>
      </c>
      <c r="AO676" s="120"/>
      <c r="AP676" s="92">
        <f t="shared" si="411"/>
        <v>71</v>
      </c>
      <c r="AQ676" s="93">
        <v>233.23333333333332</v>
      </c>
      <c r="AR676" s="94">
        <f t="shared" si="428"/>
        <v>30.441617836215524</v>
      </c>
      <c r="AS676" s="95">
        <f t="shared" si="429"/>
        <v>30.441617836215521</v>
      </c>
      <c r="AT676" s="96">
        <f t="shared" si="425"/>
        <v>30</v>
      </c>
      <c r="AU676" s="97">
        <f t="shared" si="439"/>
        <v>9</v>
      </c>
      <c r="AV676" s="98"/>
      <c r="AW676" s="58">
        <f t="shared" si="427"/>
        <v>0</v>
      </c>
      <c r="AX676" s="99"/>
      <c r="AY676" s="100">
        <f t="shared" si="444"/>
        <v>18</v>
      </c>
      <c r="AZ676" s="101">
        <v>135</v>
      </c>
      <c r="BA676" s="102">
        <f t="shared" si="412"/>
        <v>-117</v>
      </c>
      <c r="BB676" s="102" t="str">
        <f t="shared" si="413"/>
        <v/>
      </c>
      <c r="BC676" s="102" t="str">
        <f t="shared" si="414"/>
        <v/>
      </c>
      <c r="BD676" s="102">
        <v>12.333333333333339</v>
      </c>
      <c r="BE676" s="103">
        <f t="shared" si="440"/>
        <v>-3.3333333333333393</v>
      </c>
      <c r="BF676" s="169" t="s">
        <v>497</v>
      </c>
      <c r="BG676" s="105">
        <v>104.48148148148148</v>
      </c>
      <c r="BH676" s="105">
        <v>98.931034482758619</v>
      </c>
      <c r="BI676" s="105">
        <v>156.89285714285714</v>
      </c>
      <c r="BJ676" s="105">
        <v>233.23333333333332</v>
      </c>
      <c r="BK676" s="105">
        <v>172.67241379310346</v>
      </c>
      <c r="BL676" s="105">
        <v>73.15517241379311</v>
      </c>
      <c r="BM676" s="105">
        <v>65.035714285714292</v>
      </c>
      <c r="BN676" s="105">
        <v>51.1</v>
      </c>
      <c r="BO676" s="105">
        <v>107.23333333333333</v>
      </c>
      <c r="BP676" s="105">
        <v>180.72758620689658</v>
      </c>
      <c r="BQ676" s="105">
        <v>183.93333333333334</v>
      </c>
      <c r="BR676" s="106">
        <v>137.16428571428571</v>
      </c>
      <c r="BS676" s="107"/>
      <c r="BT676" s="108">
        <v>6.3433333333333319</v>
      </c>
      <c r="BU676" s="108">
        <v>7.0369868637110029</v>
      </c>
      <c r="BV676" s="108">
        <v>9.8214285714285712</v>
      </c>
      <c r="BW676" s="108">
        <v>12.333333333333339</v>
      </c>
      <c r="BX676" s="108">
        <v>10.137931034482756</v>
      </c>
      <c r="BY676" s="109">
        <v>5.642528735632184</v>
      </c>
      <c r="BZ676" s="109">
        <v>4.4444444444444438</v>
      </c>
      <c r="CA676" s="109">
        <v>3.3333333333333326</v>
      </c>
      <c r="CB676" s="109">
        <v>6.2666666666666648</v>
      </c>
      <c r="CC676" s="109">
        <v>11.022988505747124</v>
      </c>
      <c r="CD676" s="109">
        <v>11.466666666666669</v>
      </c>
      <c r="CE676" s="109">
        <v>9.0357142857142811</v>
      </c>
      <c r="CF676" s="110"/>
      <c r="CG676" s="111">
        <v>99</v>
      </c>
      <c r="CH676" s="111">
        <v>103</v>
      </c>
      <c r="CI676" s="111">
        <v>89</v>
      </c>
      <c r="CJ676" s="111">
        <v>135</v>
      </c>
      <c r="CK676" s="111">
        <v>118</v>
      </c>
      <c r="CL676" s="111">
        <v>89</v>
      </c>
      <c r="CM676" s="111">
        <v>120</v>
      </c>
      <c r="CN676" s="111">
        <v>108</v>
      </c>
      <c r="CO676" s="111">
        <v>126</v>
      </c>
      <c r="CP676" s="111">
        <v>130</v>
      </c>
      <c r="CQ676" s="111">
        <v>135</v>
      </c>
      <c r="CR676" s="111">
        <v>117</v>
      </c>
      <c r="CS676" s="112"/>
      <c r="CT676" s="513" t="s">
        <v>497</v>
      </c>
      <c r="CU676" s="114">
        <f t="shared" si="441"/>
        <v>7</v>
      </c>
      <c r="CV676" s="114"/>
      <c r="CW676" s="114"/>
      <c r="CX676" s="114">
        <f t="shared" si="442"/>
        <v>44</v>
      </c>
      <c r="CY676" s="114"/>
      <c r="CZ676" s="114"/>
      <c r="DA676" s="114">
        <f t="shared" si="433"/>
        <v>20</v>
      </c>
      <c r="DB676" s="115">
        <f t="shared" si="443"/>
        <v>71</v>
      </c>
      <c r="DC676" s="116">
        <f t="shared" si="435"/>
        <v>10</v>
      </c>
      <c r="DD676" s="116">
        <f t="shared" si="436"/>
        <v>10</v>
      </c>
      <c r="DE676" s="116">
        <f t="shared" si="437"/>
        <v>10</v>
      </c>
      <c r="DF676" s="117">
        <f t="shared" si="438"/>
        <v>30</v>
      </c>
      <c r="DH676" s="119">
        <v>31.808713272543063</v>
      </c>
      <c r="DI676" s="119">
        <v>31.609908814589669</v>
      </c>
      <c r="DJ676" s="120">
        <v>34.691377912867274</v>
      </c>
      <c r="DK676" s="121"/>
      <c r="DL676" s="119">
        <v>44.437981180496152</v>
      </c>
      <c r="DM676" s="119">
        <v>37.932420872540632</v>
      </c>
      <c r="DN676" s="120">
        <v>34.629597946963216</v>
      </c>
      <c r="DO676" s="121"/>
      <c r="DP676" s="119">
        <v>37.906189801699718</v>
      </c>
      <c r="DQ676" s="119">
        <v>45.326978281397551</v>
      </c>
      <c r="DR676" s="120">
        <v>58.36349858356941</v>
      </c>
      <c r="DS676" s="121"/>
      <c r="DT676" s="119">
        <v>63.98081534772183</v>
      </c>
      <c r="DU676" s="119">
        <v>78.076588729016791</v>
      </c>
      <c r="DV676" s="120">
        <v>80.275929256594736</v>
      </c>
      <c r="DW676" s="121"/>
      <c r="DX676" s="119">
        <v>81.944735560194843</v>
      </c>
      <c r="DY676" s="119">
        <v>58.154328462073764</v>
      </c>
      <c r="DZ676" s="120">
        <v>54.697602644398046</v>
      </c>
      <c r="EA676" s="121"/>
      <c r="EB676" s="119">
        <v>33.384589569160994</v>
      </c>
      <c r="EC676" s="119">
        <v>24.001346938775509</v>
      </c>
      <c r="ED676" s="120">
        <v>15.210730158730158</v>
      </c>
      <c r="EE676" s="121"/>
      <c r="EF676" s="119">
        <v>20.175823643410851</v>
      </c>
      <c r="EG676" s="119">
        <v>28.01109496124031</v>
      </c>
      <c r="EH676" s="120">
        <v>19.196414728682171</v>
      </c>
      <c r="EI676" s="121"/>
      <c r="EJ676" s="119">
        <v>10.187976680384086</v>
      </c>
      <c r="EK676" s="119">
        <v>17.551563786008231</v>
      </c>
      <c r="EL676" s="120">
        <v>21.283792866941017</v>
      </c>
      <c r="EM676" s="121"/>
      <c r="EN676" s="119">
        <v>42.578443113772451</v>
      </c>
      <c r="EO676" s="119">
        <v>37.104071856287426</v>
      </c>
      <c r="EP676" s="120">
        <v>55.757485029940121</v>
      </c>
      <c r="EQ676" s="121"/>
      <c r="ER676" s="119">
        <v>44.929698093220338</v>
      </c>
      <c r="ES676" s="119">
        <v>58.418525776836162</v>
      </c>
      <c r="ET676" s="120">
        <v>83.908442796610174</v>
      </c>
      <c r="EU676" s="121"/>
      <c r="EV676" s="119">
        <v>70.239193575943972</v>
      </c>
      <c r="EW676" s="119">
        <v>65.222108320519396</v>
      </c>
      <c r="EX676" s="120">
        <v>60.305364770203319</v>
      </c>
      <c r="EY676" s="121"/>
      <c r="EZ676" s="119">
        <v>42.734651898734171</v>
      </c>
      <c r="FA676" s="119">
        <v>55.555047468354431</v>
      </c>
      <c r="FB676" s="120">
        <v>27.330300632911392</v>
      </c>
    </row>
    <row r="677" spans="1:158" s="118" customFormat="1" ht="15" customHeight="1" x14ac:dyDescent="0.25">
      <c r="A677" s="85">
        <v>22055020</v>
      </c>
      <c r="B677" s="86">
        <v>-75.539666670000003</v>
      </c>
      <c r="C677" s="86">
        <v>3.4586666699999999</v>
      </c>
      <c r="D677" s="445">
        <v>500</v>
      </c>
      <c r="E677" s="510" t="s">
        <v>498</v>
      </c>
      <c r="F677" s="169" t="s">
        <v>62</v>
      </c>
      <c r="G677" s="169" t="s">
        <v>1515</v>
      </c>
      <c r="H677" s="169" t="s">
        <v>1070</v>
      </c>
      <c r="I677" s="169" t="s">
        <v>1669</v>
      </c>
      <c r="J677" s="171" t="s">
        <v>1063</v>
      </c>
      <c r="K677" s="126">
        <v>2.9</v>
      </c>
      <c r="L677" s="126">
        <v>0</v>
      </c>
      <c r="M677" s="126">
        <v>7.5</v>
      </c>
      <c r="N677" s="126">
        <v>0</v>
      </c>
      <c r="O677" s="126">
        <v>0</v>
      </c>
      <c r="P677" s="126">
        <v>0</v>
      </c>
      <c r="Q677" s="126">
        <v>0</v>
      </c>
      <c r="R677" s="126">
        <v>0</v>
      </c>
      <c r="S677" s="126">
        <v>0</v>
      </c>
      <c r="T677" s="126">
        <v>0</v>
      </c>
      <c r="U677" s="126">
        <v>0</v>
      </c>
      <c r="V677" s="661">
        <v>0</v>
      </c>
      <c r="W677" s="661">
        <v>0.3</v>
      </c>
      <c r="X677" s="126">
        <v>19.3</v>
      </c>
      <c r="Y677" s="126" t="s">
        <v>1301</v>
      </c>
      <c r="Z677" s="126">
        <v>6.5</v>
      </c>
      <c r="AA677" s="126">
        <v>16.2</v>
      </c>
      <c r="AB677" s="126">
        <v>0</v>
      </c>
      <c r="AC677" s="126">
        <v>0</v>
      </c>
      <c r="AD677" s="126">
        <v>0</v>
      </c>
      <c r="AE677" s="126">
        <v>0.4</v>
      </c>
      <c r="AF677" s="126">
        <v>1.8</v>
      </c>
      <c r="AG677" s="126" t="s">
        <v>1301</v>
      </c>
      <c r="AH677" s="126" t="s">
        <v>1301</v>
      </c>
      <c r="AI677" s="126" t="s">
        <v>1301</v>
      </c>
      <c r="AJ677" s="126" t="s">
        <v>1301</v>
      </c>
      <c r="AK677" s="126" t="s">
        <v>1301</v>
      </c>
      <c r="AL677" s="126" t="s">
        <v>1301</v>
      </c>
      <c r="AM677" s="126" t="s">
        <v>1301</v>
      </c>
      <c r="AN677" s="126" t="s">
        <v>1301</v>
      </c>
      <c r="AO677" s="120"/>
      <c r="AP677" s="92">
        <f t="shared" si="411"/>
        <v>54.9</v>
      </c>
      <c r="AQ677" s="93">
        <v>285.25862068965517</v>
      </c>
      <c r="AR677" s="94">
        <f t="shared" si="428"/>
        <v>19.245693563009972</v>
      </c>
      <c r="AS677" s="95">
        <f t="shared" si="429"/>
        <v>27.493847947157104</v>
      </c>
      <c r="AT677" s="96">
        <f t="shared" si="425"/>
        <v>21</v>
      </c>
      <c r="AU677" s="97">
        <f t="shared" si="439"/>
        <v>8</v>
      </c>
      <c r="AV677" s="98"/>
      <c r="AW677" s="58">
        <f t="shared" si="427"/>
        <v>1.8</v>
      </c>
      <c r="AX677" s="99"/>
      <c r="AY677" s="100">
        <f t="shared" si="444"/>
        <v>19.3</v>
      </c>
      <c r="AZ677" s="101">
        <v>115</v>
      </c>
      <c r="BA677" s="102">
        <f t="shared" si="412"/>
        <v>-95.7</v>
      </c>
      <c r="BB677" s="102" t="str">
        <f t="shared" si="413"/>
        <v/>
      </c>
      <c r="BC677" s="102" t="str">
        <f t="shared" si="414"/>
        <v/>
      </c>
      <c r="BD677" s="102">
        <v>16.448275862068968</v>
      </c>
      <c r="BE677" s="103">
        <f t="shared" si="440"/>
        <v>-8.448275862068968</v>
      </c>
      <c r="BF677" s="169" t="s">
        <v>498</v>
      </c>
      <c r="BG677" s="105">
        <v>179.26400000000001</v>
      </c>
      <c r="BH677" s="105">
        <v>198.3321428571428</v>
      </c>
      <c r="BI677" s="105">
        <v>256.42592592592598</v>
      </c>
      <c r="BJ677" s="105">
        <v>285.25862068965517</v>
      </c>
      <c r="BK677" s="105">
        <v>221.20384615384617</v>
      </c>
      <c r="BL677" s="105">
        <v>79.68518518518519</v>
      </c>
      <c r="BM677" s="105">
        <v>60.814814814814817</v>
      </c>
      <c r="BN677" s="105">
        <v>63.711538461538453</v>
      </c>
      <c r="BO677" s="105">
        <v>124.5586206896552</v>
      </c>
      <c r="BP677" s="105">
        <v>300.11785714285719</v>
      </c>
      <c r="BQ677" s="105">
        <v>334.53793103448282</v>
      </c>
      <c r="BR677" s="106">
        <v>281.63200000000006</v>
      </c>
      <c r="BS677" s="107"/>
      <c r="BT677" s="108">
        <v>13.104444444444448</v>
      </c>
      <c r="BU677" s="108">
        <v>12.321751788309456</v>
      </c>
      <c r="BV677" s="108">
        <v>16.037931034482764</v>
      </c>
      <c r="BW677" s="108">
        <v>16.448275862068968</v>
      </c>
      <c r="BX677" s="108">
        <v>13.869027801370251</v>
      </c>
      <c r="BY677" s="109">
        <v>7.8038049940546985</v>
      </c>
      <c r="BZ677" s="109">
        <v>6.2226190476190446</v>
      </c>
      <c r="CA677" s="109">
        <v>5.9528735632183896</v>
      </c>
      <c r="CB677" s="109">
        <v>8.204761904761904</v>
      </c>
      <c r="CC677" s="109">
        <v>16.575555555555557</v>
      </c>
      <c r="CD677" s="109">
        <v>19.344827586206897</v>
      </c>
      <c r="CE677" s="109">
        <v>15.992260536398465</v>
      </c>
      <c r="CF677" s="110"/>
      <c r="CG677" s="111">
        <v>134.19999999999999</v>
      </c>
      <c r="CH677" s="111">
        <v>113.7</v>
      </c>
      <c r="CI677" s="111">
        <v>99.2</v>
      </c>
      <c r="CJ677" s="111">
        <v>115</v>
      </c>
      <c r="CK677" s="111">
        <v>105.8</v>
      </c>
      <c r="CL677" s="111">
        <v>90</v>
      </c>
      <c r="CM677" s="111">
        <v>79</v>
      </c>
      <c r="CN677" s="111">
        <v>100.5</v>
      </c>
      <c r="CO677" s="111">
        <v>123.5</v>
      </c>
      <c r="CP677" s="111">
        <v>134.6</v>
      </c>
      <c r="CQ677" s="111">
        <v>116.8</v>
      </c>
      <c r="CR677" s="111">
        <v>109</v>
      </c>
      <c r="CS677" s="112"/>
      <c r="CT677" s="513" t="s">
        <v>498</v>
      </c>
      <c r="CU677" s="114">
        <f t="shared" si="441"/>
        <v>10.4</v>
      </c>
      <c r="CV677" s="114"/>
      <c r="CW677" s="114"/>
      <c r="CX677" s="114">
        <f t="shared" si="442"/>
        <v>42.3</v>
      </c>
      <c r="CY677" s="114"/>
      <c r="CZ677" s="114"/>
      <c r="DA677" s="114">
        <f t="shared" si="433"/>
        <v>2.2000000000000002</v>
      </c>
      <c r="DB677" s="115">
        <f t="shared" si="443"/>
        <v>54.9</v>
      </c>
      <c r="DC677" s="116">
        <f t="shared" si="435"/>
        <v>10</v>
      </c>
      <c r="DD677" s="116">
        <f t="shared" si="436"/>
        <v>9</v>
      </c>
      <c r="DE677" s="116">
        <f t="shared" si="437"/>
        <v>2</v>
      </c>
      <c r="DF677" s="117">
        <f t="shared" si="438"/>
        <v>21</v>
      </c>
      <c r="DH677" s="119">
        <v>81.224736373352343</v>
      </c>
      <c r="DI677" s="119">
        <v>56.86763626647668</v>
      </c>
      <c r="DJ677" s="120">
        <v>68.83977021731387</v>
      </c>
      <c r="DK677" s="121"/>
      <c r="DL677" s="119">
        <v>68.560618259713408</v>
      </c>
      <c r="DM677" s="119">
        <v>75.913796351011968</v>
      </c>
      <c r="DN677" s="120">
        <v>55.82201396070321</v>
      </c>
      <c r="DO677" s="121"/>
      <c r="DP677" s="119">
        <v>82.172773617511524</v>
      </c>
      <c r="DQ677" s="119">
        <v>69.776880760368655</v>
      </c>
      <c r="DR677" s="120">
        <v>95.968202764976951</v>
      </c>
      <c r="DS677" s="121"/>
      <c r="DT677" s="119">
        <v>81.812602240896382</v>
      </c>
      <c r="DU677" s="119">
        <v>85.713203081232507</v>
      </c>
      <c r="DV677" s="120">
        <v>87.513480392156879</v>
      </c>
      <c r="DW677" s="121"/>
      <c r="DX677" s="119">
        <v>71.211508300234243</v>
      </c>
      <c r="DY677" s="119">
        <v>61.137203381199718</v>
      </c>
      <c r="DZ677" s="120">
        <v>83.162399429677166</v>
      </c>
      <c r="EA677" s="121"/>
      <c r="EB677" s="119">
        <v>41.291628830873996</v>
      </c>
      <c r="EC677" s="119">
        <v>24.994932706340197</v>
      </c>
      <c r="ED677" s="120">
        <v>21.795581319928651</v>
      </c>
      <c r="EE677" s="121"/>
      <c r="EF677" s="119">
        <v>27.760468168890835</v>
      </c>
      <c r="EG677" s="119">
        <v>18.473692846204333</v>
      </c>
      <c r="EH677" s="120">
        <v>18.972981842047695</v>
      </c>
      <c r="EI677" s="121"/>
      <c r="EJ677" s="119">
        <v>13.87979776247848</v>
      </c>
      <c r="EK677" s="119">
        <v>27.455658347676412</v>
      </c>
      <c r="EL677" s="120">
        <v>25.935972461273661</v>
      </c>
      <c r="EM677" s="121"/>
      <c r="EN677" s="119">
        <v>35.815333540823737</v>
      </c>
      <c r="EO677" s="119">
        <v>36.527570287374203</v>
      </c>
      <c r="EP677" s="120">
        <v>67.7642390289449</v>
      </c>
      <c r="EQ677" s="121"/>
      <c r="ER677" s="119">
        <v>72.620703375689899</v>
      </c>
      <c r="ES677" s="119">
        <v>109.33227441920164</v>
      </c>
      <c r="ET677" s="120">
        <v>152.96487934796556</v>
      </c>
      <c r="EU677" s="121"/>
      <c r="EV677" s="119">
        <v>100.44875767877377</v>
      </c>
      <c r="EW677" s="119">
        <v>110.0780533190195</v>
      </c>
      <c r="EX677" s="120">
        <v>104.19911492813264</v>
      </c>
      <c r="EY677" s="121"/>
      <c r="EZ677" s="119">
        <v>107.06284451079463</v>
      </c>
      <c r="FA677" s="119">
        <v>88.815787207165798</v>
      </c>
      <c r="FB677" s="120">
        <v>54.94279685346806</v>
      </c>
    </row>
    <row r="678" spans="1:158" s="118" customFormat="1" ht="15" customHeight="1" x14ac:dyDescent="0.25">
      <c r="A678" s="85">
        <v>23050230</v>
      </c>
      <c r="B678" s="86">
        <v>-75.135000000000005</v>
      </c>
      <c r="C678" s="86">
        <v>5.3727777799999998</v>
      </c>
      <c r="D678" s="445">
        <v>2100</v>
      </c>
      <c r="E678" s="510" t="s">
        <v>499</v>
      </c>
      <c r="F678" s="169" t="s">
        <v>58</v>
      </c>
      <c r="G678" s="169" t="s">
        <v>1515</v>
      </c>
      <c r="H678" s="169" t="s">
        <v>1518</v>
      </c>
      <c r="I678" s="169" t="s">
        <v>1663</v>
      </c>
      <c r="J678" s="171" t="s">
        <v>1073</v>
      </c>
      <c r="K678" s="126">
        <v>9.5</v>
      </c>
      <c r="L678" s="126">
        <v>0</v>
      </c>
      <c r="M678" s="126">
        <v>1.1000000000000001</v>
      </c>
      <c r="N678" s="126">
        <v>0</v>
      </c>
      <c r="O678" s="126">
        <v>0</v>
      </c>
      <c r="P678" s="126">
        <v>0</v>
      </c>
      <c r="Q678" s="126">
        <v>10</v>
      </c>
      <c r="R678" s="126">
        <v>19.5</v>
      </c>
      <c r="S678" s="126">
        <v>0</v>
      </c>
      <c r="T678" s="126">
        <v>5.7</v>
      </c>
      <c r="U678" s="126">
        <v>0</v>
      </c>
      <c r="V678" s="661">
        <v>0</v>
      </c>
      <c r="W678" s="661">
        <v>11.5</v>
      </c>
      <c r="X678" s="126">
        <v>11.9</v>
      </c>
      <c r="Y678" s="126">
        <v>0</v>
      </c>
      <c r="Z678" s="126">
        <v>83.9</v>
      </c>
      <c r="AA678" s="126">
        <v>1.2</v>
      </c>
      <c r="AB678" s="126">
        <v>0</v>
      </c>
      <c r="AC678" s="126">
        <v>13</v>
      </c>
      <c r="AD678" s="126">
        <v>1.5</v>
      </c>
      <c r="AE678" s="126">
        <v>17.399999999999999</v>
      </c>
      <c r="AF678" s="126">
        <v>25.9</v>
      </c>
      <c r="AG678" s="126">
        <v>0</v>
      </c>
      <c r="AH678" s="126">
        <v>0</v>
      </c>
      <c r="AI678" s="126">
        <v>0</v>
      </c>
      <c r="AJ678" s="126">
        <v>15.2</v>
      </c>
      <c r="AK678" s="126">
        <v>32.9</v>
      </c>
      <c r="AL678" s="126">
        <v>14.2</v>
      </c>
      <c r="AM678" s="126">
        <v>0</v>
      </c>
      <c r="AN678" s="126">
        <v>0</v>
      </c>
      <c r="AO678" s="120"/>
      <c r="AP678" s="92">
        <f t="shared" si="411"/>
        <v>274.39999999999998</v>
      </c>
      <c r="AQ678" s="93">
        <v>332.55333333333334</v>
      </c>
      <c r="AR678" s="94">
        <f>+AP678*100/AQ678</f>
        <v>82.513080608624165</v>
      </c>
      <c r="AS678" s="95">
        <f>IF(AND((AP678*$AT$1*100/(AQ678*AT678))&gt;100+3.33*AP678-AQ678*AT678/$AT$1,AQ678&lt;30),IF(100+3.33*AP678-AQ678*AT678/$AT$1&gt;200,200,100+3.33*AP678-AQ678*AT678/$AT$1),IF((AP678*$AT$1*100/(AQ678*AT678))&lt;100+AP678-3.33*AQ678*AT678/$AT$1,100+AP678-3.33*AQ678*AT678/$AT$1,IF((AP678*$AT$1*100/(AQ678*AT678))&gt;200,200,(AP678*$AT$1*100/(AQ678*AT678)))))</f>
        <v>82.513080608624179</v>
      </c>
      <c r="AT678" s="96">
        <f>COUNT(K678:AO678)</f>
        <v>30</v>
      </c>
      <c r="AU678" s="97">
        <f t="shared" si="439"/>
        <v>16</v>
      </c>
      <c r="AV678" s="98"/>
      <c r="AW678" s="58">
        <f t="shared" si="427"/>
        <v>0</v>
      </c>
      <c r="AX678" s="99"/>
      <c r="AY678" s="100">
        <f t="shared" si="444"/>
        <v>83.9</v>
      </c>
      <c r="AZ678" s="101">
        <v>137.4</v>
      </c>
      <c r="BA678" s="102">
        <f t="shared" si="412"/>
        <v>-53.5</v>
      </c>
      <c r="BB678" s="102" t="str">
        <f t="shared" si="413"/>
        <v/>
      </c>
      <c r="BC678" s="102" t="str">
        <f t="shared" si="414"/>
        <v/>
      </c>
      <c r="BD678" s="102">
        <v>20.733333333333338</v>
      </c>
      <c r="BE678" s="103">
        <f t="shared" si="440"/>
        <v>-4.7333333333333378</v>
      </c>
      <c r="BF678" s="169" t="s">
        <v>499</v>
      </c>
      <c r="BG678" s="105">
        <v>165.15925925925927</v>
      </c>
      <c r="BH678" s="105">
        <v>229.30769230769226</v>
      </c>
      <c r="BI678" s="105">
        <v>327.25172413793103</v>
      </c>
      <c r="BJ678" s="105">
        <v>332.55333333333334</v>
      </c>
      <c r="BK678" s="105">
        <v>346.55</v>
      </c>
      <c r="BL678" s="105">
        <v>183.24137931034483</v>
      </c>
      <c r="BM678" s="105">
        <v>159.94285714285715</v>
      </c>
      <c r="BN678" s="105">
        <v>175.15185185185183</v>
      </c>
      <c r="BO678" s="105">
        <v>276.0214285714286</v>
      </c>
      <c r="BP678" s="105">
        <v>327.52857142857147</v>
      </c>
      <c r="BQ678" s="105">
        <v>298.67500000000007</v>
      </c>
      <c r="BR678" s="106">
        <v>231.32399999999998</v>
      </c>
      <c r="BS678" s="107"/>
      <c r="BT678" s="108">
        <v>15.366666666666664</v>
      </c>
      <c r="BU678" s="108">
        <v>16.628315430578365</v>
      </c>
      <c r="BV678" s="108">
        <v>20.72413793103448</v>
      </c>
      <c r="BW678" s="108">
        <v>20.733333333333338</v>
      </c>
      <c r="BX678" s="108">
        <v>19.435632183908044</v>
      </c>
      <c r="BY678" s="109">
        <v>13</v>
      </c>
      <c r="BZ678" s="109">
        <v>11.535714285714286</v>
      </c>
      <c r="CA678" s="109">
        <v>11.549999999999999</v>
      </c>
      <c r="CB678" s="109">
        <v>16.821428571428573</v>
      </c>
      <c r="CC678" s="109">
        <v>20.357142857142858</v>
      </c>
      <c r="CD678" s="109">
        <v>21.000000000000004</v>
      </c>
      <c r="CE678" s="109">
        <v>18.658024691358026</v>
      </c>
      <c r="CF678" s="110"/>
      <c r="CG678" s="111">
        <v>113.2</v>
      </c>
      <c r="CH678" s="111">
        <v>143.30000000000001</v>
      </c>
      <c r="CI678" s="111">
        <v>117</v>
      </c>
      <c r="CJ678" s="111">
        <v>137.4</v>
      </c>
      <c r="CK678" s="111">
        <v>97.3</v>
      </c>
      <c r="CL678" s="111">
        <v>100</v>
      </c>
      <c r="CM678" s="111">
        <v>105</v>
      </c>
      <c r="CN678" s="111">
        <v>129.1</v>
      </c>
      <c r="CO678" s="111">
        <v>111</v>
      </c>
      <c r="CP678" s="111">
        <v>115</v>
      </c>
      <c r="CQ678" s="111">
        <v>92</v>
      </c>
      <c r="CR678" s="111">
        <v>99</v>
      </c>
      <c r="CS678" s="112"/>
      <c r="CT678" s="513" t="s">
        <v>499</v>
      </c>
      <c r="CU678" s="114"/>
      <c r="CV678" s="114"/>
      <c r="CW678" s="114"/>
      <c r="CX678" s="114"/>
      <c r="CY678" s="114"/>
      <c r="CZ678" s="114"/>
      <c r="DA678" s="114">
        <f t="shared" si="433"/>
        <v>105.60000000000001</v>
      </c>
      <c r="DB678" s="115"/>
      <c r="DC678" s="116"/>
      <c r="DD678" s="116"/>
      <c r="DE678" s="116"/>
      <c r="DF678" s="117"/>
      <c r="DH678" s="119">
        <v>55.766420685647894</v>
      </c>
      <c r="DI678" s="119">
        <v>53.977123765252763</v>
      </c>
      <c r="DJ678" s="120">
        <v>61.333122215766039</v>
      </c>
      <c r="DK678" s="121"/>
      <c r="DL678" s="119">
        <v>68.686193781634131</v>
      </c>
      <c r="DM678" s="119">
        <v>92.319071583514102</v>
      </c>
      <c r="DN678" s="120">
        <v>70.798067968185123</v>
      </c>
      <c r="DO678" s="121"/>
      <c r="DP678" s="119">
        <v>97.782151377141602</v>
      </c>
      <c r="DQ678" s="119">
        <v>91.895266753415726</v>
      </c>
      <c r="DR678" s="120">
        <v>117.03924853610928</v>
      </c>
      <c r="DS678" s="121"/>
      <c r="DT678" s="119">
        <v>117.39655617483133</v>
      </c>
      <c r="DU678" s="119">
        <v>110.29676444705191</v>
      </c>
      <c r="DV678" s="120">
        <v>113.19667937811676</v>
      </c>
      <c r="DW678" s="121"/>
      <c r="DX678" s="119">
        <v>119.56800348229832</v>
      </c>
      <c r="DY678" s="119">
        <v>101.38807312826465</v>
      </c>
      <c r="DZ678" s="120">
        <v>123.26392338943704</v>
      </c>
      <c r="EA678" s="121"/>
      <c r="EB678" s="119">
        <v>94.211225806451623</v>
      </c>
      <c r="EC678" s="119">
        <v>56.009419354838705</v>
      </c>
      <c r="ED678" s="120">
        <v>50.239354838709673</v>
      </c>
      <c r="EE678" s="121"/>
      <c r="EF678" s="119">
        <v>54.761538461538471</v>
      </c>
      <c r="EG678" s="119">
        <v>52.124871794871801</v>
      </c>
      <c r="EH678" s="120">
        <v>56.586923076923092</v>
      </c>
      <c r="EI678" s="121"/>
      <c r="EJ678" s="119">
        <v>44.051895687061183</v>
      </c>
      <c r="EK678" s="119">
        <v>52.882118020728846</v>
      </c>
      <c r="EL678" s="120">
        <v>100.90265295887663</v>
      </c>
      <c r="EM678" s="121"/>
      <c r="EN678" s="119">
        <v>92.36481723237597</v>
      </c>
      <c r="EO678" s="119">
        <v>108.55864882506525</v>
      </c>
      <c r="EP678" s="120">
        <v>105.35986727589206</v>
      </c>
      <c r="EQ678" s="121"/>
      <c r="ER678" s="119">
        <v>99.879676790192278</v>
      </c>
      <c r="ES678" s="119">
        <v>126.14285873502369</v>
      </c>
      <c r="ET678" s="120">
        <v>131.01746447478408</v>
      </c>
      <c r="EU678" s="121"/>
      <c r="EV678" s="119">
        <v>128.73061141580337</v>
      </c>
      <c r="EW678" s="119">
        <v>106.20775949624213</v>
      </c>
      <c r="EX678" s="120">
        <v>93.594962421287846</v>
      </c>
      <c r="EY678" s="121"/>
      <c r="EZ678" s="119">
        <v>78.016997571341804</v>
      </c>
      <c r="FA678" s="119">
        <v>73.184086217364893</v>
      </c>
      <c r="FB678" s="120">
        <v>65.39224954462658</v>
      </c>
    </row>
    <row r="679" spans="1:158" s="118" customFormat="1" ht="15" customHeight="1" x14ac:dyDescent="0.25">
      <c r="A679" s="85">
        <v>23050100</v>
      </c>
      <c r="B679" s="215">
        <v>-74.726111110000005</v>
      </c>
      <c r="C679" s="215">
        <v>5.7308333300000003</v>
      </c>
      <c r="D679" s="445">
        <v>160</v>
      </c>
      <c r="E679" s="448" t="s">
        <v>1931</v>
      </c>
      <c r="F679" s="169" t="s">
        <v>49</v>
      </c>
      <c r="G679" s="169" t="s">
        <v>1515</v>
      </c>
      <c r="H679" s="169" t="s">
        <v>1518</v>
      </c>
      <c r="I679" s="169" t="s">
        <v>1663</v>
      </c>
      <c r="J679" s="171" t="s">
        <v>1305</v>
      </c>
      <c r="K679" s="126">
        <v>4.9000000000000004</v>
      </c>
      <c r="L679" s="126">
        <v>4.4000000000000004</v>
      </c>
      <c r="M679" s="126">
        <v>0</v>
      </c>
      <c r="N679" s="126">
        <v>1</v>
      </c>
      <c r="O679" s="126">
        <v>0</v>
      </c>
      <c r="P679" s="126">
        <v>0</v>
      </c>
      <c r="Q679" s="126">
        <v>3</v>
      </c>
      <c r="R679" s="126">
        <v>0.5</v>
      </c>
      <c r="S679" s="126">
        <v>0</v>
      </c>
      <c r="T679" s="126">
        <v>0</v>
      </c>
      <c r="U679" s="126">
        <v>0</v>
      </c>
      <c r="V679" s="661">
        <v>11</v>
      </c>
      <c r="W679" s="661">
        <v>0</v>
      </c>
      <c r="X679" s="126">
        <v>11.3</v>
      </c>
      <c r="Y679" s="126">
        <v>3.2</v>
      </c>
      <c r="Z679" s="126">
        <v>9.8000000000000007</v>
      </c>
      <c r="AA679" s="126">
        <v>0</v>
      </c>
      <c r="AB679" s="126">
        <v>15.6</v>
      </c>
      <c r="AC679" s="126">
        <v>0</v>
      </c>
      <c r="AD679" s="126">
        <v>0</v>
      </c>
      <c r="AE679" s="126">
        <v>0</v>
      </c>
      <c r="AF679" s="126">
        <v>8.5</v>
      </c>
      <c r="AG679" s="126">
        <v>22</v>
      </c>
      <c r="AH679" s="126">
        <v>7</v>
      </c>
      <c r="AI679" s="126">
        <v>3.7</v>
      </c>
      <c r="AJ679" s="126">
        <v>3.6</v>
      </c>
      <c r="AK679" s="126">
        <v>0</v>
      </c>
      <c r="AL679" s="126">
        <v>1.2</v>
      </c>
      <c r="AM679" s="126">
        <v>0</v>
      </c>
      <c r="AN679" s="126">
        <v>0</v>
      </c>
      <c r="AO679" s="120"/>
      <c r="AP679" s="92">
        <f t="shared" si="411"/>
        <v>110.7</v>
      </c>
      <c r="AQ679" s="93">
        <v>314.98965517241373</v>
      </c>
      <c r="AR679" s="94">
        <f t="shared" si="428"/>
        <v>35.144011297579567</v>
      </c>
      <c r="AS679" s="95">
        <f t="shared" si="429"/>
        <v>35.144011297579567</v>
      </c>
      <c r="AT679" s="96">
        <f t="shared" si="425"/>
        <v>30</v>
      </c>
      <c r="AU679" s="97">
        <f t="shared" si="439"/>
        <v>16</v>
      </c>
      <c r="AV679" s="98"/>
      <c r="AW679" s="58">
        <f t="shared" si="427"/>
        <v>0</v>
      </c>
      <c r="AX679" s="99"/>
      <c r="AY679" s="100">
        <f t="shared" si="444"/>
        <v>22</v>
      </c>
      <c r="AZ679" s="101">
        <v>133</v>
      </c>
      <c r="BA679" s="102">
        <f t="shared" si="412"/>
        <v>-111</v>
      </c>
      <c r="BB679" s="102" t="str">
        <f t="shared" si="413"/>
        <v/>
      </c>
      <c r="BC679" s="102" t="str">
        <f t="shared" si="414"/>
        <v/>
      </c>
      <c r="BD679" s="102">
        <v>16.137931034482758</v>
      </c>
      <c r="BE679" s="103">
        <f t="shared" si="440"/>
        <v>-0.13793103448275801</v>
      </c>
      <c r="BF679" s="169" t="s">
        <v>1838</v>
      </c>
      <c r="BG679" s="105">
        <v>104.66153846153846</v>
      </c>
      <c r="BH679" s="105">
        <v>113.45555555555556</v>
      </c>
      <c r="BI679" s="105">
        <v>265.93793103448274</v>
      </c>
      <c r="BJ679" s="105">
        <v>314.98965517241373</v>
      </c>
      <c r="BK679" s="105">
        <v>308.51379310344834</v>
      </c>
      <c r="BL679" s="105">
        <v>152.22068965517244</v>
      </c>
      <c r="BM679" s="105">
        <v>133.75862068965515</v>
      </c>
      <c r="BN679" s="105">
        <v>182.7896551724138</v>
      </c>
      <c r="BO679" s="105">
        <v>242.92413793103455</v>
      </c>
      <c r="BP679" s="105">
        <v>360.32068965517243</v>
      </c>
      <c r="BQ679" s="105">
        <v>275.91034482758619</v>
      </c>
      <c r="BR679" s="106">
        <v>178.21600000000001</v>
      </c>
      <c r="BS679" s="107"/>
      <c r="BT679" s="108">
        <v>6.7952380952380942</v>
      </c>
      <c r="BU679" s="108">
        <v>7.8316216572836019</v>
      </c>
      <c r="BV679" s="108">
        <v>13.379310344827589</v>
      </c>
      <c r="BW679" s="108">
        <v>16.137931034482758</v>
      </c>
      <c r="BX679" s="108">
        <v>15.862068965517238</v>
      </c>
      <c r="BY679" s="109">
        <v>11.413793103448276</v>
      </c>
      <c r="BZ679" s="109">
        <v>9.8965517241379271</v>
      </c>
      <c r="CA679" s="109">
        <v>11.206896551724137</v>
      </c>
      <c r="CB679" s="109">
        <v>13.655172413793103</v>
      </c>
      <c r="CC679" s="109">
        <v>17.586206896551726</v>
      </c>
      <c r="CD679" s="109">
        <v>15.413793103448274</v>
      </c>
      <c r="CE679" s="109">
        <v>10.70384615384615</v>
      </c>
      <c r="CF679" s="110"/>
      <c r="CG679" s="111">
        <v>133.19999999999999</v>
      </c>
      <c r="CH679" s="111">
        <v>95</v>
      </c>
      <c r="CI679" s="111">
        <v>117.3</v>
      </c>
      <c r="CJ679" s="111">
        <v>133</v>
      </c>
      <c r="CK679" s="111">
        <v>135.9</v>
      </c>
      <c r="CL679" s="111">
        <v>138.5</v>
      </c>
      <c r="CM679" s="111">
        <v>132.5</v>
      </c>
      <c r="CN679" s="111">
        <v>132</v>
      </c>
      <c r="CO679" s="111">
        <v>136</v>
      </c>
      <c r="CP679" s="111">
        <v>133.4</v>
      </c>
      <c r="CQ679" s="111">
        <v>135.4</v>
      </c>
      <c r="CR679" s="111">
        <v>138.5</v>
      </c>
      <c r="CS679" s="112"/>
      <c r="CT679" s="513" t="s">
        <v>1838</v>
      </c>
      <c r="CU679" s="114">
        <f t="shared" ref="CU679:CU685" si="445">SUM(K679:T679)</f>
        <v>13.8</v>
      </c>
      <c r="CV679" s="114"/>
      <c r="CW679" s="114"/>
      <c r="CX679" s="114">
        <f t="shared" ref="CX679:CX685" si="446">SUM(U679:AD679)</f>
        <v>50.9</v>
      </c>
      <c r="CY679" s="114"/>
      <c r="CZ679" s="114"/>
      <c r="DA679" s="114">
        <f t="shared" si="433"/>
        <v>46.000000000000007</v>
      </c>
      <c r="DB679" s="115">
        <f t="shared" ref="DB679:DB685" si="447">+SUM(CU679:DA679)</f>
        <v>110.70000000000002</v>
      </c>
      <c r="DC679" s="116">
        <f t="shared" ref="DC679:DC685" si="448">COUNT(K679:T679)</f>
        <v>10</v>
      </c>
      <c r="DD679" s="116">
        <f t="shared" ref="DD679:DD685" si="449">COUNT(U679:AD679)</f>
        <v>10</v>
      </c>
      <c r="DE679" s="116">
        <f t="shared" ref="DE679:DE685" si="450">COUNT(AE679:AO679)</f>
        <v>10</v>
      </c>
      <c r="DF679" s="117">
        <f t="shared" ref="DF679:DF685" si="451">COUNT(K679:AO679)</f>
        <v>30</v>
      </c>
      <c r="DH679" s="119">
        <v>29.593794549266249</v>
      </c>
      <c r="DI679" s="119">
        <v>33.792914046121588</v>
      </c>
      <c r="DJ679" s="120">
        <v>42.591069182389937</v>
      </c>
      <c r="DK679" s="121"/>
      <c r="DL679" s="119">
        <v>51.977089357015011</v>
      </c>
      <c r="DM679" s="119">
        <v>47.778939832025337</v>
      </c>
      <c r="DN679" s="120">
        <v>34.68471155170041</v>
      </c>
      <c r="DO679" s="121"/>
      <c r="DP679" s="119">
        <v>67.314235274975601</v>
      </c>
      <c r="DQ679" s="119">
        <v>61.613029612756272</v>
      </c>
      <c r="DR679" s="120">
        <v>90.619163683696698</v>
      </c>
      <c r="DS679" s="121"/>
      <c r="DT679" s="119">
        <v>94.021500457456554</v>
      </c>
      <c r="DU679" s="119">
        <v>108.62483989021044</v>
      </c>
      <c r="DV679" s="120">
        <v>125.32865965233304</v>
      </c>
      <c r="DW679" s="121"/>
      <c r="DX679" s="119">
        <v>114.60376066506234</v>
      </c>
      <c r="DY679" s="119">
        <v>93.60307153795668</v>
      </c>
      <c r="DZ679" s="120">
        <v>118.30388208269525</v>
      </c>
      <c r="EA679" s="121"/>
      <c r="EB679" s="119">
        <v>63.6778992106861</v>
      </c>
      <c r="EC679" s="119">
        <v>61.178766588602656</v>
      </c>
      <c r="ED679" s="120">
        <v>39.78619134356839</v>
      </c>
      <c r="EE679" s="121"/>
      <c r="EF679" s="119">
        <v>52.220499907595645</v>
      </c>
      <c r="EG679" s="119">
        <v>46.418222140085021</v>
      </c>
      <c r="EH679" s="120">
        <v>56.021992238033647</v>
      </c>
      <c r="EI679" s="121"/>
      <c r="EJ679" s="119">
        <v>50.810869410170447</v>
      </c>
      <c r="EK679" s="119">
        <v>71.115212894943284</v>
      </c>
      <c r="EL679" s="120">
        <v>78.416774837743375</v>
      </c>
      <c r="EM679" s="121"/>
      <c r="EN679" s="119">
        <v>81.195474053843157</v>
      </c>
      <c r="EO679" s="119">
        <v>82.795384872638081</v>
      </c>
      <c r="EP679" s="120">
        <v>92.294855359233026</v>
      </c>
      <c r="EQ679" s="121"/>
      <c r="ER679" s="119">
        <v>120.18594986332903</v>
      </c>
      <c r="ES679" s="119">
        <v>131.18466407711119</v>
      </c>
      <c r="ET679" s="120">
        <v>145.78295748813122</v>
      </c>
      <c r="EU679" s="121"/>
      <c r="EV679" s="119">
        <v>96.982179259019546</v>
      </c>
      <c r="EW679" s="119">
        <v>95.783635334088331</v>
      </c>
      <c r="EX679" s="120">
        <v>71.812756835463517</v>
      </c>
      <c r="EY679" s="121"/>
      <c r="EZ679" s="119">
        <v>70.187373134328354</v>
      </c>
      <c r="FA679" s="119">
        <v>47.186447761194025</v>
      </c>
      <c r="FB679" s="120">
        <v>47.976179104477616</v>
      </c>
    </row>
    <row r="680" spans="1:158" s="118" customFormat="1" ht="15" customHeight="1" x14ac:dyDescent="0.25">
      <c r="A680" s="85">
        <v>23020080</v>
      </c>
      <c r="B680" s="86">
        <v>-75.144166670000004</v>
      </c>
      <c r="C680" s="86">
        <v>5.2658333300000004</v>
      </c>
      <c r="D680" s="445">
        <v>2000</v>
      </c>
      <c r="E680" s="510" t="s">
        <v>283</v>
      </c>
      <c r="F680" s="169" t="s">
        <v>58</v>
      </c>
      <c r="G680" s="169" t="s">
        <v>1515</v>
      </c>
      <c r="H680" s="169" t="s">
        <v>1518</v>
      </c>
      <c r="I680" s="169" t="s">
        <v>1660</v>
      </c>
      <c r="J680" s="171" t="s">
        <v>1074</v>
      </c>
      <c r="K680" s="126">
        <v>9</v>
      </c>
      <c r="L680" s="126">
        <v>1</v>
      </c>
      <c r="M680" s="126">
        <v>12</v>
      </c>
      <c r="N680" s="126">
        <v>0</v>
      </c>
      <c r="O680" s="126">
        <v>0</v>
      </c>
      <c r="P680" s="126">
        <v>0</v>
      </c>
      <c r="Q680" s="126">
        <v>1</v>
      </c>
      <c r="R680" s="126">
        <v>8</v>
      </c>
      <c r="S680" s="126">
        <v>0</v>
      </c>
      <c r="T680" s="126">
        <v>0</v>
      </c>
      <c r="U680" s="126">
        <v>0</v>
      </c>
      <c r="V680" s="661">
        <v>3</v>
      </c>
      <c r="W680" s="661">
        <v>20</v>
      </c>
      <c r="X680" s="126">
        <v>11</v>
      </c>
      <c r="Y680" s="126">
        <v>5</v>
      </c>
      <c r="Z680" s="126">
        <v>28</v>
      </c>
      <c r="AA680" s="126">
        <v>0</v>
      </c>
      <c r="AB680" s="126">
        <v>0</v>
      </c>
      <c r="AC680" s="126">
        <v>4</v>
      </c>
      <c r="AD680" s="126">
        <v>0</v>
      </c>
      <c r="AE680" s="126">
        <v>18</v>
      </c>
      <c r="AF680" s="126">
        <v>38</v>
      </c>
      <c r="AG680" s="126">
        <v>0</v>
      </c>
      <c r="AH680" s="126">
        <v>0</v>
      </c>
      <c r="AI680" s="126">
        <v>2</v>
      </c>
      <c r="AJ680" s="126">
        <v>12</v>
      </c>
      <c r="AK680" s="126">
        <v>24</v>
      </c>
      <c r="AL680" s="126">
        <v>10</v>
      </c>
      <c r="AM680" s="126">
        <v>0</v>
      </c>
      <c r="AN680" s="126">
        <v>0</v>
      </c>
      <c r="AO680" s="120"/>
      <c r="AP680" s="92">
        <f t="shared" si="411"/>
        <v>206</v>
      </c>
      <c r="AQ680" s="93">
        <v>351.26785714285717</v>
      </c>
      <c r="AR680" s="94">
        <f t="shared" si="428"/>
        <v>58.644705403894051</v>
      </c>
      <c r="AS680" s="95">
        <f t="shared" si="429"/>
        <v>58.644705403894051</v>
      </c>
      <c r="AT680" s="96">
        <f t="shared" si="425"/>
        <v>30</v>
      </c>
      <c r="AU680" s="97">
        <f t="shared" si="439"/>
        <v>17</v>
      </c>
      <c r="AV680" s="98"/>
      <c r="AW680" s="58">
        <f t="shared" si="427"/>
        <v>0</v>
      </c>
      <c r="AX680" s="99"/>
      <c r="AY680" s="100">
        <f t="shared" si="444"/>
        <v>38</v>
      </c>
      <c r="AZ680" s="101">
        <v>113.5</v>
      </c>
      <c r="BA680" s="102">
        <f t="shared" si="412"/>
        <v>-75.5</v>
      </c>
      <c r="BB680" s="102" t="str">
        <f t="shared" si="413"/>
        <v/>
      </c>
      <c r="BC680" s="102" t="str">
        <f t="shared" si="414"/>
        <v/>
      </c>
      <c r="BD680" s="102">
        <v>20.399014778325128</v>
      </c>
      <c r="BE680" s="103">
        <f t="shared" si="440"/>
        <v>-3.3990147783251281</v>
      </c>
      <c r="BF680" s="169" t="s">
        <v>283</v>
      </c>
      <c r="BG680" s="105">
        <v>182.92857142857142</v>
      </c>
      <c r="BH680" s="105">
        <v>246.49629629629629</v>
      </c>
      <c r="BI680" s="105">
        <v>355.39310344827578</v>
      </c>
      <c r="BJ680" s="105">
        <v>351.26785714285717</v>
      </c>
      <c r="BK680" s="105">
        <v>350.42758620689654</v>
      </c>
      <c r="BL680" s="105">
        <v>163.19655172413792</v>
      </c>
      <c r="BM680" s="105">
        <v>138.148275862069</v>
      </c>
      <c r="BN680" s="105">
        <v>173.18928571428569</v>
      </c>
      <c r="BO680" s="105">
        <v>275.18275862068975</v>
      </c>
      <c r="BP680" s="105">
        <v>356.48666666666668</v>
      </c>
      <c r="BQ680" s="105">
        <v>379.07931034482755</v>
      </c>
      <c r="BR680" s="106">
        <v>275.08571428571429</v>
      </c>
      <c r="BS680" s="107"/>
      <c r="BT680" s="108">
        <v>15.285714285714281</v>
      </c>
      <c r="BU680" s="108">
        <v>16.892512608491671</v>
      </c>
      <c r="BV680" s="108">
        <v>20.482758620689651</v>
      </c>
      <c r="BW680" s="108">
        <v>20.399014778325128</v>
      </c>
      <c r="BX680" s="108">
        <v>19.620689655172409</v>
      </c>
      <c r="BY680" s="109">
        <v>11.931034482758619</v>
      </c>
      <c r="BZ680" s="109">
        <v>10.379310344827585</v>
      </c>
      <c r="CA680" s="109">
        <v>10.821428571428571</v>
      </c>
      <c r="CB680" s="109">
        <v>16.620689655172413</v>
      </c>
      <c r="CC680" s="109">
        <v>20.299999999999994</v>
      </c>
      <c r="CD680" s="109">
        <v>21.688505747126442</v>
      </c>
      <c r="CE680" s="109">
        <v>18.011111111111113</v>
      </c>
      <c r="CF680" s="110"/>
      <c r="CG680" s="111">
        <v>109.1</v>
      </c>
      <c r="CH680" s="111">
        <v>124.6</v>
      </c>
      <c r="CI680" s="111">
        <v>103</v>
      </c>
      <c r="CJ680" s="111">
        <v>113.5</v>
      </c>
      <c r="CK680" s="111">
        <v>148.19999999999999</v>
      </c>
      <c r="CL680" s="111">
        <v>84.5</v>
      </c>
      <c r="CM680" s="111">
        <v>84.3</v>
      </c>
      <c r="CN680" s="111">
        <v>105.7</v>
      </c>
      <c r="CO680" s="111">
        <v>105.7</v>
      </c>
      <c r="CP680" s="111">
        <v>97.5</v>
      </c>
      <c r="CQ680" s="111">
        <v>140.1</v>
      </c>
      <c r="CR680" s="111">
        <v>138.69999999999999</v>
      </c>
      <c r="CS680" s="112"/>
      <c r="CT680" s="513" t="s">
        <v>283</v>
      </c>
      <c r="CU680" s="114">
        <f t="shared" si="445"/>
        <v>31</v>
      </c>
      <c r="CV680" s="114"/>
      <c r="CW680" s="114"/>
      <c r="CX680" s="114">
        <f t="shared" si="446"/>
        <v>71</v>
      </c>
      <c r="CY680" s="114"/>
      <c r="CZ680" s="114"/>
      <c r="DA680" s="114">
        <f t="shared" si="433"/>
        <v>104</v>
      </c>
      <c r="DB680" s="115">
        <f t="shared" si="447"/>
        <v>206</v>
      </c>
      <c r="DC680" s="116">
        <f t="shared" si="448"/>
        <v>10</v>
      </c>
      <c r="DD680" s="116">
        <f t="shared" si="449"/>
        <v>10</v>
      </c>
      <c r="DE680" s="116">
        <f t="shared" si="450"/>
        <v>10</v>
      </c>
      <c r="DF680" s="117">
        <f t="shared" si="451"/>
        <v>30</v>
      </c>
      <c r="DH680" s="119">
        <v>70.921517426273454</v>
      </c>
      <c r="DI680" s="119">
        <v>55.304857908847183</v>
      </c>
      <c r="DJ680" s="120">
        <v>59.283624664879348</v>
      </c>
      <c r="DK680" s="121"/>
      <c r="DL680" s="119">
        <v>75.816905574516497</v>
      </c>
      <c r="DM680" s="119">
        <v>85.952855517633679</v>
      </c>
      <c r="DN680" s="120">
        <v>75.816905574516497</v>
      </c>
      <c r="DO680" s="121"/>
      <c r="DP680" s="119">
        <v>90.893147286821701</v>
      </c>
      <c r="DQ680" s="119">
        <v>99.290883720930239</v>
      </c>
      <c r="DR680" s="120">
        <v>128.43596899224806</v>
      </c>
      <c r="DS680" s="121"/>
      <c r="DT680" s="119">
        <v>122.44645143334263</v>
      </c>
      <c r="DU680" s="119">
        <v>129.43768438630673</v>
      </c>
      <c r="DV680" s="120">
        <v>106.96586418035069</v>
      </c>
      <c r="DW680" s="121"/>
      <c r="DX680" s="119">
        <v>122.46973456272703</v>
      </c>
      <c r="DY680" s="119">
        <v>101.52360156468288</v>
      </c>
      <c r="DZ680" s="120">
        <v>134.69666387259011</v>
      </c>
      <c r="EA680" s="121"/>
      <c r="EB680" s="119">
        <v>77.459726078104765</v>
      </c>
      <c r="EC680" s="119">
        <v>52.001625023135297</v>
      </c>
      <c r="ED680" s="120">
        <v>48.25198223209329</v>
      </c>
      <c r="EE680" s="121"/>
      <c r="EF680" s="119">
        <v>50.792506866416979</v>
      </c>
      <c r="EG680" s="119">
        <v>41.066282147315846</v>
      </c>
      <c r="EH680" s="120">
        <v>39.297877652933828</v>
      </c>
      <c r="EI680" s="121"/>
      <c r="EJ680" s="119">
        <v>39.726022432819327</v>
      </c>
      <c r="EK680" s="119">
        <v>54.126705564716332</v>
      </c>
      <c r="EL680" s="120">
        <v>95.143823726602292</v>
      </c>
      <c r="EM680" s="121"/>
      <c r="EN680" s="119">
        <v>87.862806652806668</v>
      </c>
      <c r="EO680" s="119">
        <v>88.360895125895141</v>
      </c>
      <c r="EP680" s="120">
        <v>111.2729648879649</v>
      </c>
      <c r="EQ680" s="121"/>
      <c r="ER680" s="119">
        <v>106.07898338220919</v>
      </c>
      <c r="ES680" s="119">
        <v>118.02033235581622</v>
      </c>
      <c r="ET680" s="120">
        <v>149.16735092864127</v>
      </c>
      <c r="EU680" s="121"/>
      <c r="EV680" s="119">
        <v>129.94100542229575</v>
      </c>
      <c r="EW680" s="119">
        <v>116.28922801213123</v>
      </c>
      <c r="EX680" s="120">
        <v>115.19309989890634</v>
      </c>
      <c r="EY680" s="121"/>
      <c r="EZ680" s="119">
        <v>111.08060233482367</v>
      </c>
      <c r="FA680" s="119">
        <v>93.634935419771494</v>
      </c>
      <c r="FB680" s="120">
        <v>59.827795578738218</v>
      </c>
    </row>
    <row r="681" spans="1:158" s="118" customFormat="1" ht="15" customHeight="1" x14ac:dyDescent="0.25">
      <c r="A681" s="85">
        <v>21230060</v>
      </c>
      <c r="B681" s="86">
        <v>-74.825555559999998</v>
      </c>
      <c r="C681" s="86">
        <v>4.39861111</v>
      </c>
      <c r="D681" s="445">
        <v>289</v>
      </c>
      <c r="E681" s="510" t="s">
        <v>69</v>
      </c>
      <c r="F681" s="169" t="s">
        <v>455</v>
      </c>
      <c r="G681" s="169" t="s">
        <v>1515</v>
      </c>
      <c r="H681" s="169" t="s">
        <v>1520</v>
      </c>
      <c r="I681" s="169" t="s">
        <v>1655</v>
      </c>
      <c r="J681" s="171" t="s">
        <v>735</v>
      </c>
      <c r="K681" s="126" t="s">
        <v>1301</v>
      </c>
      <c r="L681" s="126" t="s">
        <v>1301</v>
      </c>
      <c r="M681" s="126" t="s">
        <v>1301</v>
      </c>
      <c r="N681" s="126" t="s">
        <v>1301</v>
      </c>
      <c r="O681" s="126" t="s">
        <v>1301</v>
      </c>
      <c r="P681" s="126" t="s">
        <v>1301</v>
      </c>
      <c r="Q681" s="126" t="s">
        <v>1301</v>
      </c>
      <c r="R681" s="126" t="s">
        <v>1301</v>
      </c>
      <c r="S681" s="126" t="s">
        <v>1301</v>
      </c>
      <c r="T681" s="126" t="s">
        <v>1301</v>
      </c>
      <c r="U681" s="126" t="s">
        <v>1301</v>
      </c>
      <c r="V681" s="661" t="s">
        <v>1301</v>
      </c>
      <c r="W681" s="661" t="s">
        <v>1301</v>
      </c>
      <c r="X681" s="126" t="s">
        <v>1301</v>
      </c>
      <c r="Y681" s="126" t="s">
        <v>1301</v>
      </c>
      <c r="Z681" s="126" t="s">
        <v>1301</v>
      </c>
      <c r="AA681" s="126" t="s">
        <v>1301</v>
      </c>
      <c r="AB681" s="126" t="s">
        <v>1301</v>
      </c>
      <c r="AC681" s="126" t="s">
        <v>1301</v>
      </c>
      <c r="AD681" s="126" t="s">
        <v>1301</v>
      </c>
      <c r="AE681" s="126" t="s">
        <v>1301</v>
      </c>
      <c r="AF681" s="126" t="s">
        <v>1301</v>
      </c>
      <c r="AG681" s="126" t="s">
        <v>1301</v>
      </c>
      <c r="AH681" s="126" t="s">
        <v>1301</v>
      </c>
      <c r="AI681" s="126" t="s">
        <v>1301</v>
      </c>
      <c r="AJ681" s="126" t="s">
        <v>1301</v>
      </c>
      <c r="AK681" s="126" t="s">
        <v>1301</v>
      </c>
      <c r="AL681" s="126" t="s">
        <v>1301</v>
      </c>
      <c r="AM681" s="126" t="s">
        <v>1301</v>
      </c>
      <c r="AN681" s="126" t="s">
        <v>1301</v>
      </c>
      <c r="AO681" s="120"/>
      <c r="AP681" s="92" t="str">
        <f t="shared" si="411"/>
        <v/>
      </c>
      <c r="AQ681" s="93">
        <v>204.0310344827586</v>
      </c>
      <c r="AR681" s="483"/>
      <c r="AS681" s="484"/>
      <c r="AT681" s="96"/>
      <c r="AU681" s="97"/>
      <c r="AV681" s="98"/>
      <c r="AW681" s="58"/>
      <c r="AX681" s="99"/>
      <c r="AY681" s="100"/>
      <c r="AZ681" s="101">
        <v>133</v>
      </c>
      <c r="BA681" s="102" t="str">
        <f t="shared" si="412"/>
        <v/>
      </c>
      <c r="BB681" s="102" t="str">
        <f t="shared" si="413"/>
        <v/>
      </c>
      <c r="BC681" s="102" t="str">
        <f t="shared" si="414"/>
        <v/>
      </c>
      <c r="BD681" s="102">
        <v>10.758620689655173</v>
      </c>
      <c r="BE681" s="103">
        <f t="shared" si="440"/>
        <v>-10.758620689655173</v>
      </c>
      <c r="BF681" s="169" t="s">
        <v>69</v>
      </c>
      <c r="BG681" s="105">
        <v>61.106666666666669</v>
      </c>
      <c r="BH681" s="105">
        <v>79.392857142857153</v>
      </c>
      <c r="BI681" s="105">
        <v>134.13214285714287</v>
      </c>
      <c r="BJ681" s="105">
        <v>204.0310344827586</v>
      </c>
      <c r="BK681" s="105">
        <v>176.88214285714292</v>
      </c>
      <c r="BL681" s="105">
        <v>61.920689655172424</v>
      </c>
      <c r="BM681" s="105">
        <v>48.5</v>
      </c>
      <c r="BN681" s="105">
        <v>42.520689655172411</v>
      </c>
      <c r="BO681" s="105">
        <v>110.91034482758617</v>
      </c>
      <c r="BP681" s="105">
        <v>149.94482758620686</v>
      </c>
      <c r="BQ681" s="105">
        <v>120.74000000000001</v>
      </c>
      <c r="BR681" s="106">
        <v>65.482758620689665</v>
      </c>
      <c r="BS681" s="107"/>
      <c r="BT681" s="108">
        <v>4.5666666666666655</v>
      </c>
      <c r="BU681" s="108">
        <v>5.626486325802615</v>
      </c>
      <c r="BV681" s="108">
        <v>8.2499999999999964</v>
      </c>
      <c r="BW681" s="108">
        <v>10.758620689655173</v>
      </c>
      <c r="BX681" s="108">
        <v>10.525287356321837</v>
      </c>
      <c r="BY681" s="109">
        <v>5.4137931034482758</v>
      </c>
      <c r="BZ681" s="109">
        <v>4.1091954022988499</v>
      </c>
      <c r="CA681" s="109">
        <v>3.9310344827586201</v>
      </c>
      <c r="CB681" s="109">
        <v>6.931034482758621</v>
      </c>
      <c r="CC681" s="109">
        <v>9.2068965517241335</v>
      </c>
      <c r="CD681" s="109">
        <v>7.966666666666665</v>
      </c>
      <c r="CE681" s="109">
        <v>5.5377777777777748</v>
      </c>
      <c r="CF681" s="110"/>
      <c r="CG681" s="111">
        <v>118.4</v>
      </c>
      <c r="CH681" s="111">
        <v>113.5</v>
      </c>
      <c r="CI681" s="111">
        <v>100.5</v>
      </c>
      <c r="CJ681" s="111">
        <v>133</v>
      </c>
      <c r="CK681" s="111">
        <v>111.5</v>
      </c>
      <c r="CL681" s="111">
        <v>84.5</v>
      </c>
      <c r="CM681" s="111">
        <v>90.5</v>
      </c>
      <c r="CN681" s="111">
        <v>93.5</v>
      </c>
      <c r="CO681" s="111">
        <v>105.3</v>
      </c>
      <c r="CP681" s="111">
        <v>119.2</v>
      </c>
      <c r="CQ681" s="111">
        <v>90.2</v>
      </c>
      <c r="CR681" s="111">
        <v>79.7</v>
      </c>
      <c r="CS681" s="112"/>
      <c r="CT681" s="515" t="s">
        <v>69</v>
      </c>
      <c r="CU681" s="114">
        <f t="shared" si="445"/>
        <v>0</v>
      </c>
      <c r="CV681" s="114"/>
      <c r="CW681" s="114"/>
      <c r="CX681" s="114">
        <f t="shared" si="446"/>
        <v>0</v>
      </c>
      <c r="CY681" s="114"/>
      <c r="CZ681" s="114"/>
      <c r="DA681" s="114">
        <f t="shared" si="433"/>
        <v>0</v>
      </c>
      <c r="DB681" s="115">
        <f t="shared" si="447"/>
        <v>0</v>
      </c>
      <c r="DC681" s="116">
        <f t="shared" si="448"/>
        <v>0</v>
      </c>
      <c r="DD681" s="116">
        <f t="shared" si="449"/>
        <v>0</v>
      </c>
      <c r="DE681" s="116">
        <f t="shared" si="450"/>
        <v>0</v>
      </c>
      <c r="DF681" s="117">
        <f t="shared" si="451"/>
        <v>0</v>
      </c>
      <c r="DH681" s="119">
        <v>18.940322174679089</v>
      </c>
      <c r="DI681" s="119">
        <v>12.626881449786056</v>
      </c>
      <c r="DJ681" s="120">
        <v>20.853486030707277</v>
      </c>
      <c r="DK681" s="121"/>
      <c r="DL681" s="119">
        <v>34.536551724137929</v>
      </c>
      <c r="DM681" s="119">
        <v>21.245517241379311</v>
      </c>
      <c r="DN681" s="120">
        <v>29.300689655172413</v>
      </c>
      <c r="DO681" s="121"/>
      <c r="DP681" s="119">
        <v>33.684296365330844</v>
      </c>
      <c r="DQ681" s="119">
        <v>39.081780055917989</v>
      </c>
      <c r="DR681" s="120">
        <v>34.48392357875116</v>
      </c>
      <c r="DS681" s="121"/>
      <c r="DT681" s="119">
        <v>74.902368416891989</v>
      </c>
      <c r="DU681" s="119">
        <v>76.802428496893242</v>
      </c>
      <c r="DV681" s="120">
        <v>66.40209963793896</v>
      </c>
      <c r="DW681" s="121"/>
      <c r="DX681" s="119">
        <v>66.17850033432039</v>
      </c>
      <c r="DY681" s="119">
        <v>47.284638456395072</v>
      </c>
      <c r="DZ681" s="120">
        <v>66.978240519629395</v>
      </c>
      <c r="EA681" s="121"/>
      <c r="EB681" s="119">
        <v>24.48875229544991</v>
      </c>
      <c r="EC681" s="119">
        <v>23.789073658437058</v>
      </c>
      <c r="ED681" s="120">
        <v>19.29113956335442</v>
      </c>
      <c r="EE681" s="121"/>
      <c r="EF681" s="119">
        <v>20.298390804597698</v>
      </c>
      <c r="EG681" s="119">
        <v>6.0995164486722144</v>
      </c>
      <c r="EH681" s="120">
        <v>17.098644470868013</v>
      </c>
      <c r="EI681" s="121"/>
      <c r="EJ681" s="119">
        <v>16.495404155757345</v>
      </c>
      <c r="EK681" s="119">
        <v>11.896685421424994</v>
      </c>
      <c r="EL681" s="120">
        <v>33.490669043507332</v>
      </c>
      <c r="EM681" s="121"/>
      <c r="EN681" s="119">
        <v>30.781240310077514</v>
      </c>
      <c r="EO681" s="119">
        <v>39.975636766334439</v>
      </c>
      <c r="EP681" s="120">
        <v>58.164551495016603</v>
      </c>
      <c r="EQ681" s="121"/>
      <c r="ER681" s="119">
        <v>47.110338242718235</v>
      </c>
      <c r="ES681" s="119">
        <v>43.709591957681255</v>
      </c>
      <c r="ET681" s="120">
        <v>66.314552558221209</v>
      </c>
      <c r="EU681" s="121"/>
      <c r="EV681" s="119">
        <v>42.058318965517238</v>
      </c>
      <c r="EW681" s="119">
        <v>32.086745689655167</v>
      </c>
      <c r="EX681" s="120">
        <v>36.430797413793094</v>
      </c>
      <c r="EY681" s="121"/>
      <c r="EZ681" s="119">
        <v>24.522176171529619</v>
      </c>
      <c r="FA681" s="119">
        <v>20.757360742705565</v>
      </c>
      <c r="FB681" s="120">
        <v>18.21356653404067</v>
      </c>
    </row>
    <row r="682" spans="1:158" s="118" customFormat="1" ht="15" customHeight="1" x14ac:dyDescent="0.25">
      <c r="A682" s="85">
        <v>21185030</v>
      </c>
      <c r="B682" s="86">
        <v>-74.981333329999998</v>
      </c>
      <c r="C682" s="86">
        <v>4.0089444399999996</v>
      </c>
      <c r="D682" s="445">
        <v>360</v>
      </c>
      <c r="E682" s="510" t="s">
        <v>501</v>
      </c>
      <c r="F682" s="169" t="s">
        <v>62</v>
      </c>
      <c r="G682" s="169" t="s">
        <v>1515</v>
      </c>
      <c r="H682" s="169" t="s">
        <v>1070</v>
      </c>
      <c r="I682" s="169" t="s">
        <v>1664</v>
      </c>
      <c r="J682" s="171" t="s">
        <v>1075</v>
      </c>
      <c r="K682" s="126" t="s">
        <v>1301</v>
      </c>
      <c r="L682" s="126" t="s">
        <v>1301</v>
      </c>
      <c r="M682" s="126" t="s">
        <v>1301</v>
      </c>
      <c r="N682" s="126" t="s">
        <v>1301</v>
      </c>
      <c r="O682" s="126" t="s">
        <v>1301</v>
      </c>
      <c r="P682" s="126" t="s">
        <v>1301</v>
      </c>
      <c r="Q682" s="126" t="s">
        <v>1301</v>
      </c>
      <c r="R682" s="126" t="s">
        <v>1301</v>
      </c>
      <c r="S682" s="126" t="s">
        <v>1301</v>
      </c>
      <c r="T682" s="126" t="s">
        <v>1301</v>
      </c>
      <c r="U682" s="126" t="s">
        <v>1301</v>
      </c>
      <c r="V682" s="661" t="s">
        <v>1301</v>
      </c>
      <c r="W682" s="661" t="s">
        <v>1301</v>
      </c>
      <c r="X682" s="126" t="s">
        <v>1301</v>
      </c>
      <c r="Y682" s="126" t="s">
        <v>1301</v>
      </c>
      <c r="Z682" s="126" t="s">
        <v>1301</v>
      </c>
      <c r="AA682" s="126" t="s">
        <v>1301</v>
      </c>
      <c r="AB682" s="126" t="s">
        <v>1301</v>
      </c>
      <c r="AC682" s="126" t="s">
        <v>1301</v>
      </c>
      <c r="AD682" s="126" t="s">
        <v>1301</v>
      </c>
      <c r="AE682" s="126" t="s">
        <v>1301</v>
      </c>
      <c r="AF682" s="126" t="s">
        <v>1301</v>
      </c>
      <c r="AG682" s="126" t="s">
        <v>1301</v>
      </c>
      <c r="AH682" s="126" t="s">
        <v>1301</v>
      </c>
      <c r="AI682" s="126" t="s">
        <v>1301</v>
      </c>
      <c r="AJ682" s="126" t="s">
        <v>1301</v>
      </c>
      <c r="AK682" s="126" t="s">
        <v>1301</v>
      </c>
      <c r="AL682" s="126" t="s">
        <v>1301</v>
      </c>
      <c r="AM682" s="126" t="s">
        <v>1301</v>
      </c>
      <c r="AN682" s="126" t="s">
        <v>1301</v>
      </c>
      <c r="AO682" s="120"/>
      <c r="AP682" s="92" t="str">
        <f t="shared" si="411"/>
        <v/>
      </c>
      <c r="AQ682" s="93">
        <v>217.01428571428571</v>
      </c>
      <c r="AR682" s="94" t="e">
        <f t="shared" si="428"/>
        <v>#VALUE!</v>
      </c>
      <c r="AS682" s="95" t="e">
        <f t="shared" si="429"/>
        <v>#VALUE!</v>
      </c>
      <c r="AT682" s="96">
        <f t="shared" si="425"/>
        <v>0</v>
      </c>
      <c r="AU682" s="97">
        <f t="shared" si="439"/>
        <v>0</v>
      </c>
      <c r="AV682" s="98"/>
      <c r="AW682" s="58" t="e">
        <f t="shared" si="427"/>
        <v>#N/A</v>
      </c>
      <c r="AX682" s="99"/>
      <c r="AY682" s="100">
        <f>MAX(K682:AO682)</f>
        <v>0</v>
      </c>
      <c r="AZ682" s="101">
        <v>170</v>
      </c>
      <c r="BA682" s="102" t="str">
        <f t="shared" si="412"/>
        <v/>
      </c>
      <c r="BB682" s="102" t="str">
        <f t="shared" si="413"/>
        <v/>
      </c>
      <c r="BC682" s="102" t="e">
        <f t="shared" si="414"/>
        <v>#N/A</v>
      </c>
      <c r="BD682" s="102">
        <v>12.462544589774083</v>
      </c>
      <c r="BE682" s="103">
        <f t="shared" si="440"/>
        <v>-12.462544589774083</v>
      </c>
      <c r="BF682" s="169" t="s">
        <v>501</v>
      </c>
      <c r="BG682" s="105">
        <v>83.638461538461556</v>
      </c>
      <c r="BH682" s="105">
        <v>95.742307692307705</v>
      </c>
      <c r="BI682" s="105">
        <v>132.18750000000003</v>
      </c>
      <c r="BJ682" s="105">
        <v>217.01428571428571</v>
      </c>
      <c r="BK682" s="105">
        <v>192.16428571428565</v>
      </c>
      <c r="BL682" s="105">
        <v>81.180769230769243</v>
      </c>
      <c r="BM682" s="105">
        <v>65.053571428571416</v>
      </c>
      <c r="BN682" s="105">
        <v>47.58461538461539</v>
      </c>
      <c r="BO682" s="105">
        <v>105.91724137931034</v>
      </c>
      <c r="BP682" s="105">
        <v>169.09310344827585</v>
      </c>
      <c r="BQ682" s="105">
        <v>171.79999999999998</v>
      </c>
      <c r="BR682" s="106">
        <v>131.06800000000004</v>
      </c>
      <c r="BS682" s="107"/>
      <c r="BT682" s="108">
        <v>5.7034482758620664</v>
      </c>
      <c r="BU682" s="108">
        <v>7.156747660750125</v>
      </c>
      <c r="BV682" s="108">
        <v>11.018141458371339</v>
      </c>
      <c r="BW682" s="108">
        <v>12.462544589774083</v>
      </c>
      <c r="BX682" s="108">
        <v>11.499999999999998</v>
      </c>
      <c r="BY682" s="109">
        <v>6.8039408866995075</v>
      </c>
      <c r="BZ682" s="109">
        <v>4.8666666666666654</v>
      </c>
      <c r="CA682" s="109">
        <v>3.9413793103448262</v>
      </c>
      <c r="CB682" s="109">
        <v>7.3448275862068968</v>
      </c>
      <c r="CC682" s="109">
        <v>11.517241379310342</v>
      </c>
      <c r="CD682" s="109">
        <v>11.565992865636147</v>
      </c>
      <c r="CE682" s="109">
        <v>8.3996722009365659</v>
      </c>
      <c r="CF682" s="110"/>
      <c r="CG682" s="111">
        <v>94.6</v>
      </c>
      <c r="CH682" s="111">
        <v>146</v>
      </c>
      <c r="CI682" s="111">
        <v>99.5</v>
      </c>
      <c r="CJ682" s="111">
        <v>170</v>
      </c>
      <c r="CK682" s="111">
        <v>120</v>
      </c>
      <c r="CL682" s="111">
        <v>132.69999999999999</v>
      </c>
      <c r="CM682" s="111">
        <v>98.5</v>
      </c>
      <c r="CN682" s="111">
        <v>133.5</v>
      </c>
      <c r="CO682" s="111">
        <v>100.5</v>
      </c>
      <c r="CP682" s="111">
        <v>117.3</v>
      </c>
      <c r="CQ682" s="111">
        <v>139.4</v>
      </c>
      <c r="CR682" s="111">
        <v>128.5</v>
      </c>
      <c r="CS682" s="112"/>
      <c r="CT682" s="513" t="s">
        <v>501</v>
      </c>
      <c r="CU682" s="114">
        <f t="shared" si="445"/>
        <v>0</v>
      </c>
      <c r="CV682" s="114"/>
      <c r="CW682" s="114"/>
      <c r="CX682" s="114">
        <f t="shared" si="446"/>
        <v>0</v>
      </c>
      <c r="CY682" s="114"/>
      <c r="CZ682" s="114"/>
      <c r="DA682" s="114">
        <f t="shared" si="433"/>
        <v>0</v>
      </c>
      <c r="DB682" s="115">
        <f t="shared" si="447"/>
        <v>0</v>
      </c>
      <c r="DC682" s="116">
        <f t="shared" si="448"/>
        <v>0</v>
      </c>
      <c r="DD682" s="116">
        <f t="shared" si="449"/>
        <v>0</v>
      </c>
      <c r="DE682" s="116">
        <f t="shared" si="450"/>
        <v>0</v>
      </c>
      <c r="DF682" s="117">
        <f t="shared" si="451"/>
        <v>0</v>
      </c>
      <c r="DH682" s="119">
        <v>24.784521526219141</v>
      </c>
      <c r="DI682" s="119">
        <v>29.326704754131807</v>
      </c>
      <c r="DJ682" s="120">
        <v>29.326704754131807</v>
      </c>
      <c r="DK682" s="121"/>
      <c r="DL682" s="119">
        <v>29.277104231974917</v>
      </c>
      <c r="DM682" s="119">
        <v>26.744482758620688</v>
      </c>
      <c r="DN682" s="120">
        <v>33.126688871473355</v>
      </c>
      <c r="DO682" s="121"/>
      <c r="DP682" s="119">
        <v>29.302596312303713</v>
      </c>
      <c r="DQ682" s="119">
        <v>36.728596747613558</v>
      </c>
      <c r="DR682" s="120">
        <v>45.258462112496488</v>
      </c>
      <c r="DS682" s="121"/>
      <c r="DT682" s="119">
        <v>64.129641873278246</v>
      </c>
      <c r="DU682" s="119">
        <v>76.222093663911849</v>
      </c>
      <c r="DV682" s="120">
        <v>63.534931129476583</v>
      </c>
      <c r="DW682" s="121"/>
      <c r="DX682" s="119">
        <v>76.502834960810844</v>
      </c>
      <c r="DY682" s="119">
        <v>46.301715799811006</v>
      </c>
      <c r="DZ682" s="120">
        <v>63.302345791102312</v>
      </c>
      <c r="EA682" s="121"/>
      <c r="EB682" s="119">
        <v>36.328992537313439</v>
      </c>
      <c r="EC682" s="119">
        <v>31.90108208955224</v>
      </c>
      <c r="ED682" s="120">
        <v>12.679925373134328</v>
      </c>
      <c r="EE682" s="121"/>
      <c r="EF682" s="119">
        <v>22.348298676748581</v>
      </c>
      <c r="EG682" s="119">
        <v>16.786055450535599</v>
      </c>
      <c r="EH682" s="120">
        <v>13.408979206049148</v>
      </c>
      <c r="EI682" s="121"/>
      <c r="EJ682" s="119">
        <v>17.095438596491228</v>
      </c>
      <c r="EK682" s="119">
        <v>11.262877192982456</v>
      </c>
      <c r="EL682" s="120">
        <v>19.408350877192984</v>
      </c>
      <c r="EM682" s="121"/>
      <c r="EN682" s="119">
        <v>36.13916146297948</v>
      </c>
      <c r="EO682" s="119">
        <v>33.027178114778465</v>
      </c>
      <c r="EP682" s="120">
        <v>43.366993755575379</v>
      </c>
      <c r="EQ682" s="121"/>
      <c r="ER682" s="119">
        <v>52.988928585765329</v>
      </c>
      <c r="ES682" s="119">
        <v>47.551631809240902</v>
      </c>
      <c r="ET682" s="120">
        <v>69.300818915338596</v>
      </c>
      <c r="EU682" s="121"/>
      <c r="EV682" s="119">
        <v>54.421493737436215</v>
      </c>
      <c r="EW682" s="119">
        <v>63.890434955488296</v>
      </c>
      <c r="EX682" s="120">
        <v>37.277726479489274</v>
      </c>
      <c r="EY682" s="121"/>
      <c r="EZ682" s="119">
        <v>42.119087136929465</v>
      </c>
      <c r="FA682" s="119">
        <v>42.51550207468879</v>
      </c>
      <c r="FB682" s="120">
        <v>34.785410788381739</v>
      </c>
    </row>
    <row r="683" spans="1:158" s="118" customFormat="1" ht="15" customHeight="1" x14ac:dyDescent="0.25">
      <c r="A683" s="85">
        <v>22075030</v>
      </c>
      <c r="B683" s="86">
        <v>-75.283333333333331</v>
      </c>
      <c r="C683" s="86">
        <v>4.2</v>
      </c>
      <c r="D683" s="445">
        <v>2020</v>
      </c>
      <c r="E683" s="510" t="s">
        <v>1209</v>
      </c>
      <c r="F683" s="169" t="s">
        <v>62</v>
      </c>
      <c r="G683" s="169"/>
      <c r="H683" s="169"/>
      <c r="I683" s="169"/>
      <c r="J683" s="171" t="s">
        <v>1232</v>
      </c>
      <c r="K683" s="91" t="s">
        <v>1301</v>
      </c>
      <c r="L683" s="91" t="s">
        <v>1301</v>
      </c>
      <c r="M683" s="91" t="s">
        <v>1301</v>
      </c>
      <c r="N683" s="91" t="s">
        <v>1301</v>
      </c>
      <c r="O683" s="91" t="s">
        <v>1301</v>
      </c>
      <c r="P683" s="91" t="s">
        <v>1301</v>
      </c>
      <c r="Q683" s="91" t="s">
        <v>1301</v>
      </c>
      <c r="R683" s="91" t="s">
        <v>1301</v>
      </c>
      <c r="S683" s="91" t="s">
        <v>1301</v>
      </c>
      <c r="T683" s="91" t="s">
        <v>1301</v>
      </c>
      <c r="U683" s="91" t="s">
        <v>1301</v>
      </c>
      <c r="V683" s="660" t="s">
        <v>1301</v>
      </c>
      <c r="W683" s="660" t="s">
        <v>1301</v>
      </c>
      <c r="X683" s="91" t="s">
        <v>1301</v>
      </c>
      <c r="Y683" s="91" t="s">
        <v>1301</v>
      </c>
      <c r="Z683" s="91" t="s">
        <v>1301</v>
      </c>
      <c r="AA683" s="91" t="s">
        <v>1301</v>
      </c>
      <c r="AB683" s="91" t="s">
        <v>1301</v>
      </c>
      <c r="AC683" s="91" t="s">
        <v>1301</v>
      </c>
      <c r="AD683" s="91" t="s">
        <v>1301</v>
      </c>
      <c r="AE683" s="91" t="s">
        <v>1301</v>
      </c>
      <c r="AF683" s="91" t="s">
        <v>1301</v>
      </c>
      <c r="AG683" s="91" t="s">
        <v>1301</v>
      </c>
      <c r="AH683" s="91" t="s">
        <v>1301</v>
      </c>
      <c r="AI683" s="91" t="s">
        <v>1301</v>
      </c>
      <c r="AJ683" s="91" t="s">
        <v>1301</v>
      </c>
      <c r="AK683" s="91" t="s">
        <v>1301</v>
      </c>
      <c r="AL683" s="91" t="s">
        <v>1301</v>
      </c>
      <c r="AM683" s="91" t="s">
        <v>1301</v>
      </c>
      <c r="AN683" s="91" t="s">
        <v>1301</v>
      </c>
      <c r="AO683" s="120"/>
      <c r="AP683" s="92" t="str">
        <f t="shared" si="411"/>
        <v/>
      </c>
      <c r="AQ683" s="93">
        <v>220.2962962962963</v>
      </c>
      <c r="AR683" s="483"/>
      <c r="AS683" s="484"/>
      <c r="AT683" s="96">
        <f>COUNT(K683:AO683)</f>
        <v>0</v>
      </c>
      <c r="AU683" s="97"/>
      <c r="AV683" s="98"/>
      <c r="AW683" s="58"/>
      <c r="AX683" s="99"/>
      <c r="AY683" s="100"/>
      <c r="AZ683" s="101">
        <v>85.2</v>
      </c>
      <c r="BA683" s="102" t="str">
        <f t="shared" si="412"/>
        <v/>
      </c>
      <c r="BB683" s="102" t="str">
        <f t="shared" si="413"/>
        <v/>
      </c>
      <c r="BC683" s="102" t="str">
        <f t="shared" si="414"/>
        <v/>
      </c>
      <c r="BD683" s="102">
        <v>16.888505747126437</v>
      </c>
      <c r="BE683" s="103">
        <f t="shared" si="440"/>
        <v>-16.888505747126437</v>
      </c>
      <c r="BF683" s="448" t="s">
        <v>1209</v>
      </c>
      <c r="BG683" s="105">
        <v>103.3185185185185</v>
      </c>
      <c r="BH683" s="105">
        <v>125.9</v>
      </c>
      <c r="BI683" s="105">
        <v>182.17916666666665</v>
      </c>
      <c r="BJ683" s="105">
        <v>220.2962962962963</v>
      </c>
      <c r="BK683" s="105">
        <v>219.98518518518517</v>
      </c>
      <c r="BL683" s="105">
        <v>160.03199999999998</v>
      </c>
      <c r="BM683" s="105">
        <v>121.97407407407408</v>
      </c>
      <c r="BN683" s="105">
        <v>90.71666666666664</v>
      </c>
      <c r="BO683" s="105">
        <v>166.60000000000002</v>
      </c>
      <c r="BP683" s="105">
        <v>174.26400000000004</v>
      </c>
      <c r="BQ683" s="105">
        <v>188.60797785123191</v>
      </c>
      <c r="BR683" s="106">
        <v>146.08461538461535</v>
      </c>
      <c r="BS683" s="107"/>
      <c r="BT683" s="108">
        <v>10.12358024691358</v>
      </c>
      <c r="BU683" s="108">
        <v>10.747307891129729</v>
      </c>
      <c r="BV683" s="108">
        <v>15.480568222898778</v>
      </c>
      <c r="BW683" s="108">
        <v>16.888505747126437</v>
      </c>
      <c r="BX683" s="108">
        <v>17.799999999999997</v>
      </c>
      <c r="BY683" s="109">
        <v>12.73713738368911</v>
      </c>
      <c r="BZ683" s="109">
        <v>10.415873959571936</v>
      </c>
      <c r="CA683" s="109">
        <v>9.3565157750342927</v>
      </c>
      <c r="CB683" s="109">
        <v>12.87871581450654</v>
      </c>
      <c r="CC683" s="109">
        <v>16.377777777777773</v>
      </c>
      <c r="CD683" s="109">
        <v>16.849848427434637</v>
      </c>
      <c r="CE683" s="109">
        <v>13.470154577883472</v>
      </c>
      <c r="CF683" s="110"/>
      <c r="CG683" s="111">
        <v>80.8</v>
      </c>
      <c r="CH683" s="111">
        <v>80.7</v>
      </c>
      <c r="CI683" s="111">
        <v>92</v>
      </c>
      <c r="CJ683" s="111">
        <v>85.2</v>
      </c>
      <c r="CK683" s="111">
        <v>85</v>
      </c>
      <c r="CL683" s="111">
        <v>81.2</v>
      </c>
      <c r="CM683" s="111">
        <v>100.5</v>
      </c>
      <c r="CN683" s="111">
        <v>99</v>
      </c>
      <c r="CO683" s="111">
        <v>88.6</v>
      </c>
      <c r="CP683" s="111">
        <v>88.3</v>
      </c>
      <c r="CQ683" s="111">
        <v>87</v>
      </c>
      <c r="CR683" s="111">
        <v>65.7</v>
      </c>
      <c r="CS683" s="112"/>
      <c r="CT683" s="513" t="s">
        <v>1209</v>
      </c>
      <c r="CU683" s="114">
        <f t="shared" si="445"/>
        <v>0</v>
      </c>
      <c r="CV683" s="114"/>
      <c r="CW683" s="114"/>
      <c r="CX683" s="114">
        <f t="shared" si="446"/>
        <v>0</v>
      </c>
      <c r="CY683" s="114"/>
      <c r="CZ683" s="114"/>
      <c r="DA683" s="114">
        <f t="shared" si="433"/>
        <v>0</v>
      </c>
      <c r="DB683" s="115">
        <f t="shared" si="447"/>
        <v>0</v>
      </c>
      <c r="DC683" s="116">
        <f t="shared" si="448"/>
        <v>0</v>
      </c>
      <c r="DD683" s="116">
        <f t="shared" si="449"/>
        <v>0</v>
      </c>
      <c r="DE683" s="116">
        <f t="shared" si="450"/>
        <v>0</v>
      </c>
      <c r="DF683" s="117">
        <f t="shared" si="451"/>
        <v>0</v>
      </c>
      <c r="DH683" s="119">
        <v>35.863677460050461</v>
      </c>
      <c r="DI683" s="119">
        <v>28.849018783291282</v>
      </c>
      <c r="DJ683" s="120">
        <v>32.504545135968598</v>
      </c>
      <c r="DK683" s="121"/>
      <c r="DL683" s="119">
        <v>39.961687971066503</v>
      </c>
      <c r="DM683" s="119">
        <v>44.568799867480188</v>
      </c>
      <c r="DN683" s="120">
        <v>40.562615609729157</v>
      </c>
      <c r="DO683" s="121"/>
      <c r="DP683" s="119">
        <v>58.389062077289644</v>
      </c>
      <c r="DQ683" s="119">
        <v>43.591834016606654</v>
      </c>
      <c r="DR683" s="120">
        <v>63.688069423345048</v>
      </c>
      <c r="DS683" s="121"/>
      <c r="DT683" s="119">
        <v>76.212215649497423</v>
      </c>
      <c r="DU683" s="119">
        <v>67.710853011430117</v>
      </c>
      <c r="DV683" s="120">
        <v>71.211414097693122</v>
      </c>
      <c r="DW683" s="121"/>
      <c r="DX683" s="119">
        <v>71.801988773055342</v>
      </c>
      <c r="DY683" s="119">
        <v>68.529246190858061</v>
      </c>
      <c r="DZ683" s="120">
        <v>72.892902967121088</v>
      </c>
      <c r="EA683" s="121"/>
      <c r="EB683" s="119">
        <v>65.972596621152519</v>
      </c>
      <c r="EC683" s="119">
        <v>43.784503587132612</v>
      </c>
      <c r="ED683" s="120">
        <v>37.177382550335579</v>
      </c>
      <c r="EE683" s="121"/>
      <c r="EF683" s="119">
        <v>47.609939148073025</v>
      </c>
      <c r="EG683" s="119">
        <v>31.306535616274907</v>
      </c>
      <c r="EH683" s="120">
        <v>36.707663166686558</v>
      </c>
      <c r="EI683" s="121"/>
      <c r="EJ683" s="119">
        <v>30.90497440355453</v>
      </c>
      <c r="EK683" s="119">
        <v>27.804475353359738</v>
      </c>
      <c r="EL683" s="120">
        <v>48.40779162239609</v>
      </c>
      <c r="EM683" s="121"/>
      <c r="EN683" s="119">
        <v>47.309663798778686</v>
      </c>
      <c r="EO683" s="119">
        <v>41.508478808653614</v>
      </c>
      <c r="EP683" s="120">
        <v>63.112891875326333</v>
      </c>
      <c r="EQ683" s="121"/>
      <c r="ER683" s="119">
        <v>58.201080719737085</v>
      </c>
      <c r="ES683" s="119">
        <v>63.501179135795617</v>
      </c>
      <c r="ET683" s="120">
        <v>64.001188420329441</v>
      </c>
      <c r="EU683" s="121"/>
      <c r="EV683" s="119">
        <v>68.117668853255566</v>
      </c>
      <c r="EW683" s="119">
        <v>58.139295837382555</v>
      </c>
      <c r="EX683" s="120">
        <v>53.35374959507611</v>
      </c>
      <c r="EY683" s="121"/>
      <c r="EZ683" s="119">
        <v>45.905060778963055</v>
      </c>
      <c r="FA683" s="119">
        <v>51.605689241710103</v>
      </c>
      <c r="FB683" s="120">
        <v>27.603043082775173</v>
      </c>
    </row>
    <row r="684" spans="1:158" s="118" customFormat="1" ht="15" customHeight="1" x14ac:dyDescent="0.25">
      <c r="A684" s="85">
        <v>23060150</v>
      </c>
      <c r="B684" s="86">
        <v>-74.61666666666666</v>
      </c>
      <c r="C684" s="86">
        <v>5.75</v>
      </c>
      <c r="D684" s="445">
        <v>180</v>
      </c>
      <c r="E684" s="510" t="s">
        <v>1210</v>
      </c>
      <c r="F684" s="169" t="s">
        <v>455</v>
      </c>
      <c r="G684" s="169" t="s">
        <v>1515</v>
      </c>
      <c r="H684" s="169" t="s">
        <v>1518</v>
      </c>
      <c r="I684" s="169" t="s">
        <v>1637</v>
      </c>
      <c r="J684" s="171" t="s">
        <v>753</v>
      </c>
      <c r="K684" s="126">
        <v>19.5</v>
      </c>
      <c r="L684" s="126">
        <v>19.2</v>
      </c>
      <c r="M684" s="126">
        <v>0</v>
      </c>
      <c r="N684" s="126">
        <v>0</v>
      </c>
      <c r="O684" s="126">
        <v>9.6999999999999993</v>
      </c>
      <c r="P684" s="126">
        <v>0</v>
      </c>
      <c r="Q684" s="126">
        <v>1.3</v>
      </c>
      <c r="R684" s="126">
        <v>2.2000000000000002</v>
      </c>
      <c r="S684" s="126">
        <v>0</v>
      </c>
      <c r="T684" s="126">
        <v>0</v>
      </c>
      <c r="U684" s="126">
        <v>0</v>
      </c>
      <c r="V684" s="661">
        <v>4.2</v>
      </c>
      <c r="W684" s="661">
        <v>0</v>
      </c>
      <c r="X684" s="126">
        <v>3.5</v>
      </c>
      <c r="Y684" s="126">
        <v>1.2</v>
      </c>
      <c r="Z684" s="126">
        <v>3.3</v>
      </c>
      <c r="AA684" s="126">
        <v>2.2000000000000002</v>
      </c>
      <c r="AB684" s="126">
        <v>24.8</v>
      </c>
      <c r="AC684" s="126">
        <v>0</v>
      </c>
      <c r="AD684" s="126">
        <v>0</v>
      </c>
      <c r="AE684" s="126">
        <v>0</v>
      </c>
      <c r="AF684" s="126">
        <v>0</v>
      </c>
      <c r="AG684" s="126">
        <v>0</v>
      </c>
      <c r="AH684" s="126">
        <v>8.5</v>
      </c>
      <c r="AI684" s="126">
        <v>1.1000000000000001</v>
      </c>
      <c r="AJ684" s="126">
        <v>5.3</v>
      </c>
      <c r="AK684" s="126">
        <v>0</v>
      </c>
      <c r="AL684" s="126">
        <v>6.4</v>
      </c>
      <c r="AM684" s="126">
        <v>0</v>
      </c>
      <c r="AN684" s="126">
        <v>0</v>
      </c>
      <c r="AO684" s="120"/>
      <c r="AP684" s="92">
        <f t="shared" si="411"/>
        <v>112.4</v>
      </c>
      <c r="AQ684" s="93">
        <v>264.93793103448274</v>
      </c>
      <c r="AR684" s="94">
        <f>+AP684*100/AQ684</f>
        <v>42.425031236984594</v>
      </c>
      <c r="AS684" s="95">
        <f>IF(AND((AP684*$AT$1*100/(AQ684*AT684))&gt;100+3.33*AP684-AQ684*AT684/$AT$1,AQ684&lt;30),IF(100+3.33*AP684-AQ684*AT684/$AT$1&gt;200,200,100+3.33*AP684-AQ684*AT684/$AT$1),IF((AP684*$AT$1*100/(AQ684*AT684))&lt;100+AP684-3.33*AQ684*AT684/$AT$1,100+AP684-3.33*AQ684*AT684/$AT$1,IF((AP684*$AT$1*100/(AQ684*AT684))&gt;200,200,(AP684*$AT$1*100/(AQ684*AT684)))))</f>
        <v>42.425031236984594</v>
      </c>
      <c r="AT684" s="96">
        <f>COUNT(K684:AO684)</f>
        <v>30</v>
      </c>
      <c r="AU684" s="97">
        <f t="shared" si="439"/>
        <v>15</v>
      </c>
      <c r="AV684" s="98"/>
      <c r="AW684" s="58">
        <f t="shared" si="427"/>
        <v>0</v>
      </c>
      <c r="AX684" s="99"/>
      <c r="AY684" s="100">
        <f>MAX(K684:AO684)</f>
        <v>24.8</v>
      </c>
      <c r="AZ684" s="101">
        <v>140</v>
      </c>
      <c r="BA684" s="102">
        <f t="shared" si="412"/>
        <v>-115.2</v>
      </c>
      <c r="BB684" s="102" t="str">
        <f t="shared" si="413"/>
        <v/>
      </c>
      <c r="BC684" s="102" t="str">
        <f t="shared" si="414"/>
        <v/>
      </c>
      <c r="BD684" s="102">
        <v>12.103448275862069</v>
      </c>
      <c r="BE684" s="103">
        <f t="shared" si="440"/>
        <v>2.8965517241379306</v>
      </c>
      <c r="BF684" s="448" t="s">
        <v>1210</v>
      </c>
      <c r="BG684" s="105">
        <v>69.163333333333341</v>
      </c>
      <c r="BH684" s="105">
        <v>102.72333333333334</v>
      </c>
      <c r="BI684" s="105">
        <v>209.55862068965513</v>
      </c>
      <c r="BJ684" s="105">
        <v>264.93793103448274</v>
      </c>
      <c r="BK684" s="105">
        <v>267.68275862068964</v>
      </c>
      <c r="BL684" s="105">
        <v>136.91851851851848</v>
      </c>
      <c r="BM684" s="105">
        <v>105.40714285714284</v>
      </c>
      <c r="BN684" s="105">
        <v>160.24074074074076</v>
      </c>
      <c r="BO684" s="105">
        <v>209.44642857142858</v>
      </c>
      <c r="BP684" s="105">
        <v>262.96206896551723</v>
      </c>
      <c r="BQ684" s="105">
        <v>228.43571428571428</v>
      </c>
      <c r="BR684" s="106">
        <v>116.67857142857143</v>
      </c>
      <c r="BS684" s="107"/>
      <c r="BT684" s="108">
        <v>4.5999999999999988</v>
      </c>
      <c r="BU684" s="108">
        <v>5.5340311986863719</v>
      </c>
      <c r="BV684" s="108">
        <v>10.241379310344827</v>
      </c>
      <c r="BW684" s="108">
        <v>12.103448275862069</v>
      </c>
      <c r="BX684" s="108">
        <v>12.999999999999996</v>
      </c>
      <c r="BY684" s="109">
        <v>8.1465517241379324</v>
      </c>
      <c r="BZ684" s="109">
        <v>6.287356321839078</v>
      </c>
      <c r="CA684" s="109">
        <v>7.7103448275862041</v>
      </c>
      <c r="CB684" s="109">
        <v>10.071428571428575</v>
      </c>
      <c r="CC684" s="109">
        <v>13.241379310344826</v>
      </c>
      <c r="CD684" s="109">
        <v>11.821428571428573</v>
      </c>
      <c r="CE684" s="109">
        <v>6.8310344827586178</v>
      </c>
      <c r="CF684" s="110"/>
      <c r="CG684" s="111">
        <v>117.4</v>
      </c>
      <c r="CH684" s="111">
        <v>125.5</v>
      </c>
      <c r="CI684" s="111">
        <v>123.2</v>
      </c>
      <c r="CJ684" s="111">
        <v>140</v>
      </c>
      <c r="CK684" s="111">
        <v>115</v>
      </c>
      <c r="CL684" s="111">
        <v>120.4</v>
      </c>
      <c r="CM684" s="111">
        <v>122</v>
      </c>
      <c r="CN684" s="111">
        <v>135</v>
      </c>
      <c r="CO684" s="111">
        <v>120</v>
      </c>
      <c r="CP684" s="111">
        <v>118.6</v>
      </c>
      <c r="CQ684" s="111">
        <v>107</v>
      </c>
      <c r="CR684" s="111">
        <v>131.19999999999999</v>
      </c>
      <c r="CS684" s="112"/>
      <c r="CT684" s="513" t="s">
        <v>1210</v>
      </c>
      <c r="CU684" s="114">
        <f t="shared" si="445"/>
        <v>51.900000000000006</v>
      </c>
      <c r="CV684" s="114"/>
      <c r="CW684" s="114"/>
      <c r="CX684" s="114">
        <f t="shared" si="446"/>
        <v>39.200000000000003</v>
      </c>
      <c r="CY684" s="114"/>
      <c r="CZ684" s="114"/>
      <c r="DA684" s="114">
        <f t="shared" si="433"/>
        <v>21.299999999999997</v>
      </c>
      <c r="DB684" s="115">
        <f t="shared" si="447"/>
        <v>112.4</v>
      </c>
      <c r="DC684" s="116">
        <f t="shared" si="448"/>
        <v>10</v>
      </c>
      <c r="DD684" s="116">
        <f t="shared" si="449"/>
        <v>10</v>
      </c>
      <c r="DE684" s="116">
        <f t="shared" si="450"/>
        <v>10</v>
      </c>
      <c r="DF684" s="117">
        <f t="shared" si="451"/>
        <v>30</v>
      </c>
      <c r="DH684" s="119">
        <v>22.755652173913045</v>
      </c>
      <c r="DI684" s="119">
        <v>27.188571428571425</v>
      </c>
      <c r="DJ684" s="120">
        <v>29.355776397515527</v>
      </c>
      <c r="DK684" s="121"/>
      <c r="DL684" s="119">
        <v>44.737023593466404</v>
      </c>
      <c r="DM684" s="119">
        <v>43.584547575836126</v>
      </c>
      <c r="DN684" s="120">
        <v>27.13557168784028</v>
      </c>
      <c r="DO684" s="121"/>
      <c r="DP684" s="119">
        <v>58.014008805185263</v>
      </c>
      <c r="DQ684" s="119">
        <v>63.641469976764085</v>
      </c>
      <c r="DR684" s="120">
        <v>71.417598141127542</v>
      </c>
      <c r="DS684" s="121"/>
      <c r="DT684" s="119">
        <v>71.749348422496553</v>
      </c>
      <c r="DU684" s="119">
        <v>81.92866369455875</v>
      </c>
      <c r="DV684" s="120">
        <v>102.48495084590763</v>
      </c>
      <c r="DW684" s="121"/>
      <c r="DX684" s="119">
        <v>90.638586515028436</v>
      </c>
      <c r="DY684" s="119">
        <v>67.238428558534167</v>
      </c>
      <c r="DZ684" s="120">
        <v>85.208170111622593</v>
      </c>
      <c r="EA684" s="121"/>
      <c r="EB684" s="119">
        <v>61.242117725786954</v>
      </c>
      <c r="EC684" s="119">
        <v>47.318868555838684</v>
      </c>
      <c r="ED684" s="120">
        <v>36.624198903559574</v>
      </c>
      <c r="EE684" s="121"/>
      <c r="EF684" s="119">
        <v>45.036641454190558</v>
      </c>
      <c r="EG684" s="119">
        <v>32.919159448578746</v>
      </c>
      <c r="EH684" s="120">
        <v>40.290627668659262</v>
      </c>
      <c r="EI684" s="121"/>
      <c r="EJ684" s="119">
        <v>31.651664912448567</v>
      </c>
      <c r="EK684" s="119">
        <v>45.78542723184384</v>
      </c>
      <c r="EL684" s="120">
        <v>71.166479284279021</v>
      </c>
      <c r="EM684" s="121"/>
      <c r="EN684" s="119">
        <v>67.303875881945629</v>
      </c>
      <c r="EO684" s="119">
        <v>54.337982145864927</v>
      </c>
      <c r="EP684" s="120">
        <v>74.232216046263559</v>
      </c>
      <c r="EQ684" s="121"/>
      <c r="ER684" s="119">
        <v>80.693304233833203</v>
      </c>
      <c r="ES684" s="119">
        <v>88.832977512713029</v>
      </c>
      <c r="ET684" s="120">
        <v>88.832977512713029</v>
      </c>
      <c r="EU684" s="121"/>
      <c r="EV684" s="119">
        <v>73.710695841984759</v>
      </c>
      <c r="EW684" s="119">
        <v>83.802630037800142</v>
      </c>
      <c r="EX684" s="120">
        <v>48.975563009103972</v>
      </c>
      <c r="EY684" s="121"/>
      <c r="EZ684" s="119">
        <v>48.118055555555557</v>
      </c>
      <c r="FA684" s="119">
        <v>25.857379349046017</v>
      </c>
      <c r="FB684" s="120">
        <v>28.676416947250281</v>
      </c>
    </row>
    <row r="685" spans="1:158" s="118" customFormat="1" ht="15" customHeight="1" x14ac:dyDescent="0.25">
      <c r="A685" s="85">
        <v>21160040</v>
      </c>
      <c r="B685" s="86">
        <v>-74.810944444444445</v>
      </c>
      <c r="C685" s="86">
        <v>3.7462499999999999</v>
      </c>
      <c r="D685" s="445">
        <v>360</v>
      </c>
      <c r="E685" s="510" t="s">
        <v>1237</v>
      </c>
      <c r="F685" s="169" t="s">
        <v>62</v>
      </c>
      <c r="G685" s="169" t="s">
        <v>1515</v>
      </c>
      <c r="H685" s="169" t="s">
        <v>1520</v>
      </c>
      <c r="I685" s="169" t="s">
        <v>1654</v>
      </c>
      <c r="J685" s="171" t="s">
        <v>1054</v>
      </c>
      <c r="K685" s="126">
        <v>30</v>
      </c>
      <c r="L685" s="126">
        <v>0</v>
      </c>
      <c r="M685" s="126">
        <v>0</v>
      </c>
      <c r="N685" s="126">
        <v>5</v>
      </c>
      <c r="O685" s="126">
        <v>6</v>
      </c>
      <c r="P685" s="126">
        <v>0</v>
      </c>
      <c r="Q685" s="126">
        <v>8</v>
      </c>
      <c r="R685" s="126">
        <v>0</v>
      </c>
      <c r="S685" s="126">
        <v>0</v>
      </c>
      <c r="T685" s="126">
        <v>2</v>
      </c>
      <c r="U685" s="126">
        <v>0</v>
      </c>
      <c r="V685" s="661">
        <v>32</v>
      </c>
      <c r="W685" s="661">
        <v>0</v>
      </c>
      <c r="X685" s="126">
        <v>40</v>
      </c>
      <c r="Y685" s="126">
        <v>0</v>
      </c>
      <c r="Z685" s="126">
        <v>17</v>
      </c>
      <c r="AA685" s="126">
        <v>5</v>
      </c>
      <c r="AB685" s="126">
        <v>0</v>
      </c>
      <c r="AC685" s="126">
        <v>0</v>
      </c>
      <c r="AD685" s="126">
        <v>0</v>
      </c>
      <c r="AE685" s="126">
        <v>0</v>
      </c>
      <c r="AF685" s="126">
        <v>50</v>
      </c>
      <c r="AG685" s="126">
        <v>64</v>
      </c>
      <c r="AH685" s="126">
        <v>37</v>
      </c>
      <c r="AI685" s="126">
        <v>0</v>
      </c>
      <c r="AJ685" s="126">
        <v>60</v>
      </c>
      <c r="AK685" s="126">
        <v>37</v>
      </c>
      <c r="AL685" s="126">
        <v>0</v>
      </c>
      <c r="AM685" s="126">
        <v>0</v>
      </c>
      <c r="AN685" s="126">
        <v>0</v>
      </c>
      <c r="AO685" s="120"/>
      <c r="AP685" s="92">
        <f t="shared" si="411"/>
        <v>393</v>
      </c>
      <c r="AQ685" s="93">
        <v>287.79310344827587</v>
      </c>
      <c r="AR685" s="94">
        <f>+AP685*100/AQ685</f>
        <v>136.55643421998562</v>
      </c>
      <c r="AS685" s="95">
        <f>IF(AND((AP685*$AT$1*100/(AQ685*AT685))&gt;100+3.33*AP685-AQ685*AT685/$AT$1,AQ685&lt;30),IF(100+3.33*AP685-AQ685*AT685/$AT$1&gt;200,200,100+3.33*AP685-AQ685*AT685/$AT$1),IF((AP685*$AT$1*100/(AQ685*AT685))&lt;100+AP685-3.33*AQ685*AT685/$AT$1,100+AP685-3.33*AQ685*AT685/$AT$1,IF((AP685*$AT$1*100/(AQ685*AT685))&gt;200,200,(AP685*$AT$1*100/(AQ685*AT685)))))</f>
        <v>136.55643421998562</v>
      </c>
      <c r="AT685" s="96">
        <f>COUNT(K685:AO685)</f>
        <v>30</v>
      </c>
      <c r="AU685" s="97">
        <f t="shared" si="439"/>
        <v>14</v>
      </c>
      <c r="AV685" s="98"/>
      <c r="AW685" s="58">
        <f t="shared" si="427"/>
        <v>0</v>
      </c>
      <c r="AX685" s="99"/>
      <c r="AY685" s="100">
        <f>MAX(K685:AO685)</f>
        <v>64</v>
      </c>
      <c r="AZ685" s="101">
        <v>130</v>
      </c>
      <c r="BA685" s="102">
        <f t="shared" si="412"/>
        <v>-66</v>
      </c>
      <c r="BB685" s="102" t="str">
        <f t="shared" si="413"/>
        <v/>
      </c>
      <c r="BC685" s="102" t="str">
        <f t="shared" si="414"/>
        <v/>
      </c>
      <c r="BD685" s="102">
        <v>13.820689655172414</v>
      </c>
      <c r="BE685" s="103">
        <f t="shared" si="440"/>
        <v>0.17931034482758612</v>
      </c>
      <c r="BF685" s="448" t="s">
        <v>1237</v>
      </c>
      <c r="BG685" s="105">
        <v>148.63793103448276</v>
      </c>
      <c r="BH685" s="105">
        <v>199.44827586206895</v>
      </c>
      <c r="BI685" s="105">
        <v>306.85172413793106</v>
      </c>
      <c r="BJ685" s="105">
        <v>287.79310344827587</v>
      </c>
      <c r="BK685" s="105">
        <v>214.57666666666668</v>
      </c>
      <c r="BL685" s="105">
        <v>103.3551724137931</v>
      </c>
      <c r="BM685" s="105">
        <v>49.533333333333331</v>
      </c>
      <c r="BN685" s="105">
        <v>50.621428571428574</v>
      </c>
      <c r="BO685" s="105">
        <v>104.33333333333333</v>
      </c>
      <c r="BP685" s="105">
        <v>281.03333333333336</v>
      </c>
      <c r="BQ685" s="105">
        <v>344.06666666666666</v>
      </c>
      <c r="BR685" s="106">
        <v>230.98620689655175</v>
      </c>
      <c r="BS685" s="107"/>
      <c r="BT685" s="498">
        <v>8.9122222222222192</v>
      </c>
      <c r="BU685" s="372">
        <v>9.8878006598552588</v>
      </c>
      <c r="BV685" s="192">
        <v>14.145555555555552</v>
      </c>
      <c r="BW685" s="192">
        <v>13.820689655172414</v>
      </c>
      <c r="BX685" s="192">
        <v>13.766666666666666</v>
      </c>
      <c r="BY685" s="109">
        <v>8.9356321839080461</v>
      </c>
      <c r="BZ685" s="109">
        <v>6.0333333333333306</v>
      </c>
      <c r="CA685" s="109">
        <v>4.7954022988505738</v>
      </c>
      <c r="CB685" s="109">
        <v>7.366666666666668</v>
      </c>
      <c r="CC685" s="109">
        <v>13.733333333333336</v>
      </c>
      <c r="CD685" s="109">
        <v>16.066666666666666</v>
      </c>
      <c r="CE685" s="109">
        <v>11.595238095238095</v>
      </c>
      <c r="CF685" s="110"/>
      <c r="CG685" s="111">
        <v>136</v>
      </c>
      <c r="CH685" s="111">
        <v>123</v>
      </c>
      <c r="CI685" s="111">
        <v>152</v>
      </c>
      <c r="CJ685" s="111">
        <v>130</v>
      </c>
      <c r="CK685" s="111">
        <v>135</v>
      </c>
      <c r="CL685" s="111">
        <v>91</v>
      </c>
      <c r="CM685" s="111">
        <v>70</v>
      </c>
      <c r="CN685" s="111">
        <v>135</v>
      </c>
      <c r="CO685" s="111">
        <v>130</v>
      </c>
      <c r="CP685" s="111">
        <v>140</v>
      </c>
      <c r="CQ685" s="111">
        <v>132</v>
      </c>
      <c r="CR685" s="111">
        <v>140</v>
      </c>
      <c r="CS685" s="112"/>
      <c r="CT685" s="513" t="s">
        <v>1237</v>
      </c>
      <c r="CU685" s="114">
        <f t="shared" si="445"/>
        <v>51</v>
      </c>
      <c r="CV685" s="114"/>
      <c r="CW685" s="114"/>
      <c r="CX685" s="114">
        <f t="shared" si="446"/>
        <v>94</v>
      </c>
      <c r="CY685" s="114"/>
      <c r="CZ685" s="114"/>
      <c r="DA685" s="114">
        <f t="shared" si="433"/>
        <v>248</v>
      </c>
      <c r="DB685" s="378">
        <f t="shared" si="447"/>
        <v>393</v>
      </c>
      <c r="DC685" s="116">
        <f t="shared" si="448"/>
        <v>10</v>
      </c>
      <c r="DD685" s="116">
        <f t="shared" si="449"/>
        <v>10</v>
      </c>
      <c r="DE685" s="116">
        <f t="shared" si="450"/>
        <v>10</v>
      </c>
      <c r="DF685" s="117">
        <f t="shared" si="451"/>
        <v>30</v>
      </c>
      <c r="DH685" s="119"/>
      <c r="DI685" s="119"/>
      <c r="DJ685" s="120"/>
      <c r="DK685" s="121"/>
      <c r="DL685" s="119"/>
      <c r="DM685" s="119"/>
      <c r="DN685" s="120"/>
      <c r="DO685" s="121"/>
      <c r="DP685" s="119"/>
      <c r="DQ685" s="119"/>
      <c r="DR685" s="120"/>
      <c r="DS685" s="121"/>
      <c r="DT685" s="119"/>
      <c r="DU685" s="119"/>
      <c r="DV685" s="120"/>
      <c r="DW685" s="121"/>
      <c r="DX685" s="119"/>
      <c r="DY685" s="119"/>
      <c r="DZ685" s="120"/>
      <c r="EA685" s="121"/>
      <c r="EB685" s="119"/>
      <c r="EC685" s="119"/>
      <c r="ED685" s="120"/>
      <c r="EE685" s="121"/>
      <c r="EF685" s="119"/>
      <c r="EG685" s="119"/>
      <c r="EH685" s="120"/>
      <c r="EI685" s="121"/>
      <c r="EJ685" s="119"/>
      <c r="EK685" s="119"/>
      <c r="EL685" s="120"/>
      <c r="EM685" s="121"/>
      <c r="EN685" s="119"/>
      <c r="EO685" s="119"/>
      <c r="EP685" s="120"/>
      <c r="EQ685" s="121"/>
      <c r="ER685" s="119"/>
      <c r="ES685" s="119"/>
      <c r="ET685" s="120"/>
      <c r="EU685" s="121"/>
      <c r="EV685" s="119"/>
      <c r="EW685" s="119"/>
      <c r="EX685" s="120"/>
      <c r="EY685" s="121"/>
      <c r="EZ685" s="119"/>
      <c r="FA685" s="119"/>
      <c r="FB685" s="120"/>
    </row>
    <row r="686" spans="1:158" s="118" customFormat="1" ht="15" customHeight="1" x14ac:dyDescent="0.25">
      <c r="A686" s="85">
        <v>2125500032</v>
      </c>
      <c r="B686" s="86">
        <v>-74.88333333333334</v>
      </c>
      <c r="C686" s="86">
        <v>5.166666666666667</v>
      </c>
      <c r="D686" s="445">
        <v>450</v>
      </c>
      <c r="E686" s="516" t="s">
        <v>1362</v>
      </c>
      <c r="F686" s="169" t="s">
        <v>62</v>
      </c>
      <c r="G686" s="169" t="s">
        <v>1515</v>
      </c>
      <c r="H686" s="169" t="s">
        <v>1520</v>
      </c>
      <c r="I686" s="169" t="s">
        <v>1653</v>
      </c>
      <c r="J686" s="171" t="s">
        <v>1363</v>
      </c>
      <c r="K686" s="126">
        <v>7</v>
      </c>
      <c r="L686" s="126">
        <v>0.4</v>
      </c>
      <c r="M686" s="126">
        <v>0</v>
      </c>
      <c r="N686" s="126">
        <v>32</v>
      </c>
      <c r="O686" s="126">
        <v>1.6</v>
      </c>
      <c r="P686" s="126">
        <v>0.6</v>
      </c>
      <c r="Q686" s="126">
        <v>0</v>
      </c>
      <c r="R686" s="126">
        <v>0</v>
      </c>
      <c r="S686" s="126">
        <v>0</v>
      </c>
      <c r="T686" s="126">
        <v>0</v>
      </c>
      <c r="U686" s="126">
        <v>0</v>
      </c>
      <c r="V686" s="661">
        <v>0</v>
      </c>
      <c r="W686" s="661">
        <v>0</v>
      </c>
      <c r="X686" s="126">
        <v>2.2000000000000002</v>
      </c>
      <c r="Y686" s="126">
        <v>22.6</v>
      </c>
      <c r="Z686" s="126">
        <v>4.2</v>
      </c>
      <c r="AA686" s="126">
        <v>0</v>
      </c>
      <c r="AB686" s="126">
        <v>0</v>
      </c>
      <c r="AC686" s="126">
        <v>0</v>
      </c>
      <c r="AD686" s="126">
        <v>0</v>
      </c>
      <c r="AE686" s="126">
        <v>0</v>
      </c>
      <c r="AF686" s="126">
        <v>0</v>
      </c>
      <c r="AG686" s="126">
        <v>0.4</v>
      </c>
      <c r="AH686" s="126">
        <v>7.6</v>
      </c>
      <c r="AI686" s="126">
        <v>3.2</v>
      </c>
      <c r="AJ686" s="126">
        <v>1.4</v>
      </c>
      <c r="AK686" s="126">
        <v>0</v>
      </c>
      <c r="AL686" s="126">
        <v>72.8</v>
      </c>
      <c r="AM686" s="126">
        <v>0</v>
      </c>
      <c r="AN686" s="126">
        <v>0</v>
      </c>
      <c r="AO686" s="120"/>
      <c r="AP686" s="92">
        <f t="shared" si="411"/>
        <v>156</v>
      </c>
      <c r="AQ686" s="93" t="s">
        <v>1301</v>
      </c>
      <c r="AR686" s="483"/>
      <c r="AS686" s="484"/>
      <c r="AT686" s="96">
        <f>COUNT(K686:AO686)</f>
        <v>30</v>
      </c>
      <c r="AU686" s="97">
        <f>COUNTIF(K686:AO686,"&gt;0")</f>
        <v>13</v>
      </c>
      <c r="AV686" s="98"/>
      <c r="AW686" s="58">
        <f t="shared" si="427"/>
        <v>0</v>
      </c>
      <c r="AX686" s="99"/>
      <c r="AY686" s="100">
        <f>MAX(K686:AO686)</f>
        <v>72.8</v>
      </c>
      <c r="AZ686" s="101">
        <v>102</v>
      </c>
      <c r="BA686" s="102">
        <f t="shared" si="412"/>
        <v>-29.200000000000003</v>
      </c>
      <c r="BB686" s="102" t="str">
        <f t="shared" si="413"/>
        <v/>
      </c>
      <c r="BC686" s="102" t="str">
        <f t="shared" si="414"/>
        <v/>
      </c>
      <c r="BD686" s="102" t="s">
        <v>1301</v>
      </c>
      <c r="BE686" s="103"/>
      <c r="BF686" s="517" t="s">
        <v>1362</v>
      </c>
      <c r="BG686" s="352" t="s">
        <v>1301</v>
      </c>
      <c r="BH686" s="352" t="s">
        <v>1301</v>
      </c>
      <c r="BI686" s="352" t="s">
        <v>1301</v>
      </c>
      <c r="BJ686" s="352" t="s">
        <v>1301</v>
      </c>
      <c r="BK686" s="352" t="s">
        <v>1301</v>
      </c>
      <c r="BL686" s="352" t="s">
        <v>1301</v>
      </c>
      <c r="BM686" s="352" t="s">
        <v>1301</v>
      </c>
      <c r="BN686" s="352" t="s">
        <v>1301</v>
      </c>
      <c r="BO686" s="352" t="s">
        <v>1301</v>
      </c>
      <c r="BP686" s="352" t="s">
        <v>1301</v>
      </c>
      <c r="BQ686" s="352" t="s">
        <v>1301</v>
      </c>
      <c r="BR686" s="352" t="s">
        <v>1301</v>
      </c>
      <c r="BS686" s="107"/>
      <c r="BT686" s="518" t="s">
        <v>1301</v>
      </c>
      <c r="BU686" s="519" t="s">
        <v>1301</v>
      </c>
      <c r="BV686" s="520" t="s">
        <v>1301</v>
      </c>
      <c r="BW686" s="520" t="s">
        <v>1301</v>
      </c>
      <c r="BX686" s="520" t="s">
        <v>1301</v>
      </c>
      <c r="BY686" s="521" t="s">
        <v>1301</v>
      </c>
      <c r="BZ686" s="521" t="s">
        <v>1301</v>
      </c>
      <c r="CA686" s="521" t="s">
        <v>1301</v>
      </c>
      <c r="CB686" s="521" t="s">
        <v>1301</v>
      </c>
      <c r="CC686" s="521" t="s">
        <v>1301</v>
      </c>
      <c r="CD686" s="521" t="s">
        <v>1301</v>
      </c>
      <c r="CE686" s="521" t="s">
        <v>1301</v>
      </c>
      <c r="CF686" s="110"/>
      <c r="CG686" s="111">
        <v>127</v>
      </c>
      <c r="CH686" s="111">
        <v>130</v>
      </c>
      <c r="CI686" s="111">
        <v>96.2</v>
      </c>
      <c r="CJ686" s="111">
        <v>102</v>
      </c>
      <c r="CK686" s="111">
        <v>89</v>
      </c>
      <c r="CL686" s="111">
        <v>106</v>
      </c>
      <c r="CM686" s="111">
        <v>60.6</v>
      </c>
      <c r="CN686" s="111">
        <v>95.4</v>
      </c>
      <c r="CO686" s="111">
        <v>109.5</v>
      </c>
      <c r="CP686" s="111">
        <v>86.6</v>
      </c>
      <c r="CQ686" s="111">
        <v>79.5</v>
      </c>
      <c r="CR686" s="111">
        <v>120</v>
      </c>
      <c r="CS686" s="112"/>
      <c r="CT686" s="522" t="s">
        <v>1362</v>
      </c>
      <c r="CU686" s="114"/>
      <c r="CV686" s="114"/>
      <c r="CW686" s="114"/>
      <c r="CX686" s="114"/>
      <c r="CY686" s="114"/>
      <c r="CZ686" s="114"/>
      <c r="DA686" s="114"/>
      <c r="DB686" s="378"/>
      <c r="DC686" s="116"/>
      <c r="DD686" s="116"/>
      <c r="DE686" s="116"/>
      <c r="DF686" s="117"/>
      <c r="DH686" s="119"/>
      <c r="DI686" s="119"/>
      <c r="DJ686" s="120"/>
      <c r="DK686" s="121"/>
      <c r="DL686" s="119"/>
      <c r="DM686" s="119"/>
      <c r="DN686" s="120"/>
      <c r="DO686" s="121"/>
      <c r="DP686" s="119"/>
      <c r="DQ686" s="119"/>
      <c r="DR686" s="120"/>
      <c r="DS686" s="121"/>
      <c r="DT686" s="119"/>
      <c r="DU686" s="119"/>
      <c r="DV686" s="120"/>
      <c r="DW686" s="121"/>
      <c r="DX686" s="119"/>
      <c r="DY686" s="119"/>
      <c r="DZ686" s="120"/>
      <c r="EA686" s="121"/>
      <c r="EB686" s="119"/>
      <c r="EC686" s="119"/>
      <c r="ED686" s="120"/>
      <c r="EE686" s="121"/>
      <c r="EF686" s="119"/>
      <c r="EG686" s="119"/>
      <c r="EH686" s="120"/>
      <c r="EI686" s="121"/>
      <c r="EJ686" s="119"/>
      <c r="EK686" s="119"/>
      <c r="EL686" s="120"/>
      <c r="EM686" s="121"/>
      <c r="EN686" s="119"/>
      <c r="EO686" s="119"/>
      <c r="EP686" s="120"/>
      <c r="EQ686" s="121"/>
      <c r="ER686" s="119"/>
      <c r="ES686" s="119"/>
      <c r="ET686" s="120"/>
      <c r="EU686" s="121"/>
      <c r="EV686" s="119"/>
      <c r="EW686" s="119"/>
      <c r="EX686" s="120"/>
      <c r="EY686" s="121"/>
      <c r="EZ686" s="119"/>
      <c r="FA686" s="119"/>
      <c r="FB686" s="120"/>
    </row>
    <row r="687" spans="1:158" s="118" customFormat="1" ht="15" customHeight="1" x14ac:dyDescent="0.25">
      <c r="A687" s="145"/>
      <c r="B687" s="146"/>
      <c r="C687" s="146"/>
      <c r="D687" s="472"/>
      <c r="E687" s="292" t="s">
        <v>1839</v>
      </c>
      <c r="F687" s="473"/>
      <c r="G687" s="207"/>
      <c r="H687" s="207"/>
      <c r="I687" s="207"/>
      <c r="J687" s="217"/>
      <c r="K687" s="151"/>
      <c r="L687" s="151"/>
      <c r="M687" s="151"/>
      <c r="N687" s="151"/>
      <c r="O687" s="151"/>
      <c r="P687" s="151"/>
      <c r="Q687" s="151"/>
      <c r="R687" s="151"/>
      <c r="S687" s="151"/>
      <c r="T687" s="151"/>
      <c r="U687" s="151"/>
      <c r="V687" s="662"/>
      <c r="W687" s="662"/>
      <c r="X687" s="151"/>
      <c r="Y687" s="151"/>
      <c r="Z687" s="151"/>
      <c r="AA687" s="151"/>
      <c r="AB687" s="151"/>
      <c r="AC687" s="151"/>
      <c r="AD687" s="151"/>
      <c r="AE687" s="151"/>
      <c r="AF687" s="151"/>
      <c r="AG687" s="151"/>
      <c r="AH687" s="151"/>
      <c r="AI687" s="151"/>
      <c r="AJ687" s="151"/>
      <c r="AK687" s="151"/>
      <c r="AL687" s="151"/>
      <c r="AM687" s="151"/>
      <c r="AN687" s="151"/>
      <c r="AO687" s="151"/>
      <c r="AP687" s="676"/>
      <c r="AQ687" s="152"/>
      <c r="AR687" s="276"/>
      <c r="AS687" s="276"/>
      <c r="AT687" s="152"/>
      <c r="AU687" s="152"/>
      <c r="AV687" s="98"/>
      <c r="AW687" s="218"/>
      <c r="AX687" s="99"/>
      <c r="AY687" s="152"/>
      <c r="AZ687" s="152"/>
      <c r="BA687" s="523" t="str">
        <f t="shared" si="412"/>
        <v/>
      </c>
      <c r="BB687" s="523" t="str">
        <f t="shared" si="413"/>
        <v/>
      </c>
      <c r="BC687" s="523" t="str">
        <f t="shared" si="414"/>
        <v/>
      </c>
      <c r="BD687" s="523"/>
      <c r="BE687" s="249"/>
      <c r="BF687" s="293" t="s">
        <v>1839</v>
      </c>
      <c r="BG687" s="294"/>
      <c r="BH687" s="294"/>
      <c r="BI687" s="294"/>
      <c r="BJ687" s="294"/>
      <c r="BK687" s="294"/>
      <c r="BL687" s="294"/>
      <c r="BM687" s="294"/>
      <c r="BN687" s="294"/>
      <c r="BO687" s="294"/>
      <c r="BP687" s="294"/>
      <c r="BQ687" s="294"/>
      <c r="BR687" s="295"/>
      <c r="BS687" s="107"/>
      <c r="BT687" s="508"/>
      <c r="BU687" s="524"/>
      <c r="BV687" s="158"/>
      <c r="BW687" s="158"/>
      <c r="BX687" s="158"/>
      <c r="BY687" s="440"/>
      <c r="BZ687" s="440"/>
      <c r="CA687" s="440"/>
      <c r="CB687" s="440"/>
      <c r="CC687" s="440"/>
      <c r="CD687" s="440"/>
      <c r="CE687" s="440"/>
      <c r="CF687" s="158"/>
      <c r="CG687" s="111"/>
      <c r="CH687" s="111"/>
      <c r="CI687" s="111"/>
      <c r="CJ687" s="111"/>
      <c r="CK687" s="111"/>
      <c r="CL687" s="111"/>
      <c r="CM687" s="111"/>
      <c r="CN687" s="111"/>
      <c r="CO687" s="111"/>
      <c r="CP687" s="111"/>
      <c r="CQ687" s="111"/>
      <c r="CR687" s="111"/>
      <c r="CS687" s="158"/>
      <c r="CT687" s="296" t="s">
        <v>1839</v>
      </c>
      <c r="CU687" s="160"/>
      <c r="CV687" s="160"/>
      <c r="CW687" s="160"/>
      <c r="CX687" s="160"/>
      <c r="CY687" s="160"/>
      <c r="CZ687" s="160"/>
      <c r="DA687" s="160"/>
      <c r="DB687" s="160"/>
      <c r="DC687" s="160"/>
      <c r="DD687" s="160"/>
      <c r="DE687" s="161"/>
      <c r="DF687" s="162"/>
      <c r="DH687" s="163"/>
      <c r="DI687" s="163"/>
      <c r="DJ687" s="163"/>
      <c r="DK687" s="121"/>
      <c r="DL687" s="163"/>
      <c r="DM687" s="163"/>
      <c r="DN687" s="163"/>
      <c r="DO687" s="121"/>
      <c r="DP687" s="163"/>
      <c r="DQ687" s="163"/>
      <c r="DR687" s="163"/>
      <c r="DS687" s="121"/>
      <c r="DT687" s="163"/>
      <c r="DU687" s="163"/>
      <c r="DV687" s="163"/>
      <c r="DW687" s="121"/>
      <c r="DX687" s="163"/>
      <c r="DY687" s="163"/>
      <c r="DZ687" s="163"/>
      <c r="EA687" s="121"/>
      <c r="EB687" s="163"/>
      <c r="EC687" s="163"/>
      <c r="ED687" s="163"/>
      <c r="EE687" s="121"/>
      <c r="EF687" s="163"/>
      <c r="EG687" s="163"/>
      <c r="EH687" s="163"/>
      <c r="EI687" s="121"/>
      <c r="EJ687" s="163"/>
      <c r="EK687" s="163"/>
      <c r="EL687" s="163"/>
      <c r="EM687" s="121"/>
      <c r="EN687" s="163"/>
      <c r="EO687" s="163"/>
      <c r="EP687" s="163"/>
      <c r="EQ687" s="121"/>
      <c r="ER687" s="163"/>
      <c r="ES687" s="163"/>
      <c r="ET687" s="163"/>
      <c r="EU687" s="121"/>
      <c r="EV687" s="163"/>
      <c r="EW687" s="163"/>
      <c r="EX687" s="163"/>
      <c r="EY687" s="121"/>
      <c r="EZ687" s="163"/>
      <c r="FA687" s="163"/>
      <c r="FB687" s="163"/>
    </row>
    <row r="688" spans="1:158" s="118" customFormat="1" ht="15" customHeight="1" x14ac:dyDescent="0.25">
      <c r="A688" s="85">
        <v>26115080</v>
      </c>
      <c r="B688" s="86">
        <v>-76.079888890000007</v>
      </c>
      <c r="C688" s="86">
        <v>4.48091667</v>
      </c>
      <c r="D688" s="445">
        <v>901</v>
      </c>
      <c r="E688" s="197" t="s">
        <v>160</v>
      </c>
      <c r="F688" s="169" t="s">
        <v>1431</v>
      </c>
      <c r="G688" s="169" t="s">
        <v>1515</v>
      </c>
      <c r="H688" s="169" t="s">
        <v>713</v>
      </c>
      <c r="I688" s="169" t="s">
        <v>1670</v>
      </c>
      <c r="J688" s="171" t="s">
        <v>1095</v>
      </c>
      <c r="K688" s="339">
        <v>0</v>
      </c>
      <c r="L688" s="126">
        <v>0</v>
      </c>
      <c r="M688" s="126">
        <v>0</v>
      </c>
      <c r="N688" s="126">
        <v>4</v>
      </c>
      <c r="O688" s="126">
        <v>0</v>
      </c>
      <c r="P688" s="126">
        <v>0</v>
      </c>
      <c r="Q688" s="126">
        <v>0</v>
      </c>
      <c r="R688" s="126">
        <v>0</v>
      </c>
      <c r="S688" s="126">
        <v>0</v>
      </c>
      <c r="T688" s="126">
        <v>17</v>
      </c>
      <c r="U688" s="126">
        <v>0</v>
      </c>
      <c r="V688" s="661">
        <v>15</v>
      </c>
      <c r="W688" s="661">
        <v>0</v>
      </c>
      <c r="X688" s="126">
        <v>5.5</v>
      </c>
      <c r="Y688" s="126">
        <v>4.5</v>
      </c>
      <c r="Z688" s="126">
        <v>2.5</v>
      </c>
      <c r="AA688" s="126">
        <v>7</v>
      </c>
      <c r="AB688" s="126">
        <v>0</v>
      </c>
      <c r="AC688" s="126">
        <v>0</v>
      </c>
      <c r="AD688" s="339">
        <v>0</v>
      </c>
      <c r="AE688" s="126">
        <v>0</v>
      </c>
      <c r="AF688" s="126">
        <v>0</v>
      </c>
      <c r="AG688" s="126">
        <v>0</v>
      </c>
      <c r="AH688" s="126">
        <v>0</v>
      </c>
      <c r="AI688" s="126">
        <v>0</v>
      </c>
      <c r="AJ688" s="126">
        <v>0</v>
      </c>
      <c r="AK688" s="126">
        <v>0</v>
      </c>
      <c r="AL688" s="126">
        <v>0</v>
      </c>
      <c r="AM688" s="126">
        <v>0</v>
      </c>
      <c r="AN688" s="126">
        <v>0</v>
      </c>
      <c r="AO688" s="120"/>
      <c r="AP688" s="92">
        <f t="shared" si="411"/>
        <v>55.5</v>
      </c>
      <c r="AQ688" s="93">
        <v>140.95862068965519</v>
      </c>
      <c r="AR688" s="94">
        <f>+AP688*100/AQ688</f>
        <v>39.373257008659913</v>
      </c>
      <c r="AS688" s="95">
        <f>IF(AND((AP688*$AT$1*100/(AQ688*AT688))&gt;100+3.33*AP688-AQ688*AT688/$AT$1,AQ688&lt;30),IF(100+3.33*AP688-AQ688*AT688/$AT$1&gt;200,200,100+3.33*AP688-AQ688*AT688/$AT$1),IF((AP688*$AT$1*100/(AQ688*AT688))&lt;100+AP688-3.33*AQ688*AT688/$AT$1,100+AP688-3.33*AQ688*AT688/$AT$1,IF((AP688*$AT$1*100/(AQ688*AT688))&gt;200,200,(AP688*$AT$1*100/(AQ688*AT688)))))</f>
        <v>39.373257008659913</v>
      </c>
      <c r="AT688" s="96">
        <f>COUNT(K688:AO688)</f>
        <v>30</v>
      </c>
      <c r="AU688" s="97">
        <f>COUNTIF(K688:AO688,"&gt;0")</f>
        <v>7</v>
      </c>
      <c r="AV688" s="98"/>
      <c r="AW688" s="58">
        <f>+LOOKUP(1000,K688:AO688)</f>
        <v>0</v>
      </c>
      <c r="AX688" s="99"/>
      <c r="AY688" s="100">
        <f t="shared" ref="AY688:AY703" si="452">MAX(K688:AO688)</f>
        <v>17</v>
      </c>
      <c r="AZ688" s="101">
        <v>104</v>
      </c>
      <c r="BA688" s="102">
        <f t="shared" si="412"/>
        <v>-87</v>
      </c>
      <c r="BB688" s="102" t="str">
        <f t="shared" si="413"/>
        <v/>
      </c>
      <c r="BC688" s="102" t="str">
        <f t="shared" si="414"/>
        <v/>
      </c>
      <c r="BD688" s="102">
        <v>13.379310344827589</v>
      </c>
      <c r="BE688" s="103">
        <f>AU688-BD688</f>
        <v>-6.379310344827589</v>
      </c>
      <c r="BF688" s="124" t="s">
        <v>160</v>
      </c>
      <c r="BG688" s="105">
        <v>37.421428571428578</v>
      </c>
      <c r="BH688" s="105">
        <v>57.927586206896542</v>
      </c>
      <c r="BI688" s="105">
        <v>91.248275862068979</v>
      </c>
      <c r="BJ688" s="105">
        <v>140.95862068965519</v>
      </c>
      <c r="BK688" s="105">
        <v>126.42068965517244</v>
      </c>
      <c r="BL688" s="105">
        <v>75.631034482758608</v>
      </c>
      <c r="BM688" s="105">
        <v>71.376666666666679</v>
      </c>
      <c r="BN688" s="105">
        <v>52.43571428571429</v>
      </c>
      <c r="BO688" s="105">
        <v>95.914285714285725</v>
      </c>
      <c r="BP688" s="105">
        <v>114.32000000000001</v>
      </c>
      <c r="BQ688" s="105">
        <v>106.07586206896551</v>
      </c>
      <c r="BR688" s="106">
        <v>69</v>
      </c>
      <c r="BS688" s="107"/>
      <c r="BT688" s="108">
        <v>5.8928571428571406</v>
      </c>
      <c r="BU688" s="108">
        <v>7.544770256497368</v>
      </c>
      <c r="BV688" s="108">
        <v>10.862068965517238</v>
      </c>
      <c r="BW688" s="108">
        <v>13.379310344827589</v>
      </c>
      <c r="BX688" s="108">
        <v>12.482758620689655</v>
      </c>
      <c r="BY688" s="109">
        <v>9.4827586206896566</v>
      </c>
      <c r="BZ688" s="109">
        <v>7.8666666666666654</v>
      </c>
      <c r="CA688" s="109">
        <v>7.3928571428571397</v>
      </c>
      <c r="CB688" s="109">
        <v>10.571428571428573</v>
      </c>
      <c r="CC688" s="109">
        <v>12.866666666666667</v>
      </c>
      <c r="CD688" s="109">
        <v>12.931034482758623</v>
      </c>
      <c r="CE688" s="109">
        <v>8.9999999999999947</v>
      </c>
      <c r="CF688" s="110"/>
      <c r="CG688" s="111">
        <v>66</v>
      </c>
      <c r="CH688" s="111">
        <v>67</v>
      </c>
      <c r="CI688" s="111">
        <v>88</v>
      </c>
      <c r="CJ688" s="111">
        <v>104</v>
      </c>
      <c r="CK688" s="111">
        <v>93</v>
      </c>
      <c r="CL688" s="111">
        <v>53</v>
      </c>
      <c r="CM688" s="111">
        <v>76.599999999999994</v>
      </c>
      <c r="CN688" s="111">
        <v>54</v>
      </c>
      <c r="CO688" s="111">
        <v>110</v>
      </c>
      <c r="CP688" s="111">
        <v>57</v>
      </c>
      <c r="CQ688" s="111">
        <v>80</v>
      </c>
      <c r="CR688" s="111">
        <v>54</v>
      </c>
      <c r="CS688" s="112"/>
      <c r="CT688" s="125" t="s">
        <v>160</v>
      </c>
      <c r="CU688" s="114"/>
      <c r="CV688" s="114"/>
      <c r="CW688" s="114"/>
      <c r="CX688" s="114"/>
      <c r="CY688" s="114"/>
      <c r="CZ688" s="114"/>
      <c r="DA688" s="114"/>
      <c r="DB688" s="115"/>
      <c r="DC688" s="116"/>
      <c r="DD688" s="116"/>
      <c r="DE688" s="116"/>
      <c r="DF688" s="117"/>
      <c r="DH688" s="119">
        <v>12.594708994708995</v>
      </c>
      <c r="DI688" s="119">
        <v>15.132448866777228</v>
      </c>
      <c r="DJ688" s="120">
        <v>16.35432361999526</v>
      </c>
      <c r="DK688" s="121"/>
      <c r="DL688" s="119">
        <v>24.752474904811358</v>
      </c>
      <c r="DM688" s="119">
        <v>20.018933887158187</v>
      </c>
      <c r="DN688" s="120">
        <v>18.539702319141572</v>
      </c>
      <c r="DO688" s="121"/>
      <c r="DP688" s="119">
        <v>26.501487156376744</v>
      </c>
      <c r="DQ688" s="119">
        <v>27.609914375844973</v>
      </c>
      <c r="DR688" s="120">
        <v>41.717169896349702</v>
      </c>
      <c r="DS688" s="121"/>
      <c r="DT688" s="119">
        <v>43.861070680889242</v>
      </c>
      <c r="DU688" s="119">
        <v>48.328401953942773</v>
      </c>
      <c r="DV688" s="120">
        <v>53.303384508025111</v>
      </c>
      <c r="DW688" s="121"/>
      <c r="DX688" s="119">
        <v>50.02909215606585</v>
      </c>
      <c r="DY688" s="119">
        <v>47.880603535866697</v>
      </c>
      <c r="DZ688" s="120">
        <v>45.936732879496049</v>
      </c>
      <c r="EA688" s="121"/>
      <c r="EB688" s="119">
        <v>34.350360833196653</v>
      </c>
      <c r="EC688" s="119">
        <v>22.07557815319009</v>
      </c>
      <c r="ED688" s="120">
        <v>26.452632442184683</v>
      </c>
      <c r="EE688" s="121"/>
      <c r="EF688" s="119">
        <v>27.213548680618747</v>
      </c>
      <c r="EG688" s="119">
        <v>23.087306642402186</v>
      </c>
      <c r="EH688" s="120">
        <v>26.820573248407648</v>
      </c>
      <c r="EI688" s="121"/>
      <c r="EJ688" s="119">
        <v>20.366097445600754</v>
      </c>
      <c r="EK688" s="119">
        <v>23.120931882686847</v>
      </c>
      <c r="EL688" s="120">
        <v>30.795113528855254</v>
      </c>
      <c r="EM688" s="121"/>
      <c r="EN688" s="119">
        <v>36.035361469844226</v>
      </c>
      <c r="EO688" s="119">
        <v>32.042807216083069</v>
      </c>
      <c r="EP688" s="120">
        <v>41.768259885501251</v>
      </c>
      <c r="EQ688" s="121"/>
      <c r="ER688" s="119">
        <v>37.592110829103213</v>
      </c>
      <c r="ES688" s="119">
        <v>40.631904157602115</v>
      </c>
      <c r="ET688" s="120">
        <v>41.543842156151797</v>
      </c>
      <c r="EU688" s="121"/>
      <c r="EV688" s="119">
        <v>39.806711183056791</v>
      </c>
      <c r="EW688" s="119">
        <v>32.705513961958729</v>
      </c>
      <c r="EX688" s="120">
        <v>33.405631997841631</v>
      </c>
      <c r="EY688" s="121"/>
      <c r="EZ688" s="119">
        <v>23.779292929292932</v>
      </c>
      <c r="FA688" s="119">
        <v>20.0979797979798</v>
      </c>
      <c r="FB688" s="120">
        <v>15.222727272727274</v>
      </c>
    </row>
    <row r="689" spans="1:158" s="118" customFormat="1" ht="15" customHeight="1" x14ac:dyDescent="0.25">
      <c r="A689" s="85">
        <v>26105230</v>
      </c>
      <c r="B689" s="86">
        <v>-76.168055559999999</v>
      </c>
      <c r="C689" s="86">
        <v>4.0286944399999998</v>
      </c>
      <c r="D689" s="445">
        <v>1025</v>
      </c>
      <c r="E689" s="450" t="s">
        <v>502</v>
      </c>
      <c r="F689" s="451" t="s">
        <v>63</v>
      </c>
      <c r="G689" s="451" t="s">
        <v>1515</v>
      </c>
      <c r="H689" s="451" t="s">
        <v>713</v>
      </c>
      <c r="I689" s="451" t="s">
        <v>1671</v>
      </c>
      <c r="J689" s="281" t="s">
        <v>806</v>
      </c>
      <c r="K689" s="91">
        <v>8.9</v>
      </c>
      <c r="L689" s="126">
        <v>0</v>
      </c>
      <c r="M689" s="126">
        <v>0</v>
      </c>
      <c r="N689" s="126">
        <v>0</v>
      </c>
      <c r="O689" s="126">
        <v>1.7</v>
      </c>
      <c r="P689" s="126">
        <v>0</v>
      </c>
      <c r="Q689" s="126">
        <v>0</v>
      </c>
      <c r="R689" s="126">
        <v>0</v>
      </c>
      <c r="S689" s="126">
        <v>0</v>
      </c>
      <c r="T689" s="126">
        <v>26.2</v>
      </c>
      <c r="U689" s="126">
        <v>0</v>
      </c>
      <c r="V689" s="661">
        <v>10.4</v>
      </c>
      <c r="W689" s="661">
        <v>0</v>
      </c>
      <c r="X689" s="126">
        <v>7.3</v>
      </c>
      <c r="Y689" s="126" t="s">
        <v>1301</v>
      </c>
      <c r="Z689" s="126">
        <v>32.5</v>
      </c>
      <c r="AA689" s="126">
        <v>0</v>
      </c>
      <c r="AB689" s="126">
        <v>0</v>
      </c>
      <c r="AC689" s="126">
        <v>0</v>
      </c>
      <c r="AD689" s="91">
        <v>0</v>
      </c>
      <c r="AE689" s="126" t="s">
        <v>1301</v>
      </c>
      <c r="AF689" s="126" t="s">
        <v>1301</v>
      </c>
      <c r="AG689" s="126" t="s">
        <v>1301</v>
      </c>
      <c r="AH689" s="126">
        <v>1</v>
      </c>
      <c r="AI689" s="126">
        <v>0</v>
      </c>
      <c r="AJ689" s="126">
        <v>2.4</v>
      </c>
      <c r="AK689" s="126" t="s">
        <v>1301</v>
      </c>
      <c r="AL689" s="126" t="s">
        <v>1301</v>
      </c>
      <c r="AM689" s="126" t="s">
        <v>1301</v>
      </c>
      <c r="AN689" s="126" t="s">
        <v>1301</v>
      </c>
      <c r="AO689" s="120"/>
      <c r="AP689" s="92">
        <f t="shared" si="411"/>
        <v>90.4</v>
      </c>
      <c r="AQ689" s="93">
        <v>161.22500000000002</v>
      </c>
      <c r="AR689" s="94">
        <f>+AP689*100/AQ689</f>
        <v>56.070708636997978</v>
      </c>
      <c r="AS689" s="95">
        <f>IF(AND((AP689*$AT$1*100/(AQ689*AT689))&gt;100+3.33*AP689-AQ689*AT689/$AT$1,AQ689&lt;30),IF(100+3.33*AP689-AQ689*AT689/$AT$1&gt;200,200,100+3.33*AP689-AQ689*AT689/$AT$1),IF((AP689*$AT$1*100/(AQ689*AT689))&lt;100+AP689-3.33*AQ689*AT689/$AT$1,100+AP689-3.33*AQ689*AT689/$AT$1,IF((AP689*$AT$1*100/(AQ689*AT689))&gt;200,200,(AP689*$AT$1*100/(AQ689*AT689)))))</f>
        <v>76.460057232269961</v>
      </c>
      <c r="AT689" s="96">
        <f>COUNT(K689:AO689)</f>
        <v>22</v>
      </c>
      <c r="AU689" s="97">
        <f>COUNTIF(K689:AO689,"&gt;0")</f>
        <v>8</v>
      </c>
      <c r="AV689" s="98"/>
      <c r="AW689" s="58">
        <f>+LOOKUP(1000,K689:AO689)</f>
        <v>2.4</v>
      </c>
      <c r="AX689" s="99"/>
      <c r="AY689" s="100">
        <f t="shared" si="452"/>
        <v>32.5</v>
      </c>
      <c r="AZ689" s="101">
        <v>102.5</v>
      </c>
      <c r="BA689" s="102">
        <f t="shared" si="412"/>
        <v>-70</v>
      </c>
      <c r="BB689" s="102" t="str">
        <f t="shared" si="413"/>
        <v/>
      </c>
      <c r="BC689" s="102" t="str">
        <f t="shared" si="414"/>
        <v/>
      </c>
      <c r="BD689" s="102">
        <v>14.503978779840844</v>
      </c>
      <c r="BE689" s="103">
        <f>AU689-BD689</f>
        <v>-6.5039787798408444</v>
      </c>
      <c r="BF689" s="124" t="s">
        <v>502</v>
      </c>
      <c r="BG689" s="105">
        <v>90.218518518518508</v>
      </c>
      <c r="BH689" s="105">
        <v>96.483999999999995</v>
      </c>
      <c r="BI689" s="105">
        <v>144.78400000000002</v>
      </c>
      <c r="BJ689" s="105">
        <v>161.22500000000002</v>
      </c>
      <c r="BK689" s="105">
        <v>113.54615384615384</v>
      </c>
      <c r="BL689" s="105">
        <v>59.638461538461534</v>
      </c>
      <c r="BM689" s="105">
        <v>52.266666666666659</v>
      </c>
      <c r="BN689" s="105">
        <v>49.852098397910588</v>
      </c>
      <c r="BO689" s="105">
        <v>113.35648744901022</v>
      </c>
      <c r="BP689" s="105">
        <v>159.8161903222402</v>
      </c>
      <c r="BQ689" s="105">
        <v>141.09166666666667</v>
      </c>
      <c r="BR689" s="106">
        <v>108.87916666666666</v>
      </c>
      <c r="BS689" s="107"/>
      <c r="BT689" s="142">
        <v>8.6034482758620658</v>
      </c>
      <c r="BU689" s="143">
        <v>8.911260753933167</v>
      </c>
      <c r="BV689" s="143">
        <v>12.874897119341565</v>
      </c>
      <c r="BW689" s="143">
        <v>14.503978779840844</v>
      </c>
      <c r="BX689" s="143">
        <v>12.615384615384611</v>
      </c>
      <c r="BY689" s="143">
        <v>9.4203296703296715</v>
      </c>
      <c r="BZ689" s="143">
        <v>7.3220850480109734</v>
      </c>
      <c r="CA689" s="143">
        <v>6.7939999999999978</v>
      </c>
      <c r="CB689" s="143">
        <v>10.043159196415903</v>
      </c>
      <c r="CC689" s="143">
        <v>14.185644347138597</v>
      </c>
      <c r="CD689" s="143">
        <v>14.316882564009003</v>
      </c>
      <c r="CE689" s="144">
        <v>9.780657422611446</v>
      </c>
      <c r="CF689" s="110"/>
      <c r="CG689" s="111">
        <v>83.2</v>
      </c>
      <c r="CH689" s="111">
        <v>67.099999999999994</v>
      </c>
      <c r="CI689" s="111">
        <v>76.8</v>
      </c>
      <c r="CJ689" s="111">
        <v>102.5</v>
      </c>
      <c r="CK689" s="111">
        <v>76.099999999999994</v>
      </c>
      <c r="CL689" s="111">
        <v>60</v>
      </c>
      <c r="CM689" s="111">
        <v>43.3</v>
      </c>
      <c r="CN689" s="111">
        <v>47.3</v>
      </c>
      <c r="CO689" s="111">
        <v>74.5</v>
      </c>
      <c r="CP689" s="111">
        <v>82.4</v>
      </c>
      <c r="CQ689" s="111">
        <v>82.4</v>
      </c>
      <c r="CR689" s="111">
        <v>78.3</v>
      </c>
      <c r="CS689" s="112"/>
      <c r="CT689" s="125" t="s">
        <v>502</v>
      </c>
      <c r="CU689" s="114">
        <f>SUM(K689:T689)</f>
        <v>36.799999999999997</v>
      </c>
      <c r="CV689" s="114"/>
      <c r="CW689" s="114"/>
      <c r="CX689" s="114">
        <f>SUM(U689:AD689)</f>
        <v>50.2</v>
      </c>
      <c r="CY689" s="114"/>
      <c r="CZ689" s="114"/>
      <c r="DA689" s="114">
        <f>SUM(AE689:AO689)</f>
        <v>3.4</v>
      </c>
      <c r="DB689" s="115">
        <f>+SUM(CU689:DA689)</f>
        <v>90.4</v>
      </c>
      <c r="DC689" s="116">
        <f>COUNT(K689:T689)</f>
        <v>10</v>
      </c>
      <c r="DD689" s="116">
        <f>COUNT(U689:AD689)</f>
        <v>9</v>
      </c>
      <c r="DE689" s="116">
        <f>COUNT(AE689:AO689)</f>
        <v>3</v>
      </c>
      <c r="DF689" s="117">
        <f>COUNT(K689:AO689)</f>
        <v>22</v>
      </c>
      <c r="DH689" s="119">
        <v>31.725279850746272</v>
      </c>
      <c r="DI689" s="119">
        <v>34.847450248756225</v>
      </c>
      <c r="DJ689" s="120">
        <v>27.898103233830849</v>
      </c>
      <c r="DK689" s="121"/>
      <c r="DL689" s="119">
        <v>33.479325842696632</v>
      </c>
      <c r="DM689" s="119">
        <v>32.426516853932583</v>
      </c>
      <c r="DN689" s="120">
        <v>27.794157303370785</v>
      </c>
      <c r="DO689" s="121"/>
      <c r="DP689" s="119">
        <v>49.832207425698925</v>
      </c>
      <c r="DQ689" s="119">
        <v>45.429361789693402</v>
      </c>
      <c r="DR689" s="120">
        <v>52.734082958520759</v>
      </c>
      <c r="DS689" s="121"/>
      <c r="DT689" s="119">
        <v>44.072349870856655</v>
      </c>
      <c r="DU689" s="119">
        <v>63.472142703400777</v>
      </c>
      <c r="DV689" s="120">
        <v>53.225072643133885</v>
      </c>
      <c r="DW689" s="121"/>
      <c r="DX689" s="119">
        <v>38.63893658266408</v>
      </c>
      <c r="DY689" s="119">
        <v>35.367915496300988</v>
      </c>
      <c r="DZ689" s="120">
        <v>38.332278355817543</v>
      </c>
      <c r="EA689" s="121"/>
      <c r="EB689" s="119">
        <v>27.141380407124668</v>
      </c>
      <c r="EC689" s="119">
        <v>21.614408396946551</v>
      </c>
      <c r="ED689" s="120">
        <v>15.890044529262079</v>
      </c>
      <c r="EE689" s="121"/>
      <c r="EF689" s="119">
        <v>18.864431330472105</v>
      </c>
      <c r="EG689" s="119">
        <v>11.257805793991416</v>
      </c>
      <c r="EH689" s="120">
        <v>17.140262875536479</v>
      </c>
      <c r="EI689" s="121"/>
      <c r="EJ689" s="119">
        <v>18.266237113402063</v>
      </c>
      <c r="EK689" s="119">
        <v>15.140463917525773</v>
      </c>
      <c r="EL689" s="120">
        <v>23.443298969072167</v>
      </c>
      <c r="EM689" s="121"/>
      <c r="EN689" s="119">
        <v>28.864547560643224</v>
      </c>
      <c r="EO689" s="119">
        <v>46.058231125647318</v>
      </c>
      <c r="EP689" s="120">
        <v>52.518887980376121</v>
      </c>
      <c r="EQ689" s="121"/>
      <c r="ER689" s="119">
        <v>40.852132486388385</v>
      </c>
      <c r="ES689" s="119">
        <v>56.83774954627949</v>
      </c>
      <c r="ET689" s="120">
        <v>65.422617967332116</v>
      </c>
      <c r="EU689" s="121"/>
      <c r="EV689" s="119">
        <v>50.359117104656512</v>
      </c>
      <c r="EW689" s="119">
        <v>45.34326878745965</v>
      </c>
      <c r="EX689" s="120">
        <v>49.355947441217133</v>
      </c>
      <c r="EY689" s="121"/>
      <c r="EZ689" s="119">
        <v>41.853510075982818</v>
      </c>
      <c r="FA689" s="119">
        <v>33.542884869507766</v>
      </c>
      <c r="FB689" s="120">
        <v>25.632771721176088</v>
      </c>
    </row>
    <row r="690" spans="1:158" s="118" customFormat="1" ht="15" customHeight="1" x14ac:dyDescent="0.25">
      <c r="A690" s="85">
        <v>26075080</v>
      </c>
      <c r="B690" s="86">
        <v>-76.299416669999999</v>
      </c>
      <c r="C690" s="86">
        <v>3.36072222</v>
      </c>
      <c r="D690" s="445">
        <v>1013</v>
      </c>
      <c r="E690" s="197" t="s">
        <v>1495</v>
      </c>
      <c r="F690" s="169" t="s">
        <v>63</v>
      </c>
      <c r="G690" s="169" t="s">
        <v>1515</v>
      </c>
      <c r="H690" s="169" t="s">
        <v>713</v>
      </c>
      <c r="I690" s="169" t="s">
        <v>1672</v>
      </c>
      <c r="J690" s="171" t="s">
        <v>720</v>
      </c>
      <c r="K690" s="91">
        <v>0</v>
      </c>
      <c r="L690" s="91">
        <v>0</v>
      </c>
      <c r="M690" s="91">
        <v>0</v>
      </c>
      <c r="N690" s="91">
        <v>7</v>
      </c>
      <c r="O690" s="91">
        <v>0</v>
      </c>
      <c r="P690" s="126">
        <v>0</v>
      </c>
      <c r="Q690" s="126">
        <v>9.4</v>
      </c>
      <c r="R690" s="126">
        <v>0</v>
      </c>
      <c r="S690" s="126">
        <v>0</v>
      </c>
      <c r="T690" s="126">
        <v>0</v>
      </c>
      <c r="U690" s="126">
        <v>0</v>
      </c>
      <c r="V690" s="661">
        <v>4.5</v>
      </c>
      <c r="W690" s="661">
        <v>0</v>
      </c>
      <c r="X690" s="126">
        <v>0</v>
      </c>
      <c r="Y690" s="126">
        <v>40.799999999999997</v>
      </c>
      <c r="Z690" s="91">
        <v>9.5</v>
      </c>
      <c r="AA690" s="91">
        <v>0.4</v>
      </c>
      <c r="AB690" s="126">
        <v>0</v>
      </c>
      <c r="AC690" s="91">
        <v>0</v>
      </c>
      <c r="AD690" s="91">
        <v>0</v>
      </c>
      <c r="AE690" s="91">
        <v>0</v>
      </c>
      <c r="AF690" s="91">
        <v>0</v>
      </c>
      <c r="AG690" s="91">
        <v>0</v>
      </c>
      <c r="AH690" s="91">
        <v>0</v>
      </c>
      <c r="AI690" s="126">
        <v>0</v>
      </c>
      <c r="AJ690" s="126">
        <v>68.3</v>
      </c>
      <c r="AK690" s="126">
        <v>0</v>
      </c>
      <c r="AL690" s="126">
        <v>0</v>
      </c>
      <c r="AM690" s="126" t="s">
        <v>1301</v>
      </c>
      <c r="AN690" s="126" t="s">
        <v>1301</v>
      </c>
      <c r="AO690" s="120"/>
      <c r="AP690" s="92" t="str">
        <f t="shared" si="411"/>
        <v/>
      </c>
      <c r="AQ690" s="93" t="s">
        <v>1301</v>
      </c>
      <c r="AR690" s="483"/>
      <c r="AS690" s="484"/>
      <c r="AT690" s="96"/>
      <c r="AU690" s="97"/>
      <c r="AV690" s="98"/>
      <c r="AW690" s="58">
        <f>+LOOKUP(1000,K690:AO690)</f>
        <v>0</v>
      </c>
      <c r="AX690" s="99"/>
      <c r="AY690" s="100">
        <f t="shared" si="452"/>
        <v>68.3</v>
      </c>
      <c r="AZ690" s="101">
        <v>114</v>
      </c>
      <c r="BA690" s="102">
        <f t="shared" si="412"/>
        <v>-45.7</v>
      </c>
      <c r="BB690" s="102" t="str">
        <f t="shared" si="413"/>
        <v/>
      </c>
      <c r="BC690" s="102" t="str">
        <f t="shared" si="414"/>
        <v/>
      </c>
      <c r="BD690" s="102" t="s">
        <v>1301</v>
      </c>
      <c r="BE690" s="103" t="e">
        <f>AU690-BD690</f>
        <v>#VALUE!</v>
      </c>
      <c r="BF690" s="124" t="s">
        <v>1495</v>
      </c>
      <c r="BG690" s="105" t="s">
        <v>1301</v>
      </c>
      <c r="BH690" s="105" t="s">
        <v>1301</v>
      </c>
      <c r="BI690" s="105" t="s">
        <v>1301</v>
      </c>
      <c r="BJ690" s="105" t="s">
        <v>1301</v>
      </c>
      <c r="BK690" s="105" t="s">
        <v>1301</v>
      </c>
      <c r="BL690" s="105" t="s">
        <v>1301</v>
      </c>
      <c r="BM690" s="105" t="s">
        <v>1301</v>
      </c>
      <c r="BN690" s="105" t="s">
        <v>1301</v>
      </c>
      <c r="BO690" s="105" t="s">
        <v>1301</v>
      </c>
      <c r="BP690" s="105" t="s">
        <v>1301</v>
      </c>
      <c r="BQ690" s="105" t="s">
        <v>1301</v>
      </c>
      <c r="BR690" s="106" t="s">
        <v>1301</v>
      </c>
      <c r="BS690" s="107"/>
      <c r="BT690" s="108" t="s">
        <v>1301</v>
      </c>
      <c r="BU690" s="108" t="s">
        <v>1301</v>
      </c>
      <c r="BV690" s="108" t="s">
        <v>1301</v>
      </c>
      <c r="BW690" s="108" t="s">
        <v>1301</v>
      </c>
      <c r="BX690" s="108" t="s">
        <v>1301</v>
      </c>
      <c r="BY690" s="109" t="s">
        <v>1301</v>
      </c>
      <c r="BZ690" s="109" t="s">
        <v>1301</v>
      </c>
      <c r="CA690" s="109" t="s">
        <v>1301</v>
      </c>
      <c r="CB690" s="109" t="s">
        <v>1301</v>
      </c>
      <c r="CC690" s="109" t="s">
        <v>1301</v>
      </c>
      <c r="CD690" s="109" t="s">
        <v>1301</v>
      </c>
      <c r="CE690" s="109" t="s">
        <v>1301</v>
      </c>
      <c r="CF690" s="110"/>
      <c r="CG690" s="111">
        <v>64.8</v>
      </c>
      <c r="CH690" s="111">
        <v>81</v>
      </c>
      <c r="CI690" s="111">
        <v>74.8</v>
      </c>
      <c r="CJ690" s="111">
        <v>114</v>
      </c>
      <c r="CK690" s="111">
        <v>90</v>
      </c>
      <c r="CL690" s="111">
        <v>94.5</v>
      </c>
      <c r="CM690" s="111">
        <v>50.3</v>
      </c>
      <c r="CN690" s="111">
        <v>54.7</v>
      </c>
      <c r="CO690" s="111">
        <v>99.9</v>
      </c>
      <c r="CP690" s="111">
        <v>82.6</v>
      </c>
      <c r="CQ690" s="111">
        <v>94</v>
      </c>
      <c r="CR690" s="111">
        <v>55.1</v>
      </c>
      <c r="CS690" s="112"/>
      <c r="CT690" s="125" t="s">
        <v>1495</v>
      </c>
      <c r="CU690" s="114">
        <f>SUM(K690:T690)</f>
        <v>16.399999999999999</v>
      </c>
      <c r="CV690" s="114"/>
      <c r="CW690" s="114"/>
      <c r="CX690" s="114">
        <f>SUM(U690:AD690)</f>
        <v>55.199999999999996</v>
      </c>
      <c r="CY690" s="114"/>
      <c r="CZ690" s="114"/>
      <c r="DA690" s="114">
        <f>SUM(AE690:AO690)</f>
        <v>68.3</v>
      </c>
      <c r="DB690" s="115">
        <f>+SUM(CU690:DA690)</f>
        <v>139.89999999999998</v>
      </c>
      <c r="DC690" s="116">
        <f>COUNT(K690:T690)</f>
        <v>10</v>
      </c>
      <c r="DD690" s="116">
        <f>COUNT(U690:AD690)</f>
        <v>10</v>
      </c>
      <c r="DE690" s="116">
        <f>COUNT(AE690:AO690)</f>
        <v>8</v>
      </c>
      <c r="DF690" s="117">
        <f>COUNT(K690:AO690)</f>
        <v>28</v>
      </c>
      <c r="DH690" s="119">
        <v>25.51445328864683</v>
      </c>
      <c r="DI690" s="119">
        <v>28.384829283619602</v>
      </c>
      <c r="DJ690" s="120">
        <v>38.377990155006273</v>
      </c>
      <c r="DK690" s="121"/>
      <c r="DL690" s="119">
        <v>33.654153041203394</v>
      </c>
      <c r="DM690" s="119">
        <v>25.267495094833219</v>
      </c>
      <c r="DN690" s="120">
        <v>30.751079136690645</v>
      </c>
      <c r="DO690" s="121"/>
      <c r="DP690" s="119">
        <v>46.340066042927894</v>
      </c>
      <c r="DQ690" s="119">
        <v>34.83280132085855</v>
      </c>
      <c r="DR690" s="120">
        <v>41.67495872317005</v>
      </c>
      <c r="DS690" s="121"/>
      <c r="DT690" s="119">
        <v>52.203491191207377</v>
      </c>
      <c r="DU690" s="119">
        <v>57.520513442163683</v>
      </c>
      <c r="DV690" s="120">
        <v>46.306430149237649</v>
      </c>
      <c r="DW690" s="121"/>
      <c r="DX690" s="119">
        <v>41.711283158795489</v>
      </c>
      <c r="DY690" s="119">
        <v>30.953628621490569</v>
      </c>
      <c r="DZ690" s="120">
        <v>35.622044741453088</v>
      </c>
      <c r="EA690" s="121"/>
      <c r="EB690" s="119">
        <v>25.53377377019909</v>
      </c>
      <c r="EC690" s="119">
        <v>9.7830550843674668</v>
      </c>
      <c r="ED690" s="120">
        <v>12.326649406303009</v>
      </c>
      <c r="EE690" s="121"/>
      <c r="EF690" s="119">
        <v>10.344470699432893</v>
      </c>
      <c r="EG690" s="119">
        <v>6.7918241965973536</v>
      </c>
      <c r="EH690" s="120">
        <v>11.702835538752362</v>
      </c>
      <c r="EI690" s="121"/>
      <c r="EJ690" s="119">
        <v>11.728525980911986</v>
      </c>
      <c r="EK690" s="119">
        <v>10.262460233297986</v>
      </c>
      <c r="EL690" s="120">
        <v>14.074231177094381</v>
      </c>
      <c r="EM690" s="121"/>
      <c r="EN690" s="119">
        <v>16.111325929589494</v>
      </c>
      <c r="EO690" s="119">
        <v>38.522593408569747</v>
      </c>
      <c r="EP690" s="120">
        <v>45.235645879232045</v>
      </c>
      <c r="EQ690" s="121"/>
      <c r="ER690" s="119">
        <v>32.875810929997066</v>
      </c>
      <c r="ES690" s="119">
        <v>46.893411295854705</v>
      </c>
      <c r="ET690" s="120">
        <v>54.456864730669984</v>
      </c>
      <c r="EU690" s="121"/>
      <c r="EV690" s="119">
        <v>48.297165229166055</v>
      </c>
      <c r="EW690" s="119">
        <v>48.396338053045234</v>
      </c>
      <c r="EX690" s="120">
        <v>49.784757587353916</v>
      </c>
      <c r="EY690" s="121"/>
      <c r="EZ690" s="119">
        <v>29.859681438942467</v>
      </c>
      <c r="FA690" s="119">
        <v>29.661935204247484</v>
      </c>
      <c r="FB690" s="120">
        <v>23.432928811355509</v>
      </c>
    </row>
    <row r="691" spans="1:158" s="118" customFormat="1" ht="15" customHeight="1" x14ac:dyDescent="0.25">
      <c r="A691" s="85">
        <v>26080310</v>
      </c>
      <c r="B691" s="86">
        <v>-76.522944440000003</v>
      </c>
      <c r="C691" s="86">
        <v>3.4761388900000001</v>
      </c>
      <c r="D691" s="445">
        <v>970</v>
      </c>
      <c r="E691" s="187" t="s">
        <v>1932</v>
      </c>
      <c r="F691" s="188" t="s">
        <v>63</v>
      </c>
      <c r="G691" s="89" t="s">
        <v>1515</v>
      </c>
      <c r="H691" s="89" t="s">
        <v>713</v>
      </c>
      <c r="I691" s="89" t="s">
        <v>1673</v>
      </c>
      <c r="J691" s="188" t="s">
        <v>1496</v>
      </c>
      <c r="K691" s="91">
        <v>0.5</v>
      </c>
      <c r="L691" s="126">
        <v>0</v>
      </c>
      <c r="M691" s="126">
        <v>0</v>
      </c>
      <c r="N691" s="126">
        <v>0</v>
      </c>
      <c r="O691" s="126">
        <v>0</v>
      </c>
      <c r="P691" s="126">
        <v>0</v>
      </c>
      <c r="Q691" s="126">
        <v>1.3</v>
      </c>
      <c r="R691" s="126">
        <v>1</v>
      </c>
      <c r="S691" s="126">
        <v>0</v>
      </c>
      <c r="T691" s="126">
        <v>0</v>
      </c>
      <c r="U691" s="126">
        <v>0</v>
      </c>
      <c r="V691" s="661">
        <v>15.5</v>
      </c>
      <c r="W691" s="661">
        <v>0</v>
      </c>
      <c r="X691" s="126">
        <v>0</v>
      </c>
      <c r="Y691" s="126">
        <v>11</v>
      </c>
      <c r="Z691" s="91">
        <v>1.2</v>
      </c>
      <c r="AA691" s="91">
        <v>3.5</v>
      </c>
      <c r="AB691" s="126">
        <v>2.5</v>
      </c>
      <c r="AC691" s="91">
        <v>0.7</v>
      </c>
      <c r="AD691" s="91">
        <v>0</v>
      </c>
      <c r="AE691" s="126">
        <v>0.5</v>
      </c>
      <c r="AF691" s="126">
        <v>0</v>
      </c>
      <c r="AG691" s="126">
        <v>0.2</v>
      </c>
      <c r="AH691" s="126">
        <v>0</v>
      </c>
      <c r="AI691" s="126">
        <v>0</v>
      </c>
      <c r="AJ691" s="126">
        <v>5</v>
      </c>
      <c r="AK691" s="126">
        <v>14</v>
      </c>
      <c r="AL691" s="126">
        <v>0.1</v>
      </c>
      <c r="AM691" s="126">
        <v>0</v>
      </c>
      <c r="AN691" s="126">
        <v>0</v>
      </c>
      <c r="AO691" s="120"/>
      <c r="AP691" s="92">
        <f t="shared" si="411"/>
        <v>57.000000000000007</v>
      </c>
      <c r="AQ691" s="93">
        <v>179.0625</v>
      </c>
      <c r="AR691" s="94">
        <f>+AP691*100/AQ691</f>
        <v>31.832460732984298</v>
      </c>
      <c r="AS691" s="95">
        <f>IF(AND((AP691*$AT$1*100/(AQ691*AT691))&gt;100+3.33*AP691-AQ691*AT691/$AT$1,AQ691&lt;30),IF(100+3.33*AP691-AQ691*AT691/$AT$1&gt;200,200,100+3.33*AP691-AQ691*AT691/$AT$1),IF((AP691*$AT$1*100/(AQ691*AT691))&lt;100+AP691-3.33*AQ691*AT691/$AT$1,100+AP691-3.33*AQ691*AT691/$AT$1,IF((AP691*$AT$1*100/(AQ691*AT691))&gt;200,200,(AP691*$AT$1*100/(AQ691*AT691)))))</f>
        <v>31.832460732984298</v>
      </c>
      <c r="AT691" s="96">
        <f>COUNT(K691:AO691)</f>
        <v>30</v>
      </c>
      <c r="AU691" s="97">
        <f>COUNTIF(K691:AO691,"&gt;0")</f>
        <v>14</v>
      </c>
      <c r="AV691" s="98"/>
      <c r="AW691" s="58">
        <f>+LOOKUP(1000,K691:AO691)</f>
        <v>0</v>
      </c>
      <c r="AX691" s="99"/>
      <c r="AY691" s="100">
        <f t="shared" si="452"/>
        <v>15.5</v>
      </c>
      <c r="AZ691" s="101">
        <v>88.5</v>
      </c>
      <c r="BA691" s="102">
        <f t="shared" si="412"/>
        <v>-73</v>
      </c>
      <c r="BB691" s="102" t="str">
        <f t="shared" si="413"/>
        <v/>
      </c>
      <c r="BC691" s="102" t="str">
        <f t="shared" si="414"/>
        <v/>
      </c>
      <c r="BD691" s="102">
        <v>13.249999999999998</v>
      </c>
      <c r="BE691" s="103"/>
      <c r="BF691" s="124" t="s">
        <v>1358</v>
      </c>
      <c r="BG691" s="105">
        <v>77.67916666666666</v>
      </c>
      <c r="BH691" s="105">
        <v>70.233333333333334</v>
      </c>
      <c r="BI691" s="105">
        <v>102.04583333333333</v>
      </c>
      <c r="BJ691" s="105">
        <v>179.0625</v>
      </c>
      <c r="BK691" s="105">
        <v>146.81250000000003</v>
      </c>
      <c r="BL691" s="105">
        <v>80.454166666666666</v>
      </c>
      <c r="BM691" s="105">
        <v>50.25</v>
      </c>
      <c r="BN691" s="105">
        <v>39.283333333333324</v>
      </c>
      <c r="BO691" s="105">
        <v>80.508333333333326</v>
      </c>
      <c r="BP691" s="105">
        <v>114.37083333333334</v>
      </c>
      <c r="BQ691" s="105">
        <v>123.9375</v>
      </c>
      <c r="BR691" s="106">
        <v>108.2375</v>
      </c>
      <c r="BS691" s="107"/>
      <c r="BT691" s="142">
        <v>7.5833333333333313</v>
      </c>
      <c r="BU691" s="143">
        <v>7.6278479064039386</v>
      </c>
      <c r="BV691" s="143">
        <v>10.666666666666666</v>
      </c>
      <c r="BW691" s="143">
        <v>13.249999999999998</v>
      </c>
      <c r="BX691" s="143">
        <v>11.874999999999995</v>
      </c>
      <c r="BY691" s="143">
        <v>8.2916666666666679</v>
      </c>
      <c r="BZ691" s="143">
        <v>4.7916666666666661</v>
      </c>
      <c r="CA691" s="143">
        <v>5.4166666666666652</v>
      </c>
      <c r="CB691" s="143">
        <v>8.0833333333333321</v>
      </c>
      <c r="CC691" s="143">
        <v>12.291666666666666</v>
      </c>
      <c r="CD691" s="143">
        <v>11.750000000000004</v>
      </c>
      <c r="CE691" s="144">
        <v>9.5833333333333304</v>
      </c>
      <c r="CF691" s="110"/>
      <c r="CG691" s="111">
        <v>91.3</v>
      </c>
      <c r="CH691" s="111">
        <v>52.7</v>
      </c>
      <c r="CI691" s="111">
        <v>69.2</v>
      </c>
      <c r="CJ691" s="111">
        <v>88.5</v>
      </c>
      <c r="CK691" s="111">
        <v>101.5</v>
      </c>
      <c r="CL691" s="111">
        <v>71.5</v>
      </c>
      <c r="CM691" s="111">
        <v>62.3</v>
      </c>
      <c r="CN691" s="111">
        <v>58.3</v>
      </c>
      <c r="CO691" s="111">
        <v>72.5</v>
      </c>
      <c r="CP691" s="111">
        <v>111.5</v>
      </c>
      <c r="CQ691" s="111">
        <v>82</v>
      </c>
      <c r="CR691" s="111">
        <v>122.4</v>
      </c>
      <c r="CS691" s="112"/>
      <c r="CT691" s="125" t="s">
        <v>1358</v>
      </c>
      <c r="CU691" s="114">
        <f>SUM(K691:T691)</f>
        <v>2.8</v>
      </c>
      <c r="CV691" s="114"/>
      <c r="CW691" s="114"/>
      <c r="CX691" s="114">
        <f>SUM(U691:AD691)</f>
        <v>34.400000000000006</v>
      </c>
      <c r="CY691" s="114"/>
      <c r="CZ691" s="114"/>
      <c r="DA691" s="114">
        <f>SUM(AE691:AO691)</f>
        <v>19.8</v>
      </c>
      <c r="DB691" s="115">
        <f>+SUM(CU691:DA691)</f>
        <v>57</v>
      </c>
      <c r="DC691" s="116">
        <f>COUNT(K691:T691)</f>
        <v>10</v>
      </c>
      <c r="DD691" s="116">
        <f>COUNT(U691:AD691)</f>
        <v>10</v>
      </c>
      <c r="DE691" s="116">
        <f>COUNT(AE691:AO691)</f>
        <v>10</v>
      </c>
      <c r="DF691" s="117">
        <f>COUNT(K691:AO691)</f>
        <v>30</v>
      </c>
      <c r="DH691" s="119"/>
      <c r="DI691" s="119"/>
      <c r="DJ691" s="120"/>
      <c r="DK691" s="121"/>
      <c r="DL691" s="119"/>
      <c r="DM691" s="119"/>
      <c r="DN691" s="120"/>
      <c r="DO691" s="121"/>
      <c r="DP691" s="119"/>
      <c r="DQ691" s="119"/>
      <c r="DR691" s="120"/>
      <c r="DS691" s="121"/>
      <c r="DT691" s="119"/>
      <c r="DU691" s="119"/>
      <c r="DV691" s="120"/>
      <c r="DW691" s="121"/>
      <c r="DX691" s="119"/>
      <c r="DY691" s="119"/>
      <c r="DZ691" s="120"/>
      <c r="EA691" s="121"/>
      <c r="EB691" s="119"/>
      <c r="EC691" s="119"/>
      <c r="ED691" s="120"/>
      <c r="EE691" s="121"/>
      <c r="EF691" s="119"/>
      <c r="EG691" s="119"/>
      <c r="EH691" s="120"/>
      <c r="EI691" s="121"/>
      <c r="EJ691" s="119"/>
      <c r="EK691" s="119"/>
      <c r="EL691" s="120"/>
      <c r="EM691" s="121"/>
      <c r="EN691" s="119"/>
      <c r="EO691" s="119"/>
      <c r="EP691" s="120"/>
      <c r="EQ691" s="121"/>
      <c r="ER691" s="119"/>
      <c r="ES691" s="119"/>
      <c r="ET691" s="120"/>
      <c r="EU691" s="121"/>
      <c r="EV691" s="119"/>
      <c r="EW691" s="119"/>
      <c r="EX691" s="120"/>
      <c r="EY691" s="121"/>
      <c r="EZ691" s="119"/>
      <c r="FA691" s="119"/>
      <c r="FB691" s="120"/>
    </row>
    <row r="692" spans="1:158" s="118" customFormat="1" ht="15" customHeight="1" x14ac:dyDescent="0.25">
      <c r="A692" s="85">
        <v>26145020</v>
      </c>
      <c r="B692" s="86">
        <v>-75.800138889999999</v>
      </c>
      <c r="C692" s="86">
        <v>5.27594444</v>
      </c>
      <c r="D692" s="445">
        <v>1932</v>
      </c>
      <c r="E692" s="197" t="s">
        <v>1359</v>
      </c>
      <c r="F692" s="169" t="s">
        <v>58</v>
      </c>
      <c r="G692" s="169" t="s">
        <v>1515</v>
      </c>
      <c r="H692" s="169" t="s">
        <v>713</v>
      </c>
      <c r="I692" s="169" t="s">
        <v>1674</v>
      </c>
      <c r="J692" s="171" t="s">
        <v>1360</v>
      </c>
      <c r="K692" s="91">
        <v>12.8</v>
      </c>
      <c r="L692" s="126">
        <v>0</v>
      </c>
      <c r="M692" s="126">
        <v>0</v>
      </c>
      <c r="N692" s="126">
        <v>8.4</v>
      </c>
      <c r="O692" s="126">
        <v>0</v>
      </c>
      <c r="P692" s="126">
        <v>0</v>
      </c>
      <c r="Q692" s="126">
        <v>0</v>
      </c>
      <c r="R692" s="126">
        <v>0</v>
      </c>
      <c r="S692" s="126">
        <v>0</v>
      </c>
      <c r="T692" s="126">
        <v>5.4</v>
      </c>
      <c r="U692" s="126">
        <v>0</v>
      </c>
      <c r="V692" s="661">
        <v>6</v>
      </c>
      <c r="W692" s="661">
        <v>2.8</v>
      </c>
      <c r="X692" s="126">
        <v>19</v>
      </c>
      <c r="Y692" s="126">
        <v>27.5</v>
      </c>
      <c r="Z692" s="126">
        <v>14.8</v>
      </c>
      <c r="AA692" s="126">
        <v>0.4</v>
      </c>
      <c r="AB692" s="126">
        <v>0</v>
      </c>
      <c r="AC692" s="126">
        <v>4</v>
      </c>
      <c r="AD692" s="91">
        <v>0</v>
      </c>
      <c r="AE692" s="126">
        <v>0</v>
      </c>
      <c r="AF692" s="126">
        <v>0</v>
      </c>
      <c r="AG692" s="126">
        <v>0</v>
      </c>
      <c r="AH692" s="126">
        <v>0</v>
      </c>
      <c r="AI692" s="126">
        <v>0</v>
      </c>
      <c r="AJ692" s="126">
        <v>2.4</v>
      </c>
      <c r="AK692" s="126">
        <v>4</v>
      </c>
      <c r="AL692" s="126">
        <v>7.5</v>
      </c>
      <c r="AM692" s="126">
        <v>0</v>
      </c>
      <c r="AN692" s="126">
        <v>0</v>
      </c>
      <c r="AO692" s="120"/>
      <c r="AP692" s="92">
        <f t="shared" si="411"/>
        <v>115.00000000000001</v>
      </c>
      <c r="AQ692" s="93" t="s">
        <v>1301</v>
      </c>
      <c r="AR692" s="483"/>
      <c r="AS692" s="484"/>
      <c r="AT692" s="96">
        <f>COUNT(K692:AO692)</f>
        <v>30</v>
      </c>
      <c r="AU692" s="97">
        <f t="shared" ref="AU692:AU703" si="453">COUNTIF(K692:AO692,"&gt;0")</f>
        <v>13</v>
      </c>
      <c r="AV692" s="98"/>
      <c r="AW692" s="58">
        <f t="shared" si="427"/>
        <v>0</v>
      </c>
      <c r="AX692" s="99"/>
      <c r="AY692" s="100">
        <f t="shared" si="452"/>
        <v>27.5</v>
      </c>
      <c r="AZ692" s="101">
        <v>90.4</v>
      </c>
      <c r="BA692" s="102">
        <f t="shared" si="412"/>
        <v>-62.900000000000006</v>
      </c>
      <c r="BB692" s="102" t="str">
        <f t="shared" si="413"/>
        <v/>
      </c>
      <c r="BC692" s="102" t="str">
        <f t="shared" si="414"/>
        <v/>
      </c>
      <c r="BD692" s="102" t="s">
        <v>1301</v>
      </c>
      <c r="BE692" s="103" t="e">
        <f>AU692-BD692</f>
        <v>#VALUE!</v>
      </c>
      <c r="BF692" s="346" t="s">
        <v>1359</v>
      </c>
      <c r="BG692" s="105" t="s">
        <v>1301</v>
      </c>
      <c r="BH692" s="105" t="s">
        <v>1301</v>
      </c>
      <c r="BI692" s="105" t="s">
        <v>1301</v>
      </c>
      <c r="BJ692" s="105" t="s">
        <v>1301</v>
      </c>
      <c r="BK692" s="105" t="s">
        <v>1301</v>
      </c>
      <c r="BL692" s="105" t="s">
        <v>1301</v>
      </c>
      <c r="BM692" s="105" t="s">
        <v>1301</v>
      </c>
      <c r="BN692" s="105" t="s">
        <v>1301</v>
      </c>
      <c r="BO692" s="105" t="s">
        <v>1301</v>
      </c>
      <c r="BP692" s="105" t="s">
        <v>1301</v>
      </c>
      <c r="BQ692" s="105" t="s">
        <v>1301</v>
      </c>
      <c r="BR692" s="106" t="s">
        <v>1301</v>
      </c>
      <c r="BS692" s="107"/>
      <c r="BT692" s="142" t="s">
        <v>1301</v>
      </c>
      <c r="BU692" s="143" t="s">
        <v>1301</v>
      </c>
      <c r="BV692" s="143" t="s">
        <v>1301</v>
      </c>
      <c r="BW692" s="143" t="s">
        <v>1301</v>
      </c>
      <c r="BX692" s="143" t="s">
        <v>1301</v>
      </c>
      <c r="BY692" s="143" t="s">
        <v>1301</v>
      </c>
      <c r="BZ692" s="143" t="s">
        <v>1301</v>
      </c>
      <c r="CA692" s="143" t="s">
        <v>1301</v>
      </c>
      <c r="CB692" s="143" t="s">
        <v>1301</v>
      </c>
      <c r="CC692" s="143" t="s">
        <v>1301</v>
      </c>
      <c r="CD692" s="143" t="s">
        <v>1301</v>
      </c>
      <c r="CE692" s="144" t="s">
        <v>1301</v>
      </c>
      <c r="CF692" s="110"/>
      <c r="CG692" s="111">
        <v>51</v>
      </c>
      <c r="CH692" s="111">
        <v>65</v>
      </c>
      <c r="CI692" s="111">
        <v>114.3</v>
      </c>
      <c r="CJ692" s="111">
        <v>90.4</v>
      </c>
      <c r="CK692" s="111">
        <v>72.5</v>
      </c>
      <c r="CL692" s="111">
        <v>60</v>
      </c>
      <c r="CM692" s="111">
        <v>61.7</v>
      </c>
      <c r="CN692" s="111">
        <v>77</v>
      </c>
      <c r="CO692" s="111">
        <v>81</v>
      </c>
      <c r="CP692" s="111">
        <v>76</v>
      </c>
      <c r="CQ692" s="111">
        <v>60</v>
      </c>
      <c r="CR692" s="111">
        <v>121</v>
      </c>
      <c r="CS692" s="112"/>
      <c r="CT692" s="200" t="s">
        <v>1359</v>
      </c>
      <c r="CU692" s="114"/>
      <c r="CV692" s="114"/>
      <c r="CW692" s="114"/>
      <c r="CX692" s="114"/>
      <c r="CY692" s="114"/>
      <c r="CZ692" s="114"/>
      <c r="DA692" s="114"/>
      <c r="DB692" s="115"/>
      <c r="DC692" s="116"/>
      <c r="DD692" s="116"/>
      <c r="DE692" s="116"/>
      <c r="DF692" s="117"/>
      <c r="DH692" s="119">
        <v>40.168707400194748</v>
      </c>
      <c r="DI692" s="119">
        <v>30.354186952288217</v>
      </c>
      <c r="DJ692" s="120">
        <v>25.396336416747811</v>
      </c>
      <c r="DK692" s="121"/>
      <c r="DL692" s="119">
        <v>22.539366883116884</v>
      </c>
      <c r="DM692" s="119">
        <v>32.793763528138527</v>
      </c>
      <c r="DN692" s="120">
        <v>25.077583874458874</v>
      </c>
      <c r="DO692" s="121"/>
      <c r="DP692" s="119">
        <v>38.30010504201681</v>
      </c>
      <c r="DQ692" s="119">
        <v>41.416386554621852</v>
      </c>
      <c r="DR692" s="120">
        <v>46.744222689075627</v>
      </c>
      <c r="DS692" s="121"/>
      <c r="DT692" s="119">
        <v>44.722205082618707</v>
      </c>
      <c r="DU692" s="119">
        <v>49.124390817820547</v>
      </c>
      <c r="DV692" s="120">
        <v>42.821261242417904</v>
      </c>
      <c r="DW692" s="121"/>
      <c r="DX692" s="119">
        <v>36.92345679012346</v>
      </c>
      <c r="DY692" s="119">
        <v>29.018434875706781</v>
      </c>
      <c r="DZ692" s="120">
        <v>44.828478704540125</v>
      </c>
      <c r="EA692" s="121"/>
      <c r="EB692" s="119">
        <v>25.8677700348432</v>
      </c>
      <c r="EC692" s="119">
        <v>16.479467396714782</v>
      </c>
      <c r="ED692" s="120">
        <v>14.981333997013438</v>
      </c>
      <c r="EE692" s="121"/>
      <c r="EF692" s="119">
        <v>14.198201058201059</v>
      </c>
      <c r="EG692" s="119">
        <v>8.737354497354497</v>
      </c>
      <c r="EH692" s="120">
        <v>15.290370370370368</v>
      </c>
      <c r="EI692" s="121"/>
      <c r="EJ692" s="119">
        <v>13.513698630136986</v>
      </c>
      <c r="EK692" s="119">
        <v>11.111263318112632</v>
      </c>
      <c r="EL692" s="120">
        <v>19.219482496194825</v>
      </c>
      <c r="EM692" s="121"/>
      <c r="EN692" s="119">
        <v>15.97524882903981</v>
      </c>
      <c r="EO692" s="119">
        <v>21.300331772053081</v>
      </c>
      <c r="EP692" s="120">
        <v>36.270847970335673</v>
      </c>
      <c r="EQ692" s="121"/>
      <c r="ER692" s="119">
        <v>31.004876499956204</v>
      </c>
      <c r="ES692" s="119">
        <v>58.999570815450632</v>
      </c>
      <c r="ET692" s="120">
        <v>73.649124113164575</v>
      </c>
      <c r="EU692" s="121"/>
      <c r="EV692" s="119">
        <v>50.383584589614742</v>
      </c>
      <c r="EW692" s="119">
        <v>55.781825795644899</v>
      </c>
      <c r="EX692" s="120">
        <v>52.982737762888526</v>
      </c>
      <c r="EY692" s="121"/>
      <c r="EZ692" s="119">
        <v>52.990839107005385</v>
      </c>
      <c r="FA692" s="119">
        <v>42.930548223908495</v>
      </c>
      <c r="FB692" s="120">
        <v>33.467898383371818</v>
      </c>
    </row>
    <row r="693" spans="1:158" s="118" customFormat="1" ht="15" customHeight="1" x14ac:dyDescent="0.25">
      <c r="A693" s="85">
        <v>26080280</v>
      </c>
      <c r="B693" s="86">
        <v>-76.601555559999994</v>
      </c>
      <c r="C693" s="86">
        <v>3.4381666700000002</v>
      </c>
      <c r="D693" s="445">
        <v>1651</v>
      </c>
      <c r="E693" s="450" t="s">
        <v>504</v>
      </c>
      <c r="F693" s="451" t="s">
        <v>63</v>
      </c>
      <c r="G693" s="451" t="s">
        <v>1515</v>
      </c>
      <c r="H693" s="451" t="s">
        <v>713</v>
      </c>
      <c r="I693" s="451" t="s">
        <v>1673</v>
      </c>
      <c r="J693" s="281" t="s">
        <v>744</v>
      </c>
      <c r="K693" s="91">
        <v>11</v>
      </c>
      <c r="L693" s="126">
        <v>0</v>
      </c>
      <c r="M693" s="126">
        <v>0</v>
      </c>
      <c r="N693" s="126">
        <v>0</v>
      </c>
      <c r="O693" s="126">
        <v>51</v>
      </c>
      <c r="P693" s="126">
        <v>0</v>
      </c>
      <c r="Q693" s="126">
        <v>11</v>
      </c>
      <c r="R693" s="126">
        <v>3</v>
      </c>
      <c r="S693" s="126">
        <v>0</v>
      </c>
      <c r="T693" s="126">
        <v>19</v>
      </c>
      <c r="U693" s="126">
        <v>0</v>
      </c>
      <c r="V693" s="661">
        <v>6</v>
      </c>
      <c r="W693" s="661">
        <v>0</v>
      </c>
      <c r="X693" s="126">
        <v>0</v>
      </c>
      <c r="Y693" s="126">
        <v>11</v>
      </c>
      <c r="Z693" s="126">
        <v>7</v>
      </c>
      <c r="AA693" s="126">
        <v>2</v>
      </c>
      <c r="AB693" s="126">
        <v>20</v>
      </c>
      <c r="AC693" s="126">
        <v>7</v>
      </c>
      <c r="AD693" s="91">
        <v>0</v>
      </c>
      <c r="AE693" s="126">
        <v>0</v>
      </c>
      <c r="AF693" s="126">
        <v>0</v>
      </c>
      <c r="AG693" s="126">
        <v>0</v>
      </c>
      <c r="AH693" s="126" t="s">
        <v>1301</v>
      </c>
      <c r="AI693" s="126">
        <v>0</v>
      </c>
      <c r="AJ693" s="126">
        <v>3</v>
      </c>
      <c r="AK693" s="126">
        <v>11</v>
      </c>
      <c r="AL693" s="126">
        <v>0</v>
      </c>
      <c r="AM693" s="126">
        <v>0</v>
      </c>
      <c r="AN693" s="126">
        <v>0</v>
      </c>
      <c r="AO693" s="120"/>
      <c r="AP693" s="92">
        <f t="shared" si="411"/>
        <v>162</v>
      </c>
      <c r="AQ693" s="93">
        <v>242.08620689655172</v>
      </c>
      <c r="AR693" s="94">
        <f>+AP693*100/AQ693</f>
        <v>66.918310661633782</v>
      </c>
      <c r="AS693" s="95">
        <f>IF(AND((AP693*$AT$1*100/(AQ693*AT693))&gt;100+3.33*AP693-AQ693*AT693/$AT$1,AQ693&lt;30),IF(100+3.33*AP693-AQ693*AT693/$AT$1&gt;200,200,100+3.33*AP693-AQ693*AT693/$AT$1),IF((AP693*$AT$1*100/(AQ693*AT693))&lt;100+AP693-3.33*AQ693*AT693/$AT$1,100+AP693-3.33*AQ693*AT693/$AT$1,IF((AP693*$AT$1*100/(AQ693*AT693))&gt;200,200,(AP693*$AT$1*100/(AQ693*AT693)))))</f>
        <v>69.225838615483227</v>
      </c>
      <c r="AT693" s="96">
        <f t="shared" ref="AT693:AT697" si="454">COUNT(K693:AO693)</f>
        <v>29</v>
      </c>
      <c r="AU693" s="97">
        <f t="shared" si="453"/>
        <v>13</v>
      </c>
      <c r="AV693" s="98"/>
      <c r="AW693" s="58">
        <f t="shared" si="427"/>
        <v>0</v>
      </c>
      <c r="AX693" s="99"/>
      <c r="AY693" s="100">
        <f t="shared" si="452"/>
        <v>51</v>
      </c>
      <c r="AZ693" s="101">
        <v>125</v>
      </c>
      <c r="BA693" s="102">
        <f t="shared" si="412"/>
        <v>-74</v>
      </c>
      <c r="BB693" s="102" t="str">
        <f t="shared" si="413"/>
        <v/>
      </c>
      <c r="BC693" s="102" t="str">
        <f t="shared" si="414"/>
        <v/>
      </c>
      <c r="BD693" s="102">
        <v>16.188888888888886</v>
      </c>
      <c r="BE693" s="103">
        <f>AU693-BD693</f>
        <v>-3.1888888888888864</v>
      </c>
      <c r="BF693" s="124" t="s">
        <v>504</v>
      </c>
      <c r="BG693" s="105">
        <v>116.83333333333333</v>
      </c>
      <c r="BH693" s="105">
        <v>112.1</v>
      </c>
      <c r="BI693" s="105">
        <v>166.76666666666668</v>
      </c>
      <c r="BJ693" s="105">
        <v>242.08620689655172</v>
      </c>
      <c r="BK693" s="105">
        <v>227.93103448275863</v>
      </c>
      <c r="BL693" s="105">
        <v>126.53999999999999</v>
      </c>
      <c r="BM693" s="105">
        <v>81.433333333333337</v>
      </c>
      <c r="BN693" s="105">
        <v>53.333333333333336</v>
      </c>
      <c r="BO693" s="105">
        <v>119.17241379310344</v>
      </c>
      <c r="BP693" s="105">
        <v>157.9</v>
      </c>
      <c r="BQ693" s="105">
        <v>188.06666666666666</v>
      </c>
      <c r="BR693" s="106">
        <v>139.68965517241378</v>
      </c>
      <c r="BS693" s="107"/>
      <c r="BT693" s="466">
        <v>9.5999999999999979</v>
      </c>
      <c r="BU693" s="108">
        <v>9.2218390804597732</v>
      </c>
      <c r="BV693" s="108">
        <v>13.733333333333333</v>
      </c>
      <c r="BW693" s="108">
        <v>16.188888888888886</v>
      </c>
      <c r="BX693" s="108">
        <v>16.068965517241381</v>
      </c>
      <c r="BY693" s="109">
        <v>9.6666666666666679</v>
      </c>
      <c r="BZ693" s="109">
        <v>7.93333333333333</v>
      </c>
      <c r="CA693" s="109">
        <v>5.8999999999999986</v>
      </c>
      <c r="CB693" s="109">
        <v>9.5057471264367841</v>
      </c>
      <c r="CC693" s="109">
        <v>13.766666666666666</v>
      </c>
      <c r="CD693" s="109">
        <v>13.900000000000002</v>
      </c>
      <c r="CE693" s="109">
        <v>11.34888888888889</v>
      </c>
      <c r="CF693" s="110"/>
      <c r="CG693" s="111">
        <v>89</v>
      </c>
      <c r="CH693" s="111">
        <v>93</v>
      </c>
      <c r="CI693" s="111">
        <v>135</v>
      </c>
      <c r="CJ693" s="111">
        <v>125</v>
      </c>
      <c r="CK693" s="111">
        <v>82</v>
      </c>
      <c r="CL693" s="111">
        <v>93</v>
      </c>
      <c r="CM693" s="111">
        <v>90</v>
      </c>
      <c r="CN693" s="111">
        <v>80</v>
      </c>
      <c r="CO693" s="111">
        <v>63</v>
      </c>
      <c r="CP693" s="111">
        <v>85</v>
      </c>
      <c r="CQ693" s="111">
        <v>91</v>
      </c>
      <c r="CR693" s="111">
        <v>92</v>
      </c>
      <c r="CS693" s="112"/>
      <c r="CT693" s="200" t="s">
        <v>504</v>
      </c>
      <c r="CU693" s="114">
        <f t="shared" ref="CU693:CU702" si="455">SUM(K693:T693)</f>
        <v>95</v>
      </c>
      <c r="CV693" s="114"/>
      <c r="CW693" s="114"/>
      <c r="CX693" s="114">
        <f t="shared" ref="CX693:CX702" si="456">SUM(U693:AD693)</f>
        <v>53</v>
      </c>
      <c r="CY693" s="114"/>
      <c r="CZ693" s="114"/>
      <c r="DA693" s="114">
        <f t="shared" ref="DA693:DA702" si="457">SUM(AE693:AO693)</f>
        <v>14</v>
      </c>
      <c r="DB693" s="115">
        <f t="shared" ref="DB693:DB702" si="458">+SUM(CU693:DA693)</f>
        <v>162</v>
      </c>
      <c r="DC693" s="116">
        <f>COUNT(K693:T693)</f>
        <v>10</v>
      </c>
      <c r="DD693" s="116">
        <f t="shared" ref="DD693:DD702" si="459">COUNT(U693:AD693)</f>
        <v>10</v>
      </c>
      <c r="DE693" s="116">
        <f t="shared" ref="DE693:DE702" si="460">COUNT(AE693:AO693)</f>
        <v>9</v>
      </c>
      <c r="DF693" s="117">
        <f>COUNT(K693:AO693)</f>
        <v>29</v>
      </c>
      <c r="DH693" s="119">
        <v>41.782827093204787</v>
      </c>
      <c r="DI693" s="119">
        <v>44.181841088986879</v>
      </c>
      <c r="DJ693" s="120">
        <v>39.883607679877287</v>
      </c>
      <c r="DK693" s="121"/>
      <c r="DL693" s="119">
        <v>41.39762166788946</v>
      </c>
      <c r="DM693" s="119">
        <v>39.778154805575937</v>
      </c>
      <c r="DN693" s="120">
        <v>32.996637319638062</v>
      </c>
      <c r="DO693" s="121"/>
      <c r="DP693" s="119">
        <v>51.072287250869969</v>
      </c>
      <c r="DQ693" s="119">
        <v>39.678469742848101</v>
      </c>
      <c r="DR693" s="120">
        <v>61.76648438559225</v>
      </c>
      <c r="DS693" s="121"/>
      <c r="DT693" s="119">
        <v>61.680217701470042</v>
      </c>
      <c r="DU693" s="119">
        <v>65.578967280655334</v>
      </c>
      <c r="DV693" s="120">
        <v>87.771849500633209</v>
      </c>
      <c r="DW693" s="121"/>
      <c r="DX693" s="119">
        <v>69.084878231781673</v>
      </c>
      <c r="DY693" s="119">
        <v>73.783849688936144</v>
      </c>
      <c r="DZ693" s="120">
        <v>77.682996217213258</v>
      </c>
      <c r="EA693" s="121"/>
      <c r="EB693" s="119">
        <v>55.093030080704324</v>
      </c>
      <c r="EC693" s="119">
        <v>43.194535380878897</v>
      </c>
      <c r="ED693" s="120">
        <v>37.995193159106435</v>
      </c>
      <c r="EE693" s="121"/>
      <c r="EF693" s="119">
        <v>35.525239957340922</v>
      </c>
      <c r="EG693" s="119">
        <v>18.313011020263069</v>
      </c>
      <c r="EH693" s="120">
        <v>23.816921436189126</v>
      </c>
      <c r="EI693" s="121"/>
      <c r="EJ693" s="119">
        <v>16.306632082188994</v>
      </c>
      <c r="EK693" s="119">
        <v>16.006510019326623</v>
      </c>
      <c r="EL693" s="120">
        <v>35.514444105380946</v>
      </c>
      <c r="EM693" s="121"/>
      <c r="EN693" s="119">
        <v>26.648761046612375</v>
      </c>
      <c r="EO693" s="119">
        <v>40.588112978686539</v>
      </c>
      <c r="EP693" s="120">
        <v>55.142436319528677</v>
      </c>
      <c r="EQ693" s="121"/>
      <c r="ER693" s="119">
        <v>51.883090939641171</v>
      </c>
      <c r="ES693" s="119">
        <v>64.430633086272238</v>
      </c>
      <c r="ET693" s="120">
        <v>67.617310456845217</v>
      </c>
      <c r="EU693" s="121"/>
      <c r="EV693" s="119">
        <v>60.560709873076505</v>
      </c>
      <c r="EW693" s="119">
        <v>62.638773447152651</v>
      </c>
      <c r="EX693" s="120">
        <v>59.076378748736389</v>
      </c>
      <c r="EY693" s="121"/>
      <c r="EZ693" s="119">
        <v>45.813587011159143</v>
      </c>
      <c r="FA693" s="119">
        <v>53.333743842364534</v>
      </c>
      <c r="FB693" s="120">
        <v>36.611289836131505</v>
      </c>
    </row>
    <row r="694" spans="1:158" s="118" customFormat="1" ht="15" customHeight="1" x14ac:dyDescent="0.25">
      <c r="A694" s="85">
        <v>26090630</v>
      </c>
      <c r="B694" s="86">
        <v>-76.331972219999997</v>
      </c>
      <c r="C694" s="86">
        <v>3.7701388900000001</v>
      </c>
      <c r="D694" s="445">
        <v>972</v>
      </c>
      <c r="E694" s="450" t="s">
        <v>505</v>
      </c>
      <c r="F694" s="451" t="s">
        <v>63</v>
      </c>
      <c r="G694" s="451" t="s">
        <v>1515</v>
      </c>
      <c r="H694" s="451" t="s">
        <v>713</v>
      </c>
      <c r="I694" s="451" t="s">
        <v>1675</v>
      </c>
      <c r="J694" s="281" t="s">
        <v>1076</v>
      </c>
      <c r="K694" s="91">
        <v>0</v>
      </c>
      <c r="L694" s="126">
        <v>0</v>
      </c>
      <c r="M694" s="126">
        <v>0</v>
      </c>
      <c r="N694" s="126">
        <v>2</v>
      </c>
      <c r="O694" s="126">
        <v>0</v>
      </c>
      <c r="P694" s="126">
        <v>0</v>
      </c>
      <c r="Q694" s="126">
        <v>0</v>
      </c>
      <c r="R694" s="126">
        <v>0</v>
      </c>
      <c r="S694" s="126">
        <v>0</v>
      </c>
      <c r="T694" s="126">
        <v>0</v>
      </c>
      <c r="U694" s="126">
        <v>0</v>
      </c>
      <c r="V694" s="661">
        <v>33</v>
      </c>
      <c r="W694" s="661">
        <v>0</v>
      </c>
      <c r="X694" s="126">
        <v>3</v>
      </c>
      <c r="Y694" s="126">
        <v>10</v>
      </c>
      <c r="Z694" s="91">
        <v>15</v>
      </c>
      <c r="AA694" s="91">
        <v>4</v>
      </c>
      <c r="AB694" s="126">
        <v>0</v>
      </c>
      <c r="AC694" s="91">
        <v>0</v>
      </c>
      <c r="AD694" s="91">
        <v>0</v>
      </c>
      <c r="AE694" s="126">
        <v>0</v>
      </c>
      <c r="AF694" s="126">
        <v>0</v>
      </c>
      <c r="AG694" s="126">
        <v>0</v>
      </c>
      <c r="AH694" s="126" t="s">
        <v>1301</v>
      </c>
      <c r="AI694" s="126">
        <v>0</v>
      </c>
      <c r="AJ694" s="126">
        <v>20</v>
      </c>
      <c r="AK694" s="126">
        <v>6</v>
      </c>
      <c r="AL694" s="126">
        <v>2</v>
      </c>
      <c r="AM694" s="126">
        <v>0</v>
      </c>
      <c r="AN694" s="126">
        <v>0</v>
      </c>
      <c r="AO694" s="120"/>
      <c r="AP694" s="92">
        <f t="shared" si="411"/>
        <v>95</v>
      </c>
      <c r="AQ694" s="93">
        <v>140.46666666666667</v>
      </c>
      <c r="AR694" s="94">
        <f>+AP694*100/AQ694</f>
        <v>67.631703844328428</v>
      </c>
      <c r="AS694" s="95">
        <f>IF(AND((AP694*$AT$1*100/(AQ694*AT694))&gt;100+3.33*AP694-AQ694*AT694/$AT$1,AQ694&lt;30),IF(100+3.33*AP694-AQ694*AT694/$AT$1&gt;200,200,100+3.33*AP694-AQ694*AT694/$AT$1),IF((AP694*$AT$1*100/(AQ694*AT694))&lt;100+AP694-3.33*AQ694*AT694/$AT$1,100+AP694-3.33*AQ694*AT694/$AT$1,IF((AP694*$AT$1*100/(AQ694*AT694))&gt;200,200,(AP694*$AT$1*100/(AQ694*AT694)))))</f>
        <v>69.963831563098381</v>
      </c>
      <c r="AT694" s="96">
        <f t="shared" si="454"/>
        <v>29</v>
      </c>
      <c r="AU694" s="97">
        <f t="shared" si="453"/>
        <v>9</v>
      </c>
      <c r="AV694" s="98"/>
      <c r="AW694" s="58">
        <f t="shared" si="427"/>
        <v>0</v>
      </c>
      <c r="AX694" s="99"/>
      <c r="AY694" s="100">
        <f t="shared" si="452"/>
        <v>33</v>
      </c>
      <c r="AZ694" s="101">
        <v>95</v>
      </c>
      <c r="BA694" s="102">
        <f t="shared" si="412"/>
        <v>-62</v>
      </c>
      <c r="BB694" s="102" t="str">
        <f t="shared" si="413"/>
        <v/>
      </c>
      <c r="BC694" s="102" t="str">
        <f t="shared" si="414"/>
        <v/>
      </c>
      <c r="BD694" s="102">
        <v>9.5666666666666682</v>
      </c>
      <c r="BE694" s="103">
        <f>AU694-BD694</f>
        <v>-0.56666666666666821</v>
      </c>
      <c r="BF694" s="124" t="s">
        <v>505</v>
      </c>
      <c r="BG694" s="105">
        <v>50.285714285714285</v>
      </c>
      <c r="BH694" s="105">
        <v>63.03448275862069</v>
      </c>
      <c r="BI694" s="105">
        <v>105.06666666666666</v>
      </c>
      <c r="BJ694" s="105">
        <v>140.46666666666667</v>
      </c>
      <c r="BK694" s="105">
        <v>106.78666666666666</v>
      </c>
      <c r="BL694" s="105">
        <v>51.689655172413794</v>
      </c>
      <c r="BM694" s="105">
        <v>42.7</v>
      </c>
      <c r="BN694" s="105">
        <v>41.266666666666666</v>
      </c>
      <c r="BO694" s="105">
        <v>68.2</v>
      </c>
      <c r="BP694" s="105">
        <v>133.16666666666666</v>
      </c>
      <c r="BQ694" s="105">
        <v>116.28571428571429</v>
      </c>
      <c r="BR694" s="106">
        <v>61.482142857142854</v>
      </c>
      <c r="BS694" s="107"/>
      <c r="BT694" s="108">
        <v>5.3827586206896525</v>
      </c>
      <c r="BU694" s="108">
        <v>6.344996731131789</v>
      </c>
      <c r="BV694" s="108">
        <v>8.3333333333333286</v>
      </c>
      <c r="BW694" s="108">
        <v>9.5666666666666682</v>
      </c>
      <c r="BX694" s="108">
        <v>8.8666666666666654</v>
      </c>
      <c r="BY694" s="109">
        <v>5.4701149425287365</v>
      </c>
      <c r="BZ694" s="109">
        <v>4.466666666666665</v>
      </c>
      <c r="CA694" s="109">
        <v>4.1999999999999984</v>
      </c>
      <c r="CB694" s="109">
        <v>6.7666666666666657</v>
      </c>
      <c r="CC694" s="109">
        <v>9.3333333333333304</v>
      </c>
      <c r="CD694" s="109">
        <v>9.353151010701545</v>
      </c>
      <c r="CE694" s="109">
        <v>6.1436781609195394</v>
      </c>
      <c r="CF694" s="110"/>
      <c r="CG694" s="111">
        <v>55</v>
      </c>
      <c r="CH694" s="111">
        <v>75</v>
      </c>
      <c r="CI694" s="111">
        <v>85</v>
      </c>
      <c r="CJ694" s="111">
        <v>95</v>
      </c>
      <c r="CK694" s="111">
        <v>71</v>
      </c>
      <c r="CL694" s="111">
        <v>57</v>
      </c>
      <c r="CM694" s="111">
        <v>60</v>
      </c>
      <c r="CN694" s="111">
        <v>68</v>
      </c>
      <c r="CO694" s="111">
        <v>94</v>
      </c>
      <c r="CP694" s="111">
        <v>96</v>
      </c>
      <c r="CQ694" s="111">
        <v>73</v>
      </c>
      <c r="CR694" s="111">
        <v>52</v>
      </c>
      <c r="CS694" s="112"/>
      <c r="CT694" s="200" t="s">
        <v>505</v>
      </c>
      <c r="CU694" s="114">
        <f t="shared" si="455"/>
        <v>2</v>
      </c>
      <c r="CV694" s="114"/>
      <c r="CW694" s="114"/>
      <c r="CX694" s="114">
        <f t="shared" si="456"/>
        <v>65</v>
      </c>
      <c r="CY694" s="114"/>
      <c r="CZ694" s="114"/>
      <c r="DA694" s="114">
        <f t="shared" si="457"/>
        <v>28</v>
      </c>
      <c r="DB694" s="115">
        <f t="shared" si="458"/>
        <v>95</v>
      </c>
      <c r="DC694" s="116">
        <f>COUNT(K694:T694)</f>
        <v>10</v>
      </c>
      <c r="DD694" s="116">
        <f t="shared" si="459"/>
        <v>10</v>
      </c>
      <c r="DE694" s="116">
        <f t="shared" si="460"/>
        <v>9</v>
      </c>
      <c r="DF694" s="117">
        <f>COUNT(K694:AO694)</f>
        <v>29</v>
      </c>
      <c r="DH694" s="119"/>
      <c r="DI694" s="119"/>
      <c r="DJ694" s="120"/>
      <c r="DK694" s="121"/>
      <c r="DL694" s="119"/>
      <c r="DM694" s="119"/>
      <c r="DN694" s="120"/>
      <c r="DO694" s="121"/>
      <c r="DP694" s="119"/>
      <c r="DQ694" s="119"/>
      <c r="DR694" s="120"/>
      <c r="DS694" s="121"/>
      <c r="DT694" s="119"/>
      <c r="DU694" s="119"/>
      <c r="DV694" s="120"/>
      <c r="DW694" s="121"/>
      <c r="DX694" s="119"/>
      <c r="DY694" s="119"/>
      <c r="DZ694" s="120"/>
      <c r="EA694" s="121"/>
      <c r="EB694" s="119"/>
      <c r="EC694" s="119"/>
      <c r="ED694" s="120"/>
      <c r="EE694" s="121"/>
      <c r="EF694" s="119"/>
      <c r="EG694" s="119"/>
      <c r="EH694" s="120"/>
      <c r="EI694" s="121"/>
      <c r="EJ694" s="119"/>
      <c r="EK694" s="119"/>
      <c r="EL694" s="120"/>
      <c r="EM694" s="121"/>
      <c r="EN694" s="119"/>
      <c r="EO694" s="119"/>
      <c r="EP694" s="120"/>
      <c r="EQ694" s="121"/>
      <c r="ER694" s="119"/>
      <c r="ES694" s="119"/>
      <c r="ET694" s="120"/>
      <c r="EU694" s="121"/>
      <c r="EV694" s="119"/>
      <c r="EW694" s="119"/>
      <c r="EX694" s="120"/>
      <c r="EY694" s="121"/>
      <c r="EZ694" s="119"/>
      <c r="FA694" s="119"/>
      <c r="FB694" s="120"/>
    </row>
    <row r="695" spans="1:158" s="118" customFormat="1" ht="15" customHeight="1" x14ac:dyDescent="0.25">
      <c r="A695" s="85">
        <v>53110040</v>
      </c>
      <c r="B695" s="86">
        <v>-76.540000000000006</v>
      </c>
      <c r="C695" s="86">
        <v>3.6780833299999998</v>
      </c>
      <c r="D695" s="445">
        <v>1503</v>
      </c>
      <c r="E695" s="197" t="s">
        <v>1853</v>
      </c>
      <c r="F695" s="169" t="s">
        <v>63</v>
      </c>
      <c r="G695" s="169" t="s">
        <v>1092</v>
      </c>
      <c r="H695" s="169" t="s">
        <v>713</v>
      </c>
      <c r="I695" s="169" t="s">
        <v>1676</v>
      </c>
      <c r="J695" s="171" t="s">
        <v>1092</v>
      </c>
      <c r="K695" s="91">
        <v>0</v>
      </c>
      <c r="L695" s="126">
        <v>0</v>
      </c>
      <c r="M695" s="126">
        <v>0</v>
      </c>
      <c r="N695" s="126">
        <v>0</v>
      </c>
      <c r="O695" s="126">
        <v>2.7</v>
      </c>
      <c r="P695" s="126">
        <v>8</v>
      </c>
      <c r="Q695" s="126">
        <v>0</v>
      </c>
      <c r="R695" s="126">
        <v>0</v>
      </c>
      <c r="S695" s="126">
        <v>0</v>
      </c>
      <c r="T695" s="126">
        <v>0</v>
      </c>
      <c r="U695" s="126">
        <v>0</v>
      </c>
      <c r="V695" s="661">
        <v>0</v>
      </c>
      <c r="W695" s="661">
        <v>2.5</v>
      </c>
      <c r="X695" s="126">
        <v>0</v>
      </c>
      <c r="Y695" s="126">
        <v>6.5</v>
      </c>
      <c r="Z695" s="126">
        <v>3</v>
      </c>
      <c r="AA695" s="126">
        <v>3.5</v>
      </c>
      <c r="AB695" s="126">
        <v>0</v>
      </c>
      <c r="AC695" s="126">
        <v>3.3</v>
      </c>
      <c r="AD695" s="91">
        <v>0</v>
      </c>
      <c r="AE695" s="126">
        <v>16.3</v>
      </c>
      <c r="AF695" s="126" t="s">
        <v>1301</v>
      </c>
      <c r="AG695" s="126">
        <v>17</v>
      </c>
      <c r="AH695" s="126">
        <v>3</v>
      </c>
      <c r="AI695" s="126">
        <v>0</v>
      </c>
      <c r="AJ695" s="126">
        <v>43</v>
      </c>
      <c r="AK695" s="126">
        <v>20</v>
      </c>
      <c r="AL695" s="126">
        <v>0</v>
      </c>
      <c r="AM695" s="126">
        <v>0</v>
      </c>
      <c r="AN695" s="126">
        <v>0</v>
      </c>
      <c r="AO695" s="120"/>
      <c r="AP695" s="92">
        <f t="shared" si="411"/>
        <v>128.80000000000001</v>
      </c>
      <c r="AQ695" s="93">
        <v>123.82592592592593</v>
      </c>
      <c r="AR695" s="94">
        <f>+AP695*100/AQ695</f>
        <v>104.01698920228517</v>
      </c>
      <c r="AS695" s="95">
        <f>IF(AND((AP695*$AT$1*100/(AQ695*AT695))&gt;100+3.33*AP695-AQ695*AT695/$AT$1,AQ695&lt;30),IF(100+3.33*AP695-AQ695*AT695/$AT$1&gt;200,200,100+3.33*AP695-AQ695*AT695/$AT$1),IF((AP695*$AT$1*100/(AQ695*AT695))&lt;100+AP695-3.33*AQ695*AT695/$AT$1,100+AP695-3.33*AQ695*AT695/$AT$1,IF((AP695*$AT$1*100/(AQ695*AT695))&gt;200,200,(AP695*$AT$1*100/(AQ695*AT695)))))</f>
        <v>107.60378193339845</v>
      </c>
      <c r="AT695" s="96">
        <f t="shared" si="454"/>
        <v>29</v>
      </c>
      <c r="AU695" s="97">
        <f t="shared" si="453"/>
        <v>12</v>
      </c>
      <c r="AV695" s="98"/>
      <c r="AW695" s="58">
        <f t="shared" si="427"/>
        <v>0</v>
      </c>
      <c r="AX695" s="99"/>
      <c r="AY695" s="100">
        <f t="shared" si="452"/>
        <v>43</v>
      </c>
      <c r="AZ695" s="101">
        <v>64</v>
      </c>
      <c r="BA695" s="102">
        <f t="shared" si="412"/>
        <v>-21</v>
      </c>
      <c r="BB695" s="102" t="str">
        <f t="shared" si="413"/>
        <v/>
      </c>
      <c r="BC695" s="102" t="str">
        <f t="shared" si="414"/>
        <v/>
      </c>
      <c r="BD695" s="102"/>
      <c r="BE695" s="103"/>
      <c r="BF695" s="124" t="s">
        <v>1853</v>
      </c>
      <c r="BG695" s="105">
        <v>61.019230769230766</v>
      </c>
      <c r="BH695" s="105">
        <v>54.369230769230775</v>
      </c>
      <c r="BI695" s="105">
        <v>84.696296296296282</v>
      </c>
      <c r="BJ695" s="105">
        <v>123.82592592592593</v>
      </c>
      <c r="BK695" s="105">
        <v>111.55384615384615</v>
      </c>
      <c r="BL695" s="105">
        <v>69.084615384615375</v>
      </c>
      <c r="BM695" s="105">
        <v>54.285185185185192</v>
      </c>
      <c r="BN695" s="105">
        <v>47.374074074074073</v>
      </c>
      <c r="BO695" s="105">
        <v>86.229629629629642</v>
      </c>
      <c r="BP695" s="105">
        <v>156.11153846153846</v>
      </c>
      <c r="BQ695" s="105">
        <v>129.68076923076924</v>
      </c>
      <c r="BR695" s="106">
        <v>72.188461538461539</v>
      </c>
      <c r="BS695" s="107"/>
      <c r="BT695" s="108"/>
      <c r="BU695" s="108"/>
      <c r="BV695" s="108"/>
      <c r="BW695" s="108"/>
      <c r="BX695" s="108"/>
      <c r="BY695" s="109"/>
      <c r="BZ695" s="109"/>
      <c r="CA695" s="109"/>
      <c r="CB695" s="109"/>
      <c r="CC695" s="109"/>
      <c r="CD695" s="109"/>
      <c r="CE695" s="109"/>
      <c r="CF695" s="110"/>
      <c r="CG695" s="111">
        <v>80</v>
      </c>
      <c r="CH695" s="111">
        <v>68</v>
      </c>
      <c r="CI695" s="111">
        <v>58</v>
      </c>
      <c r="CJ695" s="111">
        <v>64</v>
      </c>
      <c r="CK695" s="111">
        <v>55</v>
      </c>
      <c r="CL695" s="111">
        <v>125</v>
      </c>
      <c r="CM695" s="111">
        <v>64</v>
      </c>
      <c r="CN695" s="111">
        <v>47</v>
      </c>
      <c r="CO695" s="111">
        <v>98</v>
      </c>
      <c r="CP695" s="111">
        <v>125</v>
      </c>
      <c r="CQ695" s="111">
        <v>64</v>
      </c>
      <c r="CR695" s="111">
        <v>80</v>
      </c>
      <c r="CS695" s="112"/>
      <c r="CT695" s="200" t="s">
        <v>1853</v>
      </c>
      <c r="CU695" s="114">
        <f t="shared" si="455"/>
        <v>10.7</v>
      </c>
      <c r="CV695" s="114"/>
      <c r="CW695" s="114"/>
      <c r="CX695" s="114">
        <f t="shared" si="456"/>
        <v>18.8</v>
      </c>
      <c r="CY695" s="114"/>
      <c r="CZ695" s="114"/>
      <c r="DA695" s="114">
        <f t="shared" si="457"/>
        <v>99.3</v>
      </c>
      <c r="DB695" s="115">
        <f t="shared" si="458"/>
        <v>128.80000000000001</v>
      </c>
      <c r="DC695" s="116"/>
      <c r="DD695" s="116">
        <f t="shared" si="459"/>
        <v>10</v>
      </c>
      <c r="DE695" s="116">
        <f t="shared" si="460"/>
        <v>9</v>
      </c>
      <c r="DF695" s="117"/>
      <c r="DH695" s="119">
        <v>43.473037377525095</v>
      </c>
      <c r="DI695" s="119">
        <v>36.73069130277004</v>
      </c>
      <c r="DJ695" s="120">
        <v>38.642699891133418</v>
      </c>
      <c r="DK695" s="121"/>
      <c r="DL695" s="119">
        <v>33.868181256945292</v>
      </c>
      <c r="DM695" s="119">
        <v>50.08818372638595</v>
      </c>
      <c r="DN695" s="120">
        <v>34.072206445240134</v>
      </c>
      <c r="DO695" s="121"/>
      <c r="DP695" s="119">
        <v>58.065203562340976</v>
      </c>
      <c r="DQ695" s="119">
        <v>43.722010178117053</v>
      </c>
      <c r="DR695" s="120">
        <v>53.712786259541986</v>
      </c>
      <c r="DS695" s="121"/>
      <c r="DT695" s="119">
        <v>58.015434180630507</v>
      </c>
      <c r="DU695" s="119">
        <v>71.838241976711174</v>
      </c>
      <c r="DV695" s="120">
        <v>73.149895271229767</v>
      </c>
      <c r="DW695" s="121"/>
      <c r="DX695" s="119">
        <v>44.202826896230789</v>
      </c>
      <c r="DY695" s="119">
        <v>36.852024197301056</v>
      </c>
      <c r="DZ695" s="120">
        <v>39.302291763610967</v>
      </c>
      <c r="EA695" s="121"/>
      <c r="EB695" s="119">
        <v>37.987096774193546</v>
      </c>
      <c r="EC695" s="119">
        <v>20.025806451612901</v>
      </c>
      <c r="ED695" s="120">
        <v>15.587096774193547</v>
      </c>
      <c r="EE695" s="121"/>
      <c r="EF695" s="119">
        <v>24.771999492514595</v>
      </c>
      <c r="EG695" s="119">
        <v>10.264095407257043</v>
      </c>
      <c r="EH695" s="120">
        <v>20.528190814514087</v>
      </c>
      <c r="EI695" s="121"/>
      <c r="EJ695" s="119">
        <v>9.2142119921363062</v>
      </c>
      <c r="EK695" s="119">
        <v>13.562491808650067</v>
      </c>
      <c r="EL695" s="120">
        <v>22.362581913499351</v>
      </c>
      <c r="EM695" s="121"/>
      <c r="EN695" s="119">
        <v>21.933752775721693</v>
      </c>
      <c r="EO695" s="119">
        <v>35.439257957068847</v>
      </c>
      <c r="EP695" s="120">
        <v>60.216274981495204</v>
      </c>
      <c r="EQ695" s="121"/>
      <c r="ER695" s="119">
        <v>65.258818222823635</v>
      </c>
      <c r="ES695" s="119">
        <v>70.463509246729814</v>
      </c>
      <c r="ET695" s="120">
        <v>86.177672530446543</v>
      </c>
      <c r="EU695" s="121"/>
      <c r="EV695" s="119">
        <v>67.508398666306235</v>
      </c>
      <c r="EW695" s="119">
        <v>74.477678651887899</v>
      </c>
      <c r="EX695" s="120">
        <v>71.773181941065161</v>
      </c>
      <c r="EY695" s="121"/>
      <c r="EZ695" s="119">
        <v>45.571600011823477</v>
      </c>
      <c r="FA695" s="119">
        <v>45.080526735833992</v>
      </c>
      <c r="FB695" s="120">
        <v>32.410836215305487</v>
      </c>
    </row>
    <row r="696" spans="1:158" s="118" customFormat="1" ht="15" customHeight="1" x14ac:dyDescent="0.25">
      <c r="A696" s="85">
        <v>26095320</v>
      </c>
      <c r="B696" s="86">
        <v>-76.299527780000005</v>
      </c>
      <c r="C696" s="86">
        <v>3.83519444</v>
      </c>
      <c r="D696" s="445">
        <v>979</v>
      </c>
      <c r="E696" s="450" t="s">
        <v>506</v>
      </c>
      <c r="F696" s="451" t="s">
        <v>63</v>
      </c>
      <c r="G696" s="451" t="s">
        <v>1515</v>
      </c>
      <c r="H696" s="451" t="s">
        <v>713</v>
      </c>
      <c r="I696" s="451" t="s">
        <v>1672</v>
      </c>
      <c r="J696" s="281" t="s">
        <v>801</v>
      </c>
      <c r="K696" s="91">
        <v>1</v>
      </c>
      <c r="L696" s="126" t="s">
        <v>1301</v>
      </c>
      <c r="M696" s="126">
        <v>0</v>
      </c>
      <c r="N696" s="126">
        <v>3.5</v>
      </c>
      <c r="O696" s="126">
        <v>0.3</v>
      </c>
      <c r="P696" s="126">
        <v>0.2</v>
      </c>
      <c r="Q696" s="126">
        <v>0</v>
      </c>
      <c r="R696" s="126">
        <v>0</v>
      </c>
      <c r="S696" s="126">
        <v>0</v>
      </c>
      <c r="T696" s="126">
        <v>3</v>
      </c>
      <c r="U696" s="126">
        <v>0</v>
      </c>
      <c r="V696" s="661">
        <v>39</v>
      </c>
      <c r="W696" s="661">
        <v>0</v>
      </c>
      <c r="X696" s="126">
        <v>9.1999999999999993</v>
      </c>
      <c r="Y696" s="126">
        <v>5.5</v>
      </c>
      <c r="Z696" s="126">
        <v>0</v>
      </c>
      <c r="AA696" s="126">
        <v>0.7</v>
      </c>
      <c r="AB696" s="126">
        <v>0</v>
      </c>
      <c r="AC696" s="126">
        <v>1.5</v>
      </c>
      <c r="AD696" s="91">
        <v>0</v>
      </c>
      <c r="AE696" s="126" t="s">
        <v>1301</v>
      </c>
      <c r="AF696" s="126">
        <v>0</v>
      </c>
      <c r="AG696" s="126">
        <v>0</v>
      </c>
      <c r="AH696" s="126">
        <v>0</v>
      </c>
      <c r="AI696" s="126">
        <v>0</v>
      </c>
      <c r="AJ696" s="126">
        <v>7.8</v>
      </c>
      <c r="AK696" s="126">
        <v>0</v>
      </c>
      <c r="AL696" s="126">
        <v>0</v>
      </c>
      <c r="AM696" s="126">
        <v>0</v>
      </c>
      <c r="AN696" s="126">
        <v>0</v>
      </c>
      <c r="AO696" s="120"/>
      <c r="AP696" s="92">
        <f t="shared" si="411"/>
        <v>71.7</v>
      </c>
      <c r="AQ696" s="93">
        <v>128.88288018437501</v>
      </c>
      <c r="AR696" s="94">
        <f t="shared" ref="AR696:AR706" si="461">+AP696*100/AQ696</f>
        <v>55.631903862971306</v>
      </c>
      <c r="AS696" s="95">
        <f t="shared" ref="AS696:AS706" si="462">IF(AND((AP696*$AT$1*100/(AQ696*AT696))&gt;100+3.33*AP696-AQ696*AT696/$AT$1,AQ696&lt;30),IF(100+3.33*AP696-AQ696*AT696/$AT$1&gt;200,200,100+3.33*AP696-AQ696*AT696/$AT$1),IF((AP696*$AT$1*100/(AQ696*AT696))&lt;100+AP696-3.33*AQ696*AT696/$AT$1,100+AP696-3.33*AQ696*AT696/$AT$1,IF((AP696*$AT$1*100/(AQ696*AT696))&gt;200,200,(AP696*$AT$1*100/(AQ696*AT696)))))</f>
        <v>59.605611281754975</v>
      </c>
      <c r="AT696" s="96">
        <f t="shared" si="454"/>
        <v>28</v>
      </c>
      <c r="AU696" s="97">
        <f t="shared" si="453"/>
        <v>11</v>
      </c>
      <c r="AV696" s="98"/>
      <c r="AW696" s="58">
        <f t="shared" si="427"/>
        <v>0</v>
      </c>
      <c r="AX696" s="99"/>
      <c r="AY696" s="100">
        <f t="shared" si="452"/>
        <v>39</v>
      </c>
      <c r="AZ696" s="101">
        <v>85.5</v>
      </c>
      <c r="BA696" s="102">
        <f t="shared" si="412"/>
        <v>-46.5</v>
      </c>
      <c r="BB696" s="102" t="str">
        <f t="shared" si="413"/>
        <v/>
      </c>
      <c r="BC696" s="102" t="str">
        <f t="shared" si="414"/>
        <v/>
      </c>
      <c r="BD696" s="102">
        <v>13.955769230769231</v>
      </c>
      <c r="BE696" s="103">
        <f t="shared" ref="BE696:BE703" si="463">AU696-BD696</f>
        <v>-2.9557692307692314</v>
      </c>
      <c r="BF696" s="124" t="s">
        <v>506</v>
      </c>
      <c r="BG696" s="105">
        <v>66.185423772016676</v>
      </c>
      <c r="BH696" s="105">
        <v>77.030069425205397</v>
      </c>
      <c r="BI696" s="105">
        <v>122.5278482178847</v>
      </c>
      <c r="BJ696" s="105">
        <v>128.88288018437501</v>
      </c>
      <c r="BK696" s="105">
        <v>116.35000000000001</v>
      </c>
      <c r="BL696" s="105">
        <v>62.779402830203395</v>
      </c>
      <c r="BM696" s="105">
        <v>47.109800612450186</v>
      </c>
      <c r="BN696" s="105">
        <v>55.37083333333333</v>
      </c>
      <c r="BO696" s="105">
        <v>92.929166666666674</v>
      </c>
      <c r="BP696" s="105">
        <v>147.80833333333334</v>
      </c>
      <c r="BQ696" s="105">
        <v>121.11504054266663</v>
      </c>
      <c r="BR696" s="106">
        <v>84.597642639279385</v>
      </c>
      <c r="BS696" s="107"/>
      <c r="BT696" s="142">
        <v>8.2138850574712627</v>
      </c>
      <c r="BU696" s="143">
        <v>8.856359650771596</v>
      </c>
      <c r="BV696" s="143">
        <v>12.818406593406589</v>
      </c>
      <c r="BW696" s="143">
        <v>13.955769230769231</v>
      </c>
      <c r="BX696" s="143">
        <v>13.525549450549448</v>
      </c>
      <c r="BY696" s="143">
        <v>9.9649655172413834</v>
      </c>
      <c r="BZ696" s="143">
        <v>7.0753865100416791</v>
      </c>
      <c r="CA696" s="143">
        <v>7.7854545454545425</v>
      </c>
      <c r="CB696" s="143">
        <v>11.216551724137931</v>
      </c>
      <c r="CC696" s="143">
        <v>13.981333333333334</v>
      </c>
      <c r="CD696" s="143">
        <v>12.841532567049809</v>
      </c>
      <c r="CE696" s="144">
        <v>10.39351724137931</v>
      </c>
      <c r="CF696" s="110"/>
      <c r="CG696" s="111">
        <v>54.9</v>
      </c>
      <c r="CH696" s="111">
        <v>71.099999999999994</v>
      </c>
      <c r="CI696" s="111">
        <v>91.2</v>
      </c>
      <c r="CJ696" s="111">
        <v>85.5</v>
      </c>
      <c r="CK696" s="111">
        <v>84.8</v>
      </c>
      <c r="CL696" s="111">
        <v>55.5</v>
      </c>
      <c r="CM696" s="111">
        <v>49.3</v>
      </c>
      <c r="CN696" s="111">
        <v>41.9</v>
      </c>
      <c r="CO696" s="111">
        <v>90</v>
      </c>
      <c r="CP696" s="111">
        <v>108</v>
      </c>
      <c r="CQ696" s="111">
        <v>78.599999999999994</v>
      </c>
      <c r="CR696" s="111">
        <v>80.2</v>
      </c>
      <c r="CS696" s="112"/>
      <c r="CT696" s="200" t="s">
        <v>506</v>
      </c>
      <c r="CU696" s="114">
        <f t="shared" si="455"/>
        <v>8</v>
      </c>
      <c r="CV696" s="114"/>
      <c r="CW696" s="114"/>
      <c r="CX696" s="114">
        <f t="shared" si="456"/>
        <v>55.900000000000006</v>
      </c>
      <c r="CY696" s="114"/>
      <c r="CZ696" s="114"/>
      <c r="DA696" s="114">
        <f t="shared" si="457"/>
        <v>7.8</v>
      </c>
      <c r="DB696" s="115">
        <f t="shared" si="458"/>
        <v>71.7</v>
      </c>
      <c r="DC696" s="116">
        <f t="shared" ref="DC696:DC702" si="464">COUNT(K696:T696)</f>
        <v>9</v>
      </c>
      <c r="DD696" s="116">
        <f t="shared" si="459"/>
        <v>10</v>
      </c>
      <c r="DE696" s="116">
        <f t="shared" si="460"/>
        <v>9</v>
      </c>
      <c r="DF696" s="117">
        <f t="shared" ref="DF696:DF702" si="465">COUNT(K696:AO696)</f>
        <v>28</v>
      </c>
      <c r="DH696" s="119">
        <v>21.604261515601781</v>
      </c>
      <c r="DI696" s="119">
        <v>21.132552748885583</v>
      </c>
      <c r="DJ696" s="120">
        <v>20.755185735512629</v>
      </c>
      <c r="DK696" s="121"/>
      <c r="DL696" s="119">
        <v>23.8579655629139</v>
      </c>
      <c r="DM696" s="119">
        <v>28.465727152317871</v>
      </c>
      <c r="DN696" s="120">
        <v>24.984307284768203</v>
      </c>
      <c r="DO696" s="121"/>
      <c r="DP696" s="119">
        <v>38.521631067961167</v>
      </c>
      <c r="DQ696" s="119">
        <v>32.934524271844666</v>
      </c>
      <c r="DR696" s="120">
        <v>49.695844660194183</v>
      </c>
      <c r="DS696" s="121"/>
      <c r="DT696" s="119">
        <v>34.882901907356946</v>
      </c>
      <c r="DU696" s="119">
        <v>55.083746594005447</v>
      </c>
      <c r="DV696" s="120">
        <v>62.8933514986376</v>
      </c>
      <c r="DW696" s="121"/>
      <c r="DX696" s="119">
        <v>44.822548413344187</v>
      </c>
      <c r="DY696" s="119">
        <v>38.433588283157043</v>
      </c>
      <c r="DZ696" s="120">
        <v>39.431863303498787</v>
      </c>
      <c r="EA696" s="121"/>
      <c r="EB696" s="119">
        <v>32.239126637554591</v>
      </c>
      <c r="EC696" s="119">
        <v>17.091854439592431</v>
      </c>
      <c r="ED696" s="120">
        <v>20.981018922852986</v>
      </c>
      <c r="EE696" s="121"/>
      <c r="EF696" s="119">
        <v>18.108811359026369</v>
      </c>
      <c r="EG696" s="119">
        <v>12.10589046653144</v>
      </c>
      <c r="EH696" s="120">
        <v>19.109298174442195</v>
      </c>
      <c r="EI696" s="121"/>
      <c r="EJ696" s="119">
        <v>17.858713599999998</v>
      </c>
      <c r="EK696" s="119">
        <v>15.111219200000001</v>
      </c>
      <c r="EL696" s="120">
        <v>28.358067200000001</v>
      </c>
      <c r="EM696" s="121"/>
      <c r="EN696" s="119">
        <v>23.161714285714289</v>
      </c>
      <c r="EO696" s="119">
        <v>28.117714285714296</v>
      </c>
      <c r="EP696" s="120">
        <v>53.504571428571438</v>
      </c>
      <c r="EQ696" s="121"/>
      <c r="ER696" s="119">
        <v>50.338926239419585</v>
      </c>
      <c r="ES696" s="119">
        <v>49.338152357920187</v>
      </c>
      <c r="ET696" s="120">
        <v>65.850921402660205</v>
      </c>
      <c r="EU696" s="121"/>
      <c r="EV696" s="119">
        <v>42.260319878141665</v>
      </c>
      <c r="EW696" s="119">
        <v>38.947753236862148</v>
      </c>
      <c r="EX696" s="120">
        <v>50.591926884996191</v>
      </c>
      <c r="EY696" s="121"/>
      <c r="EZ696" s="119">
        <v>26.629043062200964</v>
      </c>
      <c r="FA696" s="119">
        <v>29.066277511961733</v>
      </c>
      <c r="FB696" s="120">
        <v>19.768679425837323</v>
      </c>
    </row>
    <row r="697" spans="1:158" s="118" customFormat="1" ht="15" customHeight="1" x14ac:dyDescent="0.25">
      <c r="A697" s="85">
        <v>26020250</v>
      </c>
      <c r="B697" s="86">
        <v>-76.546972220000001</v>
      </c>
      <c r="C697" s="86">
        <v>2.9036944400000002</v>
      </c>
      <c r="D697" s="445">
        <v>1360</v>
      </c>
      <c r="E697" s="197" t="s">
        <v>507</v>
      </c>
      <c r="F697" s="169" t="s">
        <v>65</v>
      </c>
      <c r="G697" s="169" t="s">
        <v>1515</v>
      </c>
      <c r="H697" s="169" t="s">
        <v>713</v>
      </c>
      <c r="I697" s="169" t="s">
        <v>1677</v>
      </c>
      <c r="J697" s="171" t="s">
        <v>1078</v>
      </c>
      <c r="K697" s="91">
        <v>0</v>
      </c>
      <c r="L697" s="126">
        <v>0</v>
      </c>
      <c r="M697" s="126">
        <v>0</v>
      </c>
      <c r="N697" s="126">
        <v>0</v>
      </c>
      <c r="O697" s="126">
        <v>0</v>
      </c>
      <c r="P697" s="126">
        <v>0</v>
      </c>
      <c r="Q697" s="126">
        <v>0</v>
      </c>
      <c r="R697" s="126">
        <v>0</v>
      </c>
      <c r="S697" s="126">
        <v>0</v>
      </c>
      <c r="T697" s="126">
        <v>0</v>
      </c>
      <c r="U697" s="126">
        <v>0</v>
      </c>
      <c r="V697" s="661">
        <v>45</v>
      </c>
      <c r="W697" s="661">
        <v>0</v>
      </c>
      <c r="X697" s="126">
        <v>45</v>
      </c>
      <c r="Y697" s="126">
        <v>34</v>
      </c>
      <c r="Z697" s="126">
        <v>46</v>
      </c>
      <c r="AA697" s="126">
        <v>23</v>
      </c>
      <c r="AB697" s="126">
        <v>0</v>
      </c>
      <c r="AC697" s="126">
        <v>0</v>
      </c>
      <c r="AD697" s="91">
        <v>0</v>
      </c>
      <c r="AE697" s="126">
        <v>0</v>
      </c>
      <c r="AF697" s="126">
        <v>13</v>
      </c>
      <c r="AG697" s="126">
        <v>0</v>
      </c>
      <c r="AH697" s="126">
        <v>0</v>
      </c>
      <c r="AI697" s="126">
        <v>0</v>
      </c>
      <c r="AJ697" s="126">
        <v>10</v>
      </c>
      <c r="AK697" s="126">
        <v>0</v>
      </c>
      <c r="AL697" s="126">
        <v>0</v>
      </c>
      <c r="AM697" s="126">
        <v>0</v>
      </c>
      <c r="AN697" s="126">
        <v>0</v>
      </c>
      <c r="AO697" s="120"/>
      <c r="AP697" s="92">
        <f t="shared" si="411"/>
        <v>216</v>
      </c>
      <c r="AQ697" s="93">
        <v>191.42857142857142</v>
      </c>
      <c r="AR697" s="94">
        <f t="shared" si="461"/>
        <v>112.83582089552239</v>
      </c>
      <c r="AS697" s="95">
        <f t="shared" si="462"/>
        <v>112.8358208955224</v>
      </c>
      <c r="AT697" s="96">
        <f t="shared" si="454"/>
        <v>30</v>
      </c>
      <c r="AU697" s="97">
        <f t="shared" si="453"/>
        <v>7</v>
      </c>
      <c r="AV697" s="98"/>
      <c r="AW697" s="58">
        <f t="shared" si="427"/>
        <v>0</v>
      </c>
      <c r="AX697" s="99"/>
      <c r="AY697" s="100">
        <f t="shared" si="452"/>
        <v>46</v>
      </c>
      <c r="AZ697" s="101">
        <v>125</v>
      </c>
      <c r="BA697" s="102">
        <f t="shared" si="412"/>
        <v>-79</v>
      </c>
      <c r="BB697" s="102" t="str">
        <f t="shared" si="413"/>
        <v/>
      </c>
      <c r="BC697" s="102" t="str">
        <f t="shared" si="414"/>
        <v/>
      </c>
      <c r="BD697" s="102">
        <v>12.328735632183909</v>
      </c>
      <c r="BE697" s="103">
        <f t="shared" si="463"/>
        <v>-5.3287356321839088</v>
      </c>
      <c r="BF697" s="124" t="s">
        <v>507</v>
      </c>
      <c r="BG697" s="105">
        <v>167.18214285714288</v>
      </c>
      <c r="BH697" s="105">
        <v>176.12758620689658</v>
      </c>
      <c r="BI697" s="105">
        <v>195.69310344827588</v>
      </c>
      <c r="BJ697" s="105">
        <v>191.42857142857142</v>
      </c>
      <c r="BK697" s="105">
        <v>154.92142857142858</v>
      </c>
      <c r="BL697" s="105">
        <v>85.4</v>
      </c>
      <c r="BM697" s="105">
        <v>72.964285714285708</v>
      </c>
      <c r="BN697" s="105">
        <v>51.241379310344826</v>
      </c>
      <c r="BO697" s="105">
        <v>91.36666666666666</v>
      </c>
      <c r="BP697" s="105">
        <v>180.76296296296297</v>
      </c>
      <c r="BQ697" s="105">
        <v>249.65517241379311</v>
      </c>
      <c r="BR697" s="106">
        <v>190.48999999999998</v>
      </c>
      <c r="BS697" s="107"/>
      <c r="BT697" s="108">
        <v>9.8413793103448306</v>
      </c>
      <c r="BU697" s="108">
        <v>9.4323439305479546</v>
      </c>
      <c r="BV697" s="108">
        <v>11.909523809523813</v>
      </c>
      <c r="BW697" s="108">
        <v>12.328735632183909</v>
      </c>
      <c r="BX697" s="108">
        <v>11.038148148148151</v>
      </c>
      <c r="BY697" s="109">
        <v>7.6999999999999993</v>
      </c>
      <c r="BZ697" s="109">
        <v>5.8895785440613002</v>
      </c>
      <c r="CA697" s="109">
        <v>4.1355555555555554</v>
      </c>
      <c r="CB697" s="109">
        <v>7.1000000000000014</v>
      </c>
      <c r="CC697" s="109">
        <v>11.089365079365079</v>
      </c>
      <c r="CD697" s="109">
        <v>14.024137931034485</v>
      </c>
      <c r="CE697" s="109">
        <v>10.833333333333334</v>
      </c>
      <c r="CF697" s="110"/>
      <c r="CG697" s="111">
        <v>130</v>
      </c>
      <c r="CH697" s="111">
        <v>95</v>
      </c>
      <c r="CI697" s="111">
        <v>90</v>
      </c>
      <c r="CJ697" s="111">
        <v>125</v>
      </c>
      <c r="CK697" s="111">
        <v>126</v>
      </c>
      <c r="CL697" s="111">
        <v>70</v>
      </c>
      <c r="CM697" s="111">
        <v>115</v>
      </c>
      <c r="CN697" s="111">
        <v>83</v>
      </c>
      <c r="CO697" s="111">
        <v>95</v>
      </c>
      <c r="CP697" s="111">
        <v>90</v>
      </c>
      <c r="CQ697" s="111">
        <v>110</v>
      </c>
      <c r="CR697" s="111">
        <v>91</v>
      </c>
      <c r="CS697" s="112"/>
      <c r="CT697" s="200" t="s">
        <v>507</v>
      </c>
      <c r="CU697" s="114">
        <f t="shared" si="455"/>
        <v>0</v>
      </c>
      <c r="CV697" s="114"/>
      <c r="CW697" s="114"/>
      <c r="CX697" s="114">
        <f t="shared" si="456"/>
        <v>193</v>
      </c>
      <c r="CY697" s="114"/>
      <c r="CZ697" s="114"/>
      <c r="DA697" s="114">
        <f t="shared" si="457"/>
        <v>23</v>
      </c>
      <c r="DB697" s="115">
        <f t="shared" si="458"/>
        <v>216</v>
      </c>
      <c r="DC697" s="116">
        <f t="shared" si="464"/>
        <v>10</v>
      </c>
      <c r="DD697" s="116">
        <f t="shared" si="459"/>
        <v>10</v>
      </c>
      <c r="DE697" s="116">
        <f t="shared" si="460"/>
        <v>10</v>
      </c>
      <c r="DF697" s="117">
        <f t="shared" si="465"/>
        <v>30</v>
      </c>
      <c r="DH697" s="119">
        <v>70.788355263157897</v>
      </c>
      <c r="DI697" s="119">
        <v>60.090115131578948</v>
      </c>
      <c r="DJ697" s="120">
        <v>51.49152960526316</v>
      </c>
      <c r="DK697" s="121"/>
      <c r="DL697" s="119">
        <v>56.355196078431369</v>
      </c>
      <c r="DM697" s="119">
        <v>60.659411764705887</v>
      </c>
      <c r="DN697" s="120">
        <v>56.555392156862744</v>
      </c>
      <c r="DO697" s="121"/>
      <c r="DP697" s="119">
        <v>67.366971201588882</v>
      </c>
      <c r="DQ697" s="119">
        <v>56.995223435948361</v>
      </c>
      <c r="DR697" s="120">
        <v>74.577805362462755</v>
      </c>
      <c r="DS697" s="121"/>
      <c r="DT697" s="119">
        <v>60.732730392156867</v>
      </c>
      <c r="DU697" s="119">
        <v>70.838176470588238</v>
      </c>
      <c r="DV697" s="120">
        <v>72.539093137254909</v>
      </c>
      <c r="DW697" s="121"/>
      <c r="DX697" s="119">
        <v>55.795671902268758</v>
      </c>
      <c r="DY697" s="119">
        <v>54.695757223191784</v>
      </c>
      <c r="DZ697" s="120">
        <v>61.395237541206129</v>
      </c>
      <c r="EA697" s="121"/>
      <c r="EB697" s="119">
        <v>32.32016229712859</v>
      </c>
      <c r="EC697" s="119">
        <v>21.713545568039955</v>
      </c>
      <c r="ED697" s="120">
        <v>26.116292134831468</v>
      </c>
      <c r="EE697" s="121"/>
      <c r="EF697" s="119">
        <v>28.008115942028986</v>
      </c>
      <c r="EG697" s="119">
        <v>18.705420289855073</v>
      </c>
      <c r="EH697" s="120">
        <v>22.30646376811594</v>
      </c>
      <c r="EI697" s="121"/>
      <c r="EJ697" s="119">
        <v>14.990953947368421</v>
      </c>
      <c r="EK697" s="119">
        <v>16.29016995614035</v>
      </c>
      <c r="EL697" s="120">
        <v>29.482209429824561</v>
      </c>
      <c r="EM697" s="121"/>
      <c r="EN697" s="119">
        <v>22.858123195380173</v>
      </c>
      <c r="EO697" s="119">
        <v>30.144773820981715</v>
      </c>
      <c r="EP697" s="120">
        <v>50.707102983638109</v>
      </c>
      <c r="EQ697" s="121"/>
      <c r="ER697" s="119">
        <v>53.023061383061382</v>
      </c>
      <c r="ES697" s="119">
        <v>65.228369852369852</v>
      </c>
      <c r="ET697" s="120">
        <v>96.341902097902093</v>
      </c>
      <c r="EU697" s="121"/>
      <c r="EV697" s="119">
        <v>79.42046391752578</v>
      </c>
      <c r="EW697" s="119">
        <v>98.925489690721662</v>
      </c>
      <c r="EX697" s="120">
        <v>93.324046391752574</v>
      </c>
      <c r="EY697" s="121"/>
      <c r="EZ697" s="119">
        <v>63.994164843180158</v>
      </c>
      <c r="FA697" s="119">
        <v>68.993708971553602</v>
      </c>
      <c r="FB697" s="120">
        <v>49.79545951859955</v>
      </c>
    </row>
    <row r="698" spans="1:158" s="118" customFormat="1" ht="15" customHeight="1" x14ac:dyDescent="0.25">
      <c r="A698" s="85">
        <v>26010020</v>
      </c>
      <c r="B698" s="215">
        <v>-76.41</v>
      </c>
      <c r="C698" s="215">
        <v>2.3433333300000001</v>
      </c>
      <c r="D698" s="445">
        <v>2400</v>
      </c>
      <c r="E698" s="450" t="s">
        <v>133</v>
      </c>
      <c r="F698" s="451" t="s">
        <v>65</v>
      </c>
      <c r="G698" s="451" t="s">
        <v>1515</v>
      </c>
      <c r="H698" s="451" t="s">
        <v>713</v>
      </c>
      <c r="I698" s="451" t="s">
        <v>1554</v>
      </c>
      <c r="J698" s="281" t="s">
        <v>803</v>
      </c>
      <c r="K698" s="91">
        <v>61</v>
      </c>
      <c r="L698" s="126">
        <v>0</v>
      </c>
      <c r="M698" s="126">
        <v>0</v>
      </c>
      <c r="N698" s="126">
        <v>0</v>
      </c>
      <c r="O698" s="126">
        <v>0</v>
      </c>
      <c r="P698" s="126">
        <v>21</v>
      </c>
      <c r="Q698" s="126">
        <v>1.3</v>
      </c>
      <c r="R698" s="126">
        <v>4.0999999999999996</v>
      </c>
      <c r="S698" s="126">
        <v>0</v>
      </c>
      <c r="T698" s="126">
        <v>0</v>
      </c>
      <c r="U698" s="126">
        <v>0</v>
      </c>
      <c r="V698" s="661">
        <v>0</v>
      </c>
      <c r="W698" s="661">
        <v>18.8</v>
      </c>
      <c r="X698" s="126">
        <v>9.8000000000000007</v>
      </c>
      <c r="Y698" s="126">
        <v>21.8</v>
      </c>
      <c r="Z698" s="126">
        <v>26.5</v>
      </c>
      <c r="AA698" s="126">
        <v>27.8</v>
      </c>
      <c r="AB698" s="126">
        <v>22.4</v>
      </c>
      <c r="AC698" s="126">
        <v>0</v>
      </c>
      <c r="AD698" s="91">
        <v>0</v>
      </c>
      <c r="AE698" s="126">
        <v>0</v>
      </c>
      <c r="AF698" s="126">
        <v>17.5</v>
      </c>
      <c r="AG698" s="126">
        <v>20</v>
      </c>
      <c r="AH698" s="126">
        <v>0</v>
      </c>
      <c r="AI698" s="126">
        <v>13</v>
      </c>
      <c r="AJ698" s="126">
        <v>0</v>
      </c>
      <c r="AK698" s="126">
        <v>7.1</v>
      </c>
      <c r="AL698" s="126">
        <v>9.1999999999999993</v>
      </c>
      <c r="AM698" s="126">
        <v>6.4</v>
      </c>
      <c r="AN698" s="126">
        <v>0</v>
      </c>
      <c r="AO698" s="120"/>
      <c r="AP698" s="92">
        <f t="shared" si="411"/>
        <v>287.7</v>
      </c>
      <c r="AQ698" s="93">
        <v>187.54</v>
      </c>
      <c r="AR698" s="94">
        <f t="shared" si="461"/>
        <v>153.40727311506879</v>
      </c>
      <c r="AS698" s="95">
        <f t="shared" si="462"/>
        <v>153.40727311506879</v>
      </c>
      <c r="AT698" s="96">
        <f>COUNT(K698:AO698)</f>
        <v>30</v>
      </c>
      <c r="AU698" s="97">
        <f>COUNTIF(K698:AO698,"&gt;0")</f>
        <v>16</v>
      </c>
      <c r="AV698" s="98"/>
      <c r="AW698" s="58">
        <f>+LOOKUP(1000,K698:AO698)</f>
        <v>0</v>
      </c>
      <c r="AX698" s="99"/>
      <c r="AY698" s="100">
        <f t="shared" si="452"/>
        <v>61</v>
      </c>
      <c r="AZ698" s="101">
        <v>82.9</v>
      </c>
      <c r="BA698" s="102">
        <f t="shared" si="412"/>
        <v>-21.900000000000006</v>
      </c>
      <c r="BB698" s="102" t="str">
        <f t="shared" si="413"/>
        <v/>
      </c>
      <c r="BC698" s="102" t="str">
        <f t="shared" si="414"/>
        <v/>
      </c>
      <c r="BD698" s="102">
        <v>18.066666666666666</v>
      </c>
      <c r="BE698" s="103">
        <f t="shared" si="463"/>
        <v>-2.0666666666666664</v>
      </c>
      <c r="BF698" s="305" t="s">
        <v>133</v>
      </c>
      <c r="BG698" s="105">
        <v>147.19999999999999</v>
      </c>
      <c r="BH698" s="105">
        <v>127.11000000000003</v>
      </c>
      <c r="BI698" s="105">
        <v>169.0793103448276</v>
      </c>
      <c r="BJ698" s="105">
        <v>187.54</v>
      </c>
      <c r="BK698" s="105">
        <v>150.32333333333332</v>
      </c>
      <c r="BL698" s="105">
        <v>72.853333333333325</v>
      </c>
      <c r="BM698" s="105">
        <v>44.476666666666667</v>
      </c>
      <c r="BN698" s="105">
        <v>27.1</v>
      </c>
      <c r="BO698" s="105">
        <v>62.00333333333333</v>
      </c>
      <c r="BP698" s="105">
        <v>192.82142857142861</v>
      </c>
      <c r="BQ698" s="105">
        <v>249.14137931034483</v>
      </c>
      <c r="BR698" s="106">
        <v>181.23793103448276</v>
      </c>
      <c r="BS698" s="107"/>
      <c r="BT698" s="108">
        <v>13.100000000000001</v>
      </c>
      <c r="BU698" s="108">
        <v>12.361114532019705</v>
      </c>
      <c r="BV698" s="108">
        <v>16.314444444444444</v>
      </c>
      <c r="BW698" s="108">
        <v>18.066666666666666</v>
      </c>
      <c r="BX698" s="108">
        <v>16.266666666666666</v>
      </c>
      <c r="BY698" s="109">
        <v>10.133333333333335</v>
      </c>
      <c r="BZ698" s="109">
        <v>6.599999999999997</v>
      </c>
      <c r="CA698" s="109">
        <v>4.7999999999999989</v>
      </c>
      <c r="CB698" s="109">
        <v>7.7666666666666666</v>
      </c>
      <c r="CC698" s="109">
        <v>16.598467432950191</v>
      </c>
      <c r="CD698" s="109">
        <v>20.450574712643679</v>
      </c>
      <c r="CE698" s="109">
        <v>16.688888888888886</v>
      </c>
      <c r="CF698" s="110"/>
      <c r="CG698" s="111">
        <v>68</v>
      </c>
      <c r="CH698" s="111">
        <v>104</v>
      </c>
      <c r="CI698" s="111">
        <v>90</v>
      </c>
      <c r="CJ698" s="111">
        <v>82.9</v>
      </c>
      <c r="CK698" s="111">
        <v>71</v>
      </c>
      <c r="CL698" s="111">
        <v>66</v>
      </c>
      <c r="CM698" s="111">
        <v>61</v>
      </c>
      <c r="CN698" s="111">
        <v>41</v>
      </c>
      <c r="CO698" s="111">
        <v>55</v>
      </c>
      <c r="CP698" s="111">
        <v>67.7</v>
      </c>
      <c r="CQ698" s="111">
        <v>97</v>
      </c>
      <c r="CR698" s="111">
        <v>90</v>
      </c>
      <c r="CS698" s="112"/>
      <c r="CT698" s="306" t="s">
        <v>133</v>
      </c>
      <c r="CU698" s="114">
        <f t="shared" si="455"/>
        <v>87.399999999999991</v>
      </c>
      <c r="CV698" s="114"/>
      <c r="CW698" s="114"/>
      <c r="CX698" s="114">
        <f t="shared" si="456"/>
        <v>127.1</v>
      </c>
      <c r="CY698" s="114"/>
      <c r="CZ698" s="114"/>
      <c r="DA698" s="114">
        <f t="shared" si="457"/>
        <v>73.2</v>
      </c>
      <c r="DB698" s="115">
        <f t="shared" si="458"/>
        <v>287.7</v>
      </c>
      <c r="DC698" s="116">
        <f t="shared" si="464"/>
        <v>10</v>
      </c>
      <c r="DD698" s="116">
        <f t="shared" si="459"/>
        <v>10</v>
      </c>
      <c r="DE698" s="116">
        <f t="shared" si="460"/>
        <v>10</v>
      </c>
      <c r="DF698" s="117">
        <f t="shared" si="465"/>
        <v>30</v>
      </c>
      <c r="DH698" s="119">
        <v>55.270639427516159</v>
      </c>
      <c r="DI698" s="119">
        <v>45.2759487534626</v>
      </c>
      <c r="DJ698" s="120">
        <v>43.776745152354572</v>
      </c>
      <c r="DK698" s="121"/>
      <c r="DL698" s="119">
        <v>36.087196187450353</v>
      </c>
      <c r="DM698" s="119">
        <v>52.517958697378873</v>
      </c>
      <c r="DN698" s="120">
        <v>38.304845115170771</v>
      </c>
      <c r="DO698" s="121"/>
      <c r="DP698" s="119">
        <v>52.402110775427992</v>
      </c>
      <c r="DQ698" s="119">
        <v>57.202304128902313</v>
      </c>
      <c r="DR698" s="120">
        <v>55.902251762336356</v>
      </c>
      <c r="DS698" s="121"/>
      <c r="DT698" s="119">
        <v>62.798971840209568</v>
      </c>
      <c r="DU698" s="119">
        <v>70.298849050425673</v>
      </c>
      <c r="DV698" s="120">
        <v>70.498845776031445</v>
      </c>
      <c r="DW698" s="121"/>
      <c r="DX698" s="119">
        <v>55.698805233805224</v>
      </c>
      <c r="DY698" s="119">
        <v>41.199116259116259</v>
      </c>
      <c r="DZ698" s="120">
        <v>58.498745173745156</v>
      </c>
      <c r="EA698" s="121"/>
      <c r="EB698" s="119">
        <v>40.094758169934636</v>
      </c>
      <c r="EC698" s="119">
        <v>18.19762091503268</v>
      </c>
      <c r="ED698" s="120">
        <v>18.19762091503268</v>
      </c>
      <c r="EE698" s="121"/>
      <c r="EF698" s="119">
        <v>15.602316258351893</v>
      </c>
      <c r="EG698" s="119">
        <v>10.901618411284336</v>
      </c>
      <c r="EH698" s="120">
        <v>18.402731997030436</v>
      </c>
      <c r="EI698" s="121"/>
      <c r="EJ698" s="119">
        <v>10.873885416666667</v>
      </c>
      <c r="EK698" s="119">
        <v>9.27771875</v>
      </c>
      <c r="EL698" s="120">
        <v>11.771729166666667</v>
      </c>
      <c r="EM698" s="121"/>
      <c r="EN698" s="119">
        <v>14.586771578445399</v>
      </c>
      <c r="EO698" s="119">
        <v>17.584053409632812</v>
      </c>
      <c r="EP698" s="120">
        <v>37.665841678588464</v>
      </c>
      <c r="EQ698" s="121"/>
      <c r="ER698" s="119">
        <v>41.294551451187331</v>
      </c>
      <c r="ES698" s="119">
        <v>75.690013192612128</v>
      </c>
      <c r="ET698" s="120">
        <v>110.38543535620053</v>
      </c>
      <c r="EU698" s="121"/>
      <c r="EV698" s="119">
        <v>67.30652402714307</v>
      </c>
      <c r="EW698" s="119">
        <v>85.108249549923855</v>
      </c>
      <c r="EX698" s="120">
        <v>88.308559756266462</v>
      </c>
      <c r="EY698" s="121"/>
      <c r="EZ698" s="119">
        <v>68.296255482456132</v>
      </c>
      <c r="FA698" s="119">
        <v>58.596787280701754</v>
      </c>
      <c r="FB698" s="120">
        <v>55.496957236842093</v>
      </c>
    </row>
    <row r="699" spans="1:158" s="118" customFormat="1" ht="15" customHeight="1" x14ac:dyDescent="0.25">
      <c r="A699" s="85">
        <v>54025010</v>
      </c>
      <c r="B699" s="86">
        <v>-76.231944440000007</v>
      </c>
      <c r="C699" s="86">
        <v>4.8984722200000004</v>
      </c>
      <c r="D699" s="445">
        <v>1115</v>
      </c>
      <c r="E699" s="197" t="s">
        <v>508</v>
      </c>
      <c r="F699" s="169" t="s">
        <v>74</v>
      </c>
      <c r="G699" s="169" t="s">
        <v>1521</v>
      </c>
      <c r="H699" s="169" t="s">
        <v>1534</v>
      </c>
      <c r="I699" s="169" t="s">
        <v>1678</v>
      </c>
      <c r="J699" s="171" t="s">
        <v>1079</v>
      </c>
      <c r="K699" s="91">
        <v>6.2</v>
      </c>
      <c r="L699" s="126">
        <v>4</v>
      </c>
      <c r="M699" s="126">
        <v>8.8000000000000007</v>
      </c>
      <c r="N699" s="126">
        <v>11.4</v>
      </c>
      <c r="O699" s="126">
        <v>0</v>
      </c>
      <c r="P699" s="126">
        <v>4</v>
      </c>
      <c r="Q699" s="126">
        <v>9.4</v>
      </c>
      <c r="R699" s="126">
        <v>18.399999999999999</v>
      </c>
      <c r="S699" s="126">
        <v>4.2</v>
      </c>
      <c r="T699" s="126">
        <v>12.6</v>
      </c>
      <c r="U699" s="126">
        <v>6.8</v>
      </c>
      <c r="V699" s="661">
        <v>26.4</v>
      </c>
      <c r="W699" s="661" t="s">
        <v>1301</v>
      </c>
      <c r="X699" s="126" t="s">
        <v>1301</v>
      </c>
      <c r="Y699" s="126" t="s">
        <v>1301</v>
      </c>
      <c r="Z699" s="126" t="s">
        <v>1301</v>
      </c>
      <c r="AA699" s="126" t="s">
        <v>1301</v>
      </c>
      <c r="AB699" s="126" t="s">
        <v>1301</v>
      </c>
      <c r="AC699" s="126" t="s">
        <v>1301</v>
      </c>
      <c r="AD699" s="91" t="s">
        <v>1301</v>
      </c>
      <c r="AE699" s="126" t="s">
        <v>1301</v>
      </c>
      <c r="AF699" s="126" t="s">
        <v>1301</v>
      </c>
      <c r="AG699" s="126" t="s">
        <v>1301</v>
      </c>
      <c r="AH699" s="126">
        <v>2.4</v>
      </c>
      <c r="AI699" s="126">
        <v>14.2</v>
      </c>
      <c r="AJ699" s="126">
        <v>7.4</v>
      </c>
      <c r="AK699" s="126">
        <v>4.4000000000000004</v>
      </c>
      <c r="AL699" s="126">
        <v>2.2000000000000002</v>
      </c>
      <c r="AM699" s="126">
        <v>10</v>
      </c>
      <c r="AN699" s="126">
        <v>0</v>
      </c>
      <c r="AO699" s="120"/>
      <c r="AP699" s="92">
        <f t="shared" si="411"/>
        <v>152.79999999999998</v>
      </c>
      <c r="AQ699" s="93" t="s">
        <v>1301</v>
      </c>
      <c r="AR699" s="483"/>
      <c r="AS699" s="484"/>
      <c r="AT699" s="96">
        <f>COUNT(K699:AO699)</f>
        <v>19</v>
      </c>
      <c r="AU699" s="97">
        <f t="shared" si="453"/>
        <v>17</v>
      </c>
      <c r="AV699" s="98"/>
      <c r="AW699" s="58">
        <f t="shared" si="427"/>
        <v>0</v>
      </c>
      <c r="AX699" s="99"/>
      <c r="AY699" s="100">
        <f t="shared" si="452"/>
        <v>26.4</v>
      </c>
      <c r="AZ699" s="101">
        <v>123</v>
      </c>
      <c r="BA699" s="102">
        <f t="shared" si="412"/>
        <v>-96.6</v>
      </c>
      <c r="BB699" s="102" t="str">
        <f t="shared" si="413"/>
        <v/>
      </c>
      <c r="BC699" s="102" t="str">
        <f t="shared" si="414"/>
        <v/>
      </c>
      <c r="BD699" s="102" t="s">
        <v>1301</v>
      </c>
      <c r="BE699" s="103" t="e">
        <f t="shared" si="463"/>
        <v>#VALUE!</v>
      </c>
      <c r="BF699" s="124" t="s">
        <v>508</v>
      </c>
      <c r="BG699" s="105" t="s">
        <v>1301</v>
      </c>
      <c r="BH699" s="105" t="s">
        <v>1301</v>
      </c>
      <c r="BI699" s="105" t="s">
        <v>1301</v>
      </c>
      <c r="BJ699" s="105" t="s">
        <v>1301</v>
      </c>
      <c r="BK699" s="105" t="s">
        <v>1301</v>
      </c>
      <c r="BL699" s="105" t="s">
        <v>1301</v>
      </c>
      <c r="BM699" s="105" t="s">
        <v>1301</v>
      </c>
      <c r="BN699" s="105" t="s">
        <v>1301</v>
      </c>
      <c r="BO699" s="105" t="s">
        <v>1301</v>
      </c>
      <c r="BP699" s="105" t="s">
        <v>1301</v>
      </c>
      <c r="BQ699" s="105" t="s">
        <v>1301</v>
      </c>
      <c r="BR699" s="106" t="s">
        <v>1301</v>
      </c>
      <c r="BS699" s="107"/>
      <c r="BT699" s="108" t="s">
        <v>1301</v>
      </c>
      <c r="BU699" s="108" t="s">
        <v>1301</v>
      </c>
      <c r="BV699" s="108" t="s">
        <v>1301</v>
      </c>
      <c r="BW699" s="108" t="s">
        <v>1301</v>
      </c>
      <c r="BX699" s="108" t="s">
        <v>1301</v>
      </c>
      <c r="BY699" s="109" t="s">
        <v>1301</v>
      </c>
      <c r="BZ699" s="109" t="s">
        <v>1301</v>
      </c>
      <c r="CA699" s="109" t="s">
        <v>1301</v>
      </c>
      <c r="CB699" s="109" t="s">
        <v>1301</v>
      </c>
      <c r="CC699" s="109" t="s">
        <v>1301</v>
      </c>
      <c r="CD699" s="109" t="s">
        <v>1301</v>
      </c>
      <c r="CE699" s="109" t="s">
        <v>1301</v>
      </c>
      <c r="CF699" s="110"/>
      <c r="CG699" s="111">
        <v>121.2</v>
      </c>
      <c r="CH699" s="111">
        <v>108.3</v>
      </c>
      <c r="CI699" s="111">
        <v>139.19999999999999</v>
      </c>
      <c r="CJ699" s="111">
        <v>123</v>
      </c>
      <c r="CK699" s="111">
        <v>124.5</v>
      </c>
      <c r="CL699" s="111">
        <v>120.4</v>
      </c>
      <c r="CM699" s="111">
        <v>121</v>
      </c>
      <c r="CN699" s="111">
        <v>100.2</v>
      </c>
      <c r="CO699" s="111">
        <v>126.2</v>
      </c>
      <c r="CP699" s="111">
        <v>138</v>
      </c>
      <c r="CQ699" s="111">
        <v>128.19999999999999</v>
      </c>
      <c r="CR699" s="111">
        <v>121.5</v>
      </c>
      <c r="CS699" s="112"/>
      <c r="CT699" s="200" t="s">
        <v>508</v>
      </c>
      <c r="CU699" s="114">
        <f t="shared" si="455"/>
        <v>78.999999999999986</v>
      </c>
      <c r="CV699" s="114"/>
      <c r="CW699" s="114"/>
      <c r="CX699" s="114">
        <f t="shared" si="456"/>
        <v>33.199999999999996</v>
      </c>
      <c r="CY699" s="114"/>
      <c r="CZ699" s="114"/>
      <c r="DA699" s="114">
        <f t="shared" si="457"/>
        <v>40.599999999999994</v>
      </c>
      <c r="DB699" s="115">
        <f t="shared" si="458"/>
        <v>152.79999999999998</v>
      </c>
      <c r="DC699" s="116">
        <f t="shared" si="464"/>
        <v>10</v>
      </c>
      <c r="DD699" s="116">
        <f t="shared" si="459"/>
        <v>2</v>
      </c>
      <c r="DE699" s="116">
        <f t="shared" si="460"/>
        <v>7</v>
      </c>
      <c r="DF699" s="117">
        <f t="shared" si="465"/>
        <v>19</v>
      </c>
      <c r="DH699" s="119">
        <v>104.37140557680202</v>
      </c>
      <c r="DI699" s="119">
        <v>98.511249213341699</v>
      </c>
      <c r="DJ699" s="120">
        <v>95.278059495570474</v>
      </c>
      <c r="DK699" s="121"/>
      <c r="DL699" s="119">
        <v>97.898500466176316</v>
      </c>
      <c r="DM699" s="119">
        <v>105.61951465865535</v>
      </c>
      <c r="DN699" s="120">
        <v>69.489127732311204</v>
      </c>
      <c r="DO699" s="121"/>
      <c r="DP699" s="119">
        <v>88.930284757118926</v>
      </c>
      <c r="DQ699" s="119">
        <v>85.781465661641548</v>
      </c>
      <c r="DR699" s="120">
        <v>110.11324958123953</v>
      </c>
      <c r="DS699" s="121"/>
      <c r="DT699" s="119">
        <v>96.788219597984408</v>
      </c>
      <c r="DU699" s="119">
        <v>101.16998004256115</v>
      </c>
      <c r="DV699" s="120">
        <v>129.11587443352849</v>
      </c>
      <c r="DW699" s="121"/>
      <c r="DX699" s="119">
        <v>110.49545491273432</v>
      </c>
      <c r="DY699" s="119">
        <v>115.2522099224305</v>
      </c>
      <c r="DZ699" s="120">
        <v>124.66662087912086</v>
      </c>
      <c r="EA699" s="121"/>
      <c r="EB699" s="119">
        <v>105.11788326937726</v>
      </c>
      <c r="EC699" s="119">
        <v>79.940533781744506</v>
      </c>
      <c r="ED699" s="120">
        <v>67.400842208137519</v>
      </c>
      <c r="EE699" s="121"/>
      <c r="EF699" s="119">
        <v>79.545174659561866</v>
      </c>
      <c r="EG699" s="119">
        <v>68.396797908032354</v>
      </c>
      <c r="EH699" s="120">
        <v>78.239508913887235</v>
      </c>
      <c r="EI699" s="121"/>
      <c r="EJ699" s="119">
        <v>74.088584085406112</v>
      </c>
      <c r="EK699" s="119">
        <v>90.159641206251379</v>
      </c>
      <c r="EL699" s="120">
        <v>98.144631851199634</v>
      </c>
      <c r="EM699" s="121"/>
      <c r="EN699" s="119">
        <v>79.772413793103453</v>
      </c>
      <c r="EO699" s="119">
        <v>88.129523809523803</v>
      </c>
      <c r="EP699" s="120">
        <v>121.27306239737274</v>
      </c>
      <c r="EQ699" s="121"/>
      <c r="ER699" s="119">
        <v>135.24581836603113</v>
      </c>
      <c r="ES699" s="119">
        <v>137.71200761413527</v>
      </c>
      <c r="ET699" s="120">
        <v>186.04931687697643</v>
      </c>
      <c r="EU699" s="121"/>
      <c r="EV699" s="119">
        <v>154.16403912062194</v>
      </c>
      <c r="EW699" s="119">
        <v>178.10618155980941</v>
      </c>
      <c r="EX699" s="120">
        <v>166.71906503385441</v>
      </c>
      <c r="EY699" s="121"/>
      <c r="EZ699" s="119">
        <v>149.62779613624809</v>
      </c>
      <c r="FA699" s="119">
        <v>133.47592145399082</v>
      </c>
      <c r="FB699" s="120">
        <v>106.72128240976106</v>
      </c>
    </row>
    <row r="700" spans="1:158" s="118" customFormat="1" ht="15" customHeight="1" x14ac:dyDescent="0.25">
      <c r="A700" s="85">
        <v>26120160</v>
      </c>
      <c r="B700" s="86">
        <v>-75.568916669999993</v>
      </c>
      <c r="C700" s="86">
        <v>4.6358055599999997</v>
      </c>
      <c r="D700" s="445">
        <v>1910</v>
      </c>
      <c r="E700" s="450" t="s">
        <v>109</v>
      </c>
      <c r="F700" s="451" t="s">
        <v>61</v>
      </c>
      <c r="G700" s="451" t="s">
        <v>1515</v>
      </c>
      <c r="H700" s="451" t="s">
        <v>713</v>
      </c>
      <c r="I700" s="451" t="s">
        <v>1550</v>
      </c>
      <c r="J700" s="281" t="s">
        <v>786</v>
      </c>
      <c r="K700" s="91">
        <v>5</v>
      </c>
      <c r="L700" s="126">
        <v>50</v>
      </c>
      <c r="M700" s="126">
        <v>0</v>
      </c>
      <c r="N700" s="126">
        <v>10</v>
      </c>
      <c r="O700" s="126">
        <v>0</v>
      </c>
      <c r="P700" s="126">
        <v>0</v>
      </c>
      <c r="Q700" s="126">
        <v>0</v>
      </c>
      <c r="R700" s="126">
        <v>60</v>
      </c>
      <c r="S700" s="126">
        <v>0</v>
      </c>
      <c r="T700" s="126">
        <v>5</v>
      </c>
      <c r="U700" s="126">
        <v>0</v>
      </c>
      <c r="V700" s="661">
        <v>20</v>
      </c>
      <c r="W700" s="661">
        <v>0</v>
      </c>
      <c r="X700" s="126">
        <v>65</v>
      </c>
      <c r="Y700" s="126">
        <v>0</v>
      </c>
      <c r="Z700" s="126">
        <v>50</v>
      </c>
      <c r="AA700" s="126">
        <v>50</v>
      </c>
      <c r="AB700" s="126">
        <v>0</v>
      </c>
      <c r="AC700" s="126">
        <v>70</v>
      </c>
      <c r="AD700" s="91">
        <v>0</v>
      </c>
      <c r="AE700" s="126">
        <v>5</v>
      </c>
      <c r="AF700" s="126">
        <v>10</v>
      </c>
      <c r="AG700" s="126">
        <v>0</v>
      </c>
      <c r="AH700" s="126">
        <v>15</v>
      </c>
      <c r="AI700" s="126">
        <v>0</v>
      </c>
      <c r="AJ700" s="126">
        <v>0</v>
      </c>
      <c r="AK700" s="126">
        <v>40</v>
      </c>
      <c r="AL700" s="126">
        <v>35</v>
      </c>
      <c r="AM700" s="126">
        <v>0</v>
      </c>
      <c r="AN700" s="126">
        <v>0</v>
      </c>
      <c r="AO700" s="120"/>
      <c r="AP700" s="92">
        <f t="shared" si="411"/>
        <v>490</v>
      </c>
      <c r="AQ700" s="93">
        <v>262.41666666666669</v>
      </c>
      <c r="AR700" s="94">
        <f t="shared" si="461"/>
        <v>186.72594474436329</v>
      </c>
      <c r="AS700" s="95">
        <f t="shared" si="462"/>
        <v>186.72594474436326</v>
      </c>
      <c r="AT700" s="96">
        <f>COUNT(K700:AO700)</f>
        <v>30</v>
      </c>
      <c r="AU700" s="97">
        <f t="shared" si="453"/>
        <v>15</v>
      </c>
      <c r="AV700" s="98"/>
      <c r="AW700" s="58">
        <f t="shared" si="427"/>
        <v>0</v>
      </c>
      <c r="AX700" s="99"/>
      <c r="AY700" s="100">
        <f t="shared" si="452"/>
        <v>70</v>
      </c>
      <c r="AZ700" s="101">
        <v>144</v>
      </c>
      <c r="BA700" s="102">
        <f t="shared" si="412"/>
        <v>-74</v>
      </c>
      <c r="BB700" s="102" t="str">
        <f t="shared" si="413"/>
        <v/>
      </c>
      <c r="BC700" s="102" t="str">
        <f t="shared" si="414"/>
        <v/>
      </c>
      <c r="BD700" s="102">
        <v>12.233333333333334</v>
      </c>
      <c r="BE700" s="103">
        <f t="shared" si="463"/>
        <v>2.7666666666666657</v>
      </c>
      <c r="BF700" s="124" t="s">
        <v>109</v>
      </c>
      <c r="BG700" s="105">
        <v>249.74074074074073</v>
      </c>
      <c r="BH700" s="105">
        <v>190.82758620689654</v>
      </c>
      <c r="BI700" s="105">
        <v>255.25172413793103</v>
      </c>
      <c r="BJ700" s="105">
        <v>262.41666666666669</v>
      </c>
      <c r="BK700" s="105">
        <v>225.25</v>
      </c>
      <c r="BL700" s="105">
        <v>111.4074074074074</v>
      </c>
      <c r="BM700" s="105">
        <v>62.285714285714285</v>
      </c>
      <c r="BN700" s="105">
        <v>72.379310344827587</v>
      </c>
      <c r="BO700" s="105">
        <v>140.14285714285714</v>
      </c>
      <c r="BP700" s="105">
        <v>383.06896551724139</v>
      </c>
      <c r="BQ700" s="105">
        <v>475.62068965517244</v>
      </c>
      <c r="BR700" s="106">
        <v>273.25</v>
      </c>
      <c r="BS700" s="107"/>
      <c r="BT700" s="108">
        <v>9.2033205619412488</v>
      </c>
      <c r="BU700" s="108">
        <v>9.0615014747917044</v>
      </c>
      <c r="BV700" s="108">
        <v>12.453333333333331</v>
      </c>
      <c r="BW700" s="108">
        <v>12.233333333333334</v>
      </c>
      <c r="BX700" s="108">
        <v>11.886913580246913</v>
      </c>
      <c r="BY700" s="109">
        <v>7.043103448275863</v>
      </c>
      <c r="BZ700" s="109">
        <v>4.8643678160919519</v>
      </c>
      <c r="CA700" s="109">
        <v>4.5172413793103425</v>
      </c>
      <c r="CB700" s="109">
        <v>7.4875148632580277</v>
      </c>
      <c r="CC700" s="109">
        <v>14.413793103448278</v>
      </c>
      <c r="CD700" s="109">
        <v>16.586206896551722</v>
      </c>
      <c r="CE700" s="109">
        <v>10.980459770114942</v>
      </c>
      <c r="CF700" s="110"/>
      <c r="CG700" s="111">
        <v>135</v>
      </c>
      <c r="CH700" s="111">
        <v>125</v>
      </c>
      <c r="CI700" s="111">
        <v>130</v>
      </c>
      <c r="CJ700" s="111">
        <v>144</v>
      </c>
      <c r="CK700" s="111">
        <v>140</v>
      </c>
      <c r="CL700" s="111">
        <v>95</v>
      </c>
      <c r="CM700" s="111">
        <v>90</v>
      </c>
      <c r="CN700" s="111">
        <v>95</v>
      </c>
      <c r="CO700" s="111">
        <v>99</v>
      </c>
      <c r="CP700" s="111">
        <v>150</v>
      </c>
      <c r="CQ700" s="111">
        <v>130</v>
      </c>
      <c r="CR700" s="111">
        <v>105</v>
      </c>
      <c r="CS700" s="112"/>
      <c r="CT700" s="200" t="s">
        <v>109</v>
      </c>
      <c r="CU700" s="114">
        <f t="shared" si="455"/>
        <v>130</v>
      </c>
      <c r="CV700" s="114"/>
      <c r="CW700" s="114"/>
      <c r="CX700" s="114">
        <f t="shared" si="456"/>
        <v>255</v>
      </c>
      <c r="CY700" s="114"/>
      <c r="CZ700" s="114"/>
      <c r="DA700" s="114">
        <f t="shared" si="457"/>
        <v>105</v>
      </c>
      <c r="DB700" s="115">
        <f t="shared" si="458"/>
        <v>490</v>
      </c>
      <c r="DC700" s="116">
        <f t="shared" si="464"/>
        <v>10</v>
      </c>
      <c r="DD700" s="116">
        <f t="shared" si="459"/>
        <v>10</v>
      </c>
      <c r="DE700" s="116">
        <f t="shared" si="460"/>
        <v>10</v>
      </c>
      <c r="DF700" s="117">
        <f t="shared" si="465"/>
        <v>30</v>
      </c>
      <c r="DH700" s="119">
        <v>80.484337349397592</v>
      </c>
      <c r="DI700" s="119">
        <v>81.300401606425694</v>
      </c>
      <c r="DJ700" s="120">
        <v>92.2152610441767</v>
      </c>
      <c r="DK700" s="121"/>
      <c r="DL700" s="119">
        <v>54.39179104477612</v>
      </c>
      <c r="DM700" s="119">
        <v>66.457233065442026</v>
      </c>
      <c r="DN700" s="120">
        <v>48.650975889781861</v>
      </c>
      <c r="DO700" s="121"/>
      <c r="DP700" s="119">
        <v>69.649012101352895</v>
      </c>
      <c r="DQ700" s="119">
        <v>70.629984102780398</v>
      </c>
      <c r="DR700" s="120">
        <v>92.309465334328266</v>
      </c>
      <c r="DS700" s="121"/>
      <c r="DT700" s="119">
        <v>89.967589999115518</v>
      </c>
      <c r="DU700" s="119">
        <v>81.661349765604285</v>
      </c>
      <c r="DV700" s="120">
        <v>89.467214081434108</v>
      </c>
      <c r="DW700" s="121"/>
      <c r="DX700" s="119">
        <v>70.631477229238413</v>
      </c>
      <c r="DY700" s="119">
        <v>50.819001148105627</v>
      </c>
      <c r="DZ700" s="120">
        <v>77.664906238040572</v>
      </c>
      <c r="EA700" s="121"/>
      <c r="EB700" s="119">
        <v>53.016510903426784</v>
      </c>
      <c r="EC700" s="119">
        <v>40.712679127725863</v>
      </c>
      <c r="ED700" s="120">
        <v>34.71080996884735</v>
      </c>
      <c r="EE700" s="121"/>
      <c r="EF700" s="119">
        <v>24.19710040738078</v>
      </c>
      <c r="EG700" s="119">
        <v>17.497903187155522</v>
      </c>
      <c r="EH700" s="120">
        <v>22.497304097771387</v>
      </c>
      <c r="EI700" s="121"/>
      <c r="EJ700" s="119">
        <v>16.8876582278481</v>
      </c>
      <c r="EK700" s="119">
        <v>23.68269230769231</v>
      </c>
      <c r="EL700" s="120">
        <v>38.37195715676728</v>
      </c>
      <c r="EM700" s="121"/>
      <c r="EN700" s="119">
        <v>36.601318528799446</v>
      </c>
      <c r="EO700" s="119">
        <v>44.122137404580151</v>
      </c>
      <c r="EP700" s="120">
        <v>63.77654406662041</v>
      </c>
      <c r="EQ700" s="121"/>
      <c r="ER700" s="119">
        <v>74.253490705222774</v>
      </c>
      <c r="ES700" s="119">
        <v>101.93788138093834</v>
      </c>
      <c r="ET700" s="120">
        <v>158.88862791383889</v>
      </c>
      <c r="EU700" s="121"/>
      <c r="EV700" s="119">
        <v>132.30161771786231</v>
      </c>
      <c r="EW700" s="119">
        <v>163.46735676456427</v>
      </c>
      <c r="EX700" s="120">
        <v>127.31102551757343</v>
      </c>
      <c r="EY700" s="121"/>
      <c r="EZ700" s="119">
        <v>92.664734876773707</v>
      </c>
      <c r="FA700" s="119">
        <v>114.27961165048542</v>
      </c>
      <c r="FB700" s="120">
        <v>70.015653472740851</v>
      </c>
    </row>
    <row r="701" spans="1:158" s="118" customFormat="1" ht="15" customHeight="1" x14ac:dyDescent="0.25">
      <c r="A701" s="85">
        <v>26020470</v>
      </c>
      <c r="B701" s="86">
        <v>-76.441388888888895</v>
      </c>
      <c r="C701" s="86">
        <v>3.0483888888888888</v>
      </c>
      <c r="D701" s="445">
        <v>1040</v>
      </c>
      <c r="E701" s="450" t="s">
        <v>509</v>
      </c>
      <c r="F701" s="451" t="s">
        <v>65</v>
      </c>
      <c r="G701" s="451" t="s">
        <v>1515</v>
      </c>
      <c r="H701" s="451" t="s">
        <v>713</v>
      </c>
      <c r="I701" s="451" t="s">
        <v>1679</v>
      </c>
      <c r="J701" s="281" t="s">
        <v>1078</v>
      </c>
      <c r="K701" s="91">
        <v>0</v>
      </c>
      <c r="L701" s="126">
        <v>8</v>
      </c>
      <c r="M701" s="126">
        <v>0</v>
      </c>
      <c r="N701" s="91">
        <v>0</v>
      </c>
      <c r="O701" s="126">
        <v>0</v>
      </c>
      <c r="P701" s="126">
        <v>0</v>
      </c>
      <c r="Q701" s="126">
        <v>0</v>
      </c>
      <c r="R701" s="126">
        <v>0</v>
      </c>
      <c r="S701" s="126">
        <v>0</v>
      </c>
      <c r="T701" s="126">
        <v>24</v>
      </c>
      <c r="U701" s="126">
        <v>0</v>
      </c>
      <c r="V701" s="661">
        <v>12</v>
      </c>
      <c r="W701" s="661">
        <v>0</v>
      </c>
      <c r="X701" s="126">
        <v>3</v>
      </c>
      <c r="Y701" s="126">
        <v>6</v>
      </c>
      <c r="Z701" s="91">
        <v>23</v>
      </c>
      <c r="AA701" s="91">
        <v>5</v>
      </c>
      <c r="AB701" s="126">
        <v>0</v>
      </c>
      <c r="AC701" s="91">
        <v>5</v>
      </c>
      <c r="AD701" s="91">
        <v>5</v>
      </c>
      <c r="AE701" s="126">
        <v>0</v>
      </c>
      <c r="AF701" s="126">
        <v>15</v>
      </c>
      <c r="AG701" s="91">
        <v>10</v>
      </c>
      <c r="AH701" s="126" t="s">
        <v>1301</v>
      </c>
      <c r="AI701" s="126">
        <v>0</v>
      </c>
      <c r="AJ701" s="126">
        <v>3</v>
      </c>
      <c r="AK701" s="126">
        <v>8</v>
      </c>
      <c r="AL701" s="126">
        <v>2</v>
      </c>
      <c r="AM701" s="126">
        <v>0</v>
      </c>
      <c r="AN701" s="126">
        <v>0</v>
      </c>
      <c r="AO701" s="120"/>
      <c r="AP701" s="92">
        <f t="shared" si="411"/>
        <v>129</v>
      </c>
      <c r="AQ701" s="93" t="s">
        <v>1301</v>
      </c>
      <c r="AR701" s="483"/>
      <c r="AS701" s="484"/>
      <c r="AT701" s="96">
        <f>COUNT(K701:AO701)</f>
        <v>29</v>
      </c>
      <c r="AU701" s="97">
        <f t="shared" si="453"/>
        <v>14</v>
      </c>
      <c r="AV701" s="98"/>
      <c r="AW701" s="58">
        <f t="shared" si="427"/>
        <v>0</v>
      </c>
      <c r="AX701" s="99"/>
      <c r="AY701" s="100">
        <f t="shared" si="452"/>
        <v>24</v>
      </c>
      <c r="AZ701" s="101">
        <v>137</v>
      </c>
      <c r="BA701" s="102">
        <f t="shared" si="412"/>
        <v>-113</v>
      </c>
      <c r="BB701" s="102" t="str">
        <f t="shared" si="413"/>
        <v/>
      </c>
      <c r="BC701" s="102" t="str">
        <f t="shared" si="414"/>
        <v/>
      </c>
      <c r="BD701" s="102" t="s">
        <v>1301</v>
      </c>
      <c r="BE701" s="103" t="e">
        <f t="shared" si="463"/>
        <v>#VALUE!</v>
      </c>
      <c r="BF701" s="124" t="s">
        <v>509</v>
      </c>
      <c r="BG701" s="105" t="s">
        <v>1301</v>
      </c>
      <c r="BH701" s="105" t="s">
        <v>1301</v>
      </c>
      <c r="BI701" s="105" t="s">
        <v>1301</v>
      </c>
      <c r="BJ701" s="105" t="s">
        <v>1301</v>
      </c>
      <c r="BK701" s="105" t="s">
        <v>1301</v>
      </c>
      <c r="BL701" s="105" t="s">
        <v>1301</v>
      </c>
      <c r="BM701" s="105" t="s">
        <v>1301</v>
      </c>
      <c r="BN701" s="105" t="s">
        <v>1301</v>
      </c>
      <c r="BO701" s="105" t="s">
        <v>1301</v>
      </c>
      <c r="BP701" s="105" t="s">
        <v>1301</v>
      </c>
      <c r="BQ701" s="105" t="s">
        <v>1301</v>
      </c>
      <c r="BR701" s="106" t="s">
        <v>1301</v>
      </c>
      <c r="BS701" s="107"/>
      <c r="BT701" s="108" t="s">
        <v>1301</v>
      </c>
      <c r="BU701" s="108" t="s">
        <v>1301</v>
      </c>
      <c r="BV701" s="108" t="s">
        <v>1301</v>
      </c>
      <c r="BW701" s="108" t="s">
        <v>1301</v>
      </c>
      <c r="BX701" s="108" t="s">
        <v>1301</v>
      </c>
      <c r="BY701" s="109" t="s">
        <v>1301</v>
      </c>
      <c r="BZ701" s="109" t="s">
        <v>1301</v>
      </c>
      <c r="CA701" s="109" t="s">
        <v>1301</v>
      </c>
      <c r="CB701" s="109" t="s">
        <v>1301</v>
      </c>
      <c r="CC701" s="109" t="s">
        <v>1301</v>
      </c>
      <c r="CD701" s="109" t="s">
        <v>1301</v>
      </c>
      <c r="CE701" s="109" t="s">
        <v>1301</v>
      </c>
      <c r="CF701" s="110"/>
      <c r="CG701" s="111">
        <v>97</v>
      </c>
      <c r="CH701" s="111">
        <v>85</v>
      </c>
      <c r="CI701" s="111">
        <v>80</v>
      </c>
      <c r="CJ701" s="111">
        <v>137</v>
      </c>
      <c r="CK701" s="111">
        <v>108</v>
      </c>
      <c r="CL701" s="111">
        <v>68</v>
      </c>
      <c r="CM701" s="111">
        <v>72</v>
      </c>
      <c r="CN701" s="111">
        <v>70</v>
      </c>
      <c r="CO701" s="111">
        <v>67</v>
      </c>
      <c r="CP701" s="111">
        <v>105</v>
      </c>
      <c r="CQ701" s="111">
        <v>111</v>
      </c>
      <c r="CR701" s="111">
        <v>105</v>
      </c>
      <c r="CS701" s="112"/>
      <c r="CT701" s="200" t="s">
        <v>509</v>
      </c>
      <c r="CU701" s="114">
        <f t="shared" si="455"/>
        <v>32</v>
      </c>
      <c r="CV701" s="114"/>
      <c r="CW701" s="114"/>
      <c r="CX701" s="114">
        <f t="shared" si="456"/>
        <v>59</v>
      </c>
      <c r="CY701" s="114"/>
      <c r="CZ701" s="114"/>
      <c r="DA701" s="114">
        <f t="shared" si="457"/>
        <v>38</v>
      </c>
      <c r="DB701" s="115">
        <f t="shared" si="458"/>
        <v>129</v>
      </c>
      <c r="DC701" s="116">
        <f t="shared" si="464"/>
        <v>10</v>
      </c>
      <c r="DD701" s="116">
        <f t="shared" si="459"/>
        <v>10</v>
      </c>
      <c r="DE701" s="116">
        <f t="shared" si="460"/>
        <v>9</v>
      </c>
      <c r="DF701" s="117">
        <f t="shared" si="465"/>
        <v>29</v>
      </c>
      <c r="DH701" s="119">
        <v>43.233565891472871</v>
      </c>
      <c r="DI701" s="119">
        <v>57.025269037847686</v>
      </c>
      <c r="DJ701" s="120">
        <v>42.744498404012766</v>
      </c>
      <c r="DK701" s="121"/>
      <c r="DL701" s="119">
        <v>35.724779000193017</v>
      </c>
      <c r="DM701" s="119">
        <v>82.348643119089004</v>
      </c>
      <c r="DN701" s="120">
        <v>31.313244547384684</v>
      </c>
      <c r="DO701" s="121"/>
      <c r="DP701" s="119">
        <v>54.34557617187501</v>
      </c>
      <c r="DQ701" s="119">
        <v>25.677845052083335</v>
      </c>
      <c r="DR701" s="120">
        <v>100.07324544270834</v>
      </c>
      <c r="DS701" s="121"/>
      <c r="DT701" s="119">
        <v>75.31366428481887</v>
      </c>
      <c r="DU701" s="119">
        <v>64.604322426977575</v>
      </c>
      <c r="DV701" s="120">
        <v>91.595346621536933</v>
      </c>
      <c r="DW701" s="121"/>
      <c r="DX701" s="119">
        <v>52.084266055045887</v>
      </c>
      <c r="DY701" s="119">
        <v>33.509411314984717</v>
      </c>
      <c r="DZ701" s="120">
        <v>77.192989296636114</v>
      </c>
      <c r="EA701" s="121"/>
      <c r="EB701" s="119">
        <v>37.941246105918999</v>
      </c>
      <c r="EC701" s="119">
        <v>30.759937694704046</v>
      </c>
      <c r="ED701" s="120">
        <v>20.945482866043616</v>
      </c>
      <c r="EE701" s="121"/>
      <c r="EF701" s="119">
        <v>23.116903669724774</v>
      </c>
      <c r="EG701" s="119">
        <v>11.689055810397555</v>
      </c>
      <c r="EH701" s="120">
        <v>22.13737385321101</v>
      </c>
      <c r="EI701" s="121"/>
      <c r="EJ701" s="119">
        <v>2.3996000000000004</v>
      </c>
      <c r="EK701" s="119">
        <v>14.547575</v>
      </c>
      <c r="EL701" s="120">
        <v>43.042825000000001</v>
      </c>
      <c r="EM701" s="121"/>
      <c r="EN701" s="119">
        <v>18.443999999999999</v>
      </c>
      <c r="EO701" s="119">
        <v>47.032200000000003</v>
      </c>
      <c r="EP701" s="120">
        <v>42.113799999999998</v>
      </c>
      <c r="EQ701" s="121"/>
      <c r="ER701" s="119">
        <v>60.473321212121213</v>
      </c>
      <c r="ES701" s="119">
        <v>93.035878787878772</v>
      </c>
      <c r="ET701" s="120">
        <v>63.72079999999999</v>
      </c>
      <c r="EU701" s="121"/>
      <c r="EV701" s="119">
        <v>61.281198303287375</v>
      </c>
      <c r="EW701" s="119">
        <v>87.22384941675503</v>
      </c>
      <c r="EX701" s="120">
        <v>86.724952279957563</v>
      </c>
      <c r="EY701" s="121"/>
      <c r="EZ701" s="119">
        <v>46.869935483870975</v>
      </c>
      <c r="FA701" s="119">
        <v>66.604645161290321</v>
      </c>
      <c r="FB701" s="120">
        <v>60.325419354838715</v>
      </c>
    </row>
    <row r="702" spans="1:158" s="118" customFormat="1" ht="15" customHeight="1" x14ac:dyDescent="0.25">
      <c r="A702" s="85">
        <v>26105140</v>
      </c>
      <c r="B702" s="86">
        <v>-75.888055559999998</v>
      </c>
      <c r="C702" s="86">
        <v>4.0333333299999996</v>
      </c>
      <c r="D702" s="445">
        <v>2902</v>
      </c>
      <c r="E702" s="450" t="s">
        <v>112</v>
      </c>
      <c r="F702" s="451" t="s">
        <v>63</v>
      </c>
      <c r="G702" s="451" t="s">
        <v>1515</v>
      </c>
      <c r="H702" s="451" t="s">
        <v>713</v>
      </c>
      <c r="I702" s="451" t="s">
        <v>1680</v>
      </c>
      <c r="J702" s="281" t="s">
        <v>806</v>
      </c>
      <c r="K702" s="91">
        <v>28</v>
      </c>
      <c r="L702" s="126">
        <v>0</v>
      </c>
      <c r="M702" s="126">
        <v>0</v>
      </c>
      <c r="N702" s="91">
        <v>0</v>
      </c>
      <c r="O702" s="126">
        <v>0</v>
      </c>
      <c r="P702" s="126">
        <v>0</v>
      </c>
      <c r="Q702" s="126">
        <v>0</v>
      </c>
      <c r="R702" s="126">
        <v>0</v>
      </c>
      <c r="S702" s="126">
        <v>0</v>
      </c>
      <c r="T702" s="126">
        <v>0</v>
      </c>
      <c r="U702" s="126">
        <v>0</v>
      </c>
      <c r="V702" s="661">
        <v>0</v>
      </c>
      <c r="W702" s="661">
        <v>0</v>
      </c>
      <c r="X702" s="126">
        <v>12</v>
      </c>
      <c r="Y702" s="126">
        <v>2</v>
      </c>
      <c r="Z702" s="126">
        <v>10.8</v>
      </c>
      <c r="AA702" s="126">
        <v>9</v>
      </c>
      <c r="AB702" s="126">
        <v>0</v>
      </c>
      <c r="AC702" s="126">
        <v>6.8</v>
      </c>
      <c r="AD702" s="91">
        <v>0.8</v>
      </c>
      <c r="AE702" s="126">
        <v>0</v>
      </c>
      <c r="AF702" s="126">
        <v>0</v>
      </c>
      <c r="AG702" s="91">
        <v>9.8000000000000007</v>
      </c>
      <c r="AH702" s="126">
        <v>12.6</v>
      </c>
      <c r="AI702" s="126">
        <v>0</v>
      </c>
      <c r="AJ702" s="126">
        <v>0</v>
      </c>
      <c r="AK702" s="126">
        <v>0.6</v>
      </c>
      <c r="AL702" s="126">
        <v>0.8</v>
      </c>
      <c r="AM702" s="126">
        <v>0</v>
      </c>
      <c r="AN702" s="126">
        <v>0</v>
      </c>
      <c r="AO702" s="120"/>
      <c r="AP702" s="92">
        <f t="shared" si="411"/>
        <v>93.199999999999974</v>
      </c>
      <c r="AQ702" s="93">
        <v>118.63333333333335</v>
      </c>
      <c r="AR702" s="94">
        <f t="shared" si="461"/>
        <v>78.561393649901632</v>
      </c>
      <c r="AS702" s="95">
        <f t="shared" si="462"/>
        <v>78.561393649901618</v>
      </c>
      <c r="AT702" s="96">
        <f t="shared" ref="AT702:AT713" si="466">COUNT(K702:AO702)</f>
        <v>30</v>
      </c>
      <c r="AU702" s="97">
        <f t="shared" si="453"/>
        <v>11</v>
      </c>
      <c r="AV702" s="98"/>
      <c r="AW702" s="58">
        <f t="shared" si="427"/>
        <v>0</v>
      </c>
      <c r="AX702" s="99"/>
      <c r="AY702" s="100">
        <f t="shared" si="452"/>
        <v>28</v>
      </c>
      <c r="AZ702" s="101">
        <v>50</v>
      </c>
      <c r="BA702" s="102">
        <f t="shared" si="412"/>
        <v>-22</v>
      </c>
      <c r="BB702" s="102" t="str">
        <f t="shared" si="413"/>
        <v/>
      </c>
      <c r="BC702" s="102" t="str">
        <f t="shared" si="414"/>
        <v/>
      </c>
      <c r="BD702" s="102">
        <v>14.300000000000002</v>
      </c>
      <c r="BE702" s="103">
        <f t="shared" si="463"/>
        <v>-3.3000000000000025</v>
      </c>
      <c r="BF702" s="124" t="s">
        <v>112</v>
      </c>
      <c r="BG702" s="105">
        <v>76.75</v>
      </c>
      <c r="BH702" s="105">
        <v>69.824999999999989</v>
      </c>
      <c r="BI702" s="105">
        <v>101.42068965517241</v>
      </c>
      <c r="BJ702" s="105">
        <v>118.63333333333335</v>
      </c>
      <c r="BK702" s="105">
        <v>90.028571428571439</v>
      </c>
      <c r="BL702" s="105">
        <v>54.384615384615373</v>
      </c>
      <c r="BM702" s="105">
        <v>42.711111111111116</v>
      </c>
      <c r="BN702" s="105">
        <v>35.496296296296293</v>
      </c>
      <c r="BO702" s="105">
        <v>56.083333333333321</v>
      </c>
      <c r="BP702" s="105">
        <v>129.61071428571429</v>
      </c>
      <c r="BQ702" s="105">
        <v>149.78928571428574</v>
      </c>
      <c r="BR702" s="106">
        <v>96.192592592592604</v>
      </c>
      <c r="BS702" s="107"/>
      <c r="BT702" s="108">
        <v>9.4185493460166434</v>
      </c>
      <c r="BU702" s="108">
        <v>8.8668145914727372</v>
      </c>
      <c r="BV702" s="108">
        <v>13.51333333333333</v>
      </c>
      <c r="BW702" s="108">
        <v>14.300000000000002</v>
      </c>
      <c r="BX702" s="108">
        <v>13.536781609195399</v>
      </c>
      <c r="BY702" s="109">
        <v>10.133141762452107</v>
      </c>
      <c r="BZ702" s="109">
        <v>8.4051724137930997</v>
      </c>
      <c r="CA702" s="109">
        <v>6.9310344827586183</v>
      </c>
      <c r="CB702" s="109">
        <v>7.9633886760323529</v>
      </c>
      <c r="CC702" s="109">
        <v>14.5</v>
      </c>
      <c r="CD702" s="109">
        <v>17.499999999999996</v>
      </c>
      <c r="CE702" s="109">
        <v>12.522959183673471</v>
      </c>
      <c r="CF702" s="110"/>
      <c r="CG702" s="111">
        <v>47.9</v>
      </c>
      <c r="CH702" s="111">
        <v>62.8</v>
      </c>
      <c r="CI702" s="111">
        <v>55</v>
      </c>
      <c r="CJ702" s="111">
        <v>50</v>
      </c>
      <c r="CK702" s="111">
        <v>99.4</v>
      </c>
      <c r="CL702" s="111">
        <v>38.5</v>
      </c>
      <c r="CM702" s="111">
        <v>28</v>
      </c>
      <c r="CN702" s="111">
        <v>34.4</v>
      </c>
      <c r="CO702" s="111">
        <v>81</v>
      </c>
      <c r="CP702" s="111">
        <v>99.5</v>
      </c>
      <c r="CQ702" s="111">
        <v>51.2</v>
      </c>
      <c r="CR702" s="111">
        <v>47.2</v>
      </c>
      <c r="CS702" s="112"/>
      <c r="CT702" s="200" t="s">
        <v>112</v>
      </c>
      <c r="CU702" s="114">
        <f t="shared" si="455"/>
        <v>28</v>
      </c>
      <c r="CV702" s="114"/>
      <c r="CW702" s="114"/>
      <c r="CX702" s="114">
        <f t="shared" si="456"/>
        <v>41.399999999999991</v>
      </c>
      <c r="CY702" s="114"/>
      <c r="CZ702" s="114"/>
      <c r="DA702" s="114">
        <f t="shared" si="457"/>
        <v>23.8</v>
      </c>
      <c r="DB702" s="115">
        <f t="shared" si="458"/>
        <v>93.199999999999989</v>
      </c>
      <c r="DC702" s="116">
        <f t="shared" si="464"/>
        <v>10</v>
      </c>
      <c r="DD702" s="116">
        <f t="shared" si="459"/>
        <v>10</v>
      </c>
      <c r="DE702" s="116">
        <f t="shared" si="460"/>
        <v>10</v>
      </c>
      <c r="DF702" s="117">
        <f t="shared" si="465"/>
        <v>30</v>
      </c>
      <c r="DH702" s="119">
        <v>28.155357496533966</v>
      </c>
      <c r="DI702" s="119">
        <v>27.850425826896409</v>
      </c>
      <c r="DJ702" s="120">
        <v>20.023846306199246</v>
      </c>
      <c r="DK702" s="121"/>
      <c r="DL702" s="119">
        <v>16.938272129059648</v>
      </c>
      <c r="DM702" s="119">
        <v>28.978730630439394</v>
      </c>
      <c r="DN702" s="120">
        <v>22.754425811929526</v>
      </c>
      <c r="DO702" s="121"/>
      <c r="DP702" s="119">
        <v>29.225343693962941</v>
      </c>
      <c r="DQ702" s="119">
        <v>28.913329348475791</v>
      </c>
      <c r="DR702" s="120">
        <v>41.289898386132698</v>
      </c>
      <c r="DS702" s="121"/>
      <c r="DT702" s="119">
        <v>31.086734693877549</v>
      </c>
      <c r="DU702" s="119">
        <v>42.47876790467739</v>
      </c>
      <c r="DV702" s="120">
        <v>35.238068830016473</v>
      </c>
      <c r="DW702" s="121"/>
      <c r="DX702" s="119">
        <v>33.479953102453102</v>
      </c>
      <c r="DY702" s="119">
        <v>27.022395382395377</v>
      </c>
      <c r="DZ702" s="120">
        <v>37.851222943722938</v>
      </c>
      <c r="EA702" s="121"/>
      <c r="EB702" s="119">
        <v>21.695519348268842</v>
      </c>
      <c r="EC702" s="119">
        <v>12.920887078524556</v>
      </c>
      <c r="ED702" s="120">
        <v>12.728038017651055</v>
      </c>
      <c r="EE702" s="121"/>
      <c r="EF702" s="119">
        <v>14.960771581359817</v>
      </c>
      <c r="EG702" s="119">
        <v>8.3926279602750178</v>
      </c>
      <c r="EH702" s="120">
        <v>10.764457601222308</v>
      </c>
      <c r="EI702" s="121"/>
      <c r="EJ702" s="119">
        <v>11.963768918420081</v>
      </c>
      <c r="EK702" s="119">
        <v>11.56827242524917</v>
      </c>
      <c r="EL702" s="120">
        <v>14.732244370616465</v>
      </c>
      <c r="EM702" s="121"/>
      <c r="EN702" s="119">
        <v>16.70017812173699</v>
      </c>
      <c r="EO702" s="119">
        <v>15.478213868926968</v>
      </c>
      <c r="EP702" s="120">
        <v>29.225311713039737</v>
      </c>
      <c r="EQ702" s="121"/>
      <c r="ER702" s="119">
        <v>28.747232037691401</v>
      </c>
      <c r="ES702" s="119">
        <v>50.207839288051296</v>
      </c>
      <c r="ET702" s="120">
        <v>62.285669414998033</v>
      </c>
      <c r="EU702" s="121"/>
      <c r="EV702" s="119">
        <v>42.007984380919069</v>
      </c>
      <c r="EW702" s="119">
        <v>43.027595652300604</v>
      </c>
      <c r="EX702" s="120">
        <v>44.5570125593729</v>
      </c>
      <c r="EY702" s="121"/>
      <c r="EZ702" s="119">
        <v>33.659062196307097</v>
      </c>
      <c r="FA702" s="119">
        <v>29.963556851311953</v>
      </c>
      <c r="FB702" s="120">
        <v>24.470238095238095</v>
      </c>
    </row>
    <row r="703" spans="1:158" s="118" customFormat="1" ht="15" customHeight="1" x14ac:dyDescent="0.25">
      <c r="A703" s="85">
        <v>26110300</v>
      </c>
      <c r="B703" s="86">
        <v>-76.034444440000001</v>
      </c>
      <c r="C703" s="86">
        <v>4.6163888899999996</v>
      </c>
      <c r="D703" s="445">
        <v>940</v>
      </c>
      <c r="E703" s="197" t="s">
        <v>1429</v>
      </c>
      <c r="F703" s="169" t="s">
        <v>1431</v>
      </c>
      <c r="G703" s="169" t="s">
        <v>1515</v>
      </c>
      <c r="H703" s="169" t="s">
        <v>713</v>
      </c>
      <c r="I703" s="169" t="s">
        <v>1670</v>
      </c>
      <c r="J703" s="171" t="s">
        <v>1430</v>
      </c>
      <c r="K703" s="91">
        <v>0</v>
      </c>
      <c r="L703" s="126">
        <v>0</v>
      </c>
      <c r="M703" s="126">
        <v>0</v>
      </c>
      <c r="N703" s="91">
        <v>20</v>
      </c>
      <c r="O703" s="126">
        <v>0</v>
      </c>
      <c r="P703" s="126">
        <v>0</v>
      </c>
      <c r="Q703" s="126">
        <v>0</v>
      </c>
      <c r="R703" s="126">
        <v>0</v>
      </c>
      <c r="S703" s="126">
        <v>0</v>
      </c>
      <c r="T703" s="126">
        <v>27</v>
      </c>
      <c r="U703" s="126">
        <v>0</v>
      </c>
      <c r="V703" s="661">
        <v>33</v>
      </c>
      <c r="W703" s="661">
        <v>0</v>
      </c>
      <c r="X703" s="126">
        <v>7</v>
      </c>
      <c r="Y703" s="126">
        <v>2</v>
      </c>
      <c r="Z703" s="126">
        <v>6</v>
      </c>
      <c r="AA703" s="91">
        <v>0</v>
      </c>
      <c r="AB703" s="126">
        <v>0</v>
      </c>
      <c r="AC703" s="91">
        <v>0</v>
      </c>
      <c r="AD703" s="91">
        <v>0</v>
      </c>
      <c r="AE703" s="126">
        <v>0</v>
      </c>
      <c r="AF703" s="126">
        <v>0</v>
      </c>
      <c r="AG703" s="91">
        <v>0</v>
      </c>
      <c r="AH703" s="126">
        <v>0</v>
      </c>
      <c r="AI703" s="126" t="s">
        <v>1301</v>
      </c>
      <c r="AJ703" s="126">
        <v>0</v>
      </c>
      <c r="AK703" s="126">
        <v>0</v>
      </c>
      <c r="AL703" s="126">
        <v>0</v>
      </c>
      <c r="AM703" s="126">
        <v>0</v>
      </c>
      <c r="AN703" s="126">
        <v>0</v>
      </c>
      <c r="AO703" s="120"/>
      <c r="AP703" s="92">
        <f t="shared" si="411"/>
        <v>95</v>
      </c>
      <c r="AQ703" s="93">
        <v>146</v>
      </c>
      <c r="AR703" s="94">
        <f t="shared" si="461"/>
        <v>65.06849315068493</v>
      </c>
      <c r="AS703" s="95">
        <f t="shared" si="462"/>
        <v>67.312234293811997</v>
      </c>
      <c r="AT703" s="96">
        <f t="shared" si="466"/>
        <v>29</v>
      </c>
      <c r="AU703" s="97">
        <f t="shared" si="453"/>
        <v>6</v>
      </c>
      <c r="AV703" s="98"/>
      <c r="AW703" s="58">
        <f t="shared" si="427"/>
        <v>0</v>
      </c>
      <c r="AX703" s="99"/>
      <c r="AY703" s="100">
        <f t="shared" si="452"/>
        <v>33</v>
      </c>
      <c r="AZ703" s="101">
        <v>77</v>
      </c>
      <c r="BA703" s="102">
        <f t="shared" si="412"/>
        <v>-44</v>
      </c>
      <c r="BB703" s="102" t="str">
        <f t="shared" si="413"/>
        <v/>
      </c>
      <c r="BC703" s="102" t="str">
        <f t="shared" si="414"/>
        <v/>
      </c>
      <c r="BD703" s="102">
        <v>12.292857142857144</v>
      </c>
      <c r="BE703" s="103">
        <f t="shared" si="463"/>
        <v>-6.2928571428571445</v>
      </c>
      <c r="BF703" s="124" t="s">
        <v>1429</v>
      </c>
      <c r="BG703" s="105">
        <v>37.266666666666666</v>
      </c>
      <c r="BH703" s="105">
        <v>69.266666666666666</v>
      </c>
      <c r="BI703" s="105">
        <v>103.75</v>
      </c>
      <c r="BJ703" s="105">
        <v>146</v>
      </c>
      <c r="BK703" s="105">
        <v>137.28275862068966</v>
      </c>
      <c r="BL703" s="105">
        <v>78.206896551724142</v>
      </c>
      <c r="BM703" s="105">
        <v>84.033333333333331</v>
      </c>
      <c r="BN703" s="105">
        <v>68.166666666666671</v>
      </c>
      <c r="BO703" s="105">
        <v>94.575862068965506</v>
      </c>
      <c r="BP703" s="105">
        <v>106.8</v>
      </c>
      <c r="BQ703" s="105">
        <v>103.64285714285714</v>
      </c>
      <c r="BR703" s="106">
        <v>51.565517241379311</v>
      </c>
      <c r="BS703" s="107"/>
      <c r="BT703" s="108">
        <v>5.2333333333333316</v>
      </c>
      <c r="BU703" s="108">
        <v>6.7319889162561592</v>
      </c>
      <c r="BV703" s="108">
        <v>10.021111111111107</v>
      </c>
      <c r="BW703" s="108">
        <v>12.292857142857144</v>
      </c>
      <c r="BX703" s="108">
        <v>11.802469135802468</v>
      </c>
      <c r="BY703" s="109">
        <v>7.8758620689655165</v>
      </c>
      <c r="BZ703" s="109">
        <v>7.3999999999999986</v>
      </c>
      <c r="CA703" s="109">
        <v>7.0999999999999988</v>
      </c>
      <c r="CB703" s="109">
        <v>9.275862068965516</v>
      </c>
      <c r="CC703" s="109">
        <v>11.821428571428569</v>
      </c>
      <c r="CD703" s="109">
        <v>10.255648038049941</v>
      </c>
      <c r="CE703" s="109">
        <v>6.8620689655172393</v>
      </c>
      <c r="CF703" s="110"/>
      <c r="CG703" s="111">
        <v>57</v>
      </c>
      <c r="CH703" s="111">
        <v>87</v>
      </c>
      <c r="CI703" s="111">
        <v>78</v>
      </c>
      <c r="CJ703" s="111">
        <v>77</v>
      </c>
      <c r="CK703" s="111">
        <v>113</v>
      </c>
      <c r="CL703" s="111">
        <v>68</v>
      </c>
      <c r="CM703" s="111">
        <v>95</v>
      </c>
      <c r="CN703" s="111">
        <v>67</v>
      </c>
      <c r="CO703" s="111">
        <v>70</v>
      </c>
      <c r="CP703" s="111">
        <v>74</v>
      </c>
      <c r="CQ703" s="111">
        <v>63</v>
      </c>
      <c r="CR703" s="111">
        <v>41</v>
      </c>
      <c r="CS703" s="112"/>
      <c r="CT703" s="125" t="s">
        <v>1429</v>
      </c>
      <c r="CU703" s="114"/>
      <c r="CV703" s="114"/>
      <c r="CW703" s="114"/>
      <c r="CX703" s="114"/>
      <c r="CY703" s="114"/>
      <c r="CZ703" s="114"/>
      <c r="DA703" s="114"/>
      <c r="DB703" s="115"/>
      <c r="DC703" s="116"/>
      <c r="DD703" s="116"/>
      <c r="DE703" s="116"/>
      <c r="DF703" s="117"/>
      <c r="DH703" s="119"/>
      <c r="DI703" s="119"/>
      <c r="DJ703" s="120"/>
      <c r="DK703" s="121"/>
      <c r="DL703" s="119"/>
      <c r="DM703" s="119"/>
      <c r="DN703" s="120"/>
      <c r="DO703" s="121"/>
      <c r="DP703" s="119"/>
      <c r="DQ703" s="119"/>
      <c r="DR703" s="120"/>
      <c r="DS703" s="121"/>
      <c r="DT703" s="119"/>
      <c r="DU703" s="119"/>
      <c r="DV703" s="120"/>
      <c r="DW703" s="121"/>
      <c r="DX703" s="119"/>
      <c r="DY703" s="119"/>
      <c r="DZ703" s="120"/>
      <c r="EA703" s="121"/>
      <c r="EB703" s="119"/>
      <c r="EC703" s="119"/>
      <c r="ED703" s="120"/>
      <c r="EE703" s="121"/>
      <c r="EF703" s="119"/>
      <c r="EG703" s="119"/>
      <c r="EH703" s="120"/>
      <c r="EI703" s="121"/>
      <c r="EJ703" s="119"/>
      <c r="EK703" s="119"/>
      <c r="EL703" s="120"/>
      <c r="EM703" s="121"/>
      <c r="EN703" s="119"/>
      <c r="EO703" s="119"/>
      <c r="EP703" s="120"/>
      <c r="EQ703" s="121"/>
      <c r="ER703" s="119"/>
      <c r="ES703" s="119"/>
      <c r="ET703" s="120"/>
      <c r="EU703" s="121"/>
      <c r="EV703" s="119"/>
      <c r="EW703" s="119"/>
      <c r="EX703" s="120"/>
      <c r="EY703" s="121"/>
      <c r="EZ703" s="119"/>
      <c r="FA703" s="119"/>
      <c r="FB703" s="120"/>
    </row>
    <row r="704" spans="1:158" s="118" customFormat="1" ht="15" customHeight="1" x14ac:dyDescent="0.25">
      <c r="A704" s="85">
        <v>26055120</v>
      </c>
      <c r="B704" s="86">
        <v>-76.533777779999994</v>
      </c>
      <c r="C704" s="86">
        <v>3.3780000000000001</v>
      </c>
      <c r="D704" s="445">
        <v>985</v>
      </c>
      <c r="E704" s="453" t="s">
        <v>1933</v>
      </c>
      <c r="F704" s="451" t="s">
        <v>63</v>
      </c>
      <c r="G704" s="451" t="s">
        <v>1515</v>
      </c>
      <c r="H704" s="451" t="s">
        <v>713</v>
      </c>
      <c r="I704" s="451" t="s">
        <v>1681</v>
      </c>
      <c r="J704" s="281" t="s">
        <v>1497</v>
      </c>
      <c r="K704" s="91">
        <v>0</v>
      </c>
      <c r="L704" s="126">
        <v>0</v>
      </c>
      <c r="M704" s="126">
        <v>0</v>
      </c>
      <c r="N704" s="91">
        <v>0</v>
      </c>
      <c r="O704" s="126">
        <v>13</v>
      </c>
      <c r="P704" s="126">
        <v>0</v>
      </c>
      <c r="Q704" s="126">
        <v>8.9</v>
      </c>
      <c r="R704" s="126">
        <v>0</v>
      </c>
      <c r="S704" s="126">
        <v>0</v>
      </c>
      <c r="T704" s="126">
        <v>1.1000000000000001</v>
      </c>
      <c r="U704" s="126">
        <v>0</v>
      </c>
      <c r="V704" s="661">
        <v>12.4</v>
      </c>
      <c r="W704" s="661">
        <v>0</v>
      </c>
      <c r="X704" s="126">
        <v>0.5</v>
      </c>
      <c r="Y704" s="126">
        <v>6.8</v>
      </c>
      <c r="Z704" s="126">
        <v>2.1</v>
      </c>
      <c r="AA704" s="91">
        <v>1</v>
      </c>
      <c r="AB704" s="126">
        <v>0</v>
      </c>
      <c r="AC704" s="91">
        <v>2.1</v>
      </c>
      <c r="AD704" s="91">
        <v>0</v>
      </c>
      <c r="AE704" s="126">
        <v>0</v>
      </c>
      <c r="AF704" s="126">
        <v>0</v>
      </c>
      <c r="AG704" s="91">
        <v>0</v>
      </c>
      <c r="AH704" s="126">
        <v>0</v>
      </c>
      <c r="AI704" s="126">
        <v>0</v>
      </c>
      <c r="AJ704" s="126">
        <v>3.9</v>
      </c>
      <c r="AK704" s="126">
        <v>0.7</v>
      </c>
      <c r="AL704" s="126">
        <v>0</v>
      </c>
      <c r="AM704" s="126">
        <v>0</v>
      </c>
      <c r="AN704" s="126">
        <v>0</v>
      </c>
      <c r="AO704" s="120"/>
      <c r="AP704" s="92">
        <f t="shared" si="411"/>
        <v>52.5</v>
      </c>
      <c r="AQ704" s="93">
        <v>196.63333333333333</v>
      </c>
      <c r="AR704" s="94">
        <f>+AP704*100/AQ704</f>
        <v>26.699440583149688</v>
      </c>
      <c r="AS704" s="95">
        <f>IF(AND((AP704*$AT$1*100/(AQ704*AT704))&gt;100+3.33*AP704-AQ704*AT704/$AT$1,AQ704&lt;30),IF(100+3.33*AP704-AQ704*AT704/$AT$1&gt;200,200,100+3.33*AP704-AQ704*AT704/$AT$1),IF((AP704*$AT$1*100/(AQ704*AT704))&lt;100+AP704-3.33*AQ704*AT704/$AT$1,100+AP704-3.33*AQ704*AT704/$AT$1,IF((AP704*$AT$1*100/(AQ704*AT704))&gt;200,200,(AP704*$AT$1*100/(AQ704*AT704)))))</f>
        <v>26.699440583149688</v>
      </c>
      <c r="AT704" s="96">
        <f>COUNT(K704:AO704)</f>
        <v>30</v>
      </c>
      <c r="AU704" s="97">
        <f>COUNTIF(K704:AO704,"&gt;0")</f>
        <v>11</v>
      </c>
      <c r="AV704" s="98"/>
      <c r="AW704" s="58">
        <f t="shared" si="427"/>
        <v>0</v>
      </c>
      <c r="AX704" s="99"/>
      <c r="AY704" s="100">
        <f>MAX(K704:AO704)</f>
        <v>13</v>
      </c>
      <c r="AZ704" s="101">
        <v>101.4</v>
      </c>
      <c r="BA704" s="102">
        <f t="shared" si="412"/>
        <v>-88.4</v>
      </c>
      <c r="BB704" s="102" t="str">
        <f t="shared" si="413"/>
        <v/>
      </c>
      <c r="BC704" s="102" t="str">
        <f t="shared" si="414"/>
        <v/>
      </c>
      <c r="BD704" s="102">
        <v>14.807134436444779</v>
      </c>
      <c r="BE704" s="103"/>
      <c r="BF704" s="124" t="s">
        <v>1840</v>
      </c>
      <c r="BG704" s="105">
        <v>101.29374999999999</v>
      </c>
      <c r="BH704" s="105">
        <v>110.916</v>
      </c>
      <c r="BI704" s="105">
        <v>147.024</v>
      </c>
      <c r="BJ704" s="105">
        <v>196.63333333333333</v>
      </c>
      <c r="BK704" s="105">
        <v>170.27916666666664</v>
      </c>
      <c r="BL704" s="105">
        <v>88.379166666666677</v>
      </c>
      <c r="BM704" s="105">
        <v>59.375999999999998</v>
      </c>
      <c r="BN704" s="105">
        <v>46.733333333333327</v>
      </c>
      <c r="BO704" s="105">
        <v>98.504166666666663</v>
      </c>
      <c r="BP704" s="105">
        <v>140.78197913741087</v>
      </c>
      <c r="BQ704" s="105">
        <v>171.78573199896076</v>
      </c>
      <c r="BR704" s="106">
        <v>125.87916666666665</v>
      </c>
      <c r="BS704" s="107"/>
      <c r="BT704" s="108">
        <v>8.9334295906234065</v>
      </c>
      <c r="BU704" s="108">
        <v>9.2792131746499571</v>
      </c>
      <c r="BV704" s="108">
        <v>12.740344241144733</v>
      </c>
      <c r="BW704" s="108">
        <v>14.807134436444779</v>
      </c>
      <c r="BX704" s="108">
        <v>12.896938775510204</v>
      </c>
      <c r="BY704" s="109">
        <v>8.5473777889380447</v>
      </c>
      <c r="BZ704" s="109">
        <v>6.1099999999999977</v>
      </c>
      <c r="CA704" s="109">
        <v>5.492768959435625</v>
      </c>
      <c r="CB704" s="109">
        <v>8.9121510673234798</v>
      </c>
      <c r="CC704" s="109">
        <v>12.653209876543208</v>
      </c>
      <c r="CD704" s="109">
        <v>14.005407059783719</v>
      </c>
      <c r="CE704" s="109">
        <v>10.313755210306933</v>
      </c>
      <c r="CF704" s="110"/>
      <c r="CG704" s="111">
        <v>65.3</v>
      </c>
      <c r="CH704" s="111">
        <v>72.099999999999994</v>
      </c>
      <c r="CI704" s="111">
        <v>83.4</v>
      </c>
      <c r="CJ704" s="111">
        <v>101.4</v>
      </c>
      <c r="CK704" s="111">
        <v>93.9</v>
      </c>
      <c r="CL704" s="111">
        <v>75.599999999999994</v>
      </c>
      <c r="CM704" s="111">
        <v>62.4</v>
      </c>
      <c r="CN704" s="111">
        <v>81</v>
      </c>
      <c r="CO704" s="111">
        <v>81.3</v>
      </c>
      <c r="CP704" s="111">
        <v>114.3</v>
      </c>
      <c r="CQ704" s="111">
        <v>122.6</v>
      </c>
      <c r="CR704" s="111">
        <v>135</v>
      </c>
      <c r="CS704" s="112"/>
      <c r="CT704" s="200" t="s">
        <v>1840</v>
      </c>
      <c r="CU704" s="114">
        <f>SUM(K704:T704)</f>
        <v>23</v>
      </c>
      <c r="CV704" s="114"/>
      <c r="CW704" s="114"/>
      <c r="CX704" s="114">
        <f>SUM(U704:AD704)</f>
        <v>24.900000000000002</v>
      </c>
      <c r="CY704" s="114"/>
      <c r="CZ704" s="114"/>
      <c r="DA704" s="114">
        <f>SUM(AE704:AO704)</f>
        <v>4.5999999999999996</v>
      </c>
      <c r="DB704" s="115">
        <f>+SUM(CU704:DA704)</f>
        <v>52.500000000000007</v>
      </c>
      <c r="DC704" s="116">
        <f>COUNT(K704:T704)</f>
        <v>10</v>
      </c>
      <c r="DD704" s="116">
        <f>COUNT(U704:AD704)</f>
        <v>10</v>
      </c>
      <c r="DE704" s="116">
        <f>COUNT(AE704:AO704)</f>
        <v>10</v>
      </c>
      <c r="DF704" s="117">
        <f>COUNT(K704:AO704)</f>
        <v>30</v>
      </c>
      <c r="DH704" s="119">
        <v>30.9</v>
      </c>
      <c r="DI704" s="119">
        <v>36.1</v>
      </c>
      <c r="DJ704" s="120">
        <v>35.700000000000003</v>
      </c>
      <c r="DK704" s="121"/>
      <c r="DL704" s="119">
        <v>34.511408493736639</v>
      </c>
      <c r="DM704" s="119">
        <v>43.038936755270406</v>
      </c>
      <c r="DN704" s="120">
        <v>31.902988084326314</v>
      </c>
      <c r="DO704" s="121"/>
      <c r="DP704" s="119">
        <v>51.470184814072574</v>
      </c>
      <c r="DQ704" s="119">
        <v>36.079100423068354</v>
      </c>
      <c r="DR704" s="120">
        <v>62.064048096192373</v>
      </c>
      <c r="DS704" s="121"/>
      <c r="DT704" s="119">
        <v>65.714485165794059</v>
      </c>
      <c r="DU704" s="119">
        <v>59.002792321116928</v>
      </c>
      <c r="DV704" s="120">
        <v>66.616055846422341</v>
      </c>
      <c r="DW704" s="121"/>
      <c r="DX704" s="119">
        <v>56.105535737878192</v>
      </c>
      <c r="DY704" s="119">
        <v>52.649759985907437</v>
      </c>
      <c r="DZ704" s="120">
        <v>50.413669793455767</v>
      </c>
      <c r="EA704" s="121"/>
      <c r="EB704" s="119">
        <v>44.389081101190492</v>
      </c>
      <c r="EC704" s="119">
        <v>23.940178571428582</v>
      </c>
      <c r="ED704" s="120">
        <v>21.04740699404763</v>
      </c>
      <c r="EE704" s="121"/>
      <c r="EF704" s="119">
        <v>25.705359999999999</v>
      </c>
      <c r="EG704" s="119">
        <v>16.128853333333332</v>
      </c>
      <c r="EH704" s="120">
        <v>21.169119999999999</v>
      </c>
      <c r="EI704" s="121"/>
      <c r="EJ704" s="119">
        <v>13.151363049095609</v>
      </c>
      <c r="EK704" s="119">
        <v>13.052480620155038</v>
      </c>
      <c r="EL704" s="120">
        <v>24.819489664082688</v>
      </c>
      <c r="EM704" s="121"/>
      <c r="EN704" s="119">
        <v>22.043560606060609</v>
      </c>
      <c r="EO704" s="119">
        <v>31.212121212121215</v>
      </c>
      <c r="EP704" s="120">
        <v>49.744318181818187</v>
      </c>
      <c r="EQ704" s="121"/>
      <c r="ER704" s="119">
        <v>39.309940585945498</v>
      </c>
      <c r="ES704" s="119">
        <v>52.248639623028069</v>
      </c>
      <c r="ET704" s="120">
        <v>69.138086457693106</v>
      </c>
      <c r="EU704" s="121"/>
      <c r="EV704" s="119">
        <v>51.192340659772732</v>
      </c>
      <c r="EW704" s="119">
        <v>58.450233948020291</v>
      </c>
      <c r="EX704" s="120">
        <v>60.095356426689726</v>
      </c>
      <c r="EY704" s="121"/>
      <c r="EZ704" s="119">
        <v>46.891328777524684</v>
      </c>
      <c r="FA704" s="119">
        <v>45.308499114148326</v>
      </c>
      <c r="FB704" s="120">
        <v>38.086838774993687</v>
      </c>
    </row>
    <row r="705" spans="1:158" s="118" customFormat="1" ht="15" customHeight="1" x14ac:dyDescent="0.25">
      <c r="A705" s="85">
        <v>26140180</v>
      </c>
      <c r="B705" s="215">
        <v>-75.881972219999994</v>
      </c>
      <c r="C705" s="215">
        <v>4.8928611100000001</v>
      </c>
      <c r="D705" s="445">
        <v>900</v>
      </c>
      <c r="E705" s="460" t="s">
        <v>510</v>
      </c>
      <c r="F705" s="451" t="s">
        <v>60</v>
      </c>
      <c r="G705" s="451" t="s">
        <v>1515</v>
      </c>
      <c r="H705" s="451" t="s">
        <v>713</v>
      </c>
      <c r="I705" s="451" t="s">
        <v>1549</v>
      </c>
      <c r="J705" s="281" t="s">
        <v>1080</v>
      </c>
      <c r="K705" s="91">
        <v>0</v>
      </c>
      <c r="L705" s="126">
        <v>0</v>
      </c>
      <c r="M705" s="126">
        <v>0</v>
      </c>
      <c r="N705" s="91">
        <v>11</v>
      </c>
      <c r="O705" s="126">
        <v>0</v>
      </c>
      <c r="P705" s="126">
        <v>0</v>
      </c>
      <c r="Q705" s="126">
        <v>0</v>
      </c>
      <c r="R705" s="126">
        <v>2</v>
      </c>
      <c r="S705" s="126">
        <v>0</v>
      </c>
      <c r="T705" s="126">
        <v>0</v>
      </c>
      <c r="U705" s="126">
        <v>0</v>
      </c>
      <c r="V705" s="661">
        <v>12</v>
      </c>
      <c r="W705" s="661">
        <v>0</v>
      </c>
      <c r="X705" s="126">
        <v>7</v>
      </c>
      <c r="Y705" s="126">
        <v>3</v>
      </c>
      <c r="Z705" s="126">
        <v>28</v>
      </c>
      <c r="AA705" s="91">
        <v>0</v>
      </c>
      <c r="AB705" s="126">
        <v>0</v>
      </c>
      <c r="AC705" s="91">
        <v>0</v>
      </c>
      <c r="AD705" s="91">
        <v>0</v>
      </c>
      <c r="AE705" s="126">
        <v>0</v>
      </c>
      <c r="AF705" s="126">
        <v>0</v>
      </c>
      <c r="AG705" s="91">
        <v>0</v>
      </c>
      <c r="AH705" s="126">
        <v>0</v>
      </c>
      <c r="AI705" s="126">
        <v>0</v>
      </c>
      <c r="AJ705" s="126">
        <v>0</v>
      </c>
      <c r="AK705" s="126">
        <v>10</v>
      </c>
      <c r="AL705" s="126">
        <v>0</v>
      </c>
      <c r="AM705" s="126">
        <v>0</v>
      </c>
      <c r="AN705" s="126">
        <v>0</v>
      </c>
      <c r="AO705" s="120"/>
      <c r="AP705" s="92">
        <f t="shared" si="411"/>
        <v>73</v>
      </c>
      <c r="AQ705" s="93">
        <v>217.92857142857142</v>
      </c>
      <c r="AR705" s="94">
        <f t="shared" si="461"/>
        <v>33.497214028187479</v>
      </c>
      <c r="AS705" s="95">
        <f t="shared" si="462"/>
        <v>33.497214028187486</v>
      </c>
      <c r="AT705" s="96">
        <f t="shared" si="466"/>
        <v>30</v>
      </c>
      <c r="AU705" s="97">
        <f>COUNTIF(K705:AO705,"&gt;0")</f>
        <v>7</v>
      </c>
      <c r="AV705" s="98"/>
      <c r="AW705" s="58">
        <f t="shared" si="427"/>
        <v>0</v>
      </c>
      <c r="AX705" s="99"/>
      <c r="AY705" s="100">
        <f>MAX(K705:AO705)</f>
        <v>28</v>
      </c>
      <c r="AZ705" s="101">
        <v>99</v>
      </c>
      <c r="BA705" s="102">
        <f t="shared" si="412"/>
        <v>-71</v>
      </c>
      <c r="BB705" s="102" t="str">
        <f t="shared" si="413"/>
        <v/>
      </c>
      <c r="BC705" s="102" t="str">
        <f t="shared" si="414"/>
        <v/>
      </c>
      <c r="BD705" s="102">
        <v>15.716666666666665</v>
      </c>
      <c r="BE705" s="103">
        <f>AU705-BD705</f>
        <v>-8.716666666666665</v>
      </c>
      <c r="BF705" s="234" t="s">
        <v>510</v>
      </c>
      <c r="BG705" s="105">
        <v>91.965517241379317</v>
      </c>
      <c r="BH705" s="105">
        <v>122.96666666666667</v>
      </c>
      <c r="BI705" s="105">
        <v>181.70666666666665</v>
      </c>
      <c r="BJ705" s="105">
        <v>217.92857142857142</v>
      </c>
      <c r="BK705" s="105">
        <v>239</v>
      </c>
      <c r="BL705" s="105">
        <v>174.91333333333333</v>
      </c>
      <c r="BM705" s="105">
        <v>133.38333333333333</v>
      </c>
      <c r="BN705" s="105">
        <v>111.82758620689656</v>
      </c>
      <c r="BO705" s="105">
        <v>136.51724137931035</v>
      </c>
      <c r="BP705" s="105">
        <v>181.14814814814815</v>
      </c>
      <c r="BQ705" s="105">
        <v>224.65517241379311</v>
      </c>
      <c r="BR705" s="106">
        <v>139.64285714285714</v>
      </c>
      <c r="BS705" s="107"/>
      <c r="BT705" s="108">
        <v>8.3448275862068932</v>
      </c>
      <c r="BU705" s="108">
        <v>9.7808087027914627</v>
      </c>
      <c r="BV705" s="108">
        <v>12.9</v>
      </c>
      <c r="BW705" s="108">
        <v>15.716666666666665</v>
      </c>
      <c r="BX705" s="108">
        <v>15.152222222222223</v>
      </c>
      <c r="BY705" s="109">
        <v>11.833333333333336</v>
      </c>
      <c r="BZ705" s="109">
        <v>9.7666666666666693</v>
      </c>
      <c r="CA705" s="109">
        <v>8.6088888888888881</v>
      </c>
      <c r="CB705" s="109">
        <v>11.034482758620694</v>
      </c>
      <c r="CC705" s="109">
        <v>14.83809523809524</v>
      </c>
      <c r="CD705" s="109">
        <v>15.793103448275861</v>
      </c>
      <c r="CE705" s="109">
        <v>11.81149425287356</v>
      </c>
      <c r="CF705" s="110"/>
      <c r="CG705" s="111">
        <v>70</v>
      </c>
      <c r="CH705" s="111">
        <v>68</v>
      </c>
      <c r="CI705" s="111">
        <v>120.2</v>
      </c>
      <c r="CJ705" s="111">
        <v>99</v>
      </c>
      <c r="CK705" s="111">
        <v>122</v>
      </c>
      <c r="CL705" s="111">
        <v>150</v>
      </c>
      <c r="CM705" s="111">
        <v>110</v>
      </c>
      <c r="CN705" s="111">
        <v>70</v>
      </c>
      <c r="CO705" s="111">
        <v>78</v>
      </c>
      <c r="CP705" s="111">
        <v>90</v>
      </c>
      <c r="CQ705" s="111">
        <v>78</v>
      </c>
      <c r="CR705" s="111">
        <v>73</v>
      </c>
      <c r="CS705" s="112"/>
      <c r="CT705" s="459" t="s">
        <v>510</v>
      </c>
      <c r="CU705" s="114">
        <f>SUM(K705:T705)</f>
        <v>13</v>
      </c>
      <c r="CV705" s="114"/>
      <c r="CW705" s="114"/>
      <c r="CX705" s="114">
        <f>SUM(U705:AD705)</f>
        <v>50</v>
      </c>
      <c r="CY705" s="114"/>
      <c r="CZ705" s="114"/>
      <c r="DA705" s="114">
        <f>SUM(AE705:AO705)</f>
        <v>10</v>
      </c>
      <c r="DB705" s="115">
        <f>+SUM(CU705:DA705)</f>
        <v>73</v>
      </c>
      <c r="DC705" s="116">
        <f>COUNT(K705:T705)</f>
        <v>10</v>
      </c>
      <c r="DD705" s="116">
        <f>COUNT(U705:AD705)</f>
        <v>10</v>
      </c>
      <c r="DE705" s="116">
        <f>COUNT(AE705:AO705)</f>
        <v>10</v>
      </c>
      <c r="DF705" s="117">
        <f>COUNT(K705:AO705)</f>
        <v>30</v>
      </c>
      <c r="DH705" s="119">
        <v>37.4</v>
      </c>
      <c r="DI705" s="119">
        <v>27.1</v>
      </c>
      <c r="DJ705" s="120">
        <v>33.5</v>
      </c>
      <c r="DK705" s="121"/>
      <c r="DL705" s="119">
        <v>37.461740558292284</v>
      </c>
      <c r="DM705" s="119">
        <v>36.145517241379316</v>
      </c>
      <c r="DN705" s="120">
        <v>29.159408866995072</v>
      </c>
      <c r="DO705" s="121"/>
      <c r="DP705" s="119">
        <v>71.715672131147542</v>
      </c>
      <c r="DQ705" s="119">
        <v>49.310775956284147</v>
      </c>
      <c r="DR705" s="120">
        <v>62.013551912568303</v>
      </c>
      <c r="DS705" s="121"/>
      <c r="DT705" s="119">
        <v>69.314772000590281</v>
      </c>
      <c r="DU705" s="119">
        <v>72.515454113171657</v>
      </c>
      <c r="DV705" s="120">
        <v>68.514601472444937</v>
      </c>
      <c r="DW705" s="121"/>
      <c r="DX705" s="119">
        <v>70.280894143225979</v>
      </c>
      <c r="DY705" s="119">
        <v>79.778312270688943</v>
      </c>
      <c r="DZ705" s="120">
        <v>95.174126919418399</v>
      </c>
      <c r="EA705" s="121"/>
      <c r="EB705" s="119">
        <v>59.387941534713768</v>
      </c>
      <c r="EC705" s="119">
        <v>46.390580592773041</v>
      </c>
      <c r="ED705" s="120">
        <v>58.388144539179862</v>
      </c>
      <c r="EE705" s="121"/>
      <c r="EF705" s="119">
        <v>53.486067708333337</v>
      </c>
      <c r="EG705" s="119">
        <v>39.389739583333331</v>
      </c>
      <c r="EH705" s="120">
        <v>35.090859375000001</v>
      </c>
      <c r="EI705" s="121"/>
      <c r="EJ705" s="119">
        <v>36.612495732331851</v>
      </c>
      <c r="EK705" s="119">
        <v>33.811539774667118</v>
      </c>
      <c r="EL705" s="120">
        <v>40.713895527483785</v>
      </c>
      <c r="EM705" s="121"/>
      <c r="EN705" s="119">
        <v>37.117790662191027</v>
      </c>
      <c r="EO705" s="119">
        <v>56.226949736257026</v>
      </c>
      <c r="EP705" s="120">
        <v>64.93112167051747</v>
      </c>
      <c r="EQ705" s="121"/>
      <c r="ER705" s="119">
        <v>47.792739424318377</v>
      </c>
      <c r="ES705" s="119">
        <v>64.990126832232107</v>
      </c>
      <c r="ET705" s="120">
        <v>75.288562314878106</v>
      </c>
      <c r="EU705" s="121"/>
      <c r="EV705" s="119">
        <v>73.807362330407017</v>
      </c>
      <c r="EW705" s="119">
        <v>72.507232641660011</v>
      </c>
      <c r="EX705" s="120">
        <v>68.506833599361542</v>
      </c>
      <c r="EY705" s="121"/>
      <c r="EZ705" s="119">
        <v>50.9881085002202</v>
      </c>
      <c r="FA705" s="119">
        <v>46.889064483535833</v>
      </c>
      <c r="FB705" s="120">
        <v>35.191792533485319</v>
      </c>
    </row>
    <row r="706" spans="1:158" s="118" customFormat="1" ht="15" customHeight="1" x14ac:dyDescent="0.25">
      <c r="A706" s="85">
        <v>26140090</v>
      </c>
      <c r="B706" s="86">
        <v>-75.862250000000003</v>
      </c>
      <c r="C706" s="86">
        <v>5.1674166699999997</v>
      </c>
      <c r="D706" s="445">
        <v>1580</v>
      </c>
      <c r="E706" s="197" t="s">
        <v>511</v>
      </c>
      <c r="F706" s="169" t="s">
        <v>60</v>
      </c>
      <c r="G706" s="169" t="s">
        <v>1515</v>
      </c>
      <c r="H706" s="169" t="s">
        <v>713</v>
      </c>
      <c r="I706" s="169" t="s">
        <v>1674</v>
      </c>
      <c r="J706" s="171" t="s">
        <v>1081</v>
      </c>
      <c r="K706" s="91">
        <v>0</v>
      </c>
      <c r="L706" s="126">
        <v>0</v>
      </c>
      <c r="M706" s="126">
        <v>0</v>
      </c>
      <c r="N706" s="91">
        <v>0</v>
      </c>
      <c r="O706" s="126">
        <v>0</v>
      </c>
      <c r="P706" s="126">
        <v>4</v>
      </c>
      <c r="Q706" s="126">
        <v>0</v>
      </c>
      <c r="R706" s="126">
        <v>0</v>
      </c>
      <c r="S706" s="126">
        <v>0</v>
      </c>
      <c r="T706" s="126">
        <v>4</v>
      </c>
      <c r="U706" s="126">
        <v>0</v>
      </c>
      <c r="V706" s="661">
        <v>4</v>
      </c>
      <c r="W706" s="661">
        <v>2</v>
      </c>
      <c r="X706" s="126">
        <v>8</v>
      </c>
      <c r="Y706" s="126">
        <v>17</v>
      </c>
      <c r="Z706" s="126">
        <v>9</v>
      </c>
      <c r="AA706" s="91">
        <v>11</v>
      </c>
      <c r="AB706" s="126">
        <v>0</v>
      </c>
      <c r="AC706" s="91">
        <v>6</v>
      </c>
      <c r="AD706" s="91">
        <v>0</v>
      </c>
      <c r="AE706" s="126">
        <v>0</v>
      </c>
      <c r="AF706" s="126">
        <v>0</v>
      </c>
      <c r="AG706" s="91">
        <v>0</v>
      </c>
      <c r="AH706" s="126">
        <v>4</v>
      </c>
      <c r="AI706" s="126">
        <v>0</v>
      </c>
      <c r="AJ706" s="126">
        <v>0</v>
      </c>
      <c r="AK706" s="126">
        <v>6</v>
      </c>
      <c r="AL706" s="126">
        <v>5</v>
      </c>
      <c r="AM706" s="126">
        <v>0</v>
      </c>
      <c r="AN706" s="126">
        <v>0</v>
      </c>
      <c r="AO706" s="120"/>
      <c r="AP706" s="92">
        <f t="shared" si="411"/>
        <v>80</v>
      </c>
      <c r="AQ706" s="93">
        <v>221.67241379310346</v>
      </c>
      <c r="AR706" s="94">
        <f t="shared" si="461"/>
        <v>36.089289880998678</v>
      </c>
      <c r="AS706" s="95">
        <f t="shared" si="462"/>
        <v>36.08928988099867</v>
      </c>
      <c r="AT706" s="96">
        <f t="shared" si="466"/>
        <v>30</v>
      </c>
      <c r="AU706" s="97">
        <f>COUNTIF(K706:AO706,"&gt;0")</f>
        <v>12</v>
      </c>
      <c r="AV706" s="98"/>
      <c r="AW706" s="58">
        <f t="shared" si="427"/>
        <v>0</v>
      </c>
      <c r="AX706" s="99"/>
      <c r="AY706" s="100">
        <f>MAX(K706:AO706)</f>
        <v>17</v>
      </c>
      <c r="AZ706" s="101">
        <v>168</v>
      </c>
      <c r="BA706" s="102">
        <f t="shared" si="412"/>
        <v>-151</v>
      </c>
      <c r="BB706" s="102" t="str">
        <f t="shared" si="413"/>
        <v/>
      </c>
      <c r="BC706" s="102" t="str">
        <f t="shared" si="414"/>
        <v/>
      </c>
      <c r="BD706" s="102">
        <v>15.613793103448275</v>
      </c>
      <c r="BE706" s="103">
        <f>AU706-BD706</f>
        <v>-3.6137931034482751</v>
      </c>
      <c r="BF706" s="124" t="s">
        <v>511</v>
      </c>
      <c r="BG706" s="105">
        <v>113.20689655172414</v>
      </c>
      <c r="BH706" s="105">
        <v>130.96296296296296</v>
      </c>
      <c r="BI706" s="105">
        <v>195.62857142857143</v>
      </c>
      <c r="BJ706" s="105">
        <v>221.67241379310346</v>
      </c>
      <c r="BK706" s="105">
        <v>269.13333333333333</v>
      </c>
      <c r="BL706" s="105">
        <v>186.92413793103449</v>
      </c>
      <c r="BM706" s="105">
        <v>164.0310344827586</v>
      </c>
      <c r="BN706" s="105">
        <v>152.73333333333332</v>
      </c>
      <c r="BO706" s="105">
        <v>206.76785714285714</v>
      </c>
      <c r="BP706" s="105">
        <v>268.96296296296299</v>
      </c>
      <c r="BQ706" s="105">
        <v>293.86206896551727</v>
      </c>
      <c r="BR706" s="106">
        <v>194.64285714285714</v>
      </c>
      <c r="BS706" s="107"/>
      <c r="BT706" s="108">
        <v>8.827586206896548</v>
      </c>
      <c r="BU706" s="108">
        <v>9.8859107979079237</v>
      </c>
      <c r="BV706" s="108">
        <v>12.554444444444444</v>
      </c>
      <c r="BW706" s="108">
        <v>15.613793103448275</v>
      </c>
      <c r="BX706" s="108">
        <v>15.733333333333331</v>
      </c>
      <c r="BY706" s="109">
        <v>12.342528735632182</v>
      </c>
      <c r="BZ706" s="109">
        <v>10.793103448275859</v>
      </c>
      <c r="CA706" s="109">
        <v>10.133333333333335</v>
      </c>
      <c r="CB706" s="109">
        <v>12.116710875331567</v>
      </c>
      <c r="CC706" s="109">
        <v>15.152380952380954</v>
      </c>
      <c r="CD706" s="109">
        <v>15.862068965517238</v>
      </c>
      <c r="CE706" s="109">
        <v>11.975029726516052</v>
      </c>
      <c r="CF706" s="110"/>
      <c r="CG706" s="111">
        <v>123</v>
      </c>
      <c r="CH706" s="111">
        <v>121</v>
      </c>
      <c r="CI706" s="111">
        <v>110</v>
      </c>
      <c r="CJ706" s="111">
        <v>168</v>
      </c>
      <c r="CK706" s="111">
        <v>134</v>
      </c>
      <c r="CL706" s="111">
        <v>132</v>
      </c>
      <c r="CM706" s="111">
        <v>122</v>
      </c>
      <c r="CN706" s="111">
        <v>127</v>
      </c>
      <c r="CO706" s="111">
        <v>139</v>
      </c>
      <c r="CP706" s="111">
        <v>159</v>
      </c>
      <c r="CQ706" s="111">
        <v>151</v>
      </c>
      <c r="CR706" s="111">
        <v>177</v>
      </c>
      <c r="CS706" s="112"/>
      <c r="CT706" s="200" t="s">
        <v>511</v>
      </c>
      <c r="CU706" s="114">
        <f>SUM(K706:T706)</f>
        <v>8</v>
      </c>
      <c r="CV706" s="114"/>
      <c r="CW706" s="114"/>
      <c r="CX706" s="114">
        <f>SUM(U706:AD706)</f>
        <v>57</v>
      </c>
      <c r="CY706" s="114"/>
      <c r="CZ706" s="114"/>
      <c r="DA706" s="114">
        <f>SUM(AE706:AO706)</f>
        <v>15</v>
      </c>
      <c r="DB706" s="115">
        <f>+SUM(CU706:DA706)</f>
        <v>80</v>
      </c>
      <c r="DC706" s="116">
        <f>COUNT(K706:T706)</f>
        <v>10</v>
      </c>
      <c r="DD706" s="116">
        <f>COUNT(U706:AD706)</f>
        <v>10</v>
      </c>
      <c r="DE706" s="116">
        <f>COUNT(AE706:AO706)</f>
        <v>10</v>
      </c>
      <c r="DF706" s="117">
        <f>COUNT(K706:AO706)</f>
        <v>30</v>
      </c>
      <c r="DH706" s="119">
        <v>53.822979014208833</v>
      </c>
      <c r="DI706" s="119">
        <v>26.711404083259776</v>
      </c>
      <c r="DJ706" s="120">
        <v>40.617341040462435</v>
      </c>
      <c r="DK706" s="121"/>
      <c r="DL706" s="119">
        <v>48.754929577464793</v>
      </c>
      <c r="DM706" s="119">
        <v>44.692018779342725</v>
      </c>
      <c r="DN706" s="120">
        <v>36.363051643192485</v>
      </c>
      <c r="DO706" s="121"/>
      <c r="DP706" s="119">
        <v>63.27978712080894</v>
      </c>
      <c r="DQ706" s="119">
        <v>52.283299627461417</v>
      </c>
      <c r="DR706" s="120">
        <v>72.276913251729653</v>
      </c>
      <c r="DS706" s="121"/>
      <c r="DT706" s="119">
        <v>74.804126327403111</v>
      </c>
      <c r="DU706" s="119">
        <v>76.704231140532343</v>
      </c>
      <c r="DV706" s="120">
        <v>90.20497586539787</v>
      </c>
      <c r="DW706" s="121"/>
      <c r="DX706" s="119">
        <v>75.811511009870927</v>
      </c>
      <c r="DY706" s="119">
        <v>76.211571753986348</v>
      </c>
      <c r="DZ706" s="120">
        <v>111.41691723614277</v>
      </c>
      <c r="EA706" s="121"/>
      <c r="EB706" s="119">
        <v>74.89599679315873</v>
      </c>
      <c r="EC706" s="119">
        <v>54.997060395510417</v>
      </c>
      <c r="ED706" s="120">
        <v>57.196942811330835</v>
      </c>
      <c r="EE706" s="121"/>
      <c r="EF706" s="119">
        <v>58.785757695864717</v>
      </c>
      <c r="EG706" s="119">
        <v>52.487283657022068</v>
      </c>
      <c r="EH706" s="120">
        <v>45.28902761263047</v>
      </c>
      <c r="EI706" s="121"/>
      <c r="EJ706" s="119">
        <v>38.087223340040239</v>
      </c>
      <c r="EK706" s="119">
        <v>50.183165660630451</v>
      </c>
      <c r="EL706" s="120">
        <v>60.7796109993293</v>
      </c>
      <c r="EM706" s="121"/>
      <c r="EN706" s="119">
        <v>65.491945825355273</v>
      </c>
      <c r="EO706" s="119">
        <v>59.89263442654628</v>
      </c>
      <c r="EP706" s="120">
        <v>70.891281817063955</v>
      </c>
      <c r="EQ706" s="121"/>
      <c r="ER706" s="119">
        <v>63.886762512429563</v>
      </c>
      <c r="ES706" s="119">
        <v>84.28253646005966</v>
      </c>
      <c r="ET706" s="120">
        <v>110.37712959893933</v>
      </c>
      <c r="EU706" s="121"/>
      <c r="EV706" s="119">
        <v>95</v>
      </c>
      <c r="EW706" s="119">
        <v>97.6</v>
      </c>
      <c r="EX706" s="120">
        <v>83.4</v>
      </c>
      <c r="EY706" s="121"/>
      <c r="EZ706" s="119">
        <v>69.824985085312008</v>
      </c>
      <c r="FA706" s="119">
        <v>65.723517480014323</v>
      </c>
      <c r="FB706" s="120">
        <v>37.913566400190902</v>
      </c>
    </row>
    <row r="707" spans="1:158" s="118" customFormat="1" ht="15" customHeight="1" x14ac:dyDescent="0.25">
      <c r="A707" s="85">
        <v>26155170</v>
      </c>
      <c r="B707" s="86">
        <v>-75.434194439999999</v>
      </c>
      <c r="C707" s="86">
        <v>5.0298333299999998</v>
      </c>
      <c r="D707" s="445">
        <v>2290</v>
      </c>
      <c r="E707" s="453" t="s">
        <v>1934</v>
      </c>
      <c r="F707" s="451" t="s">
        <v>58</v>
      </c>
      <c r="G707" s="451" t="s">
        <v>1515</v>
      </c>
      <c r="H707" s="451" t="s">
        <v>713</v>
      </c>
      <c r="I707" s="451" t="s">
        <v>1548</v>
      </c>
      <c r="J707" s="281" t="s">
        <v>1498</v>
      </c>
      <c r="K707" s="91" t="s">
        <v>1301</v>
      </c>
      <c r="L707" s="91" t="s">
        <v>1301</v>
      </c>
      <c r="M707" s="91" t="s">
        <v>1301</v>
      </c>
      <c r="N707" s="91" t="s">
        <v>1301</v>
      </c>
      <c r="O707" s="91">
        <v>1.2</v>
      </c>
      <c r="P707" s="91">
        <v>0.8</v>
      </c>
      <c r="Q707" s="91">
        <v>18.5</v>
      </c>
      <c r="R707" s="91">
        <v>0</v>
      </c>
      <c r="S707" s="91">
        <v>0</v>
      </c>
      <c r="T707" s="126" t="s">
        <v>1301</v>
      </c>
      <c r="U707" s="126" t="s">
        <v>1301</v>
      </c>
      <c r="V707" s="661">
        <v>4.3</v>
      </c>
      <c r="W707" s="661">
        <v>3.9</v>
      </c>
      <c r="X707" s="126">
        <v>25.2</v>
      </c>
      <c r="Y707" s="126">
        <v>15.2</v>
      </c>
      <c r="Z707" s="126">
        <v>42</v>
      </c>
      <c r="AA707" s="91">
        <v>3.9</v>
      </c>
      <c r="AB707" s="91">
        <v>0</v>
      </c>
      <c r="AC707" s="91">
        <v>2.4</v>
      </c>
      <c r="AD707" s="91">
        <v>1.7</v>
      </c>
      <c r="AE707" s="91">
        <v>18.899999999999999</v>
      </c>
      <c r="AF707" s="91">
        <v>14.2</v>
      </c>
      <c r="AG707" s="91">
        <v>0.4</v>
      </c>
      <c r="AH707" s="91" t="s">
        <v>1301</v>
      </c>
      <c r="AI707" s="91" t="s">
        <v>1301</v>
      </c>
      <c r="AJ707" s="91" t="s">
        <v>1301</v>
      </c>
      <c r="AK707" s="91">
        <v>30.9</v>
      </c>
      <c r="AL707" s="91">
        <v>1.7</v>
      </c>
      <c r="AM707" s="126" t="s">
        <v>1301</v>
      </c>
      <c r="AN707" s="126">
        <v>0</v>
      </c>
      <c r="AO707" s="120"/>
      <c r="AP707" s="92" t="str">
        <f t="shared" si="411"/>
        <v/>
      </c>
      <c r="AQ707" s="93" t="s">
        <v>1301</v>
      </c>
      <c r="AR707" s="483"/>
      <c r="AS707" s="484"/>
      <c r="AT707" s="96"/>
      <c r="AU707" s="97"/>
      <c r="AV707" s="98"/>
      <c r="AW707" s="58">
        <f t="shared" si="427"/>
        <v>0</v>
      </c>
      <c r="AX707" s="99"/>
      <c r="AY707" s="100">
        <f>MAX(K707:AO707)</f>
        <v>42</v>
      </c>
      <c r="AZ707" s="101">
        <v>96.1</v>
      </c>
      <c r="BA707" s="102">
        <f t="shared" si="412"/>
        <v>-54.099999999999994</v>
      </c>
      <c r="BB707" s="102" t="str">
        <f t="shared" si="413"/>
        <v/>
      </c>
      <c r="BC707" s="102" t="str">
        <f t="shared" si="414"/>
        <v/>
      </c>
      <c r="BD707" s="102" t="s">
        <v>1301</v>
      </c>
      <c r="BE707" s="103" t="e">
        <f>AU707-BD707</f>
        <v>#VALUE!</v>
      </c>
      <c r="BF707" s="124" t="s">
        <v>1841</v>
      </c>
      <c r="BG707" s="105" t="s">
        <v>1301</v>
      </c>
      <c r="BH707" s="105" t="s">
        <v>1301</v>
      </c>
      <c r="BI707" s="105" t="s">
        <v>1301</v>
      </c>
      <c r="BJ707" s="105" t="s">
        <v>1301</v>
      </c>
      <c r="BK707" s="105" t="s">
        <v>1301</v>
      </c>
      <c r="BL707" s="105" t="s">
        <v>1301</v>
      </c>
      <c r="BM707" s="105" t="s">
        <v>1301</v>
      </c>
      <c r="BN707" s="105" t="s">
        <v>1301</v>
      </c>
      <c r="BO707" s="105" t="s">
        <v>1301</v>
      </c>
      <c r="BP707" s="105" t="s">
        <v>1301</v>
      </c>
      <c r="BQ707" s="105" t="s">
        <v>1301</v>
      </c>
      <c r="BR707" s="106" t="s">
        <v>1301</v>
      </c>
      <c r="BS707" s="107"/>
      <c r="BT707" s="142" t="s">
        <v>1301</v>
      </c>
      <c r="BU707" s="143" t="s">
        <v>1301</v>
      </c>
      <c r="BV707" s="143" t="s">
        <v>1301</v>
      </c>
      <c r="BW707" s="143" t="s">
        <v>1301</v>
      </c>
      <c r="BX707" s="143" t="s">
        <v>1301</v>
      </c>
      <c r="BY707" s="143" t="s">
        <v>1301</v>
      </c>
      <c r="BZ707" s="143" t="s">
        <v>1301</v>
      </c>
      <c r="CA707" s="143" t="s">
        <v>1301</v>
      </c>
      <c r="CB707" s="143" t="s">
        <v>1301</v>
      </c>
      <c r="CC707" s="143" t="s">
        <v>1301</v>
      </c>
      <c r="CD707" s="143" t="s">
        <v>1301</v>
      </c>
      <c r="CE707" s="144" t="s">
        <v>1301</v>
      </c>
      <c r="CF707" s="110"/>
      <c r="CG707" s="111">
        <v>65</v>
      </c>
      <c r="CH707" s="111">
        <v>77</v>
      </c>
      <c r="CI707" s="111">
        <v>76.8</v>
      </c>
      <c r="CJ707" s="111">
        <v>96.1</v>
      </c>
      <c r="CK707" s="111">
        <v>59.5</v>
      </c>
      <c r="CL707" s="111">
        <v>53.1</v>
      </c>
      <c r="CM707" s="111">
        <v>50.5</v>
      </c>
      <c r="CN707" s="111">
        <v>56</v>
      </c>
      <c r="CO707" s="111">
        <v>60.6</v>
      </c>
      <c r="CP707" s="111">
        <v>75</v>
      </c>
      <c r="CQ707" s="111">
        <v>98.6</v>
      </c>
      <c r="CR707" s="111">
        <v>51.2</v>
      </c>
      <c r="CS707" s="112"/>
      <c r="CT707" s="200" t="s">
        <v>1841</v>
      </c>
      <c r="CU707" s="114">
        <f>SUM(K707:T707)</f>
        <v>20.5</v>
      </c>
      <c r="CV707" s="114"/>
      <c r="CW707" s="114"/>
      <c r="CX707" s="114">
        <f>SUM(U707:AD707)</f>
        <v>98.600000000000009</v>
      </c>
      <c r="CY707" s="114"/>
      <c r="CZ707" s="114"/>
      <c r="DA707" s="114">
        <f>SUM(AE707:AO707)</f>
        <v>66.099999999999994</v>
      </c>
      <c r="DB707" s="115">
        <f>+SUM(CU707:DA707)</f>
        <v>185.2</v>
      </c>
      <c r="DC707" s="116">
        <f>COUNT(K707:T707)</f>
        <v>5</v>
      </c>
      <c r="DD707" s="116">
        <f>COUNT(U707:AD707)</f>
        <v>9</v>
      </c>
      <c r="DE707" s="116">
        <f>COUNT(AE707:AO707)</f>
        <v>6</v>
      </c>
      <c r="DF707" s="117">
        <f>COUNT(K707:AO707)</f>
        <v>20</v>
      </c>
      <c r="DH707" s="119"/>
      <c r="DI707" s="119"/>
      <c r="DJ707" s="120"/>
      <c r="DK707" s="121"/>
      <c r="DL707" s="119"/>
      <c r="DM707" s="119"/>
      <c r="DN707" s="120"/>
      <c r="DO707" s="121"/>
      <c r="DP707" s="119"/>
      <c r="DQ707" s="119"/>
      <c r="DR707" s="120"/>
      <c r="DS707" s="121"/>
      <c r="DT707" s="119"/>
      <c r="DU707" s="119"/>
      <c r="DV707" s="120"/>
      <c r="DW707" s="121"/>
      <c r="DX707" s="119"/>
      <c r="DY707" s="119"/>
      <c r="DZ707" s="120"/>
      <c r="EA707" s="121"/>
      <c r="EB707" s="119"/>
      <c r="EC707" s="119"/>
      <c r="ED707" s="120"/>
      <c r="EE707" s="121"/>
      <c r="EF707" s="119"/>
      <c r="EG707" s="119"/>
      <c r="EH707" s="120"/>
      <c r="EI707" s="121"/>
      <c r="EJ707" s="119"/>
      <c r="EK707" s="119"/>
      <c r="EL707" s="120"/>
      <c r="EM707" s="121"/>
      <c r="EN707" s="119"/>
      <c r="EO707" s="119"/>
      <c r="EP707" s="120"/>
      <c r="EQ707" s="121"/>
      <c r="ER707" s="119"/>
      <c r="ES707" s="119"/>
      <c r="ET707" s="120"/>
      <c r="EU707" s="121"/>
      <c r="EV707" s="119"/>
      <c r="EW707" s="119"/>
      <c r="EX707" s="120"/>
      <c r="EY707" s="121"/>
      <c r="EZ707" s="119"/>
      <c r="FA707" s="119"/>
      <c r="FB707" s="120"/>
    </row>
    <row r="708" spans="1:158" s="118" customFormat="1" ht="15" customHeight="1" x14ac:dyDescent="0.25">
      <c r="A708" s="85">
        <v>26065010</v>
      </c>
      <c r="B708" s="86">
        <v>-76.346861110000006</v>
      </c>
      <c r="C708" s="86">
        <v>3.2694722199999999</v>
      </c>
      <c r="D708" s="445">
        <v>1000</v>
      </c>
      <c r="E708" s="197" t="s">
        <v>512</v>
      </c>
      <c r="F708" s="169" t="s">
        <v>65</v>
      </c>
      <c r="G708" s="169"/>
      <c r="H708" s="169"/>
      <c r="I708" s="169"/>
      <c r="J708" s="171" t="s">
        <v>1077</v>
      </c>
      <c r="K708" s="91" t="s">
        <v>1301</v>
      </c>
      <c r="L708" s="91" t="s">
        <v>1301</v>
      </c>
      <c r="M708" s="91" t="s">
        <v>1301</v>
      </c>
      <c r="N708" s="91" t="s">
        <v>1301</v>
      </c>
      <c r="O708" s="91" t="s">
        <v>1301</v>
      </c>
      <c r="P708" s="91" t="s">
        <v>1301</v>
      </c>
      <c r="Q708" s="91" t="s">
        <v>1301</v>
      </c>
      <c r="R708" s="91" t="s">
        <v>1301</v>
      </c>
      <c r="S708" s="91" t="s">
        <v>1301</v>
      </c>
      <c r="T708" s="126" t="s">
        <v>1301</v>
      </c>
      <c r="U708" s="126" t="s">
        <v>1301</v>
      </c>
      <c r="V708" s="661" t="s">
        <v>1301</v>
      </c>
      <c r="W708" s="661" t="s">
        <v>1301</v>
      </c>
      <c r="X708" s="126" t="s">
        <v>1301</v>
      </c>
      <c r="Y708" s="126" t="s">
        <v>1301</v>
      </c>
      <c r="Z708" s="126" t="s">
        <v>1301</v>
      </c>
      <c r="AA708" s="91" t="s">
        <v>1301</v>
      </c>
      <c r="AB708" s="126" t="s">
        <v>1301</v>
      </c>
      <c r="AC708" s="91" t="s">
        <v>1301</v>
      </c>
      <c r="AD708" s="91" t="s">
        <v>1301</v>
      </c>
      <c r="AE708" s="126" t="s">
        <v>1301</v>
      </c>
      <c r="AF708" s="126" t="s">
        <v>1301</v>
      </c>
      <c r="AG708" s="91" t="s">
        <v>1301</v>
      </c>
      <c r="AH708" s="126" t="s">
        <v>1301</v>
      </c>
      <c r="AI708" s="126" t="s">
        <v>1301</v>
      </c>
      <c r="AJ708" s="126" t="s">
        <v>1301</v>
      </c>
      <c r="AK708" s="126" t="s">
        <v>1301</v>
      </c>
      <c r="AL708" s="126" t="s">
        <v>1301</v>
      </c>
      <c r="AM708" s="126" t="s">
        <v>1301</v>
      </c>
      <c r="AN708" s="126" t="s">
        <v>1301</v>
      </c>
      <c r="AO708" s="120"/>
      <c r="AP708" s="92" t="str">
        <f t="shared" si="411"/>
        <v/>
      </c>
      <c r="AQ708" s="93" t="s">
        <v>1301</v>
      </c>
      <c r="AR708" s="483"/>
      <c r="AS708" s="484"/>
      <c r="AT708" s="96"/>
      <c r="AU708" s="97"/>
      <c r="AV708" s="98"/>
      <c r="AW708" s="58"/>
      <c r="AX708" s="99"/>
      <c r="AY708" s="100"/>
      <c r="AZ708" s="101"/>
      <c r="BA708" s="102" t="str">
        <f t="shared" si="412"/>
        <v/>
      </c>
      <c r="BB708" s="102" t="str">
        <f t="shared" si="413"/>
        <v/>
      </c>
      <c r="BC708" s="102" t="str">
        <f t="shared" si="414"/>
        <v/>
      </c>
      <c r="BD708" s="102" t="s">
        <v>1301</v>
      </c>
      <c r="BE708" s="103"/>
      <c r="BF708" s="124" t="s">
        <v>512</v>
      </c>
      <c r="BG708" s="105" t="s">
        <v>1301</v>
      </c>
      <c r="BH708" s="105" t="s">
        <v>1301</v>
      </c>
      <c r="BI708" s="105" t="s">
        <v>1301</v>
      </c>
      <c r="BJ708" s="105" t="s">
        <v>1301</v>
      </c>
      <c r="BK708" s="105" t="s">
        <v>1301</v>
      </c>
      <c r="BL708" s="105" t="s">
        <v>1301</v>
      </c>
      <c r="BM708" s="105" t="s">
        <v>1301</v>
      </c>
      <c r="BN708" s="105" t="s">
        <v>1301</v>
      </c>
      <c r="BO708" s="105" t="s">
        <v>1301</v>
      </c>
      <c r="BP708" s="105" t="s">
        <v>1301</v>
      </c>
      <c r="BQ708" s="105" t="s">
        <v>1301</v>
      </c>
      <c r="BR708" s="106" t="s">
        <v>1301</v>
      </c>
      <c r="BS708" s="107"/>
      <c r="BT708" s="108" t="s">
        <v>1301</v>
      </c>
      <c r="BU708" s="108" t="s">
        <v>1301</v>
      </c>
      <c r="BV708" s="108" t="s">
        <v>1301</v>
      </c>
      <c r="BW708" s="108" t="s">
        <v>1301</v>
      </c>
      <c r="BX708" s="108" t="s">
        <v>1301</v>
      </c>
      <c r="BY708" s="109" t="s">
        <v>1301</v>
      </c>
      <c r="BZ708" s="109" t="s">
        <v>1301</v>
      </c>
      <c r="CA708" s="109" t="s">
        <v>1301</v>
      </c>
      <c r="CB708" s="109" t="s">
        <v>1301</v>
      </c>
      <c r="CC708" s="109" t="s">
        <v>1301</v>
      </c>
      <c r="CD708" s="109" t="s">
        <v>1301</v>
      </c>
      <c r="CE708" s="109" t="s">
        <v>1301</v>
      </c>
      <c r="CF708" s="110"/>
      <c r="CG708" s="111"/>
      <c r="CH708" s="111"/>
      <c r="CI708" s="111"/>
      <c r="CJ708" s="111"/>
      <c r="CK708" s="111"/>
      <c r="CL708" s="111"/>
      <c r="CM708" s="111"/>
      <c r="CN708" s="111"/>
      <c r="CO708" s="111"/>
      <c r="CP708" s="111"/>
      <c r="CQ708" s="111"/>
      <c r="CR708" s="111"/>
      <c r="CS708" s="112"/>
      <c r="CT708" s="200" t="s">
        <v>512</v>
      </c>
      <c r="CU708" s="114"/>
      <c r="CV708" s="114"/>
      <c r="CW708" s="114"/>
      <c r="CX708" s="114"/>
      <c r="CY708" s="114"/>
      <c r="CZ708" s="114"/>
      <c r="DA708" s="114"/>
      <c r="DB708" s="115"/>
      <c r="DC708" s="116"/>
      <c r="DD708" s="116"/>
      <c r="DE708" s="116"/>
      <c r="DF708" s="117"/>
      <c r="DH708" s="119">
        <v>25.793051864226587</v>
      </c>
      <c r="DI708" s="119">
        <v>34.90788974105854</v>
      </c>
      <c r="DJ708" s="120">
        <v>37.525981471637927</v>
      </c>
      <c r="DK708" s="121"/>
      <c r="DL708" s="119">
        <v>34.741532082922021</v>
      </c>
      <c r="DM708" s="119">
        <v>30.588754195459039</v>
      </c>
      <c r="DN708" s="120">
        <v>37.273713721618961</v>
      </c>
      <c r="DO708" s="121"/>
      <c r="DP708" s="119">
        <v>51.115953813628231</v>
      </c>
      <c r="DQ708" s="119">
        <v>40.89276305090258</v>
      </c>
      <c r="DR708" s="120">
        <v>51.622052366238414</v>
      </c>
      <c r="DS708" s="121"/>
      <c r="DT708" s="119">
        <v>64.895931341385889</v>
      </c>
      <c r="DU708" s="119">
        <v>71.224791518641794</v>
      </c>
      <c r="DV708" s="120">
        <v>70.521584832280027</v>
      </c>
      <c r="DW708" s="121"/>
      <c r="DX708" s="119">
        <v>55.524306569343075</v>
      </c>
      <c r="DY708" s="119">
        <v>54.831695676586186</v>
      </c>
      <c r="DZ708" s="120">
        <v>47.79015160022459</v>
      </c>
      <c r="EA708" s="121"/>
      <c r="EB708" s="119">
        <v>46.641456436931072</v>
      </c>
      <c r="EC708" s="119">
        <v>22.925461638491544</v>
      </c>
      <c r="ED708" s="120">
        <v>31.753081924577369</v>
      </c>
      <c r="EE708" s="121"/>
      <c r="EF708" s="119">
        <v>32.721925291599007</v>
      </c>
      <c r="EG708" s="119">
        <v>18.835730104827999</v>
      </c>
      <c r="EH708" s="120">
        <v>20.073113834342244</v>
      </c>
      <c r="EI708" s="121"/>
      <c r="EJ708" s="119">
        <v>16.259832850076755</v>
      </c>
      <c r="EK708" s="119">
        <v>18.944942862016035</v>
      </c>
      <c r="EL708" s="120">
        <v>32.072147364830293</v>
      </c>
      <c r="EM708" s="121"/>
      <c r="EN708" s="119">
        <v>30.324220374220378</v>
      </c>
      <c r="EO708" s="119">
        <v>37.487422037422043</v>
      </c>
      <c r="EP708" s="120">
        <v>55.872972972972981</v>
      </c>
      <c r="EQ708" s="121"/>
      <c r="ER708" s="119">
        <v>41.219332490518326</v>
      </c>
      <c r="ES708" s="119">
        <v>66.204235145385596</v>
      </c>
      <c r="ET708" s="120">
        <v>74.724432364096089</v>
      </c>
      <c r="EU708" s="121"/>
      <c r="EV708" s="119">
        <v>62.62208155379296</v>
      </c>
      <c r="EW708" s="119">
        <v>65.073479764083785</v>
      </c>
      <c r="EX708" s="120">
        <v>54.933605348789904</v>
      </c>
      <c r="EY708" s="121"/>
      <c r="EZ708" s="119">
        <v>43.996960334029232</v>
      </c>
      <c r="FA708" s="119">
        <v>37.96511899791232</v>
      </c>
      <c r="FB708" s="120">
        <v>31.341920668058457</v>
      </c>
    </row>
    <row r="709" spans="1:158" s="118" customFormat="1" ht="15" customHeight="1" x14ac:dyDescent="0.25">
      <c r="A709" s="85">
        <v>26070760</v>
      </c>
      <c r="B709" s="86">
        <v>-76.238611109999994</v>
      </c>
      <c r="C709" s="86">
        <v>3.3280277800000002</v>
      </c>
      <c r="D709" s="445">
        <v>1078</v>
      </c>
      <c r="E709" s="164" t="s">
        <v>130</v>
      </c>
      <c r="F709" s="451" t="s">
        <v>63</v>
      </c>
      <c r="G709" s="451" t="s">
        <v>1515</v>
      </c>
      <c r="H709" s="451" t="s">
        <v>713</v>
      </c>
      <c r="I709" s="451" t="s">
        <v>1672</v>
      </c>
      <c r="J709" s="281" t="s">
        <v>720</v>
      </c>
      <c r="K709" s="91">
        <v>0</v>
      </c>
      <c r="L709" s="126">
        <v>0</v>
      </c>
      <c r="M709" s="126">
        <v>0</v>
      </c>
      <c r="N709" s="91">
        <v>0</v>
      </c>
      <c r="O709" s="126">
        <v>2</v>
      </c>
      <c r="P709" s="126">
        <v>0</v>
      </c>
      <c r="Q709" s="126">
        <v>0</v>
      </c>
      <c r="R709" s="126">
        <v>0</v>
      </c>
      <c r="S709" s="126">
        <v>0</v>
      </c>
      <c r="T709" s="126">
        <v>0</v>
      </c>
      <c r="U709" s="126">
        <v>0</v>
      </c>
      <c r="V709" s="661">
        <v>5</v>
      </c>
      <c r="W709" s="661">
        <v>3</v>
      </c>
      <c r="X709" s="126">
        <v>5</v>
      </c>
      <c r="Y709" s="126">
        <v>63</v>
      </c>
      <c r="Z709" s="126">
        <v>30</v>
      </c>
      <c r="AA709" s="91">
        <v>0</v>
      </c>
      <c r="AB709" s="126">
        <v>0</v>
      </c>
      <c r="AC709" s="91">
        <v>0</v>
      </c>
      <c r="AD709" s="91">
        <v>0</v>
      </c>
      <c r="AE709" s="126">
        <v>0</v>
      </c>
      <c r="AF709" s="126">
        <v>0</v>
      </c>
      <c r="AG709" s="91">
        <v>5</v>
      </c>
      <c r="AH709" s="126">
        <v>0</v>
      </c>
      <c r="AI709" s="126">
        <v>0</v>
      </c>
      <c r="AJ709" s="126">
        <v>42</v>
      </c>
      <c r="AK709" s="126">
        <v>0</v>
      </c>
      <c r="AL709" s="126">
        <v>0</v>
      </c>
      <c r="AM709" s="126">
        <v>0</v>
      </c>
      <c r="AN709" s="126">
        <v>0</v>
      </c>
      <c r="AO709" s="120"/>
      <c r="AP709" s="92">
        <f t="shared" ref="AP709:AP772" si="467">IF(AT709&gt;1,SUM(K709:AO709),"")</f>
        <v>155</v>
      </c>
      <c r="AQ709" s="93">
        <v>214.89</v>
      </c>
      <c r="AR709" s="94">
        <f>+AP709*100/AQ709</f>
        <v>72.129926939364324</v>
      </c>
      <c r="AS709" s="95">
        <f>IF(AND((AP709*$AT$1*100/(AQ709*AT709))&gt;100+3.33*AP709-AQ709*AT709/$AT$1,AQ709&lt;30),IF(100+3.33*AP709-AQ709*AT709/$AT$1&gt;200,200,100+3.33*AP709-AQ709*AT709/$AT$1),IF((AP709*$AT$1*100/(AQ709*AT709))&lt;100+AP709-3.33*AQ709*AT709/$AT$1,100+AP709-3.33*AQ709*AT709/$AT$1,IF((AP709*$AT$1*100/(AQ709*AT709))&gt;200,200,(AP709*$AT$1*100/(AQ709*AT709)))))</f>
        <v>72.129926939364324</v>
      </c>
      <c r="AT709" s="96">
        <f t="shared" ref="AT709" si="468">COUNT(K709:AO709)</f>
        <v>30</v>
      </c>
      <c r="AU709" s="97">
        <f>COUNTIF(K709:AO709,"&gt;0")</f>
        <v>8</v>
      </c>
      <c r="AV709" s="98"/>
      <c r="AW709" s="58">
        <f t="shared" ref="AW709" si="469">+LOOKUP(1000,K709:AO709)</f>
        <v>0</v>
      </c>
      <c r="AX709" s="99"/>
      <c r="AY709" s="100">
        <f>MAX(K709:AO709)</f>
        <v>63</v>
      </c>
      <c r="AZ709" s="101">
        <v>135</v>
      </c>
      <c r="BA709" s="102">
        <f t="shared" ref="BA709:BA772" si="470">IF(AND(AZ709&gt;0,AY709&gt;0),AY709-AZ709,"")</f>
        <v>-72</v>
      </c>
      <c r="BB709" s="102" t="str">
        <f t="shared" ref="BB709:BB772" si="471">IF(AND(ISNUMBER(BA709),BA709&gt;0),"Si","")</f>
        <v/>
      </c>
      <c r="BC709" s="102" t="str">
        <f t="shared" ref="BC709:BC772" si="472">IF(AND(BB709="Si",AY709=AW709),"Si","")</f>
        <v/>
      </c>
      <c r="BD709" s="102">
        <v>16.533333333333335</v>
      </c>
      <c r="BE709" s="103">
        <f>AU709-BD709</f>
        <v>-8.533333333333335</v>
      </c>
      <c r="BF709" s="178" t="s">
        <v>130</v>
      </c>
      <c r="BG709" s="105">
        <v>125.1</v>
      </c>
      <c r="BH709" s="105">
        <v>119.7</v>
      </c>
      <c r="BI709" s="105">
        <v>175.27666666666667</v>
      </c>
      <c r="BJ709" s="105">
        <v>214.89</v>
      </c>
      <c r="BK709" s="105">
        <v>145.9655172413793</v>
      </c>
      <c r="BL709" s="105">
        <v>60.179310344827584</v>
      </c>
      <c r="BM709" s="105">
        <v>41.733333333333334</v>
      </c>
      <c r="BN709" s="105">
        <v>34.4</v>
      </c>
      <c r="BO709" s="105">
        <v>107.76666666666667</v>
      </c>
      <c r="BP709" s="105">
        <v>202.10344827586206</v>
      </c>
      <c r="BQ709" s="105">
        <v>242.08275862068965</v>
      </c>
      <c r="BR709" s="106">
        <v>139.93666666666667</v>
      </c>
      <c r="BS709" s="107"/>
      <c r="BT709" s="108">
        <v>11.666666666666666</v>
      </c>
      <c r="BU709" s="108">
        <v>10.691163793103449</v>
      </c>
      <c r="BV709" s="108">
        <v>15.066666666666666</v>
      </c>
      <c r="BW709" s="108">
        <v>16.533333333333335</v>
      </c>
      <c r="BX709" s="108">
        <v>14.023333333333328</v>
      </c>
      <c r="BY709" s="109">
        <v>10.309195402298851</v>
      </c>
      <c r="BZ709" s="109">
        <v>7.6666666666666652</v>
      </c>
      <c r="CA709" s="109">
        <v>6.0666666666666655</v>
      </c>
      <c r="CB709" s="109">
        <v>10.433333333333335</v>
      </c>
      <c r="CC709" s="109">
        <v>15.958888888888893</v>
      </c>
      <c r="CD709" s="109">
        <v>17.816091954022987</v>
      </c>
      <c r="CE709" s="109">
        <v>13.933333333333335</v>
      </c>
      <c r="CF709" s="110"/>
      <c r="CG709" s="111">
        <v>121</v>
      </c>
      <c r="CH709" s="111">
        <v>112</v>
      </c>
      <c r="CI709" s="111">
        <v>163</v>
      </c>
      <c r="CJ709" s="111">
        <v>135</v>
      </c>
      <c r="CK709" s="111">
        <v>146</v>
      </c>
      <c r="CL709" s="111">
        <v>70</v>
      </c>
      <c r="CM709" s="111">
        <v>90</v>
      </c>
      <c r="CN709" s="111">
        <v>73</v>
      </c>
      <c r="CO709" s="111">
        <v>94</v>
      </c>
      <c r="CP709" s="111">
        <v>138</v>
      </c>
      <c r="CQ709" s="111">
        <v>130</v>
      </c>
      <c r="CR709" s="111">
        <v>94</v>
      </c>
      <c r="CS709" s="112"/>
      <c r="CT709" s="182" t="s">
        <v>130</v>
      </c>
      <c r="CU709" s="114">
        <f>SUM(K709:T709)</f>
        <v>2</v>
      </c>
      <c r="CV709" s="114"/>
      <c r="CW709" s="114"/>
      <c r="CX709" s="114">
        <f>SUM(U709:AD709)</f>
        <v>106</v>
      </c>
      <c r="CY709" s="114"/>
      <c r="CZ709" s="114"/>
      <c r="DA709" s="114">
        <f>SUM(AE709:AO709)</f>
        <v>47</v>
      </c>
      <c r="DB709" s="115">
        <f>+SUM(CU709:DA709)</f>
        <v>155</v>
      </c>
      <c r="DC709" s="116">
        <f>COUNT(K709:T709)</f>
        <v>10</v>
      </c>
      <c r="DD709" s="116">
        <f>COUNT(U709:AD709)</f>
        <v>10</v>
      </c>
      <c r="DE709" s="116">
        <f>COUNT(AE709:AO709)</f>
        <v>10</v>
      </c>
      <c r="DF709" s="117">
        <f>COUNT(K709:AO709)</f>
        <v>30</v>
      </c>
      <c r="DH709" s="119">
        <v>39.239372187405088</v>
      </c>
      <c r="DI709" s="119">
        <v>42.870779382126386</v>
      </c>
      <c r="DJ709" s="120">
        <v>43.879503602882302</v>
      </c>
      <c r="DK709" s="121"/>
      <c r="DL709" s="119">
        <v>35.396024096385545</v>
      </c>
      <c r="DM709" s="119">
        <v>41.950843373493974</v>
      </c>
      <c r="DN709" s="120">
        <v>31.463132530120479</v>
      </c>
      <c r="DO709" s="121"/>
      <c r="DP709" s="119">
        <v>45.216165951359081</v>
      </c>
      <c r="DQ709" s="119">
        <v>48.717417739628033</v>
      </c>
      <c r="DR709" s="120">
        <v>45.916416309012867</v>
      </c>
      <c r="DS709" s="121"/>
      <c r="DT709" s="119">
        <v>64.093800773694383</v>
      </c>
      <c r="DU709" s="119">
        <v>66.193597678916831</v>
      </c>
      <c r="DV709" s="120">
        <v>76.492601547388773</v>
      </c>
      <c r="DW709" s="121"/>
      <c r="DX709" s="119">
        <v>53.217477003942193</v>
      </c>
      <c r="DY709" s="119">
        <v>44.414586070959267</v>
      </c>
      <c r="DZ709" s="120">
        <v>54.617936925098562</v>
      </c>
      <c r="EA709" s="121"/>
      <c r="EB709" s="119">
        <v>28.046209813874789</v>
      </c>
      <c r="EC709" s="119">
        <v>15.360998307952626</v>
      </c>
      <c r="ED709" s="120">
        <v>15.162791878172593</v>
      </c>
      <c r="EE709" s="121"/>
      <c r="EF709" s="119">
        <v>16.480090497737557</v>
      </c>
      <c r="EG709" s="119">
        <v>8.8892609351432892</v>
      </c>
      <c r="EH709" s="120">
        <v>18.777315233785821</v>
      </c>
      <c r="EI709" s="121"/>
      <c r="EJ709" s="119">
        <v>11.887235973597361</v>
      </c>
      <c r="EK709" s="119">
        <v>7.4919554455445549</v>
      </c>
      <c r="EL709" s="120">
        <v>20.977475247524755</v>
      </c>
      <c r="EM709" s="121"/>
      <c r="EN709" s="119">
        <v>24.506276686592656</v>
      </c>
      <c r="EO709" s="119">
        <v>39.410093936806149</v>
      </c>
      <c r="EP709" s="120">
        <v>53.213629376601197</v>
      </c>
      <c r="EQ709" s="121"/>
      <c r="ER709" s="119">
        <v>53.106968503937004</v>
      </c>
      <c r="ES709" s="119">
        <v>70.009186351706035</v>
      </c>
      <c r="ET709" s="120">
        <v>80.110511811023613</v>
      </c>
      <c r="EU709" s="121"/>
      <c r="EV709" s="119">
        <v>72.537811056474439</v>
      </c>
      <c r="EW709" s="119">
        <v>78.340835940992378</v>
      </c>
      <c r="EX709" s="120">
        <v>72.938019669199818</v>
      </c>
      <c r="EY709" s="121"/>
      <c r="EZ709" s="119">
        <v>50.70239886444287</v>
      </c>
      <c r="FA709" s="119">
        <v>57.30271114265436</v>
      </c>
      <c r="FB709" s="120">
        <v>32.90155665956943</v>
      </c>
    </row>
    <row r="710" spans="1:158" s="118" customFormat="1" ht="15" customHeight="1" x14ac:dyDescent="0.25">
      <c r="A710" s="85">
        <v>26025070</v>
      </c>
      <c r="B710" s="86">
        <v>-76.289055559999994</v>
      </c>
      <c r="C710" s="86">
        <v>2.5097777799999998</v>
      </c>
      <c r="D710" s="445">
        <v>3000</v>
      </c>
      <c r="E710" s="197" t="s">
        <v>513</v>
      </c>
      <c r="F710" s="169" t="s">
        <v>65</v>
      </c>
      <c r="G710" s="169" t="s">
        <v>1515</v>
      </c>
      <c r="H710" s="169" t="s">
        <v>713</v>
      </c>
      <c r="I710" s="169" t="s">
        <v>1682</v>
      </c>
      <c r="J710" s="171" t="s">
        <v>1082</v>
      </c>
      <c r="K710" s="91" t="s">
        <v>1301</v>
      </c>
      <c r="L710" s="126" t="s">
        <v>1301</v>
      </c>
      <c r="M710" s="126" t="s">
        <v>1301</v>
      </c>
      <c r="N710" s="91" t="s">
        <v>1301</v>
      </c>
      <c r="O710" s="126" t="s">
        <v>1301</v>
      </c>
      <c r="P710" s="126" t="s">
        <v>1301</v>
      </c>
      <c r="Q710" s="126" t="s">
        <v>1301</v>
      </c>
      <c r="R710" s="126" t="s">
        <v>1301</v>
      </c>
      <c r="S710" s="126" t="s">
        <v>1301</v>
      </c>
      <c r="T710" s="126" t="s">
        <v>1301</v>
      </c>
      <c r="U710" s="126" t="s">
        <v>1301</v>
      </c>
      <c r="V710" s="661" t="s">
        <v>1301</v>
      </c>
      <c r="W710" s="661" t="s">
        <v>1301</v>
      </c>
      <c r="X710" s="126" t="s">
        <v>1301</v>
      </c>
      <c r="Y710" s="126" t="s">
        <v>1301</v>
      </c>
      <c r="Z710" s="126" t="s">
        <v>1301</v>
      </c>
      <c r="AA710" s="91" t="s">
        <v>1301</v>
      </c>
      <c r="AB710" s="126" t="s">
        <v>1301</v>
      </c>
      <c r="AC710" s="91" t="s">
        <v>1301</v>
      </c>
      <c r="AD710" s="91" t="s">
        <v>1301</v>
      </c>
      <c r="AE710" s="126" t="s">
        <v>1301</v>
      </c>
      <c r="AF710" s="126" t="s">
        <v>1301</v>
      </c>
      <c r="AG710" s="91" t="s">
        <v>1301</v>
      </c>
      <c r="AH710" s="126" t="s">
        <v>1301</v>
      </c>
      <c r="AI710" s="126" t="s">
        <v>1301</v>
      </c>
      <c r="AJ710" s="126" t="s">
        <v>1301</v>
      </c>
      <c r="AK710" s="126" t="s">
        <v>1301</v>
      </c>
      <c r="AL710" s="126" t="s">
        <v>1301</v>
      </c>
      <c r="AM710" s="126" t="s">
        <v>1301</v>
      </c>
      <c r="AN710" s="126" t="s">
        <v>1301</v>
      </c>
      <c r="AO710" s="120"/>
      <c r="AP710" s="92" t="str">
        <f t="shared" si="467"/>
        <v/>
      </c>
      <c r="AQ710" s="93">
        <v>94.621428571428552</v>
      </c>
      <c r="AR710" s="94"/>
      <c r="AS710" s="95"/>
      <c r="AT710" s="96"/>
      <c r="AU710" s="97"/>
      <c r="AV710" s="98"/>
      <c r="AW710" s="58"/>
      <c r="AX710" s="99"/>
      <c r="AY710" s="100"/>
      <c r="AZ710" s="101">
        <v>36</v>
      </c>
      <c r="BA710" s="102" t="str">
        <f t="shared" si="470"/>
        <v/>
      </c>
      <c r="BB710" s="102" t="str">
        <f t="shared" si="471"/>
        <v/>
      </c>
      <c r="BC710" s="102" t="str">
        <f t="shared" si="472"/>
        <v/>
      </c>
      <c r="BD710" s="102">
        <v>15.980975029726515</v>
      </c>
      <c r="BE710" s="103">
        <f>AU710-BD710</f>
        <v>-15.980975029726515</v>
      </c>
      <c r="BF710" s="124" t="s">
        <v>513</v>
      </c>
      <c r="BG710" s="105">
        <v>65.614285714285714</v>
      </c>
      <c r="BH710" s="105">
        <v>68.949999999999989</v>
      </c>
      <c r="BI710" s="105">
        <v>82.417857142857173</v>
      </c>
      <c r="BJ710" s="105">
        <v>94.621428571428552</v>
      </c>
      <c r="BK710" s="105">
        <v>104.25384615384613</v>
      </c>
      <c r="BL710" s="105">
        <v>99.162962962962965</v>
      </c>
      <c r="BM710" s="105">
        <v>112.83461538461535</v>
      </c>
      <c r="BN710" s="105">
        <v>70.688888888888883</v>
      </c>
      <c r="BO710" s="105">
        <v>59.745833333333337</v>
      </c>
      <c r="BP710" s="105">
        <v>93.260714285714286</v>
      </c>
      <c r="BQ710" s="105">
        <v>109.17692307692309</v>
      </c>
      <c r="BR710" s="106">
        <v>70.988461538461536</v>
      </c>
      <c r="BS710" s="107"/>
      <c r="BT710" s="108">
        <v>10.499999999999996</v>
      </c>
      <c r="BU710" s="108">
        <v>10.188276909643905</v>
      </c>
      <c r="BV710" s="108">
        <v>13.295402298850576</v>
      </c>
      <c r="BW710" s="108">
        <v>15.980975029726515</v>
      </c>
      <c r="BX710" s="108">
        <v>18.373932676518884</v>
      </c>
      <c r="BY710" s="109">
        <v>19.028061224489797</v>
      </c>
      <c r="BZ710" s="109">
        <v>20.319982993197272</v>
      </c>
      <c r="CA710" s="109">
        <v>16.447044334975367</v>
      </c>
      <c r="CB710" s="109">
        <v>12.125159642401027</v>
      </c>
      <c r="CC710" s="109">
        <v>14.029556650246304</v>
      </c>
      <c r="CD710" s="109">
        <v>16.14121510673235</v>
      </c>
      <c r="CE710" s="109">
        <v>11.459259259259261</v>
      </c>
      <c r="CF710" s="110"/>
      <c r="CG710" s="111">
        <v>40</v>
      </c>
      <c r="CH710" s="111">
        <v>45.5</v>
      </c>
      <c r="CI710" s="111">
        <v>35.9</v>
      </c>
      <c r="CJ710" s="111">
        <v>36</v>
      </c>
      <c r="CK710" s="111">
        <v>43.6</v>
      </c>
      <c r="CL710" s="111">
        <v>41.6</v>
      </c>
      <c r="CM710" s="111">
        <v>47.2</v>
      </c>
      <c r="CN710" s="111">
        <v>25.4</v>
      </c>
      <c r="CO710" s="111">
        <v>59.9</v>
      </c>
      <c r="CP710" s="111">
        <v>40.6</v>
      </c>
      <c r="CQ710" s="111">
        <v>59.9</v>
      </c>
      <c r="CR710" s="111">
        <v>40.299999999999997</v>
      </c>
      <c r="CS710" s="112"/>
      <c r="CT710" s="200" t="s">
        <v>513</v>
      </c>
      <c r="CU710" s="114">
        <f>SUM(K710:T710)</f>
        <v>0</v>
      </c>
      <c r="CV710" s="114"/>
      <c r="CW710" s="114"/>
      <c r="CX710" s="114">
        <f>SUM(U710:AD710)</f>
        <v>0</v>
      </c>
      <c r="CY710" s="114"/>
      <c r="CZ710" s="114"/>
      <c r="DA710" s="114">
        <f>SUM(AE710:AO710)</f>
        <v>0</v>
      </c>
      <c r="DB710" s="115">
        <f>+SUM(CU710:DA710)</f>
        <v>0</v>
      </c>
      <c r="DC710" s="116">
        <f>COUNT(K710:T710)</f>
        <v>0</v>
      </c>
      <c r="DD710" s="116">
        <f>COUNT(U710:AD710)</f>
        <v>0</v>
      </c>
      <c r="DE710" s="116">
        <f>COUNT(AE710:AO710)</f>
        <v>0</v>
      </c>
      <c r="DF710" s="117">
        <f>COUNT(K710:AO710)</f>
        <v>0</v>
      </c>
      <c r="DH710" s="119">
        <v>22.014702648675662</v>
      </c>
      <c r="DI710" s="119">
        <v>20.533893053473264</v>
      </c>
      <c r="DJ710" s="120">
        <v>23.298070964517741</v>
      </c>
      <c r="DK710" s="121"/>
      <c r="DL710" s="119">
        <v>19.864268259571002</v>
      </c>
      <c r="DM710" s="119">
        <v>22.309101276133585</v>
      </c>
      <c r="DN710" s="120">
        <v>22.512837360847136</v>
      </c>
      <c r="DO710" s="121"/>
      <c r="DP710" s="119">
        <v>26.614586760673721</v>
      </c>
      <c r="DQ710" s="119">
        <v>27.815244810027419</v>
      </c>
      <c r="DR710" s="120">
        <v>30.716835095965529</v>
      </c>
      <c r="DS710" s="121"/>
      <c r="DT710" s="119">
        <v>28.571448202959829</v>
      </c>
      <c r="DU710" s="119">
        <v>31.848460183227623</v>
      </c>
      <c r="DV710" s="120">
        <v>36.456758280479207</v>
      </c>
      <c r="DW710" s="121"/>
      <c r="DX710" s="119">
        <v>32.083553459119507</v>
      </c>
      <c r="DY710" s="119">
        <v>29.094402515723274</v>
      </c>
      <c r="DZ710" s="120">
        <v>44.438710691823907</v>
      </c>
      <c r="EA710" s="121"/>
      <c r="EB710" s="119">
        <v>27.304080717488787</v>
      </c>
      <c r="EC710" s="119">
        <v>29.804454409566514</v>
      </c>
      <c r="ED710" s="120">
        <v>32.104798206278026</v>
      </c>
      <c r="EE710" s="121"/>
      <c r="EF710" s="119">
        <v>37.406369723435219</v>
      </c>
      <c r="EG710" s="119">
        <v>41.167336244541481</v>
      </c>
      <c r="EH710" s="120">
        <v>37.812960698689963</v>
      </c>
      <c r="EI710" s="121"/>
      <c r="EJ710" s="119">
        <v>26.908751576292563</v>
      </c>
      <c r="EK710" s="119">
        <v>29.02517023959647</v>
      </c>
      <c r="EL710" s="120">
        <v>23.986078184110973</v>
      </c>
      <c r="EM710" s="121"/>
      <c r="EN710" s="119">
        <v>22.580451977401136</v>
      </c>
      <c r="EO710" s="119">
        <v>17.698192090395484</v>
      </c>
      <c r="EP710" s="120">
        <v>31.73468926553673</v>
      </c>
      <c r="EQ710" s="121"/>
      <c r="ER710" s="119">
        <v>22.519615257048088</v>
      </c>
      <c r="ES710" s="119">
        <v>36.594374792703142</v>
      </c>
      <c r="ET710" s="120">
        <v>41.922676616915417</v>
      </c>
      <c r="EU710" s="121"/>
      <c r="EV710" s="119">
        <v>35.417554709800193</v>
      </c>
      <c r="EW710" s="119">
        <v>35.618220742150335</v>
      </c>
      <c r="EX710" s="120">
        <v>34.414224548049475</v>
      </c>
      <c r="EY710" s="121"/>
      <c r="EZ710" s="119">
        <v>26.113692382338677</v>
      </c>
      <c r="FA710" s="119">
        <v>20.056904415332369</v>
      </c>
      <c r="FB710" s="120">
        <v>22.042736535662307</v>
      </c>
    </row>
    <row r="711" spans="1:158" s="118" customFormat="1" ht="15" customHeight="1" x14ac:dyDescent="0.25">
      <c r="A711" s="85">
        <v>26130560</v>
      </c>
      <c r="B711" s="86">
        <v>-75.575138890000005</v>
      </c>
      <c r="C711" s="86">
        <v>4.7330277799999996</v>
      </c>
      <c r="D711" s="445">
        <v>1930</v>
      </c>
      <c r="E711" s="450" t="s">
        <v>515</v>
      </c>
      <c r="F711" s="451" t="s">
        <v>60</v>
      </c>
      <c r="G711" s="451" t="s">
        <v>1515</v>
      </c>
      <c r="H711" s="451" t="s">
        <v>713</v>
      </c>
      <c r="I711" s="451" t="s">
        <v>1549</v>
      </c>
      <c r="J711" s="281" t="s">
        <v>1083</v>
      </c>
      <c r="K711" s="91">
        <v>0</v>
      </c>
      <c r="L711" s="126">
        <v>0</v>
      </c>
      <c r="M711" s="126">
        <v>0</v>
      </c>
      <c r="N711" s="91">
        <v>13.4</v>
      </c>
      <c r="O711" s="126">
        <v>11</v>
      </c>
      <c r="P711" s="126">
        <v>9.8000000000000007</v>
      </c>
      <c r="Q711" s="126">
        <v>16</v>
      </c>
      <c r="R711" s="126">
        <v>0.6</v>
      </c>
      <c r="S711" s="126">
        <v>0.2</v>
      </c>
      <c r="T711" s="126">
        <v>8.1999999999999993</v>
      </c>
      <c r="U711" s="126">
        <v>0.4</v>
      </c>
      <c r="V711" s="661">
        <v>14.2</v>
      </c>
      <c r="W711" s="661">
        <v>30.1</v>
      </c>
      <c r="X711" s="126">
        <v>36</v>
      </c>
      <c r="Y711" s="126">
        <v>12.5</v>
      </c>
      <c r="Z711" s="126">
        <v>46.5</v>
      </c>
      <c r="AA711" s="91">
        <v>17.600000000000001</v>
      </c>
      <c r="AB711" s="126">
        <v>0</v>
      </c>
      <c r="AC711" s="91">
        <v>27.2</v>
      </c>
      <c r="AD711" s="91">
        <v>0.1</v>
      </c>
      <c r="AE711" s="126">
        <v>23.8</v>
      </c>
      <c r="AF711" s="126">
        <v>0</v>
      </c>
      <c r="AG711" s="91">
        <v>8.1</v>
      </c>
      <c r="AH711" s="126">
        <v>1.2</v>
      </c>
      <c r="AI711" s="126">
        <v>2</v>
      </c>
      <c r="AJ711" s="126">
        <v>3.8</v>
      </c>
      <c r="AK711" s="126">
        <v>15.3</v>
      </c>
      <c r="AL711" s="126">
        <v>3.6</v>
      </c>
      <c r="AM711" s="126">
        <v>1.1000000000000001</v>
      </c>
      <c r="AN711" s="126">
        <v>2</v>
      </c>
      <c r="AO711" s="120"/>
      <c r="AP711" s="92">
        <f t="shared" si="467"/>
        <v>304.70000000000005</v>
      </c>
      <c r="AQ711" s="93">
        <v>314.96923076923082</v>
      </c>
      <c r="AR711" s="94">
        <f>+AP711*100/AQ711</f>
        <v>96.739608264543548</v>
      </c>
      <c r="AS711" s="95">
        <f>IF(AND((AP711*$AT$1*100/(AQ711*AT711))&gt;100+3.33*AP711-AQ711*AT711/$AT$1,AQ711&lt;30),IF(100+3.33*AP711-AQ711*AT711/$AT$1&gt;200,200,100+3.33*AP711-AQ711*AT711/$AT$1),IF((AP711*$AT$1*100/(AQ711*AT711))&lt;100+AP711-3.33*AQ711*AT711/$AT$1,100+AP711-3.33*AQ711*AT711/$AT$1,IF((AP711*$AT$1*100/(AQ711*AT711))&gt;200,200,(AP711*$AT$1*100/(AQ711*AT711)))))</f>
        <v>96.739608264543563</v>
      </c>
      <c r="AT711" s="96">
        <f t="shared" si="466"/>
        <v>30</v>
      </c>
      <c r="AU711" s="97">
        <f>COUNTIF(K711:AO711,"&gt;0")</f>
        <v>25</v>
      </c>
      <c r="AV711" s="98"/>
      <c r="AW711" s="58">
        <f t="shared" si="427"/>
        <v>2</v>
      </c>
      <c r="AX711" s="99"/>
      <c r="AY711" s="100">
        <f>MAX(K711:AO711)</f>
        <v>46.5</v>
      </c>
      <c r="AZ711" s="101">
        <v>102.1</v>
      </c>
      <c r="BA711" s="102">
        <f t="shared" si="470"/>
        <v>-55.599999999999994</v>
      </c>
      <c r="BB711" s="102" t="str">
        <f t="shared" si="471"/>
        <v/>
      </c>
      <c r="BC711" s="102" t="str">
        <f t="shared" si="472"/>
        <v/>
      </c>
      <c r="BD711" s="102">
        <v>22.269230769230766</v>
      </c>
      <c r="BE711" s="103">
        <f>AU711-BD711</f>
        <v>2.7307692307692335</v>
      </c>
      <c r="BF711" s="124" t="s">
        <v>515</v>
      </c>
      <c r="BG711" s="105">
        <v>219.82592592592593</v>
      </c>
      <c r="BH711" s="105">
        <v>228.46153846153857</v>
      </c>
      <c r="BI711" s="105">
        <v>308.52222222222218</v>
      </c>
      <c r="BJ711" s="105">
        <v>314.96923076923082</v>
      </c>
      <c r="BK711" s="105">
        <v>286.51111111111106</v>
      </c>
      <c r="BL711" s="105">
        <v>145.82499999999999</v>
      </c>
      <c r="BM711" s="105">
        <v>113.00016200145086</v>
      </c>
      <c r="BN711" s="105">
        <v>103.18399999999998</v>
      </c>
      <c r="BO711" s="105">
        <v>201.84166666666658</v>
      </c>
      <c r="BP711" s="105">
        <v>363.62399999999997</v>
      </c>
      <c r="BQ711" s="105">
        <v>392.7461538461539</v>
      </c>
      <c r="BR711" s="106">
        <v>290.15199999999999</v>
      </c>
      <c r="BS711" s="107"/>
      <c r="BT711" s="142">
        <v>15.222222222222221</v>
      </c>
      <c r="BU711" s="143">
        <v>15.370781724070358</v>
      </c>
      <c r="BV711" s="143">
        <v>20.481481481481474</v>
      </c>
      <c r="BW711" s="143">
        <v>22.269230769230766</v>
      </c>
      <c r="BX711" s="143">
        <v>21.111111111111107</v>
      </c>
      <c r="BY711" s="143">
        <v>16.079670329670328</v>
      </c>
      <c r="BZ711" s="143">
        <v>13.629289940828402</v>
      </c>
      <c r="CA711" s="143">
        <v>11.833333333333336</v>
      </c>
      <c r="CB711" s="143">
        <v>15.88757396449704</v>
      </c>
      <c r="CC711" s="143">
        <v>22.647435897435891</v>
      </c>
      <c r="CD711" s="143">
        <v>22.997150997151</v>
      </c>
      <c r="CE711" s="144">
        <v>19.490476190476183</v>
      </c>
      <c r="CF711" s="110"/>
      <c r="CG711" s="111">
        <v>95.5</v>
      </c>
      <c r="CH711" s="111">
        <v>126.4</v>
      </c>
      <c r="CI711" s="111">
        <v>97.2</v>
      </c>
      <c r="CJ711" s="111">
        <v>102.1</v>
      </c>
      <c r="CK711" s="111">
        <v>105.5</v>
      </c>
      <c r="CL711" s="111">
        <v>83</v>
      </c>
      <c r="CM711" s="111">
        <v>98.5</v>
      </c>
      <c r="CN711" s="111">
        <v>80</v>
      </c>
      <c r="CO711" s="111">
        <v>112.1</v>
      </c>
      <c r="CP711" s="111">
        <v>127</v>
      </c>
      <c r="CQ711" s="111">
        <v>97.9</v>
      </c>
      <c r="CR711" s="111">
        <v>124</v>
      </c>
      <c r="CS711" s="112"/>
      <c r="CT711" s="200" t="s">
        <v>515</v>
      </c>
      <c r="CU711" s="114">
        <f>SUM(K711:T711)</f>
        <v>59.2</v>
      </c>
      <c r="CV711" s="114"/>
      <c r="CW711" s="114"/>
      <c r="CX711" s="114">
        <f>SUM(U711:AD711)</f>
        <v>184.59999999999997</v>
      </c>
      <c r="CY711" s="114"/>
      <c r="CZ711" s="114"/>
      <c r="DA711" s="114">
        <f>SUM(AE711:AO711)</f>
        <v>60.900000000000006</v>
      </c>
      <c r="DB711" s="115">
        <f>+SUM(CU711:DA711)</f>
        <v>304.69999999999993</v>
      </c>
      <c r="DC711" s="116">
        <f>COUNT(K711:T711)</f>
        <v>10</v>
      </c>
      <c r="DD711" s="116">
        <f>COUNT(U711:AD711)</f>
        <v>10</v>
      </c>
      <c r="DE711" s="116">
        <f>COUNT(AE711:AO711)</f>
        <v>10</v>
      </c>
      <c r="DF711" s="117">
        <f>COUNT(K711:AO711)</f>
        <v>30</v>
      </c>
      <c r="DH711" s="119">
        <v>82.71412985111057</v>
      </c>
      <c r="DI711" s="119">
        <v>70.312011227727595</v>
      </c>
      <c r="DJ711" s="120">
        <v>88.015035391750061</v>
      </c>
      <c r="DK711" s="121"/>
      <c r="DL711" s="119">
        <v>58.092101616628185</v>
      </c>
      <c r="DM711" s="119">
        <v>82.012378752886846</v>
      </c>
      <c r="DN711" s="120">
        <v>77.489637277543821</v>
      </c>
      <c r="DO711" s="121"/>
      <c r="DP711" s="119">
        <v>91.524167075425439</v>
      </c>
      <c r="DQ711" s="119">
        <v>107.72844583632042</v>
      </c>
      <c r="DR711" s="120">
        <v>112.62974002943064</v>
      </c>
      <c r="DS711" s="121"/>
      <c r="DT711" s="119">
        <v>103.56919940539393</v>
      </c>
      <c r="DU711" s="119">
        <v>91.072915693353153</v>
      </c>
      <c r="DV711" s="120">
        <v>82.275531960076449</v>
      </c>
      <c r="DW711" s="121"/>
      <c r="DX711" s="119">
        <v>109.21582150101419</v>
      </c>
      <c r="DY711" s="119">
        <v>70.110156476383651</v>
      </c>
      <c r="DZ711" s="120">
        <v>104.91519849319037</v>
      </c>
      <c r="EA711" s="121"/>
      <c r="EB711" s="119">
        <v>68.931116630913394</v>
      </c>
      <c r="EC711" s="119">
        <v>48.221768093033752</v>
      </c>
      <c r="ED711" s="120">
        <v>39.217703511346947</v>
      </c>
      <c r="EE711" s="121"/>
      <c r="EF711" s="119">
        <v>43.55222515041519</v>
      </c>
      <c r="EG711" s="119">
        <v>38.255332902391721</v>
      </c>
      <c r="EH711" s="120">
        <v>34.233618417781308</v>
      </c>
      <c r="EI711" s="121"/>
      <c r="EJ711" s="119">
        <v>19.111422202892246</v>
      </c>
      <c r="EK711" s="119">
        <v>31.318718060237028</v>
      </c>
      <c r="EL711" s="120">
        <v>57.834565619223646</v>
      </c>
      <c r="EM711" s="121"/>
      <c r="EN711" s="119">
        <v>47.984276729559753</v>
      </c>
      <c r="EO711" s="119">
        <v>51.583097484276728</v>
      </c>
      <c r="EP711" s="120">
        <v>91.170125786163524</v>
      </c>
      <c r="EQ711" s="121"/>
      <c r="ER711" s="119">
        <v>111.9682621375879</v>
      </c>
      <c r="ES711" s="119">
        <v>128.86529078744206</v>
      </c>
      <c r="ET711" s="120">
        <v>154.71978040830328</v>
      </c>
      <c r="EU711" s="121"/>
      <c r="EV711" s="119">
        <v>112.96694229172431</v>
      </c>
      <c r="EW711" s="119">
        <v>128.55539371713257</v>
      </c>
      <c r="EX711" s="120">
        <v>114.94016399114308</v>
      </c>
      <c r="EY711" s="121"/>
      <c r="EZ711" s="119">
        <v>121.55215713930143</v>
      </c>
      <c r="FA711" s="119">
        <v>101.14114328382973</v>
      </c>
      <c r="FB711" s="120">
        <v>65.294934870986481</v>
      </c>
    </row>
    <row r="712" spans="1:158" s="118" customFormat="1" ht="15" customHeight="1" x14ac:dyDescent="0.25">
      <c r="A712" s="85">
        <v>26050060</v>
      </c>
      <c r="B712" s="86">
        <v>-76.695527780000006</v>
      </c>
      <c r="C712" s="86">
        <v>2.9549166699999998</v>
      </c>
      <c r="D712" s="445">
        <v>1119</v>
      </c>
      <c r="E712" s="197" t="s">
        <v>126</v>
      </c>
      <c r="F712" s="169" t="s">
        <v>65</v>
      </c>
      <c r="G712" s="169" t="s">
        <v>1515</v>
      </c>
      <c r="H712" s="169" t="s">
        <v>713</v>
      </c>
      <c r="I712" s="169" t="s">
        <v>1683</v>
      </c>
      <c r="J712" s="171" t="s">
        <v>799</v>
      </c>
      <c r="K712" s="91">
        <v>0</v>
      </c>
      <c r="L712" s="126">
        <v>0</v>
      </c>
      <c r="M712" s="126">
        <v>0</v>
      </c>
      <c r="N712" s="91">
        <v>0</v>
      </c>
      <c r="O712" s="126">
        <v>0</v>
      </c>
      <c r="P712" s="126">
        <v>15</v>
      </c>
      <c r="Q712" s="126">
        <v>0</v>
      </c>
      <c r="R712" s="126">
        <v>0</v>
      </c>
      <c r="S712" s="126">
        <v>0</v>
      </c>
      <c r="T712" s="126">
        <v>2</v>
      </c>
      <c r="U712" s="126">
        <v>0</v>
      </c>
      <c r="V712" s="661">
        <v>18</v>
      </c>
      <c r="W712" s="661">
        <v>9</v>
      </c>
      <c r="X712" s="126">
        <v>0</v>
      </c>
      <c r="Y712" s="126">
        <v>15</v>
      </c>
      <c r="Z712" s="126">
        <v>15</v>
      </c>
      <c r="AA712" s="91">
        <v>10</v>
      </c>
      <c r="AB712" s="126">
        <v>0</v>
      </c>
      <c r="AC712" s="91">
        <v>8</v>
      </c>
      <c r="AD712" s="91">
        <v>0</v>
      </c>
      <c r="AE712" s="126">
        <v>0</v>
      </c>
      <c r="AF712" s="126">
        <v>0</v>
      </c>
      <c r="AG712" s="91" t="s">
        <v>1301</v>
      </c>
      <c r="AH712" s="126">
        <v>0</v>
      </c>
      <c r="AI712" s="126">
        <v>0</v>
      </c>
      <c r="AJ712" s="126">
        <v>35</v>
      </c>
      <c r="AK712" s="126">
        <v>0</v>
      </c>
      <c r="AL712" s="126">
        <v>56</v>
      </c>
      <c r="AM712" s="126">
        <v>0</v>
      </c>
      <c r="AN712" s="126">
        <v>0</v>
      </c>
      <c r="AO712" s="120"/>
      <c r="AP712" s="92">
        <f t="shared" si="467"/>
        <v>183</v>
      </c>
      <c r="AQ712" s="93">
        <v>265.06666666666666</v>
      </c>
      <c r="AR712" s="94">
        <f>+AP712*100/AQ712</f>
        <v>69.039235412474852</v>
      </c>
      <c r="AS712" s="95">
        <f>IF(AND((AP712*$AT$1*100/(AQ712*AT712))&gt;100+3.33*AP712-AQ712*AT712/$AT$1,AQ712&lt;30),IF(100+3.33*AP712-AQ712*AT712/$AT$1&gt;200,200,100+3.33*AP712-AQ712*AT712/$AT$1),IF((AP712*$AT$1*100/(AQ712*AT712))&lt;100+AP712-3.33*AQ712*AT712/$AT$1,100+AP712-3.33*AQ712*AT712/$AT$1,IF((AP712*$AT$1*100/(AQ712*AT712))&gt;200,200,(AP712*$AT$1*100/(AQ712*AT712)))))</f>
        <v>71.419898702560189</v>
      </c>
      <c r="AT712" s="96">
        <f t="shared" si="466"/>
        <v>29</v>
      </c>
      <c r="AU712" s="97">
        <f>COUNTIF(K712:AO712,"&gt;0")</f>
        <v>10</v>
      </c>
      <c r="AV712" s="98"/>
      <c r="AW712" s="58">
        <f t="shared" si="427"/>
        <v>0</v>
      </c>
      <c r="AX712" s="99"/>
      <c r="AY712" s="100">
        <f>MAX(K712:AO712)</f>
        <v>56</v>
      </c>
      <c r="AZ712" s="101">
        <v>95</v>
      </c>
      <c r="BA712" s="102">
        <f t="shared" si="470"/>
        <v>-39</v>
      </c>
      <c r="BB712" s="102" t="str">
        <f t="shared" si="471"/>
        <v/>
      </c>
      <c r="BC712" s="102" t="str">
        <f t="shared" si="472"/>
        <v/>
      </c>
      <c r="BD712" s="102">
        <v>16.166666666666664</v>
      </c>
      <c r="BE712" s="103">
        <f>AU712-BD712</f>
        <v>-6.1666666666666643</v>
      </c>
      <c r="BF712" s="124" t="s">
        <v>126</v>
      </c>
      <c r="BG712" s="105">
        <v>170</v>
      </c>
      <c r="BH712" s="105">
        <v>178.13333333333333</v>
      </c>
      <c r="BI712" s="105">
        <v>234.7</v>
      </c>
      <c r="BJ712" s="105">
        <v>265.06666666666666</v>
      </c>
      <c r="BK712" s="105">
        <v>249.0344827586207</v>
      </c>
      <c r="BL712" s="105">
        <v>170.8</v>
      </c>
      <c r="BM712" s="105">
        <v>94.206896551724142</v>
      </c>
      <c r="BN712" s="105">
        <v>97.678571428571431</v>
      </c>
      <c r="BO712" s="105">
        <v>142.73666666666668</v>
      </c>
      <c r="BP712" s="105">
        <v>263.35714285714283</v>
      </c>
      <c r="BQ712" s="105">
        <v>311.79310344827587</v>
      </c>
      <c r="BR712" s="106">
        <v>234.69</v>
      </c>
      <c r="BS712" s="107"/>
      <c r="BT712" s="108">
        <v>12</v>
      </c>
      <c r="BU712" s="108">
        <v>11.362623152709361</v>
      </c>
      <c r="BV712" s="108">
        <v>15.33333333333333</v>
      </c>
      <c r="BW712" s="108">
        <v>16.166666666666664</v>
      </c>
      <c r="BX712" s="108">
        <v>16.286666666666669</v>
      </c>
      <c r="BY712" s="109">
        <v>11.466666666666665</v>
      </c>
      <c r="BZ712" s="109">
        <v>7.3099999999999978</v>
      </c>
      <c r="CA712" s="109">
        <v>7.1765873015872996</v>
      </c>
      <c r="CB712" s="109">
        <v>10.333333333333332</v>
      </c>
      <c r="CC712" s="109">
        <v>16.060268199233715</v>
      </c>
      <c r="CD712" s="109">
        <v>18.085057471264367</v>
      </c>
      <c r="CE712" s="109">
        <v>14.899999999999999</v>
      </c>
      <c r="CF712" s="110"/>
      <c r="CG712" s="111">
        <v>87</v>
      </c>
      <c r="CH712" s="111">
        <v>95</v>
      </c>
      <c r="CI712" s="111">
        <v>130</v>
      </c>
      <c r="CJ712" s="111">
        <v>95</v>
      </c>
      <c r="CK712" s="111">
        <v>95</v>
      </c>
      <c r="CL712" s="111">
        <v>90</v>
      </c>
      <c r="CM712" s="111">
        <v>86</v>
      </c>
      <c r="CN712" s="111">
        <v>90</v>
      </c>
      <c r="CO712" s="111">
        <v>83</v>
      </c>
      <c r="CP712" s="111">
        <v>111</v>
      </c>
      <c r="CQ712" s="111">
        <v>96</v>
      </c>
      <c r="CR712" s="111">
        <v>90</v>
      </c>
      <c r="CS712" s="112"/>
      <c r="CT712" s="200" t="s">
        <v>126</v>
      </c>
      <c r="CU712" s="114">
        <f>SUM(K712:T712)</f>
        <v>17</v>
      </c>
      <c r="CV712" s="114"/>
      <c r="CW712" s="114"/>
      <c r="CX712" s="114">
        <f>SUM(U712:AD712)</f>
        <v>75</v>
      </c>
      <c r="CY712" s="114"/>
      <c r="CZ712" s="114"/>
      <c r="DA712" s="114">
        <f>SUM(AE712:AO712)</f>
        <v>91</v>
      </c>
      <c r="DB712" s="115">
        <f>+SUM(CU712:DA712)</f>
        <v>183</v>
      </c>
      <c r="DC712" s="116">
        <f>COUNT(K712:T712)</f>
        <v>10</v>
      </c>
      <c r="DD712" s="116">
        <f>COUNT(U712:AD712)</f>
        <v>10</v>
      </c>
      <c r="DE712" s="116">
        <f>COUNT(AE712:AO712)</f>
        <v>9</v>
      </c>
      <c r="DF712" s="117">
        <f>COUNT(K712:AO712)</f>
        <v>29</v>
      </c>
      <c r="DH712" s="119">
        <v>66.987460228336147</v>
      </c>
      <c r="DI712" s="119">
        <v>51.090436084596675</v>
      </c>
      <c r="DJ712" s="120">
        <v>59.988770353733862</v>
      </c>
      <c r="DK712" s="121"/>
      <c r="DL712" s="119">
        <v>66.096339939296556</v>
      </c>
      <c r="DM712" s="119">
        <v>72.888448491340839</v>
      </c>
      <c r="DN712" s="120">
        <v>50.281878236029279</v>
      </c>
      <c r="DO712" s="121"/>
      <c r="DP712" s="119">
        <v>74.3</v>
      </c>
      <c r="DQ712" s="119">
        <v>68.2</v>
      </c>
      <c r="DR712" s="120">
        <v>90.4</v>
      </c>
      <c r="DS712" s="121"/>
      <c r="DT712" s="119">
        <v>82.5</v>
      </c>
      <c r="DU712" s="119">
        <v>94</v>
      </c>
      <c r="DV712" s="120">
        <v>101.1</v>
      </c>
      <c r="DW712" s="121"/>
      <c r="DX712" s="119">
        <v>84.511321007502687</v>
      </c>
      <c r="DY712" s="119">
        <v>71.409565916398719</v>
      </c>
      <c r="DZ712" s="120">
        <v>92.912446409431936</v>
      </c>
      <c r="EA712" s="121"/>
      <c r="EB712" s="119">
        <v>66.46184738955823</v>
      </c>
      <c r="EC712" s="119">
        <v>57.766838783706241</v>
      </c>
      <c r="ED712" s="120">
        <v>49.971313826735511</v>
      </c>
      <c r="EE712" s="121"/>
      <c r="EF712" s="119">
        <v>35.9</v>
      </c>
      <c r="EG712" s="119">
        <v>26.4</v>
      </c>
      <c r="EH712" s="120">
        <v>36.9</v>
      </c>
      <c r="EI712" s="121"/>
      <c r="EJ712" s="119">
        <v>29.509224515322078</v>
      </c>
      <c r="EK712" s="119">
        <v>31.609881175734838</v>
      </c>
      <c r="EL712" s="120">
        <v>45.514227642276424</v>
      </c>
      <c r="EM712" s="121"/>
      <c r="EN712" s="119">
        <v>49.092037837837836</v>
      </c>
      <c r="EO712" s="119">
        <v>55.191048648648653</v>
      </c>
      <c r="EP712" s="120">
        <v>80.686913513513517</v>
      </c>
      <c r="EQ712" s="121"/>
      <c r="ER712" s="119">
        <v>82.2</v>
      </c>
      <c r="ES712" s="119">
        <v>88.7</v>
      </c>
      <c r="ET712" s="120">
        <v>115.3</v>
      </c>
      <c r="EU712" s="121"/>
      <c r="EV712" s="119">
        <v>91.083157109853445</v>
      </c>
      <c r="EW712" s="119">
        <v>106.02806537178061</v>
      </c>
      <c r="EX712" s="120">
        <v>87.750846483883194</v>
      </c>
      <c r="EY712" s="121"/>
      <c r="EZ712" s="119">
        <v>71.789603243556328</v>
      </c>
      <c r="FA712" s="119">
        <v>85.587604981175772</v>
      </c>
      <c r="FB712" s="120">
        <v>72.789458441934542</v>
      </c>
    </row>
    <row r="713" spans="1:158" s="118" customFormat="1" ht="15" customHeight="1" x14ac:dyDescent="0.25">
      <c r="A713" s="85">
        <v>26145030</v>
      </c>
      <c r="B713" s="86">
        <v>-75.966944440000006</v>
      </c>
      <c r="C713" s="86">
        <v>5.0802222199999996</v>
      </c>
      <c r="D713" s="445">
        <v>1650</v>
      </c>
      <c r="E713" s="450" t="s">
        <v>516</v>
      </c>
      <c r="F713" s="451" t="s">
        <v>60</v>
      </c>
      <c r="G713" s="451"/>
      <c r="H713" s="451"/>
      <c r="I713" s="451"/>
      <c r="J713" s="281" t="s">
        <v>1084</v>
      </c>
      <c r="K713" s="91">
        <v>0</v>
      </c>
      <c r="L713" s="126">
        <v>1</v>
      </c>
      <c r="M713" s="126">
        <v>0</v>
      </c>
      <c r="N713" s="91">
        <v>2</v>
      </c>
      <c r="O713" s="126">
        <v>0</v>
      </c>
      <c r="P713" s="126">
        <v>0</v>
      </c>
      <c r="Q713" s="126">
        <v>0</v>
      </c>
      <c r="R713" s="126">
        <v>0</v>
      </c>
      <c r="S713" s="126">
        <v>0</v>
      </c>
      <c r="T713" s="126">
        <v>0</v>
      </c>
      <c r="U713" s="126">
        <v>0</v>
      </c>
      <c r="V713" s="661">
        <v>10</v>
      </c>
      <c r="W713" s="661">
        <v>0</v>
      </c>
      <c r="X713" s="126">
        <v>7</v>
      </c>
      <c r="Y713" s="126">
        <v>27</v>
      </c>
      <c r="Z713" s="91">
        <v>20</v>
      </c>
      <c r="AA713" s="91">
        <v>0</v>
      </c>
      <c r="AB713" s="126">
        <v>0</v>
      </c>
      <c r="AC713" s="91">
        <v>10</v>
      </c>
      <c r="AD713" s="91">
        <v>0</v>
      </c>
      <c r="AE713" s="126">
        <v>3</v>
      </c>
      <c r="AF713" s="126">
        <v>0</v>
      </c>
      <c r="AG713" s="91">
        <v>0</v>
      </c>
      <c r="AH713" s="126">
        <v>10</v>
      </c>
      <c r="AI713" s="126">
        <v>0</v>
      </c>
      <c r="AJ713" s="126">
        <v>2</v>
      </c>
      <c r="AK713" s="126">
        <v>10</v>
      </c>
      <c r="AL713" s="126">
        <v>1</v>
      </c>
      <c r="AM713" s="126">
        <v>0</v>
      </c>
      <c r="AN713" s="126" t="s">
        <v>1301</v>
      </c>
      <c r="AO713" s="120"/>
      <c r="AP713" s="92">
        <f t="shared" si="467"/>
        <v>103</v>
      </c>
      <c r="AQ713" s="93" t="s">
        <v>1301</v>
      </c>
      <c r="AR713" s="483"/>
      <c r="AS713" s="484"/>
      <c r="AT713" s="96">
        <f t="shared" si="466"/>
        <v>29</v>
      </c>
      <c r="AU713" s="97"/>
      <c r="AV713" s="98"/>
      <c r="AW713" s="58">
        <f t="shared" si="427"/>
        <v>0</v>
      </c>
      <c r="AX713" s="99"/>
      <c r="AY713" s="100">
        <f>MAX(K713:AO713)</f>
        <v>27</v>
      </c>
      <c r="AZ713" s="101">
        <v>100</v>
      </c>
      <c r="BA713" s="102">
        <f t="shared" si="470"/>
        <v>-73</v>
      </c>
      <c r="BB713" s="102" t="str">
        <f t="shared" si="471"/>
        <v/>
      </c>
      <c r="BC713" s="102" t="str">
        <f t="shared" si="472"/>
        <v/>
      </c>
      <c r="BD713" s="102" t="s">
        <v>1301</v>
      </c>
      <c r="BE713" s="103" t="e">
        <f>AU713-BD713</f>
        <v>#VALUE!</v>
      </c>
      <c r="BF713" s="124" t="s">
        <v>516</v>
      </c>
      <c r="BG713" s="105" t="s">
        <v>1301</v>
      </c>
      <c r="BH713" s="105" t="s">
        <v>1301</v>
      </c>
      <c r="BI713" s="105" t="s">
        <v>1301</v>
      </c>
      <c r="BJ713" s="105" t="s">
        <v>1301</v>
      </c>
      <c r="BK713" s="105" t="s">
        <v>1301</v>
      </c>
      <c r="BL713" s="105" t="s">
        <v>1301</v>
      </c>
      <c r="BM713" s="105" t="s">
        <v>1301</v>
      </c>
      <c r="BN713" s="105" t="s">
        <v>1301</v>
      </c>
      <c r="BO713" s="105" t="s">
        <v>1301</v>
      </c>
      <c r="BP713" s="105" t="s">
        <v>1301</v>
      </c>
      <c r="BQ713" s="105" t="s">
        <v>1301</v>
      </c>
      <c r="BR713" s="106" t="s">
        <v>1301</v>
      </c>
      <c r="BS713" s="107"/>
      <c r="BT713" s="108" t="s">
        <v>1301</v>
      </c>
      <c r="BU713" s="108" t="s">
        <v>1301</v>
      </c>
      <c r="BV713" s="108" t="s">
        <v>1301</v>
      </c>
      <c r="BW713" s="108" t="s">
        <v>1301</v>
      </c>
      <c r="BX713" s="108" t="s">
        <v>1301</v>
      </c>
      <c r="BY713" s="109" t="s">
        <v>1301</v>
      </c>
      <c r="BZ713" s="109" t="s">
        <v>1301</v>
      </c>
      <c r="CA713" s="109" t="s">
        <v>1301</v>
      </c>
      <c r="CB713" s="109" t="s">
        <v>1301</v>
      </c>
      <c r="CC713" s="109" t="s">
        <v>1301</v>
      </c>
      <c r="CD713" s="109" t="s">
        <v>1301</v>
      </c>
      <c r="CE713" s="109" t="s">
        <v>1301</v>
      </c>
      <c r="CF713" s="110"/>
      <c r="CG713" s="111">
        <v>64</v>
      </c>
      <c r="CH713" s="111">
        <v>97.5</v>
      </c>
      <c r="CI713" s="111">
        <v>69</v>
      </c>
      <c r="CJ713" s="111">
        <v>100</v>
      </c>
      <c r="CK713" s="111">
        <v>84.5</v>
      </c>
      <c r="CL713" s="111">
        <v>68</v>
      </c>
      <c r="CM713" s="111">
        <v>88</v>
      </c>
      <c r="CN713" s="111">
        <v>86</v>
      </c>
      <c r="CO713" s="111">
        <v>77</v>
      </c>
      <c r="CP713" s="111">
        <v>78</v>
      </c>
      <c r="CQ713" s="111">
        <v>79.900000000000006</v>
      </c>
      <c r="CR713" s="111">
        <v>75.900000000000006</v>
      </c>
      <c r="CS713" s="112"/>
      <c r="CT713" s="200" t="s">
        <v>516</v>
      </c>
      <c r="CU713" s="114">
        <f>SUM(K713:T713)</f>
        <v>3</v>
      </c>
      <c r="CV713" s="114"/>
      <c r="CW713" s="114"/>
      <c r="CX713" s="114">
        <f>SUM(U713:AD713)</f>
        <v>74</v>
      </c>
      <c r="CY713" s="114"/>
      <c r="CZ713" s="114"/>
      <c r="DA713" s="114">
        <f>SUM(AE713:AO713)</f>
        <v>26</v>
      </c>
      <c r="DB713" s="115">
        <f>+SUM(CU713:DA713)</f>
        <v>103</v>
      </c>
      <c r="DC713" s="116">
        <f>COUNT(K713:T713)</f>
        <v>10</v>
      </c>
      <c r="DD713" s="116">
        <f>COUNT(U713:AD713)</f>
        <v>10</v>
      </c>
      <c r="DE713" s="116">
        <f>COUNT(AE713:AO713)</f>
        <v>9</v>
      </c>
      <c r="DF713" s="117">
        <f>COUNT(K713:AO713)</f>
        <v>29</v>
      </c>
      <c r="DH713" s="119">
        <v>44.514317070111623</v>
      </c>
      <c r="DI713" s="119">
        <v>26.439389188511228</v>
      </c>
      <c r="DJ713" s="120">
        <v>38.553436598520008</v>
      </c>
      <c r="DK713" s="121"/>
      <c r="DL713" s="119">
        <v>36.753870244799451</v>
      </c>
      <c r="DM713" s="119">
        <v>44.622845075278711</v>
      </c>
      <c r="DN713" s="120">
        <v>37.90542753706471</v>
      </c>
      <c r="DO713" s="121"/>
      <c r="DP713" s="119">
        <v>48.69619433980489</v>
      </c>
      <c r="DQ713" s="119">
        <v>35.782831063459867</v>
      </c>
      <c r="DR713" s="120">
        <v>61.313831739592402</v>
      </c>
      <c r="DS713" s="121"/>
      <c r="DT713" s="119">
        <v>60.916928238371455</v>
      </c>
      <c r="DU713" s="119">
        <v>67.229563288979904</v>
      </c>
      <c r="DV713" s="120">
        <v>77.434989954130202</v>
      </c>
      <c r="DW713" s="121"/>
      <c r="DX713" s="119">
        <v>68.628793532338307</v>
      </c>
      <c r="DY713" s="119">
        <v>67.030451907130995</v>
      </c>
      <c r="DZ713" s="120">
        <v>78.518532338308432</v>
      </c>
      <c r="EA713" s="121"/>
      <c r="EB713" s="119">
        <v>66.838523409363731</v>
      </c>
      <c r="EC713" s="119">
        <v>55.096620648259304</v>
      </c>
      <c r="ED713" s="120">
        <v>57.204141656662657</v>
      </c>
      <c r="EE713" s="121"/>
      <c r="EF713" s="119">
        <v>51.079470828971147</v>
      </c>
      <c r="EG713" s="119">
        <v>46.069753497668209</v>
      </c>
      <c r="EH713" s="120">
        <v>50.293632816217745</v>
      </c>
      <c r="EI713" s="121"/>
      <c r="EJ713" s="119">
        <v>46.716068866571028</v>
      </c>
      <c r="EK713" s="119">
        <v>40.82664992826399</v>
      </c>
      <c r="EL713" s="120">
        <v>51.607281205165002</v>
      </c>
      <c r="EM713" s="121"/>
      <c r="EN713" s="119">
        <v>49.742149050371587</v>
      </c>
      <c r="EO713" s="119">
        <v>53.814605697770439</v>
      </c>
      <c r="EP713" s="120">
        <v>64.18967382328654</v>
      </c>
      <c r="EQ713" s="121"/>
      <c r="ER713" s="119">
        <v>54.904757448135996</v>
      </c>
      <c r="ES713" s="119">
        <v>76.406620565347737</v>
      </c>
      <c r="ET713" s="120">
        <v>82.407140505034732</v>
      </c>
      <c r="EU713" s="121"/>
      <c r="EV713" s="119">
        <v>71.240691840506997</v>
      </c>
      <c r="EW713" s="119">
        <v>72.729007129654079</v>
      </c>
      <c r="EX713" s="120">
        <v>70.744586744124632</v>
      </c>
      <c r="EY713" s="121"/>
      <c r="EZ713" s="119">
        <v>55.564356435643568</v>
      </c>
      <c r="FA713" s="119">
        <v>50.404809052333803</v>
      </c>
      <c r="FB713" s="120">
        <v>34.330834512022633</v>
      </c>
    </row>
    <row r="714" spans="1:158" s="118" customFormat="1" ht="15" customHeight="1" x14ac:dyDescent="0.25">
      <c r="A714" s="85">
        <v>26140110</v>
      </c>
      <c r="B714" s="86">
        <v>-75.787027780000003</v>
      </c>
      <c r="C714" s="86">
        <v>5.3183611099999997</v>
      </c>
      <c r="D714" s="445">
        <v>2060</v>
      </c>
      <c r="E714" s="197" t="s">
        <v>517</v>
      </c>
      <c r="F714" s="169" t="s">
        <v>60</v>
      </c>
      <c r="G714" s="169"/>
      <c r="H714" s="169"/>
      <c r="I714" s="169"/>
      <c r="J714" s="171" t="s">
        <v>1085</v>
      </c>
      <c r="K714" s="91" t="s">
        <v>1301</v>
      </c>
      <c r="L714" s="126" t="s">
        <v>1301</v>
      </c>
      <c r="M714" s="126" t="s">
        <v>1301</v>
      </c>
      <c r="N714" s="91" t="s">
        <v>1301</v>
      </c>
      <c r="O714" s="126" t="s">
        <v>1301</v>
      </c>
      <c r="P714" s="126" t="s">
        <v>1301</v>
      </c>
      <c r="Q714" s="126" t="s">
        <v>1301</v>
      </c>
      <c r="R714" s="126" t="s">
        <v>1301</v>
      </c>
      <c r="S714" s="126" t="s">
        <v>1301</v>
      </c>
      <c r="T714" s="126" t="s">
        <v>1301</v>
      </c>
      <c r="U714" s="126" t="s">
        <v>1301</v>
      </c>
      <c r="V714" s="661" t="s">
        <v>1301</v>
      </c>
      <c r="W714" s="661" t="s">
        <v>1301</v>
      </c>
      <c r="X714" s="126" t="s">
        <v>1301</v>
      </c>
      <c r="Y714" s="126" t="s">
        <v>1301</v>
      </c>
      <c r="Z714" s="91" t="s">
        <v>1301</v>
      </c>
      <c r="AA714" s="91" t="s">
        <v>1301</v>
      </c>
      <c r="AB714" s="126" t="s">
        <v>1301</v>
      </c>
      <c r="AC714" s="91" t="s">
        <v>1301</v>
      </c>
      <c r="AD714" s="91" t="s">
        <v>1301</v>
      </c>
      <c r="AE714" s="126" t="s">
        <v>1301</v>
      </c>
      <c r="AF714" s="126" t="s">
        <v>1301</v>
      </c>
      <c r="AG714" s="91" t="s">
        <v>1301</v>
      </c>
      <c r="AH714" s="126" t="s">
        <v>1301</v>
      </c>
      <c r="AI714" s="126" t="s">
        <v>1301</v>
      </c>
      <c r="AJ714" s="126" t="s">
        <v>1301</v>
      </c>
      <c r="AK714" s="126" t="s">
        <v>1301</v>
      </c>
      <c r="AL714" s="126" t="s">
        <v>1301</v>
      </c>
      <c r="AM714" s="126" t="s">
        <v>1301</v>
      </c>
      <c r="AN714" s="126" t="s">
        <v>1301</v>
      </c>
      <c r="AO714" s="120"/>
      <c r="AP714" s="92" t="str">
        <f t="shared" si="467"/>
        <v/>
      </c>
      <c r="AQ714" s="93">
        <v>269.65384615384613</v>
      </c>
      <c r="AR714" s="483"/>
      <c r="AS714" s="484"/>
      <c r="AT714" s="96"/>
      <c r="AU714" s="97"/>
      <c r="AV714" s="98"/>
      <c r="AW714" s="58"/>
      <c r="AX714" s="99"/>
      <c r="AY714" s="100"/>
      <c r="AZ714" s="101">
        <v>90</v>
      </c>
      <c r="BA714" s="102" t="str">
        <f t="shared" si="470"/>
        <v/>
      </c>
      <c r="BB714" s="102" t="str">
        <f t="shared" si="471"/>
        <v/>
      </c>
      <c r="BC714" s="102" t="str">
        <f t="shared" si="472"/>
        <v/>
      </c>
      <c r="BD714" s="102">
        <v>16.384615384615383</v>
      </c>
      <c r="BE714" s="103"/>
      <c r="BF714" s="124" t="s">
        <v>517</v>
      </c>
      <c r="BG714" s="105">
        <v>109.73076923076923</v>
      </c>
      <c r="BH714" s="105">
        <v>120.95833333333333</v>
      </c>
      <c r="BI714" s="105">
        <v>197.53846153846155</v>
      </c>
      <c r="BJ714" s="105">
        <v>269.65384615384613</v>
      </c>
      <c r="BK714" s="105">
        <v>225.92</v>
      </c>
      <c r="BL714" s="105">
        <v>147.15769230769232</v>
      </c>
      <c r="BM714" s="105">
        <v>166.68</v>
      </c>
      <c r="BN714" s="105">
        <v>135.92307692307693</v>
      </c>
      <c r="BO714" s="105">
        <v>216.36</v>
      </c>
      <c r="BP714" s="105">
        <v>266.83333333333331</v>
      </c>
      <c r="BQ714" s="105">
        <v>231.3692307692308</v>
      </c>
      <c r="BR714" s="106">
        <v>150.61538461538461</v>
      </c>
      <c r="BS714" s="107"/>
      <c r="BT714" s="108">
        <v>9.1153846153846114</v>
      </c>
      <c r="BU714" s="108">
        <v>9.3612097911666865</v>
      </c>
      <c r="BV714" s="108">
        <v>13.730769230769234</v>
      </c>
      <c r="BW714" s="108">
        <v>16.384615384615383</v>
      </c>
      <c r="BX714" s="108">
        <v>15.711538461538463</v>
      </c>
      <c r="BY714" s="109">
        <v>11.923076923076922</v>
      </c>
      <c r="BZ714" s="109">
        <v>11.084615384615384</v>
      </c>
      <c r="CA714" s="109">
        <v>9.9753086419753103</v>
      </c>
      <c r="CB714" s="109">
        <v>13.558355437665782</v>
      </c>
      <c r="CC714" s="109">
        <v>16.99080459770115</v>
      </c>
      <c r="CD714" s="109">
        <v>16.115384615384613</v>
      </c>
      <c r="CE714" s="109">
        <v>11.923076923076923</v>
      </c>
      <c r="CF714" s="110"/>
      <c r="CG714" s="111">
        <v>80</v>
      </c>
      <c r="CH714" s="111">
        <v>70</v>
      </c>
      <c r="CI714" s="111">
        <v>122</v>
      </c>
      <c r="CJ714" s="111">
        <v>90</v>
      </c>
      <c r="CK714" s="111">
        <v>86</v>
      </c>
      <c r="CL714" s="111">
        <v>90</v>
      </c>
      <c r="CM714" s="111">
        <v>100</v>
      </c>
      <c r="CN714" s="111">
        <v>90</v>
      </c>
      <c r="CO714" s="111">
        <v>155</v>
      </c>
      <c r="CP714" s="111">
        <v>100</v>
      </c>
      <c r="CQ714" s="111">
        <v>90</v>
      </c>
      <c r="CR714" s="111">
        <v>90</v>
      </c>
      <c r="CS714" s="112"/>
      <c r="CT714" s="200" t="s">
        <v>517</v>
      </c>
      <c r="CU714" s="114"/>
      <c r="CV714" s="114"/>
      <c r="CW714" s="114"/>
      <c r="CX714" s="114"/>
      <c r="CY714" s="114"/>
      <c r="CZ714" s="114"/>
      <c r="DA714" s="114"/>
      <c r="DB714" s="115"/>
      <c r="DC714" s="116"/>
      <c r="DD714" s="116"/>
      <c r="DE714" s="116"/>
      <c r="DF714" s="117"/>
      <c r="DH714" s="119">
        <v>41.951432078559733</v>
      </c>
      <c r="DI714" s="119">
        <v>43.653518821603924</v>
      </c>
      <c r="DJ714" s="120">
        <v>36.745049099836329</v>
      </c>
      <c r="DK714" s="121"/>
      <c r="DL714" s="119">
        <v>35.492890442890442</v>
      </c>
      <c r="DM714" s="119">
        <v>53.035353535353536</v>
      </c>
      <c r="DN714" s="120">
        <v>32.637140637140639</v>
      </c>
      <c r="DO714" s="121"/>
      <c r="DP714" s="119">
        <v>56.540301507537691</v>
      </c>
      <c r="DQ714" s="119">
        <v>61.790472361809044</v>
      </c>
      <c r="DR714" s="120">
        <v>62.497226130653267</v>
      </c>
      <c r="DS714" s="121"/>
      <c r="DT714" s="119">
        <v>87.666351590362154</v>
      </c>
      <c r="DU714" s="119">
        <v>89.594199599872425</v>
      </c>
      <c r="DV714" s="120">
        <v>91.927910348226973</v>
      </c>
      <c r="DW714" s="121"/>
      <c r="DX714" s="119">
        <v>84.87377981651376</v>
      </c>
      <c r="DY714" s="119">
        <v>68.440131776480385</v>
      </c>
      <c r="DZ714" s="120">
        <v>86.978088407005842</v>
      </c>
      <c r="EA714" s="121"/>
      <c r="EB714" s="119">
        <v>60.298128649593082</v>
      </c>
      <c r="EC714" s="119">
        <v>42.773985010805092</v>
      </c>
      <c r="ED714" s="120">
        <v>54.550963262678735</v>
      </c>
      <c r="EE714" s="121"/>
      <c r="EF714" s="119">
        <v>58.422514071294565</v>
      </c>
      <c r="EG714" s="119">
        <v>50.428893058161357</v>
      </c>
      <c r="EH714" s="120">
        <v>69.179362101313316</v>
      </c>
      <c r="EI714" s="121"/>
      <c r="EJ714" s="119">
        <v>44.909905868510073</v>
      </c>
      <c r="EK714" s="119">
        <v>46.510258861597293</v>
      </c>
      <c r="EL714" s="120">
        <v>65.514450654508011</v>
      </c>
      <c r="EM714" s="121"/>
      <c r="EN714" s="119">
        <v>63.741043409000397</v>
      </c>
      <c r="EO714" s="119">
        <v>86.647980884109927</v>
      </c>
      <c r="EP714" s="120">
        <v>99.694975706889693</v>
      </c>
      <c r="EQ714" s="121"/>
      <c r="ER714" s="119">
        <v>73.733067440174025</v>
      </c>
      <c r="ES714" s="119">
        <v>102.79796954314719</v>
      </c>
      <c r="ET714" s="120">
        <v>104.73562968334541</v>
      </c>
      <c r="EU714" s="121"/>
      <c r="EV714" s="119">
        <v>78.361711872360402</v>
      </c>
      <c r="EW714" s="119">
        <v>72.387502580947924</v>
      </c>
      <c r="EX714" s="120">
        <v>61.4347855466917</v>
      </c>
      <c r="EY714" s="121"/>
      <c r="EZ714" s="119">
        <v>62.852918977202705</v>
      </c>
      <c r="FA714" s="119">
        <v>54.231944444444444</v>
      </c>
      <c r="FB714" s="120">
        <v>45.610969911686176</v>
      </c>
    </row>
    <row r="715" spans="1:158" s="118" customFormat="1" ht="15" customHeight="1" x14ac:dyDescent="0.25">
      <c r="A715" s="85">
        <v>26030050</v>
      </c>
      <c r="B715" s="215">
        <v>-76.811138889999995</v>
      </c>
      <c r="C715" s="215">
        <v>2.4560277799999999</v>
      </c>
      <c r="D715" s="445">
        <v>1740</v>
      </c>
      <c r="E715" s="450" t="s">
        <v>518</v>
      </c>
      <c r="F715" s="451" t="s">
        <v>65</v>
      </c>
      <c r="G715" s="451" t="s">
        <v>1515</v>
      </c>
      <c r="H715" s="451" t="s">
        <v>713</v>
      </c>
      <c r="I715" s="451" t="s">
        <v>1684</v>
      </c>
      <c r="J715" s="281" t="s">
        <v>724</v>
      </c>
      <c r="K715" s="91">
        <v>0</v>
      </c>
      <c r="L715" s="126">
        <v>0</v>
      </c>
      <c r="M715" s="126">
        <v>0</v>
      </c>
      <c r="N715" s="91">
        <v>0</v>
      </c>
      <c r="O715" s="126">
        <v>0.7</v>
      </c>
      <c r="P715" s="126">
        <v>0</v>
      </c>
      <c r="Q715" s="126">
        <v>0</v>
      </c>
      <c r="R715" s="126">
        <v>25.9</v>
      </c>
      <c r="S715" s="126">
        <v>0</v>
      </c>
      <c r="T715" s="126">
        <v>0</v>
      </c>
      <c r="U715" s="126">
        <v>0</v>
      </c>
      <c r="V715" s="661">
        <v>0</v>
      </c>
      <c r="W715" s="661">
        <v>0.5</v>
      </c>
      <c r="X715" s="126">
        <v>17</v>
      </c>
      <c r="Y715" s="126">
        <v>32</v>
      </c>
      <c r="Z715" s="91">
        <v>35</v>
      </c>
      <c r="AA715" s="91" t="s">
        <v>1301</v>
      </c>
      <c r="AB715" s="126">
        <v>8</v>
      </c>
      <c r="AC715" s="91">
        <v>0.2</v>
      </c>
      <c r="AD715" s="91">
        <v>0</v>
      </c>
      <c r="AE715" s="126">
        <v>0</v>
      </c>
      <c r="AF715" s="126">
        <v>0</v>
      </c>
      <c r="AG715" s="91">
        <v>0</v>
      </c>
      <c r="AH715" s="126">
        <v>0</v>
      </c>
      <c r="AI715" s="126">
        <v>0</v>
      </c>
      <c r="AJ715" s="126">
        <v>14.2</v>
      </c>
      <c r="AK715" s="126">
        <v>0</v>
      </c>
      <c r="AL715" s="126">
        <v>0</v>
      </c>
      <c r="AM715" s="126">
        <v>0</v>
      </c>
      <c r="AN715" s="126" t="s">
        <v>1301</v>
      </c>
      <c r="AO715" s="120"/>
      <c r="AP715" s="92">
        <f t="shared" si="467"/>
        <v>133.5</v>
      </c>
      <c r="AQ715" s="93">
        <v>220.74642857142857</v>
      </c>
      <c r="AR715" s="94">
        <f t="shared" ref="AR715:AR716" si="473">+AP715*100/AQ715</f>
        <v>60.476629617046065</v>
      </c>
      <c r="AS715" s="95">
        <f t="shared" ref="AS715:AS720" si="474">IF(AND((AP715*$AT$1*100/(AQ715*AT715))&gt;100+3.33*AP715-AQ715*AT715/$AT$1,AQ715&lt;30),IF(100+3.33*AP715-AQ715*AT715/$AT$1&gt;200,200,100+3.33*AP715-AQ715*AT715/$AT$1),IF((AP715*$AT$1*100/(AQ715*AT715))&lt;100+AP715-3.33*AQ715*AT715/$AT$1,100+AP715-3.33*AQ715*AT715/$AT$1,IF((AP715*$AT$1*100/(AQ715*AT715))&gt;200,200,(AP715*$AT$1*100/(AQ715*AT715)))))</f>
        <v>64.796388875406493</v>
      </c>
      <c r="AT715" s="96">
        <f t="shared" ref="AT715:AT720" si="475">COUNT(K715:AO715)</f>
        <v>28</v>
      </c>
      <c r="AU715" s="97">
        <f t="shared" ref="AU715:AU720" si="476">COUNTIF(K715:AO715,"&gt;0")</f>
        <v>9</v>
      </c>
      <c r="AV715" s="98"/>
      <c r="AW715" s="58">
        <f t="shared" ref="AW715" si="477">+LOOKUP(1000,K715:AO715)</f>
        <v>0</v>
      </c>
      <c r="AX715" s="99"/>
      <c r="AY715" s="100">
        <f>MAX(K715:AO715)</f>
        <v>35</v>
      </c>
      <c r="AZ715" s="101">
        <v>119</v>
      </c>
      <c r="BA715" s="102">
        <f t="shared" si="470"/>
        <v>-84</v>
      </c>
      <c r="BB715" s="102" t="str">
        <f t="shared" si="471"/>
        <v/>
      </c>
      <c r="BC715" s="102" t="str">
        <f t="shared" si="472"/>
        <v/>
      </c>
      <c r="BD715" s="102">
        <v>15.214285714285714</v>
      </c>
      <c r="BE715" s="103"/>
      <c r="BF715" s="124" t="s">
        <v>518</v>
      </c>
      <c r="BG715" s="105">
        <v>221.37407407407409</v>
      </c>
      <c r="BH715" s="105">
        <v>191.97857142857143</v>
      </c>
      <c r="BI715" s="105">
        <v>216.24285714285716</v>
      </c>
      <c r="BJ715" s="105">
        <v>220.74642857142857</v>
      </c>
      <c r="BK715" s="105">
        <v>168.06785714285712</v>
      </c>
      <c r="BL715" s="105">
        <v>69.17407407407407</v>
      </c>
      <c r="BM715" s="105">
        <v>54.20384615384615</v>
      </c>
      <c r="BN715" s="105">
        <v>60.769230769230766</v>
      </c>
      <c r="BO715" s="105">
        <v>140.91538461538462</v>
      </c>
      <c r="BP715" s="105">
        <v>319.15555555555551</v>
      </c>
      <c r="BQ715" s="105">
        <v>337.7892857142856</v>
      </c>
      <c r="BR715" s="106">
        <v>291.79285714285714</v>
      </c>
      <c r="BS715" s="107"/>
      <c r="BT715" s="108">
        <v>14.697704081632654</v>
      </c>
      <c r="BU715" s="108">
        <v>12.31091660802252</v>
      </c>
      <c r="BV715" s="108">
        <v>13.285714285714285</v>
      </c>
      <c r="BW715" s="108">
        <v>15.214285714285714</v>
      </c>
      <c r="BX715" s="108">
        <v>13.035714285714285</v>
      </c>
      <c r="BY715" s="109">
        <v>8</v>
      </c>
      <c r="BZ715" s="109">
        <v>5.864197530864196</v>
      </c>
      <c r="CA715" s="109">
        <v>5.2830687830687806</v>
      </c>
      <c r="CB715" s="109">
        <v>9.9615384615384599</v>
      </c>
      <c r="CC715" s="109">
        <v>17.333333333333332</v>
      </c>
      <c r="CD715" s="109">
        <v>21.142857142857146</v>
      </c>
      <c r="CE715" s="109">
        <v>18.071428571428569</v>
      </c>
      <c r="CF715" s="110"/>
      <c r="CG715" s="111">
        <v>126</v>
      </c>
      <c r="CH715" s="111">
        <v>85</v>
      </c>
      <c r="CI715" s="111">
        <v>98</v>
      </c>
      <c r="CJ715" s="111">
        <v>119</v>
      </c>
      <c r="CK715" s="111">
        <v>86.5</v>
      </c>
      <c r="CL715" s="111">
        <v>75</v>
      </c>
      <c r="CM715" s="111">
        <v>75</v>
      </c>
      <c r="CN715" s="111">
        <v>80</v>
      </c>
      <c r="CO715" s="111">
        <v>98</v>
      </c>
      <c r="CP715" s="111">
        <v>110</v>
      </c>
      <c r="CQ715" s="111">
        <v>100.2</v>
      </c>
      <c r="CR715" s="111">
        <v>101</v>
      </c>
      <c r="CS715" s="112"/>
      <c r="CT715" s="200" t="s">
        <v>518</v>
      </c>
      <c r="CU715" s="114">
        <f t="shared" ref="CU715:CU720" si="478">SUM(K715:T715)</f>
        <v>26.599999999999998</v>
      </c>
      <c r="CV715" s="114"/>
      <c r="CW715" s="114"/>
      <c r="CX715" s="114">
        <f t="shared" ref="CX715:CX720" si="479">SUM(U715:AD715)</f>
        <v>92.7</v>
      </c>
      <c r="CY715" s="114"/>
      <c r="CZ715" s="114"/>
      <c r="DA715" s="114">
        <f t="shared" ref="DA715:DA720" si="480">SUM(AE715:AO715)</f>
        <v>14.2</v>
      </c>
      <c r="DB715" s="115">
        <f t="shared" ref="DB715:DB720" si="481">+SUM(CU715:DA715)</f>
        <v>133.5</v>
      </c>
      <c r="DC715" s="116">
        <f t="shared" ref="DC715:DC720" si="482">COUNT(K715:T715)</f>
        <v>10</v>
      </c>
      <c r="DD715" s="116">
        <f t="shared" ref="DD715:DD720" si="483">COUNT(U715:AD715)</f>
        <v>9</v>
      </c>
      <c r="DE715" s="116">
        <f t="shared" ref="DE715:DE720" si="484">COUNT(AE715:AO715)</f>
        <v>9</v>
      </c>
      <c r="DF715" s="117">
        <f t="shared" ref="DF715:DF720" si="485">COUNT(K715:AO715)</f>
        <v>28</v>
      </c>
      <c r="DH715" s="119">
        <v>75.674056637806643</v>
      </c>
      <c r="DI715" s="119">
        <v>61.478923160173167</v>
      </c>
      <c r="DJ715" s="120">
        <v>47.583686868686875</v>
      </c>
      <c r="DK715" s="121"/>
      <c r="DL715" s="119">
        <v>49.183291639236337</v>
      </c>
      <c r="DM715" s="119">
        <v>60.247017774851869</v>
      </c>
      <c r="DN715" s="120">
        <v>43.349690585911787</v>
      </c>
      <c r="DO715" s="121"/>
      <c r="DP715" s="119">
        <v>66.5</v>
      </c>
      <c r="DQ715" s="119">
        <v>50.9</v>
      </c>
      <c r="DR715" s="120">
        <v>75.7</v>
      </c>
      <c r="DS715" s="121"/>
      <c r="DT715" s="119">
        <v>71.483779951793551</v>
      </c>
      <c r="DU715" s="119">
        <v>69.784165603289367</v>
      </c>
      <c r="DV715" s="120">
        <v>93.778721111583707</v>
      </c>
      <c r="DW715" s="121"/>
      <c r="DX715" s="119">
        <v>53.209188255613135</v>
      </c>
      <c r="DY715" s="119">
        <v>41.107098445595859</v>
      </c>
      <c r="DZ715" s="120">
        <v>60.110379965457696</v>
      </c>
      <c r="EA715" s="121"/>
      <c r="EB715" s="119">
        <v>26.576285289747403</v>
      </c>
      <c r="EC715" s="119">
        <v>20.68154531946508</v>
      </c>
      <c r="ED715" s="120">
        <v>19.982169390787519</v>
      </c>
      <c r="EE715" s="121"/>
      <c r="EF715" s="119">
        <v>22.693339201877937</v>
      </c>
      <c r="EG715" s="119">
        <v>12.396361502347421</v>
      </c>
      <c r="EH715" s="120">
        <v>21.693632629107984</v>
      </c>
      <c r="EI715" s="121"/>
      <c r="EJ715" s="119">
        <v>16.595559122525415</v>
      </c>
      <c r="EK715" s="119">
        <v>14.396147672552168</v>
      </c>
      <c r="EL715" s="120">
        <v>31.291626538255752</v>
      </c>
      <c r="EM715" s="121"/>
      <c r="EN715" s="119">
        <v>36.66846043165468</v>
      </c>
      <c r="EO715" s="119">
        <v>34.464345323741007</v>
      </c>
      <c r="EP715" s="120">
        <v>68.127194244604325</v>
      </c>
      <c r="EQ715" s="121"/>
      <c r="ER715" s="119">
        <v>74.393782234957015</v>
      </c>
      <c r="ES715" s="119">
        <v>98.591759789875809</v>
      </c>
      <c r="ET715" s="120">
        <v>106.1911246418338</v>
      </c>
      <c r="EU715" s="121"/>
      <c r="EV715" s="119">
        <v>97.01728477558747</v>
      </c>
      <c r="EW715" s="119">
        <v>96.617213498162357</v>
      </c>
      <c r="EX715" s="120">
        <v>105.71883505958345</v>
      </c>
      <c r="EY715" s="121"/>
      <c r="EZ715" s="119">
        <v>92.887856209150328</v>
      </c>
      <c r="FA715" s="119">
        <v>78.789699346405229</v>
      </c>
      <c r="FB715" s="120">
        <v>83.289111111111097</v>
      </c>
    </row>
    <row r="716" spans="1:158" s="118" customFormat="1" ht="15" customHeight="1" x14ac:dyDescent="0.25">
      <c r="A716" s="85">
        <v>26010030</v>
      </c>
      <c r="B716" s="86">
        <v>-76.464583329999996</v>
      </c>
      <c r="C716" s="86">
        <v>2.3812500000000001</v>
      </c>
      <c r="D716" s="445">
        <v>2630</v>
      </c>
      <c r="E716" s="450" t="s">
        <v>134</v>
      </c>
      <c r="F716" s="451" t="s">
        <v>65</v>
      </c>
      <c r="G716" s="451" t="s">
        <v>1515</v>
      </c>
      <c r="H716" s="451" t="s">
        <v>713</v>
      </c>
      <c r="I716" s="451" t="s">
        <v>1554</v>
      </c>
      <c r="J716" s="281" t="s">
        <v>803</v>
      </c>
      <c r="K716" s="91">
        <v>23</v>
      </c>
      <c r="L716" s="126">
        <v>10</v>
      </c>
      <c r="M716" s="126">
        <v>0</v>
      </c>
      <c r="N716" s="91">
        <v>0</v>
      </c>
      <c r="O716" s="126">
        <v>0</v>
      </c>
      <c r="P716" s="126">
        <v>0</v>
      </c>
      <c r="Q716" s="126">
        <v>3</v>
      </c>
      <c r="R716" s="126">
        <v>0</v>
      </c>
      <c r="S716" s="126">
        <v>0</v>
      </c>
      <c r="T716" s="126">
        <v>0</v>
      </c>
      <c r="U716" s="126">
        <v>0</v>
      </c>
      <c r="V716" s="661">
        <v>0</v>
      </c>
      <c r="W716" s="661">
        <v>0</v>
      </c>
      <c r="X716" s="126">
        <v>21</v>
      </c>
      <c r="Y716" s="126">
        <v>15</v>
      </c>
      <c r="Z716" s="91">
        <v>35</v>
      </c>
      <c r="AA716" s="91">
        <v>29</v>
      </c>
      <c r="AB716" s="126">
        <v>16</v>
      </c>
      <c r="AC716" s="91">
        <v>5</v>
      </c>
      <c r="AD716" s="91">
        <v>0</v>
      </c>
      <c r="AE716" s="126">
        <v>3</v>
      </c>
      <c r="AF716" s="126">
        <v>21</v>
      </c>
      <c r="AG716" s="91">
        <v>19</v>
      </c>
      <c r="AH716" s="126">
        <v>0</v>
      </c>
      <c r="AI716" s="126">
        <v>12</v>
      </c>
      <c r="AJ716" s="126">
        <v>13</v>
      </c>
      <c r="AK716" s="126">
        <v>6</v>
      </c>
      <c r="AL716" s="126">
        <v>2</v>
      </c>
      <c r="AM716" s="126">
        <v>0</v>
      </c>
      <c r="AN716" s="126">
        <v>0</v>
      </c>
      <c r="AO716" s="120"/>
      <c r="AP716" s="92">
        <f t="shared" si="467"/>
        <v>233</v>
      </c>
      <c r="AQ716" s="93">
        <v>177.16</v>
      </c>
      <c r="AR716" s="94">
        <f t="shared" si="473"/>
        <v>131.51953036802891</v>
      </c>
      <c r="AS716" s="95">
        <f t="shared" si="474"/>
        <v>131.51953036802891</v>
      </c>
      <c r="AT716" s="96">
        <f t="shared" si="475"/>
        <v>30</v>
      </c>
      <c r="AU716" s="97">
        <f t="shared" si="476"/>
        <v>16</v>
      </c>
      <c r="AV716" s="98"/>
      <c r="AW716" s="58">
        <f t="shared" si="427"/>
        <v>0</v>
      </c>
      <c r="AX716" s="99"/>
      <c r="AY716" s="100">
        <f>MAX(K716:AO716)</f>
        <v>35</v>
      </c>
      <c r="AZ716" s="101">
        <v>115</v>
      </c>
      <c r="BA716" s="102">
        <f t="shared" si="470"/>
        <v>-80</v>
      </c>
      <c r="BB716" s="102" t="str">
        <f t="shared" si="471"/>
        <v/>
      </c>
      <c r="BC716" s="102" t="str">
        <f t="shared" si="472"/>
        <v/>
      </c>
      <c r="BD716" s="102">
        <v>13.433333333333335</v>
      </c>
      <c r="BE716" s="103">
        <f>AU716-BD716</f>
        <v>2.5666666666666647</v>
      </c>
      <c r="BF716" s="124" t="s">
        <v>134</v>
      </c>
      <c r="BG716" s="105">
        <v>169.20689655172413</v>
      </c>
      <c r="BH716" s="105">
        <v>148.97333333333333</v>
      </c>
      <c r="BI716" s="105">
        <v>162.12666666666667</v>
      </c>
      <c r="BJ716" s="105">
        <v>177.16</v>
      </c>
      <c r="BK716" s="105">
        <v>149.31666666666666</v>
      </c>
      <c r="BL716" s="105">
        <v>52.31333333333334</v>
      </c>
      <c r="BM716" s="105">
        <v>44.103448275862071</v>
      </c>
      <c r="BN716" s="105">
        <v>26.3</v>
      </c>
      <c r="BO716" s="105">
        <v>64.436666666666667</v>
      </c>
      <c r="BP716" s="105">
        <v>190.26896551724138</v>
      </c>
      <c r="BQ716" s="105">
        <v>295.80370370370372</v>
      </c>
      <c r="BR716" s="106">
        <v>230.08666666666667</v>
      </c>
      <c r="BS716" s="107"/>
      <c r="BT716" s="108">
        <v>11.054022988505748</v>
      </c>
      <c r="BU716" s="108">
        <v>10.985724548440066</v>
      </c>
      <c r="BV716" s="108">
        <v>13.233333333333331</v>
      </c>
      <c r="BW716" s="108">
        <v>13.433333333333335</v>
      </c>
      <c r="BX716" s="108">
        <v>12.599999999999998</v>
      </c>
      <c r="BY716" s="109">
        <v>7.1999999999999993</v>
      </c>
      <c r="BZ716" s="109">
        <v>5.7711111111111091</v>
      </c>
      <c r="CA716" s="109">
        <v>3.7666666666666657</v>
      </c>
      <c r="CB716" s="109">
        <v>5.9333333333333362</v>
      </c>
      <c r="CC716" s="109">
        <v>14.793103448275863</v>
      </c>
      <c r="CD716" s="109">
        <v>18.691326530612248</v>
      </c>
      <c r="CE716" s="109">
        <v>14.266666666666664</v>
      </c>
      <c r="CF716" s="110"/>
      <c r="CG716" s="111">
        <v>100</v>
      </c>
      <c r="CH716" s="111">
        <v>89</v>
      </c>
      <c r="CI716" s="111">
        <v>110</v>
      </c>
      <c r="CJ716" s="111">
        <v>115</v>
      </c>
      <c r="CK716" s="111">
        <v>105</v>
      </c>
      <c r="CL716" s="111">
        <v>63</v>
      </c>
      <c r="CM716" s="111">
        <v>56</v>
      </c>
      <c r="CN716" s="111">
        <v>57</v>
      </c>
      <c r="CO716" s="111">
        <v>90</v>
      </c>
      <c r="CP716" s="111">
        <v>110</v>
      </c>
      <c r="CQ716" s="111">
        <v>108</v>
      </c>
      <c r="CR716" s="111">
        <v>118</v>
      </c>
      <c r="CS716" s="112"/>
      <c r="CT716" s="200" t="s">
        <v>134</v>
      </c>
      <c r="CU716" s="114">
        <f t="shared" si="478"/>
        <v>36</v>
      </c>
      <c r="CV716" s="114"/>
      <c r="CW716" s="114"/>
      <c r="CX716" s="114">
        <f t="shared" si="479"/>
        <v>121</v>
      </c>
      <c r="CY716" s="114"/>
      <c r="CZ716" s="114"/>
      <c r="DA716" s="114">
        <f t="shared" si="480"/>
        <v>76</v>
      </c>
      <c r="DB716" s="115">
        <f t="shared" si="481"/>
        <v>233</v>
      </c>
      <c r="DC716" s="116">
        <f t="shared" si="482"/>
        <v>10</v>
      </c>
      <c r="DD716" s="116">
        <f t="shared" si="483"/>
        <v>10</v>
      </c>
      <c r="DE716" s="116">
        <f t="shared" si="484"/>
        <v>10</v>
      </c>
      <c r="DF716" s="117">
        <f t="shared" si="485"/>
        <v>30</v>
      </c>
      <c r="DH716" s="119">
        <v>68.965753424657535</v>
      </c>
      <c r="DI716" s="119">
        <v>45.777268215207464</v>
      </c>
      <c r="DJ716" s="120">
        <v>53.073645026801671</v>
      </c>
      <c r="DK716" s="121"/>
      <c r="DL716" s="119">
        <v>42.365171073094871</v>
      </c>
      <c r="DM716" s="119">
        <v>55.849572317262833</v>
      </c>
      <c r="DN716" s="120">
        <v>31.195256609642303</v>
      </c>
      <c r="DO716" s="121"/>
      <c r="DP716" s="119">
        <v>46.312013972055894</v>
      </c>
      <c r="DQ716" s="119">
        <v>58.315127744510981</v>
      </c>
      <c r="DR716" s="120">
        <v>62.416191616766469</v>
      </c>
      <c r="DS716" s="121"/>
      <c r="DT716" s="119">
        <v>54.426765067650685</v>
      </c>
      <c r="DU716" s="119">
        <v>75.737244772447738</v>
      </c>
      <c r="DV716" s="120">
        <v>59.629323493234942</v>
      </c>
      <c r="DW716" s="121"/>
      <c r="DX716" s="119">
        <v>56.694543879907627</v>
      </c>
      <c r="DY716" s="119">
        <v>48.295352193995377</v>
      </c>
      <c r="DZ716" s="120">
        <v>68.19343725943034</v>
      </c>
      <c r="EA716" s="121"/>
      <c r="EB716" s="119">
        <v>25.205445705024314</v>
      </c>
      <c r="EC716" s="119">
        <v>20.304386817936251</v>
      </c>
      <c r="ED716" s="120">
        <v>16.203500810372773</v>
      </c>
      <c r="EE716" s="121"/>
      <c r="EF716" s="119">
        <v>15.109201706276661</v>
      </c>
      <c r="EG716" s="119">
        <v>20.012187690432665</v>
      </c>
      <c r="EH716" s="120">
        <v>19.611943936624012</v>
      </c>
      <c r="EI716" s="121"/>
      <c r="EJ716" s="119">
        <v>10.210725552050473</v>
      </c>
      <c r="EK716" s="119">
        <v>9.0094637223974772</v>
      </c>
      <c r="EL716" s="120">
        <v>12.513144058885384</v>
      </c>
      <c r="EM716" s="121"/>
      <c r="EN716" s="119">
        <v>16.893487475915222</v>
      </c>
      <c r="EO716" s="119">
        <v>27.489402697495184</v>
      </c>
      <c r="EP716" s="120">
        <v>42.083776493256266</v>
      </c>
      <c r="EQ716" s="121"/>
      <c r="ER716" s="119">
        <v>38.313182927592464</v>
      </c>
      <c r="ES716" s="119">
        <v>74.625677451655292</v>
      </c>
      <c r="ET716" s="120">
        <v>107.53700168971777</v>
      </c>
      <c r="EU716" s="121"/>
      <c r="EV716" s="119">
        <v>73.508533611981889</v>
      </c>
      <c r="EW716" s="119">
        <v>89.910437710437719</v>
      </c>
      <c r="EX716" s="120">
        <v>103.91206316033903</v>
      </c>
      <c r="EY716" s="121"/>
      <c r="EZ716" s="119">
        <v>76.883936138466154</v>
      </c>
      <c r="FA716" s="119">
        <v>72.784792599224119</v>
      </c>
      <c r="FB716" s="120">
        <v>73.684604595643108</v>
      </c>
    </row>
    <row r="717" spans="1:158" s="118" customFormat="1" ht="15" customHeight="1" x14ac:dyDescent="0.25">
      <c r="A717" s="85">
        <v>26020230</v>
      </c>
      <c r="B717" s="86">
        <v>-76.760444440000001</v>
      </c>
      <c r="C717" s="86">
        <v>2.6060555600000002</v>
      </c>
      <c r="D717" s="445">
        <v>1800</v>
      </c>
      <c r="E717" s="197" t="s">
        <v>519</v>
      </c>
      <c r="F717" s="169" t="s">
        <v>65</v>
      </c>
      <c r="G717" s="169" t="s">
        <v>1515</v>
      </c>
      <c r="H717" s="169" t="s">
        <v>713</v>
      </c>
      <c r="I717" s="169" t="s">
        <v>1682</v>
      </c>
      <c r="J717" s="171" t="s">
        <v>1086</v>
      </c>
      <c r="K717" s="91" t="s">
        <v>1301</v>
      </c>
      <c r="L717" s="126" t="s">
        <v>1301</v>
      </c>
      <c r="M717" s="126" t="s">
        <v>1301</v>
      </c>
      <c r="N717" s="91" t="s">
        <v>1301</v>
      </c>
      <c r="O717" s="126" t="s">
        <v>1301</v>
      </c>
      <c r="P717" s="126" t="s">
        <v>1301</v>
      </c>
      <c r="Q717" s="126" t="s">
        <v>1301</v>
      </c>
      <c r="R717" s="126" t="s">
        <v>1301</v>
      </c>
      <c r="S717" s="126" t="s">
        <v>1301</v>
      </c>
      <c r="T717" s="126" t="s">
        <v>1301</v>
      </c>
      <c r="U717" s="126" t="s">
        <v>1301</v>
      </c>
      <c r="V717" s="661" t="s">
        <v>1301</v>
      </c>
      <c r="W717" s="661" t="s">
        <v>1301</v>
      </c>
      <c r="X717" s="126" t="s">
        <v>1301</v>
      </c>
      <c r="Y717" s="126" t="s">
        <v>1301</v>
      </c>
      <c r="Z717" s="91" t="s">
        <v>1301</v>
      </c>
      <c r="AA717" s="91" t="s">
        <v>1301</v>
      </c>
      <c r="AB717" s="126" t="s">
        <v>1301</v>
      </c>
      <c r="AC717" s="91" t="s">
        <v>1301</v>
      </c>
      <c r="AD717" s="91" t="s">
        <v>1301</v>
      </c>
      <c r="AE717" s="126" t="s">
        <v>1301</v>
      </c>
      <c r="AF717" s="126" t="s">
        <v>1301</v>
      </c>
      <c r="AG717" s="91" t="s">
        <v>1301</v>
      </c>
      <c r="AH717" s="126" t="s">
        <v>1301</v>
      </c>
      <c r="AI717" s="126" t="s">
        <v>1301</v>
      </c>
      <c r="AJ717" s="126" t="s">
        <v>1301</v>
      </c>
      <c r="AK717" s="126" t="s">
        <v>1301</v>
      </c>
      <c r="AL717" s="126" t="s">
        <v>1301</v>
      </c>
      <c r="AM717" s="126" t="s">
        <v>1301</v>
      </c>
      <c r="AN717" s="126" t="s">
        <v>1301</v>
      </c>
      <c r="AO717" s="120"/>
      <c r="AP717" s="92" t="str">
        <f t="shared" si="467"/>
        <v/>
      </c>
      <c r="AQ717" s="93">
        <v>271.10000000000002</v>
      </c>
      <c r="AR717" s="483"/>
      <c r="AS717" s="484"/>
      <c r="AT717" s="96">
        <f t="shared" si="475"/>
        <v>0</v>
      </c>
      <c r="AU717" s="97">
        <f t="shared" si="476"/>
        <v>0</v>
      </c>
      <c r="AV717" s="98"/>
      <c r="AW717" s="58"/>
      <c r="AX717" s="99"/>
      <c r="AY717" s="100"/>
      <c r="AZ717" s="101"/>
      <c r="BA717" s="102" t="str">
        <f t="shared" si="470"/>
        <v/>
      </c>
      <c r="BB717" s="102" t="str">
        <f t="shared" si="471"/>
        <v/>
      </c>
      <c r="BC717" s="102" t="str">
        <f t="shared" si="472"/>
        <v/>
      </c>
      <c r="BD717" s="102">
        <v>16.7</v>
      </c>
      <c r="BE717" s="103">
        <f>AU717-BD717</f>
        <v>-16.7</v>
      </c>
      <c r="BF717" s="124" t="s">
        <v>519</v>
      </c>
      <c r="BG717" s="105">
        <v>295.20689655172413</v>
      </c>
      <c r="BH717" s="105">
        <v>266.34482758620692</v>
      </c>
      <c r="BI717" s="105">
        <v>285.82068965517237</v>
      </c>
      <c r="BJ717" s="105">
        <v>271.10000000000002</v>
      </c>
      <c r="BK717" s="105">
        <v>226.76666666666668</v>
      </c>
      <c r="BL717" s="105">
        <v>145.46333333333331</v>
      </c>
      <c r="BM717" s="105">
        <v>108.46000000000001</v>
      </c>
      <c r="BN717" s="105">
        <v>84.033333333333331</v>
      </c>
      <c r="BO717" s="105">
        <v>154.16</v>
      </c>
      <c r="BP717" s="105">
        <v>297.78333333333336</v>
      </c>
      <c r="BQ717" s="105">
        <v>397.76666666666665</v>
      </c>
      <c r="BR717" s="106">
        <v>362.13793103448273</v>
      </c>
      <c r="BS717" s="107"/>
      <c r="BT717" s="108">
        <v>17.629999999999995</v>
      </c>
      <c r="BU717" s="108">
        <v>15.476175697865354</v>
      </c>
      <c r="BV717" s="108">
        <v>17.151111111111113</v>
      </c>
      <c r="BW717" s="108">
        <v>16.7</v>
      </c>
      <c r="BX717" s="108">
        <v>16.166666666666664</v>
      </c>
      <c r="BY717" s="109">
        <v>11.599999999999998</v>
      </c>
      <c r="BZ717" s="109">
        <v>8.7333333333333307</v>
      </c>
      <c r="CA717" s="109">
        <v>7.4666666666666632</v>
      </c>
      <c r="CB717" s="109">
        <v>11.133333333333338</v>
      </c>
      <c r="CC717" s="109">
        <v>18.166666666666664</v>
      </c>
      <c r="CD717" s="109">
        <v>20.966666666666661</v>
      </c>
      <c r="CE717" s="109">
        <v>20.424444444444447</v>
      </c>
      <c r="CF717" s="110"/>
      <c r="CG717" s="111"/>
      <c r="CH717" s="111"/>
      <c r="CI717" s="111"/>
      <c r="CJ717" s="111"/>
      <c r="CK717" s="111"/>
      <c r="CL717" s="111"/>
      <c r="CM717" s="111"/>
      <c r="CN717" s="111"/>
      <c r="CO717" s="111"/>
      <c r="CP717" s="111"/>
      <c r="CQ717" s="111"/>
      <c r="CR717" s="111"/>
      <c r="CS717" s="112"/>
      <c r="CT717" s="200" t="s">
        <v>519</v>
      </c>
      <c r="CU717" s="114">
        <f t="shared" si="478"/>
        <v>0</v>
      </c>
      <c r="CV717" s="114"/>
      <c r="CW717" s="114"/>
      <c r="CX717" s="114">
        <f t="shared" si="479"/>
        <v>0</v>
      </c>
      <c r="CY717" s="114"/>
      <c r="CZ717" s="114"/>
      <c r="DA717" s="114">
        <f t="shared" si="480"/>
        <v>0</v>
      </c>
      <c r="DB717" s="115">
        <f t="shared" si="481"/>
        <v>0</v>
      </c>
      <c r="DC717" s="116">
        <f t="shared" si="482"/>
        <v>0</v>
      </c>
      <c r="DD717" s="116">
        <f t="shared" si="483"/>
        <v>0</v>
      </c>
      <c r="DE717" s="116">
        <f t="shared" si="484"/>
        <v>0</v>
      </c>
      <c r="DF717" s="117">
        <f t="shared" si="485"/>
        <v>0</v>
      </c>
      <c r="DH717" s="119">
        <v>91.5</v>
      </c>
      <c r="DI717" s="119">
        <v>82.7</v>
      </c>
      <c r="DJ717" s="120">
        <v>97.4</v>
      </c>
      <c r="DK717" s="121"/>
      <c r="DL717" s="119">
        <v>90.378832116788317</v>
      </c>
      <c r="DM717" s="119">
        <v>86.840510948905106</v>
      </c>
      <c r="DN717" s="120">
        <v>72.08065693430656</v>
      </c>
      <c r="DO717" s="121"/>
      <c r="DP717" s="119">
        <v>86.432274934628325</v>
      </c>
      <c r="DQ717" s="119">
        <v>88.833171460590208</v>
      </c>
      <c r="DR717" s="120">
        <v>92.534553604781479</v>
      </c>
      <c r="DS717" s="121"/>
      <c r="DT717" s="119">
        <v>87.678118762475052</v>
      </c>
      <c r="DU717" s="119">
        <v>85.67861776447107</v>
      </c>
      <c r="DV717" s="120">
        <v>93.776596806387232</v>
      </c>
      <c r="DW717" s="121"/>
      <c r="DX717" s="119">
        <v>79.763611491108065</v>
      </c>
      <c r="DY717" s="119">
        <v>61.971728226174186</v>
      </c>
      <c r="DZ717" s="120">
        <v>77.46466028271773</v>
      </c>
      <c r="EA717" s="121"/>
      <c r="EB717" s="119">
        <v>51.79289437585733</v>
      </c>
      <c r="EC717" s="119">
        <v>43.993964334705069</v>
      </c>
      <c r="ED717" s="120">
        <v>49.993141289437581</v>
      </c>
      <c r="EE717" s="121"/>
      <c r="EF717" s="119">
        <v>40.987333951189363</v>
      </c>
      <c r="EG717" s="119">
        <v>24.892307692307689</v>
      </c>
      <c r="EH717" s="120">
        <v>41.987025023169593</v>
      </c>
      <c r="EI717" s="121"/>
      <c r="EJ717" s="119">
        <v>25.617361817565275</v>
      </c>
      <c r="EK717" s="119">
        <v>26.91824347236351</v>
      </c>
      <c r="EL717" s="120">
        <v>45.831061376737871</v>
      </c>
      <c r="EM717" s="121"/>
      <c r="EN717" s="119">
        <v>47.072310405643734</v>
      </c>
      <c r="EO717" s="119">
        <v>45.273368606701929</v>
      </c>
      <c r="EP717" s="120">
        <v>77.654320987654316</v>
      </c>
      <c r="EQ717" s="121"/>
      <c r="ER717" s="119">
        <v>73.889967417865876</v>
      </c>
      <c r="ES717" s="119">
        <v>100.78631550366551</v>
      </c>
      <c r="ET717" s="120">
        <v>130.08233776812381</v>
      </c>
      <c r="EU717" s="121"/>
      <c r="EV717" s="119">
        <v>92.481894695635148</v>
      </c>
      <c r="EW717" s="119">
        <v>126.77518105304365</v>
      </c>
      <c r="EX717" s="120">
        <v>121.27625758465453</v>
      </c>
      <c r="EY717" s="121"/>
      <c r="EZ717" s="119">
        <v>113.3941374140516</v>
      </c>
      <c r="FA717" s="119">
        <v>122.89364628030812</v>
      </c>
      <c r="FB717" s="120">
        <v>97.194974926329948</v>
      </c>
    </row>
    <row r="718" spans="1:158" s="118" customFormat="1" ht="15" customHeight="1" x14ac:dyDescent="0.25">
      <c r="A718" s="85">
        <v>26025100</v>
      </c>
      <c r="B718" s="86">
        <v>-76.526250000000005</v>
      </c>
      <c r="C718" s="86">
        <v>2.6744444399999998</v>
      </c>
      <c r="D718" s="445">
        <v>1800</v>
      </c>
      <c r="E718" s="197" t="s">
        <v>520</v>
      </c>
      <c r="F718" s="169" t="s">
        <v>65</v>
      </c>
      <c r="G718" s="169" t="s">
        <v>1515</v>
      </c>
      <c r="H718" s="169" t="s">
        <v>713</v>
      </c>
      <c r="I718" s="169" t="s">
        <v>1677</v>
      </c>
      <c r="J718" s="171" t="s">
        <v>802</v>
      </c>
      <c r="K718" s="91" t="s">
        <v>1301</v>
      </c>
      <c r="L718" s="126">
        <v>14</v>
      </c>
      <c r="M718" s="126">
        <v>0</v>
      </c>
      <c r="N718" s="126">
        <v>7.1</v>
      </c>
      <c r="O718" s="126">
        <v>1</v>
      </c>
      <c r="P718" s="126">
        <v>1.5</v>
      </c>
      <c r="Q718" s="126">
        <v>13.8</v>
      </c>
      <c r="R718" s="126">
        <v>0.2</v>
      </c>
      <c r="S718" s="126">
        <v>0</v>
      </c>
      <c r="T718" s="126">
        <v>0</v>
      </c>
      <c r="U718" s="126">
        <v>0</v>
      </c>
      <c r="V718" s="661">
        <v>0.5</v>
      </c>
      <c r="W718" s="661">
        <v>0</v>
      </c>
      <c r="X718" s="126">
        <v>49.3</v>
      </c>
      <c r="Y718" s="126">
        <v>2</v>
      </c>
      <c r="Z718" s="91">
        <v>41.7</v>
      </c>
      <c r="AA718" s="126">
        <v>7.7</v>
      </c>
      <c r="AB718" s="126">
        <v>0</v>
      </c>
      <c r="AC718" s="126">
        <v>34.4</v>
      </c>
      <c r="AD718" s="91">
        <v>0.4</v>
      </c>
      <c r="AE718" s="126">
        <v>0</v>
      </c>
      <c r="AF718" s="126">
        <v>0.2</v>
      </c>
      <c r="AG718" s="126">
        <v>23.3</v>
      </c>
      <c r="AH718" s="126">
        <v>10.8</v>
      </c>
      <c r="AI718" s="126">
        <v>0</v>
      </c>
      <c r="AJ718" s="126">
        <v>1.8</v>
      </c>
      <c r="AK718" s="126">
        <v>0</v>
      </c>
      <c r="AL718" s="126">
        <v>1.9</v>
      </c>
      <c r="AM718" s="126" t="s">
        <v>1301</v>
      </c>
      <c r="AN718" s="126" t="s">
        <v>1301</v>
      </c>
      <c r="AO718" s="120"/>
      <c r="AP718" s="92">
        <f t="shared" si="467"/>
        <v>211.60000000000005</v>
      </c>
      <c r="AQ718" s="93">
        <v>251.76153846153846</v>
      </c>
      <c r="AR718" s="94">
        <f t="shared" ref="AR718:AR720" si="486">+AP718*100/AQ718</f>
        <v>84.04778636683065</v>
      </c>
      <c r="AS718" s="95">
        <f t="shared" si="474"/>
        <v>93.386429296478525</v>
      </c>
      <c r="AT718" s="96">
        <f t="shared" si="475"/>
        <v>27</v>
      </c>
      <c r="AU718" s="97">
        <f t="shared" si="476"/>
        <v>18</v>
      </c>
      <c r="AV718" s="98"/>
      <c r="AW718" s="58">
        <f t="shared" si="427"/>
        <v>1.9</v>
      </c>
      <c r="AX718" s="99"/>
      <c r="AY718" s="100">
        <f>MAX(K718:AO718)</f>
        <v>49.3</v>
      </c>
      <c r="AZ718" s="101">
        <v>89</v>
      </c>
      <c r="BA718" s="102">
        <f t="shared" si="470"/>
        <v>-39.700000000000003</v>
      </c>
      <c r="BB718" s="102" t="str">
        <f t="shared" si="471"/>
        <v/>
      </c>
      <c r="BC718" s="102" t="str">
        <f t="shared" si="472"/>
        <v/>
      </c>
      <c r="BD718" s="102">
        <v>19.833743842364534</v>
      </c>
      <c r="BE718" s="103">
        <f>AU718-BD718</f>
        <v>-1.8337438423645338</v>
      </c>
      <c r="BF718" s="124" t="s">
        <v>520</v>
      </c>
      <c r="BG718" s="105">
        <v>200.97407407407408</v>
      </c>
      <c r="BH718" s="105">
        <v>219.40714285714282</v>
      </c>
      <c r="BI718" s="105">
        <v>234.26071428571427</v>
      </c>
      <c r="BJ718" s="105">
        <v>251.76153846153846</v>
      </c>
      <c r="BK718" s="105">
        <v>186.44444444444446</v>
      </c>
      <c r="BL718" s="105">
        <v>78.41153846153847</v>
      </c>
      <c r="BM718" s="105">
        <v>61.246153846153838</v>
      </c>
      <c r="BN718" s="105">
        <v>40.329629629629636</v>
      </c>
      <c r="BO718" s="105">
        <v>90.796000000000006</v>
      </c>
      <c r="BP718" s="105">
        <v>218.00370370370368</v>
      </c>
      <c r="BQ718" s="105">
        <v>274.33076923076925</v>
      </c>
      <c r="BR718" s="106">
        <v>253.78888888888886</v>
      </c>
      <c r="BS718" s="107"/>
      <c r="BT718" s="142">
        <v>15.816884661117715</v>
      </c>
      <c r="BU718" s="143">
        <v>15.656990816760935</v>
      </c>
      <c r="BV718" s="143">
        <v>18.914431673052359</v>
      </c>
      <c r="BW718" s="143">
        <v>19.833743842364534</v>
      </c>
      <c r="BX718" s="143">
        <v>17.111111111111107</v>
      </c>
      <c r="BY718" s="143">
        <v>10.378033205619413</v>
      </c>
      <c r="BZ718" s="143">
        <v>7.9452380952380919</v>
      </c>
      <c r="CA718" s="143">
        <v>5.7988095238095214</v>
      </c>
      <c r="CB718" s="143">
        <v>9.318965517241379</v>
      </c>
      <c r="CC718" s="143">
        <v>17.589285714285712</v>
      </c>
      <c r="CD718" s="143">
        <v>19.307966706302022</v>
      </c>
      <c r="CE718" s="144">
        <v>18.213852703277993</v>
      </c>
      <c r="CF718" s="110"/>
      <c r="CG718" s="111">
        <v>98.6</v>
      </c>
      <c r="CH718" s="111">
        <v>113.5</v>
      </c>
      <c r="CI718" s="111">
        <v>100.4</v>
      </c>
      <c r="CJ718" s="111">
        <v>89</v>
      </c>
      <c r="CK718" s="111">
        <v>115.6</v>
      </c>
      <c r="CL718" s="111">
        <v>48.9</v>
      </c>
      <c r="CM718" s="111">
        <v>53.5</v>
      </c>
      <c r="CN718" s="111">
        <v>58.5</v>
      </c>
      <c r="CO718" s="111">
        <v>63.1</v>
      </c>
      <c r="CP718" s="111">
        <v>95.8</v>
      </c>
      <c r="CQ718" s="111">
        <v>103.2</v>
      </c>
      <c r="CR718" s="111">
        <v>87.7</v>
      </c>
      <c r="CS718" s="112"/>
      <c r="CT718" s="200" t="s">
        <v>520</v>
      </c>
      <c r="CU718" s="114">
        <f t="shared" si="478"/>
        <v>37.600000000000009</v>
      </c>
      <c r="CV718" s="114"/>
      <c r="CW718" s="114"/>
      <c r="CX718" s="114">
        <f t="shared" si="479"/>
        <v>136</v>
      </c>
      <c r="CY718" s="114"/>
      <c r="CZ718" s="114"/>
      <c r="DA718" s="114">
        <f t="shared" si="480"/>
        <v>37.999999999999993</v>
      </c>
      <c r="DB718" s="115">
        <f t="shared" si="481"/>
        <v>211.60000000000002</v>
      </c>
      <c r="DC718" s="116">
        <f t="shared" si="482"/>
        <v>9</v>
      </c>
      <c r="DD718" s="116">
        <f t="shared" si="483"/>
        <v>10</v>
      </c>
      <c r="DE718" s="116">
        <f t="shared" si="484"/>
        <v>8</v>
      </c>
      <c r="DF718" s="117">
        <f t="shared" si="485"/>
        <v>27</v>
      </c>
      <c r="DH718" s="119">
        <v>56.327941139978662</v>
      </c>
      <c r="DI718" s="119">
        <v>72.936179557805431</v>
      </c>
      <c r="DJ718" s="120">
        <v>62.731117397454049</v>
      </c>
      <c r="DK718" s="121"/>
      <c r="DL718" s="119">
        <v>77.802290372670811</v>
      </c>
      <c r="DM718" s="119">
        <v>89.16102268806074</v>
      </c>
      <c r="DN718" s="120">
        <v>54.98430598688752</v>
      </c>
      <c r="DO718" s="121"/>
      <c r="DP718" s="119">
        <v>72.096379928315415</v>
      </c>
      <c r="DQ718" s="119">
        <v>62.274260752688171</v>
      </c>
      <c r="DR718" s="120">
        <v>91.639359318996412</v>
      </c>
      <c r="DS718" s="121"/>
      <c r="DT718" s="119">
        <v>74.611976852716097</v>
      </c>
      <c r="DU718" s="119">
        <v>83.676983386223654</v>
      </c>
      <c r="DV718" s="120">
        <v>84.274676124696668</v>
      </c>
      <c r="DW718" s="121"/>
      <c r="DX718" s="119">
        <v>70.22919356545664</v>
      </c>
      <c r="DY718" s="119">
        <v>47.32181712350512</v>
      </c>
      <c r="DZ718" s="120">
        <v>55.058080220129092</v>
      </c>
      <c r="EA718" s="121"/>
      <c r="EB718" s="119">
        <v>31.976942046855729</v>
      </c>
      <c r="EC718" s="119">
        <v>28.249568434032057</v>
      </c>
      <c r="ED718" s="120">
        <v>19.323489519112204</v>
      </c>
      <c r="EE718" s="121"/>
      <c r="EF718" s="119">
        <v>24.53261770802488</v>
      </c>
      <c r="EG718" s="119">
        <v>14.061378442404504</v>
      </c>
      <c r="EH718" s="120">
        <v>22.637822031388811</v>
      </c>
      <c r="EI718" s="121"/>
      <c r="EJ718" s="119">
        <v>14.129089026915116</v>
      </c>
      <c r="EK718" s="119">
        <v>9.0900432900432904</v>
      </c>
      <c r="EL718" s="120">
        <v>24.503594955768875</v>
      </c>
      <c r="EM718" s="121"/>
      <c r="EN718" s="119">
        <v>23.732221832221835</v>
      </c>
      <c r="EO718" s="119">
        <v>23.732221832221835</v>
      </c>
      <c r="EP718" s="120">
        <v>55.408283608283618</v>
      </c>
      <c r="EQ718" s="121"/>
      <c r="ER718" s="119">
        <v>49.443247856301056</v>
      </c>
      <c r="ES718" s="119">
        <v>71.396049904498739</v>
      </c>
      <c r="ET718" s="120">
        <v>100.36979314829115</v>
      </c>
      <c r="EU718" s="121"/>
      <c r="EV718" s="119">
        <v>68.313089671296936</v>
      </c>
      <c r="EW718" s="119">
        <v>95.677699078531134</v>
      </c>
      <c r="EX718" s="120">
        <v>96.268302159262802</v>
      </c>
      <c r="EY718" s="121"/>
      <c r="EZ718" s="119">
        <v>81.124356075327711</v>
      </c>
      <c r="FA718" s="119">
        <v>83.325016782673231</v>
      </c>
      <c r="FB718" s="120">
        <v>92.927899869271826</v>
      </c>
    </row>
    <row r="719" spans="1:158" s="118" customFormat="1" ht="15" customHeight="1" x14ac:dyDescent="0.25">
      <c r="A719" s="85">
        <v>53100040</v>
      </c>
      <c r="B719" s="86">
        <v>-76.708777780000005</v>
      </c>
      <c r="C719" s="86">
        <v>3.51772222</v>
      </c>
      <c r="D719" s="445">
        <v>1496</v>
      </c>
      <c r="E719" s="197" t="s">
        <v>521</v>
      </c>
      <c r="F719" s="169" t="s">
        <v>63</v>
      </c>
      <c r="G719" s="169" t="s">
        <v>1521</v>
      </c>
      <c r="H719" s="169" t="s">
        <v>1523</v>
      </c>
      <c r="I719" s="169" t="s">
        <v>1559</v>
      </c>
      <c r="J719" s="171" t="s">
        <v>1087</v>
      </c>
      <c r="K719" s="91">
        <v>2</v>
      </c>
      <c r="L719" s="126">
        <v>0</v>
      </c>
      <c r="M719" s="126">
        <v>0</v>
      </c>
      <c r="N719" s="126">
        <v>9</v>
      </c>
      <c r="O719" s="126">
        <v>0</v>
      </c>
      <c r="P719" s="126">
        <v>4</v>
      </c>
      <c r="Q719" s="126">
        <v>1</v>
      </c>
      <c r="R719" s="126">
        <v>0</v>
      </c>
      <c r="S719" s="126">
        <v>5</v>
      </c>
      <c r="T719" s="126">
        <v>0</v>
      </c>
      <c r="U719" s="126">
        <v>0</v>
      </c>
      <c r="V719" s="661">
        <v>12</v>
      </c>
      <c r="W719" s="661">
        <v>0</v>
      </c>
      <c r="X719" s="126">
        <v>1</v>
      </c>
      <c r="Y719" s="126">
        <v>30</v>
      </c>
      <c r="Z719" s="91">
        <v>10</v>
      </c>
      <c r="AA719" s="126">
        <v>0</v>
      </c>
      <c r="AB719" s="126">
        <v>0</v>
      </c>
      <c r="AC719" s="126">
        <v>13</v>
      </c>
      <c r="AD719" s="91">
        <v>0</v>
      </c>
      <c r="AE719" s="126">
        <v>0</v>
      </c>
      <c r="AF719" s="126">
        <v>13</v>
      </c>
      <c r="AG719" s="126">
        <v>25</v>
      </c>
      <c r="AH719" s="126">
        <v>1</v>
      </c>
      <c r="AI719" s="126" t="s">
        <v>1301</v>
      </c>
      <c r="AJ719" s="126">
        <v>15</v>
      </c>
      <c r="AK719" s="126">
        <v>8</v>
      </c>
      <c r="AL719" s="126">
        <v>0</v>
      </c>
      <c r="AM719" s="126">
        <v>1</v>
      </c>
      <c r="AN719" s="126">
        <v>0</v>
      </c>
      <c r="AO719" s="120"/>
      <c r="AP719" s="92">
        <f t="shared" si="467"/>
        <v>150</v>
      </c>
      <c r="AQ719" s="93">
        <v>145.44827586206895</v>
      </c>
      <c r="AR719" s="94">
        <f t="shared" si="486"/>
        <v>103.1294452347084</v>
      </c>
      <c r="AS719" s="95">
        <f t="shared" si="474"/>
        <v>106.68563300142247</v>
      </c>
      <c r="AT719" s="96">
        <f t="shared" si="475"/>
        <v>29</v>
      </c>
      <c r="AU719" s="97">
        <f t="shared" si="476"/>
        <v>16</v>
      </c>
      <c r="AV719" s="98"/>
      <c r="AW719" s="58">
        <f t="shared" ref="AW719:AW782" si="487">+LOOKUP(1000,K719:AO719)</f>
        <v>0</v>
      </c>
      <c r="AX719" s="99"/>
      <c r="AY719" s="100">
        <f>MAX(K719:AO719)</f>
        <v>30</v>
      </c>
      <c r="AZ719" s="101">
        <v>92</v>
      </c>
      <c r="BA719" s="102">
        <f t="shared" si="470"/>
        <v>-62</v>
      </c>
      <c r="BB719" s="102" t="str">
        <f t="shared" si="471"/>
        <v/>
      </c>
      <c r="BC719" s="102" t="str">
        <f t="shared" si="472"/>
        <v/>
      </c>
      <c r="BD719" s="102">
        <v>14.206896551724141</v>
      </c>
      <c r="BE719" s="103">
        <f>AU719-BD719</f>
        <v>1.7931034482758594</v>
      </c>
      <c r="BF719" s="124" t="s">
        <v>521</v>
      </c>
      <c r="BG719" s="105">
        <v>81.466666666666669</v>
      </c>
      <c r="BH719" s="105">
        <v>75.275862068965523</v>
      </c>
      <c r="BI719" s="105">
        <v>96.4</v>
      </c>
      <c r="BJ719" s="105">
        <v>145.44827586206895</v>
      </c>
      <c r="BK719" s="105">
        <v>141.86206896551724</v>
      </c>
      <c r="BL719" s="105">
        <v>78.055172413793102</v>
      </c>
      <c r="BM719" s="105">
        <v>58.607142857142854</v>
      </c>
      <c r="BN719" s="105">
        <v>51.633333333333333</v>
      </c>
      <c r="BO719" s="105">
        <v>83.553571428571431</v>
      </c>
      <c r="BP719" s="105">
        <v>146.34642857142856</v>
      </c>
      <c r="BQ719" s="105">
        <v>144.92307692307693</v>
      </c>
      <c r="BR719" s="106">
        <v>103.46666666666667</v>
      </c>
      <c r="BS719" s="107"/>
      <c r="BT719" s="108">
        <v>10.233333333333331</v>
      </c>
      <c r="BU719" s="108">
        <v>9.718585442500423</v>
      </c>
      <c r="BV719" s="108">
        <v>12.166666666666668</v>
      </c>
      <c r="BW719" s="108">
        <v>14.206896551724141</v>
      </c>
      <c r="BX719" s="108">
        <v>14.680000000000001</v>
      </c>
      <c r="BY719" s="109">
        <v>11.869047619047622</v>
      </c>
      <c r="BZ719" s="109">
        <v>10.410344827586206</v>
      </c>
      <c r="CA719" s="109">
        <v>9.8666666666666654</v>
      </c>
      <c r="CB719" s="109">
        <v>11.678571428571429</v>
      </c>
      <c r="CC719" s="109">
        <v>15.255172413793106</v>
      </c>
      <c r="CD719" s="109">
        <v>14.128581881851801</v>
      </c>
      <c r="CE719" s="109">
        <v>11.799999999999999</v>
      </c>
      <c r="CF719" s="110"/>
      <c r="CG719" s="111">
        <v>80</v>
      </c>
      <c r="CH719" s="111">
        <v>63</v>
      </c>
      <c r="CI719" s="111">
        <v>76</v>
      </c>
      <c r="CJ719" s="111">
        <v>92</v>
      </c>
      <c r="CK719" s="111">
        <v>65</v>
      </c>
      <c r="CL719" s="111">
        <v>60</v>
      </c>
      <c r="CM719" s="111">
        <v>63</v>
      </c>
      <c r="CN719" s="111">
        <v>45</v>
      </c>
      <c r="CO719" s="111">
        <v>84</v>
      </c>
      <c r="CP719" s="111">
        <v>122</v>
      </c>
      <c r="CQ719" s="111">
        <v>95</v>
      </c>
      <c r="CR719" s="111">
        <v>150</v>
      </c>
      <c r="CS719" s="112"/>
      <c r="CT719" s="200" t="s">
        <v>521</v>
      </c>
      <c r="CU719" s="114">
        <f t="shared" si="478"/>
        <v>21</v>
      </c>
      <c r="CV719" s="114"/>
      <c r="CW719" s="114"/>
      <c r="CX719" s="114">
        <f t="shared" si="479"/>
        <v>66</v>
      </c>
      <c r="CY719" s="114"/>
      <c r="CZ719" s="114"/>
      <c r="DA719" s="114">
        <f t="shared" si="480"/>
        <v>63</v>
      </c>
      <c r="DB719" s="115">
        <f t="shared" si="481"/>
        <v>150</v>
      </c>
      <c r="DC719" s="116">
        <f t="shared" si="482"/>
        <v>10</v>
      </c>
      <c r="DD719" s="116">
        <f t="shared" si="483"/>
        <v>10</v>
      </c>
      <c r="DE719" s="116">
        <f t="shared" si="484"/>
        <v>9</v>
      </c>
      <c r="DF719" s="117">
        <f t="shared" si="485"/>
        <v>29</v>
      </c>
      <c r="DH719" s="119">
        <v>28.71619902731014</v>
      </c>
      <c r="DI719" s="119">
        <v>27.225738870183314</v>
      </c>
      <c r="DJ719" s="120">
        <v>32.591395435839878</v>
      </c>
      <c r="DK719" s="121"/>
      <c r="DL719" s="119">
        <v>29.234905660377354</v>
      </c>
      <c r="DM719" s="119">
        <v>29.64522012578616</v>
      </c>
      <c r="DN719" s="120">
        <v>22.669874213836479</v>
      </c>
      <c r="DO719" s="121"/>
      <c r="DP719" s="119">
        <v>32.234212598425202</v>
      </c>
      <c r="DQ719" s="119">
        <v>29.762263779527562</v>
      </c>
      <c r="DR719" s="120">
        <v>38.463523622047241</v>
      </c>
      <c r="DS719" s="121"/>
      <c r="DT719" s="119">
        <v>40.020618556701031</v>
      </c>
      <c r="DU719" s="119">
        <v>42.922113402061854</v>
      </c>
      <c r="DV719" s="120">
        <v>52.927268041237113</v>
      </c>
      <c r="DW719" s="121"/>
      <c r="DX719" s="119">
        <v>51.000968342644327</v>
      </c>
      <c r="DY719" s="119">
        <v>45.522348696461833</v>
      </c>
      <c r="DZ719" s="120">
        <v>46.120016294227192</v>
      </c>
      <c r="EA719" s="121"/>
      <c r="EB719" s="119">
        <v>35.021706850363572</v>
      </c>
      <c r="EC719" s="119">
        <v>26.787141216991969</v>
      </c>
      <c r="ED719" s="120">
        <v>24.604485265977807</v>
      </c>
      <c r="EE719" s="121"/>
      <c r="EF719" s="119">
        <v>25.914772372122098</v>
      </c>
      <c r="EG719" s="119">
        <v>16.320371913741017</v>
      </c>
      <c r="EH719" s="120">
        <v>23.244166058964478</v>
      </c>
      <c r="EI719" s="121"/>
      <c r="EJ719" s="119">
        <v>21.937331334332832</v>
      </c>
      <c r="EK719" s="119">
        <v>17.051289355322339</v>
      </c>
      <c r="EL719" s="120">
        <v>27.52137931034483</v>
      </c>
      <c r="EM719" s="121"/>
      <c r="EN719" s="119">
        <v>25.283267195767195</v>
      </c>
      <c r="EO719" s="119">
        <v>30.180026455026454</v>
      </c>
      <c r="EP719" s="120">
        <v>41.672420634920634</v>
      </c>
      <c r="EQ719" s="121"/>
      <c r="ER719" s="119">
        <v>49.85382543103448</v>
      </c>
      <c r="ES719" s="119">
        <v>55.004014008620686</v>
      </c>
      <c r="ET719" s="120">
        <v>53.355953663793102</v>
      </c>
      <c r="EU719" s="121"/>
      <c r="EV719" s="119">
        <v>53.541725643728348</v>
      </c>
      <c r="EW719" s="119">
        <v>56.025108094736154</v>
      </c>
      <c r="EX719" s="120">
        <v>49.667649020156169</v>
      </c>
      <c r="EY719" s="121"/>
      <c r="EZ719" s="119">
        <v>42.134153191489361</v>
      </c>
      <c r="FA719" s="119">
        <v>40.820618439716313</v>
      </c>
      <c r="FB719" s="120">
        <v>35.768561702127656</v>
      </c>
    </row>
    <row r="720" spans="1:158" s="118" customFormat="1" ht="15" customHeight="1" x14ac:dyDescent="0.25">
      <c r="A720" s="85">
        <v>26150060</v>
      </c>
      <c r="B720" s="86">
        <v>-75.701666669999994</v>
      </c>
      <c r="C720" s="86">
        <v>5.1085277800000002</v>
      </c>
      <c r="D720" s="445">
        <v>890</v>
      </c>
      <c r="E720" s="450" t="s">
        <v>78</v>
      </c>
      <c r="F720" s="451" t="s">
        <v>58</v>
      </c>
      <c r="G720" s="451" t="s">
        <v>1515</v>
      </c>
      <c r="H720" s="451" t="s">
        <v>713</v>
      </c>
      <c r="I720" s="451" t="s">
        <v>1549</v>
      </c>
      <c r="J720" s="281" t="s">
        <v>1088</v>
      </c>
      <c r="K720" s="91">
        <v>0.7</v>
      </c>
      <c r="L720" s="126">
        <v>0</v>
      </c>
      <c r="M720" s="126">
        <v>0</v>
      </c>
      <c r="N720" s="126">
        <v>7.7</v>
      </c>
      <c r="O720" s="126">
        <v>0</v>
      </c>
      <c r="P720" s="126">
        <v>0.7</v>
      </c>
      <c r="Q720" s="126">
        <v>0</v>
      </c>
      <c r="R720" s="126">
        <v>0</v>
      </c>
      <c r="S720" s="126">
        <v>0</v>
      </c>
      <c r="T720" s="126">
        <v>8.3000000000000007</v>
      </c>
      <c r="U720" s="126">
        <v>0</v>
      </c>
      <c r="V720" s="661">
        <v>6.2</v>
      </c>
      <c r="W720" s="661">
        <v>0</v>
      </c>
      <c r="X720" s="126">
        <v>66.8</v>
      </c>
      <c r="Y720" s="126">
        <v>19.2</v>
      </c>
      <c r="Z720" s="91">
        <v>17.399999999999999</v>
      </c>
      <c r="AA720" s="126">
        <v>0</v>
      </c>
      <c r="AB720" s="126">
        <v>0</v>
      </c>
      <c r="AC720" s="126">
        <v>0</v>
      </c>
      <c r="AD720" s="91">
        <v>0</v>
      </c>
      <c r="AE720" s="126">
        <v>0</v>
      </c>
      <c r="AF720" s="126">
        <v>0</v>
      </c>
      <c r="AG720" s="126">
        <v>0.7</v>
      </c>
      <c r="AH720" s="126">
        <v>0</v>
      </c>
      <c r="AI720" s="126">
        <v>0</v>
      </c>
      <c r="AJ720" s="126">
        <v>21.6</v>
      </c>
      <c r="AK720" s="126">
        <v>15.6</v>
      </c>
      <c r="AL720" s="126">
        <v>2.7</v>
      </c>
      <c r="AM720" s="126">
        <v>0</v>
      </c>
      <c r="AN720" s="126">
        <v>0</v>
      </c>
      <c r="AO720" s="120"/>
      <c r="AP720" s="92">
        <f t="shared" si="467"/>
        <v>167.6</v>
      </c>
      <c r="AQ720" s="93">
        <v>217.74285714285716</v>
      </c>
      <c r="AR720" s="94">
        <f t="shared" si="486"/>
        <v>76.971526046450592</v>
      </c>
      <c r="AS720" s="95">
        <f t="shared" si="474"/>
        <v>76.971526046450592</v>
      </c>
      <c r="AT720" s="96">
        <f t="shared" si="475"/>
        <v>30</v>
      </c>
      <c r="AU720" s="97">
        <f t="shared" si="476"/>
        <v>12</v>
      </c>
      <c r="AV720" s="98"/>
      <c r="AW720" s="58">
        <f t="shared" si="487"/>
        <v>0</v>
      </c>
      <c r="AX720" s="99"/>
      <c r="AY720" s="100">
        <f>MAX(K720:AO720)</f>
        <v>66.8</v>
      </c>
      <c r="AZ720" s="101">
        <v>100</v>
      </c>
      <c r="BA720" s="102">
        <f t="shared" si="470"/>
        <v>-33.200000000000003</v>
      </c>
      <c r="BB720" s="102" t="str">
        <f t="shared" si="471"/>
        <v/>
      </c>
      <c r="BC720" s="102" t="str">
        <f t="shared" si="472"/>
        <v/>
      </c>
      <c r="BD720" s="102">
        <v>14.430439952437576</v>
      </c>
      <c r="BE720" s="103">
        <f>AU720-BD720</f>
        <v>-2.4304399524375757</v>
      </c>
      <c r="BF720" s="124" t="s">
        <v>78</v>
      </c>
      <c r="BG720" s="105">
        <v>94.996428571428595</v>
      </c>
      <c r="BH720" s="105">
        <v>114.86785714285716</v>
      </c>
      <c r="BI720" s="105">
        <v>184.25172413793106</v>
      </c>
      <c r="BJ720" s="105">
        <v>217.74285714285716</v>
      </c>
      <c r="BK720" s="105">
        <v>223.86071428571429</v>
      </c>
      <c r="BL720" s="105">
        <v>186.84482758620689</v>
      </c>
      <c r="BM720" s="105">
        <v>145.32592592592596</v>
      </c>
      <c r="BN720" s="105">
        <v>121.65185185185184</v>
      </c>
      <c r="BO720" s="105">
        <v>194.26785714285717</v>
      </c>
      <c r="BP720" s="105">
        <v>203.88928571428573</v>
      </c>
      <c r="BQ720" s="105">
        <v>213.97499999999999</v>
      </c>
      <c r="BR720" s="106">
        <v>155.5</v>
      </c>
      <c r="BS720" s="107"/>
      <c r="BT720" s="108">
        <v>7.8214285714285694</v>
      </c>
      <c r="BU720" s="108">
        <v>8.7336504161712263</v>
      </c>
      <c r="BV720" s="108">
        <v>11.758620689655173</v>
      </c>
      <c r="BW720" s="108">
        <v>14.430439952437576</v>
      </c>
      <c r="BX720" s="108">
        <v>13.628735632183908</v>
      </c>
      <c r="BY720" s="109">
        <v>11.310344827586205</v>
      </c>
      <c r="BZ720" s="109">
        <v>9.5107142857142843</v>
      </c>
      <c r="CA720" s="109">
        <v>9.2297619047619026</v>
      </c>
      <c r="CB720" s="109">
        <v>11.821428571428571</v>
      </c>
      <c r="CC720" s="109">
        <v>13.785714285714288</v>
      </c>
      <c r="CD720" s="109">
        <v>14.357142857142858</v>
      </c>
      <c r="CE720" s="109">
        <v>10.464285714285715</v>
      </c>
      <c r="CF720" s="110"/>
      <c r="CG720" s="111">
        <v>61</v>
      </c>
      <c r="CH720" s="111">
        <v>93</v>
      </c>
      <c r="CI720" s="111">
        <v>113</v>
      </c>
      <c r="CJ720" s="111">
        <v>100</v>
      </c>
      <c r="CK720" s="111">
        <v>98</v>
      </c>
      <c r="CL720" s="111">
        <v>105</v>
      </c>
      <c r="CM720" s="111">
        <v>89</v>
      </c>
      <c r="CN720" s="111">
        <v>87</v>
      </c>
      <c r="CO720" s="111">
        <v>118</v>
      </c>
      <c r="CP720" s="111">
        <v>86.8</v>
      </c>
      <c r="CQ720" s="111">
        <v>96.2</v>
      </c>
      <c r="CR720" s="111">
        <v>91.4</v>
      </c>
      <c r="CS720" s="112"/>
      <c r="CT720" s="200" t="s">
        <v>78</v>
      </c>
      <c r="CU720" s="114">
        <f t="shared" si="478"/>
        <v>17.399999999999999</v>
      </c>
      <c r="CV720" s="114"/>
      <c r="CW720" s="114"/>
      <c r="CX720" s="114">
        <f t="shared" si="479"/>
        <v>109.6</v>
      </c>
      <c r="CY720" s="114"/>
      <c r="CZ720" s="114"/>
      <c r="DA720" s="114">
        <f t="shared" si="480"/>
        <v>40.6</v>
      </c>
      <c r="DB720" s="115">
        <f t="shared" si="481"/>
        <v>167.6</v>
      </c>
      <c r="DC720" s="116">
        <f t="shared" si="482"/>
        <v>10</v>
      </c>
      <c r="DD720" s="116">
        <f t="shared" si="483"/>
        <v>10</v>
      </c>
      <c r="DE720" s="116">
        <f t="shared" si="484"/>
        <v>10</v>
      </c>
      <c r="DF720" s="117">
        <f t="shared" si="485"/>
        <v>30</v>
      </c>
      <c r="DH720" s="119">
        <v>42.374594458799891</v>
      </c>
      <c r="DI720" s="119">
        <v>30.472771317829455</v>
      </c>
      <c r="DJ720" s="120">
        <v>33.037819408555848</v>
      </c>
      <c r="DK720" s="121"/>
      <c r="DL720" s="119">
        <v>50.433097595473832</v>
      </c>
      <c r="DM720" s="119">
        <v>37.046534653465351</v>
      </c>
      <c r="DN720" s="120">
        <v>38.29179632248939</v>
      </c>
      <c r="DO720" s="121"/>
      <c r="DP720" s="119">
        <v>54.392729075435852</v>
      </c>
      <c r="DQ720" s="119">
        <v>51.23952738990333</v>
      </c>
      <c r="DR720" s="120">
        <v>64.739172106089413</v>
      </c>
      <c r="DS720" s="121"/>
      <c r="DT720" s="119">
        <v>72.156622657580911</v>
      </c>
      <c r="DU720" s="119">
        <v>77.847849233390107</v>
      </c>
      <c r="DV720" s="120">
        <v>88.620528109028967</v>
      </c>
      <c r="DW720" s="121"/>
      <c r="DX720" s="119">
        <v>74.618506493506487</v>
      </c>
      <c r="DY720" s="119">
        <v>73.233016983016981</v>
      </c>
      <c r="DZ720" s="120">
        <v>78.577047952047948</v>
      </c>
      <c r="EA720" s="121"/>
      <c r="EB720" s="119">
        <v>77.374858948318661</v>
      </c>
      <c r="EC720" s="119">
        <v>56.922910554427148</v>
      </c>
      <c r="ED720" s="120">
        <v>57.023659068682768</v>
      </c>
      <c r="EE720" s="121"/>
      <c r="EF720" s="119">
        <v>61.697138218923939</v>
      </c>
      <c r="EG720" s="119">
        <v>47.897778293135438</v>
      </c>
      <c r="EH720" s="120">
        <v>44.397940630797777</v>
      </c>
      <c r="EI720" s="121"/>
      <c r="EJ720" s="119">
        <v>39.996009577015165</v>
      </c>
      <c r="EK720" s="119">
        <v>46.795331205107743</v>
      </c>
      <c r="EL720" s="120">
        <v>56.394373503591382</v>
      </c>
      <c r="EM720" s="121"/>
      <c r="EN720" s="119">
        <v>63.97740280873041</v>
      </c>
      <c r="EO720" s="119">
        <v>80.786752272807675</v>
      </c>
      <c r="EP720" s="120">
        <v>68.561770844387851</v>
      </c>
      <c r="EQ720" s="121"/>
      <c r="ER720" s="119">
        <v>76.145047133364258</v>
      </c>
      <c r="ES720" s="119">
        <v>67.351393396177826</v>
      </c>
      <c r="ET720" s="120">
        <v>72.048003914902395</v>
      </c>
      <c r="EU720" s="121"/>
      <c r="EV720" s="119">
        <v>70.029627697724436</v>
      </c>
      <c r="EW720" s="119">
        <v>63.856216991588958</v>
      </c>
      <c r="EX720" s="120">
        <v>77.457012453543697</v>
      </c>
      <c r="EY720" s="121"/>
      <c r="EZ720" s="119">
        <v>59.528802153432032</v>
      </c>
      <c r="FA720" s="119">
        <v>60.73140421713773</v>
      </c>
      <c r="FB720" s="120">
        <v>28.662015851652463</v>
      </c>
    </row>
    <row r="721" spans="1:158" s="118" customFormat="1" ht="15" customHeight="1" x14ac:dyDescent="0.25">
      <c r="A721" s="85">
        <v>26030090</v>
      </c>
      <c r="B721" s="215">
        <v>-76.831527780000002</v>
      </c>
      <c r="C721" s="215">
        <v>2.51469444</v>
      </c>
      <c r="D721" s="445">
        <v>1550</v>
      </c>
      <c r="E721" s="197" t="s">
        <v>522</v>
      </c>
      <c r="F721" s="169" t="s">
        <v>65</v>
      </c>
      <c r="G721" s="169"/>
      <c r="H721" s="169"/>
      <c r="I721" s="169"/>
      <c r="J721" s="171" t="s">
        <v>724</v>
      </c>
      <c r="K721" s="91" t="s">
        <v>1301</v>
      </c>
      <c r="L721" s="126" t="s">
        <v>1301</v>
      </c>
      <c r="M721" s="126" t="s">
        <v>1301</v>
      </c>
      <c r="N721" s="126" t="s">
        <v>1301</v>
      </c>
      <c r="O721" s="126" t="s">
        <v>1301</v>
      </c>
      <c r="P721" s="126" t="s">
        <v>1301</v>
      </c>
      <c r="Q721" s="126" t="s">
        <v>1301</v>
      </c>
      <c r="R721" s="126" t="s">
        <v>1301</v>
      </c>
      <c r="S721" s="126" t="s">
        <v>1301</v>
      </c>
      <c r="T721" s="126" t="s">
        <v>1301</v>
      </c>
      <c r="U721" s="126" t="s">
        <v>1301</v>
      </c>
      <c r="V721" s="661" t="s">
        <v>1301</v>
      </c>
      <c r="W721" s="661" t="s">
        <v>1301</v>
      </c>
      <c r="X721" s="126" t="s">
        <v>1301</v>
      </c>
      <c r="Y721" s="126" t="s">
        <v>1301</v>
      </c>
      <c r="Z721" s="91" t="s">
        <v>1301</v>
      </c>
      <c r="AA721" s="126" t="s">
        <v>1301</v>
      </c>
      <c r="AB721" s="126" t="s">
        <v>1301</v>
      </c>
      <c r="AC721" s="126" t="s">
        <v>1301</v>
      </c>
      <c r="AD721" s="91" t="s">
        <v>1301</v>
      </c>
      <c r="AE721" s="126" t="s">
        <v>1301</v>
      </c>
      <c r="AF721" s="126" t="s">
        <v>1301</v>
      </c>
      <c r="AG721" s="126" t="s">
        <v>1301</v>
      </c>
      <c r="AH721" s="126" t="s">
        <v>1301</v>
      </c>
      <c r="AI721" s="126" t="s">
        <v>1301</v>
      </c>
      <c r="AJ721" s="126" t="s">
        <v>1301</v>
      </c>
      <c r="AK721" s="126" t="s">
        <v>1301</v>
      </c>
      <c r="AL721" s="126" t="s">
        <v>1301</v>
      </c>
      <c r="AM721" s="126" t="s">
        <v>1301</v>
      </c>
      <c r="AN721" s="126" t="s">
        <v>1301</v>
      </c>
      <c r="AO721" s="120"/>
      <c r="AP721" s="92" t="str">
        <f t="shared" si="467"/>
        <v/>
      </c>
      <c r="AQ721" s="93">
        <v>208.69655172413786</v>
      </c>
      <c r="AR721" s="483"/>
      <c r="AS721" s="484"/>
      <c r="AT721" s="96"/>
      <c r="AU721" s="97"/>
      <c r="AV721" s="98"/>
      <c r="AW721" s="58"/>
      <c r="AX721" s="99"/>
      <c r="AY721" s="100"/>
      <c r="AZ721" s="101">
        <v>130</v>
      </c>
      <c r="BA721" s="102" t="str">
        <f t="shared" si="470"/>
        <v/>
      </c>
      <c r="BB721" s="102" t="str">
        <f t="shared" si="471"/>
        <v/>
      </c>
      <c r="BC721" s="102" t="str">
        <f t="shared" si="472"/>
        <v/>
      </c>
      <c r="BD721" s="102">
        <v>13.379310344827585</v>
      </c>
      <c r="BE721" s="103"/>
      <c r="BF721" s="124" t="s">
        <v>522</v>
      </c>
      <c r="BG721" s="105">
        <v>138.65666666666667</v>
      </c>
      <c r="BH721" s="105">
        <v>117.36896551724139</v>
      </c>
      <c r="BI721" s="105">
        <v>149.61666666666667</v>
      </c>
      <c r="BJ721" s="105">
        <v>208.69655172413786</v>
      </c>
      <c r="BK721" s="105">
        <v>131.02857142857144</v>
      </c>
      <c r="BL721" s="105">
        <v>71.870000000000019</v>
      </c>
      <c r="BM721" s="105">
        <v>62.416666666666679</v>
      </c>
      <c r="BN721" s="105">
        <v>41.91</v>
      </c>
      <c r="BO721" s="105">
        <v>93.679999999999993</v>
      </c>
      <c r="BP721" s="105">
        <v>237.17857142857147</v>
      </c>
      <c r="BQ721" s="105">
        <v>270.60344827586209</v>
      </c>
      <c r="BR721" s="106">
        <v>214.14</v>
      </c>
      <c r="BS721" s="107"/>
      <c r="BT721" s="108">
        <v>12.466666666666667</v>
      </c>
      <c r="BU721" s="108">
        <v>11.062223968065229</v>
      </c>
      <c r="BV721" s="108">
        <v>11.4</v>
      </c>
      <c r="BW721" s="108">
        <v>13.379310344827585</v>
      </c>
      <c r="BX721" s="108">
        <v>11.817241379310342</v>
      </c>
      <c r="BY721" s="109">
        <v>5.7333333333333343</v>
      </c>
      <c r="BZ721" s="109">
        <v>4.299999999999998</v>
      </c>
      <c r="CA721" s="109">
        <v>4.2666666666666657</v>
      </c>
      <c r="CB721" s="109">
        <v>7.8333333333333321</v>
      </c>
      <c r="CC721" s="109">
        <v>16.129885057471263</v>
      </c>
      <c r="CD721" s="109">
        <v>20.82988505747127</v>
      </c>
      <c r="CE721" s="109">
        <v>16.533333333333331</v>
      </c>
      <c r="CF721" s="110"/>
      <c r="CG721" s="111">
        <v>90</v>
      </c>
      <c r="CH721" s="111">
        <v>80</v>
      </c>
      <c r="CI721" s="111">
        <v>90</v>
      </c>
      <c r="CJ721" s="111">
        <v>130</v>
      </c>
      <c r="CK721" s="111">
        <v>100</v>
      </c>
      <c r="CL721" s="111">
        <v>90</v>
      </c>
      <c r="CM721" s="111">
        <v>90</v>
      </c>
      <c r="CN721" s="111">
        <v>77.5</v>
      </c>
      <c r="CO721" s="111">
        <v>80</v>
      </c>
      <c r="CP721" s="111">
        <v>175</v>
      </c>
      <c r="CQ721" s="111">
        <v>140</v>
      </c>
      <c r="CR721" s="111">
        <v>106</v>
      </c>
      <c r="CS721" s="112"/>
      <c r="CT721" s="200" t="s">
        <v>522</v>
      </c>
      <c r="CU721" s="114"/>
      <c r="CV721" s="114"/>
      <c r="CW721" s="114"/>
      <c r="CX721" s="114"/>
      <c r="CY721" s="114"/>
      <c r="CZ721" s="114"/>
      <c r="DA721" s="114"/>
      <c r="DB721" s="115"/>
      <c r="DC721" s="116"/>
      <c r="DD721" s="116"/>
      <c r="DE721" s="116"/>
      <c r="DF721" s="117"/>
      <c r="DH721" s="119">
        <v>69.641684446939934</v>
      </c>
      <c r="DI721" s="119">
        <v>68.340905858132146</v>
      </c>
      <c r="DJ721" s="120">
        <v>40.224076361594626</v>
      </c>
      <c r="DK721" s="121"/>
      <c r="DL721" s="119">
        <v>48.881733990147779</v>
      </c>
      <c r="DM721" s="119">
        <v>49.282403940886702</v>
      </c>
      <c r="DN721" s="120">
        <v>42.070344827586204</v>
      </c>
      <c r="DO721" s="121"/>
      <c r="DP721" s="119">
        <v>48.094652584769307</v>
      </c>
      <c r="DQ721" s="119">
        <v>61.893118399110612</v>
      </c>
      <c r="DR721" s="120">
        <v>69.892229016120069</v>
      </c>
      <c r="DS721" s="121"/>
      <c r="DT721" s="119">
        <v>79.49479575805185</v>
      </c>
      <c r="DU721" s="119">
        <v>85.194422623723483</v>
      </c>
      <c r="DV721" s="120">
        <v>89.894114951558009</v>
      </c>
      <c r="DW721" s="121"/>
      <c r="DX721" s="119">
        <v>49.007650443859561</v>
      </c>
      <c r="DY721" s="119">
        <v>50.9079470937235</v>
      </c>
      <c r="DZ721" s="120">
        <v>54.708540393451393</v>
      </c>
      <c r="EA721" s="121"/>
      <c r="EB721" s="119">
        <v>33.550588235294121</v>
      </c>
      <c r="EC721" s="119">
        <v>26.361176470588237</v>
      </c>
      <c r="ED721" s="120">
        <v>21.568235294117653</v>
      </c>
      <c r="EE721" s="121"/>
      <c r="EF721" s="119">
        <v>19.220938833570415</v>
      </c>
      <c r="EG721" s="119">
        <v>24.726936936936941</v>
      </c>
      <c r="EH721" s="120">
        <v>26.42879089615932</v>
      </c>
      <c r="EI721" s="121"/>
      <c r="EJ721" s="119">
        <v>7.8127217125382247</v>
      </c>
      <c r="EK721" s="119">
        <v>16.927563710499484</v>
      </c>
      <c r="EL721" s="120">
        <v>40.766381243628949</v>
      </c>
      <c r="EM721" s="121"/>
      <c r="EN721" s="119">
        <v>36.196346202371927</v>
      </c>
      <c r="EO721" s="119">
        <v>29.697002271006802</v>
      </c>
      <c r="EP721" s="120">
        <v>66.193318193287894</v>
      </c>
      <c r="EQ721" s="121"/>
      <c r="ER721" s="119">
        <v>101.41334098819475</v>
      </c>
      <c r="ES721" s="119">
        <v>68.408999246474565</v>
      </c>
      <c r="ET721" s="120">
        <v>118.51559079981338</v>
      </c>
      <c r="EU721" s="121"/>
      <c r="EV721" s="119">
        <v>112.99535981932037</v>
      </c>
      <c r="EW721" s="119">
        <v>104.29571707216914</v>
      </c>
      <c r="EX721" s="120">
        <v>107.39558977517707</v>
      </c>
      <c r="EY721" s="121"/>
      <c r="EZ721" s="119">
        <v>82.401056816724363</v>
      </c>
      <c r="FA721" s="119">
        <v>97.201246633320494</v>
      </c>
      <c r="FB721" s="120">
        <v>80.301029883288422</v>
      </c>
    </row>
    <row r="722" spans="1:158" s="118" customFormat="1" ht="15" customHeight="1" x14ac:dyDescent="0.25">
      <c r="A722" s="85">
        <v>26160030</v>
      </c>
      <c r="B722" s="86">
        <v>-75.533333330000005</v>
      </c>
      <c r="C722" s="86">
        <v>5.4166666699999997</v>
      </c>
      <c r="D722" s="445">
        <v>1500</v>
      </c>
      <c r="E722" s="197" t="s">
        <v>523</v>
      </c>
      <c r="F722" s="169" t="s">
        <v>58</v>
      </c>
      <c r="G722" s="170"/>
      <c r="H722" s="170"/>
      <c r="I722" s="170"/>
      <c r="J722" s="171" t="s">
        <v>860</v>
      </c>
      <c r="K722" s="239" t="s">
        <v>1301</v>
      </c>
      <c r="L722" s="172" t="s">
        <v>1301</v>
      </c>
      <c r="M722" s="172" t="s">
        <v>1301</v>
      </c>
      <c r="N722" s="172" t="s">
        <v>1301</v>
      </c>
      <c r="O722" s="172" t="s">
        <v>1301</v>
      </c>
      <c r="P722" s="172" t="s">
        <v>1301</v>
      </c>
      <c r="Q722" s="172" t="s">
        <v>1301</v>
      </c>
      <c r="R722" s="172" t="s">
        <v>1301</v>
      </c>
      <c r="S722" s="172" t="s">
        <v>1301</v>
      </c>
      <c r="T722" s="172" t="s">
        <v>1301</v>
      </c>
      <c r="U722" s="172" t="s">
        <v>1301</v>
      </c>
      <c r="V722" s="663" t="s">
        <v>1301</v>
      </c>
      <c r="W722" s="663" t="s">
        <v>1301</v>
      </c>
      <c r="X722" s="172" t="s">
        <v>1301</v>
      </c>
      <c r="Y722" s="172" t="s">
        <v>1301</v>
      </c>
      <c r="Z722" s="239" t="s">
        <v>1301</v>
      </c>
      <c r="AA722" s="172" t="s">
        <v>1301</v>
      </c>
      <c r="AB722" s="172" t="s">
        <v>1301</v>
      </c>
      <c r="AC722" s="172" t="s">
        <v>1301</v>
      </c>
      <c r="AD722" s="239" t="s">
        <v>1301</v>
      </c>
      <c r="AE722" s="172" t="s">
        <v>1301</v>
      </c>
      <c r="AF722" s="172" t="s">
        <v>1301</v>
      </c>
      <c r="AG722" s="172" t="s">
        <v>1301</v>
      </c>
      <c r="AH722" s="172" t="s">
        <v>1301</v>
      </c>
      <c r="AI722" s="172" t="s">
        <v>1301</v>
      </c>
      <c r="AJ722" s="172" t="s">
        <v>1301</v>
      </c>
      <c r="AK722" s="172" t="s">
        <v>1301</v>
      </c>
      <c r="AL722" s="172" t="s">
        <v>1301</v>
      </c>
      <c r="AM722" s="172" t="s">
        <v>1301</v>
      </c>
      <c r="AN722" s="172" t="s">
        <v>1301</v>
      </c>
      <c r="AO722" s="120"/>
      <c r="AP722" s="92" t="str">
        <f t="shared" si="467"/>
        <v/>
      </c>
      <c r="AQ722" s="93" t="s">
        <v>1301</v>
      </c>
      <c r="AR722" s="483"/>
      <c r="AS722" s="484"/>
      <c r="AT722" s="96"/>
      <c r="AU722" s="97"/>
      <c r="AV722" s="98"/>
      <c r="AW722" s="58"/>
      <c r="AX722" s="99"/>
      <c r="AY722" s="100"/>
      <c r="AZ722" s="101"/>
      <c r="BA722" s="102" t="str">
        <f t="shared" si="470"/>
        <v/>
      </c>
      <c r="BB722" s="102" t="str">
        <f t="shared" si="471"/>
        <v/>
      </c>
      <c r="BC722" s="102" t="str">
        <f t="shared" si="472"/>
        <v/>
      </c>
      <c r="BD722" s="102" t="s">
        <v>1301</v>
      </c>
      <c r="BE722" s="103"/>
      <c r="BF722" s="124" t="s">
        <v>523</v>
      </c>
      <c r="BG722" s="105" t="s">
        <v>1301</v>
      </c>
      <c r="BH722" s="105" t="s">
        <v>1301</v>
      </c>
      <c r="BI722" s="105" t="s">
        <v>1301</v>
      </c>
      <c r="BJ722" s="105" t="s">
        <v>1301</v>
      </c>
      <c r="BK722" s="105" t="s">
        <v>1301</v>
      </c>
      <c r="BL722" s="105" t="s">
        <v>1301</v>
      </c>
      <c r="BM722" s="105" t="s">
        <v>1301</v>
      </c>
      <c r="BN722" s="105" t="s">
        <v>1301</v>
      </c>
      <c r="BO722" s="105" t="s">
        <v>1301</v>
      </c>
      <c r="BP722" s="105" t="s">
        <v>1301</v>
      </c>
      <c r="BQ722" s="105" t="s">
        <v>1301</v>
      </c>
      <c r="BR722" s="106" t="s">
        <v>1301</v>
      </c>
      <c r="BS722" s="107"/>
      <c r="BT722" s="108" t="s">
        <v>1301</v>
      </c>
      <c r="BU722" s="108" t="s">
        <v>1301</v>
      </c>
      <c r="BV722" s="108" t="s">
        <v>1301</v>
      </c>
      <c r="BW722" s="108" t="s">
        <v>1301</v>
      </c>
      <c r="BX722" s="108" t="s">
        <v>1301</v>
      </c>
      <c r="BY722" s="109" t="s">
        <v>1301</v>
      </c>
      <c r="BZ722" s="109" t="s">
        <v>1301</v>
      </c>
      <c r="CA722" s="109" t="s">
        <v>1301</v>
      </c>
      <c r="CB722" s="109" t="s">
        <v>1301</v>
      </c>
      <c r="CC722" s="109" t="s">
        <v>1301</v>
      </c>
      <c r="CD722" s="109" t="s">
        <v>1301</v>
      </c>
      <c r="CE722" s="109" t="s">
        <v>1301</v>
      </c>
      <c r="CF722" s="110"/>
      <c r="CG722" s="111"/>
      <c r="CH722" s="111"/>
      <c r="CI722" s="111"/>
      <c r="CJ722" s="111"/>
      <c r="CK722" s="111"/>
      <c r="CL722" s="111"/>
      <c r="CM722" s="111"/>
      <c r="CN722" s="111"/>
      <c r="CO722" s="111"/>
      <c r="CP722" s="111"/>
      <c r="CQ722" s="111"/>
      <c r="CR722" s="111"/>
      <c r="CS722" s="112"/>
      <c r="CT722" s="200" t="s">
        <v>523</v>
      </c>
      <c r="CU722" s="114"/>
      <c r="CV722" s="114"/>
      <c r="CW722" s="114"/>
      <c r="CX722" s="114"/>
      <c r="CY722" s="114"/>
      <c r="CZ722" s="114"/>
      <c r="DA722" s="114"/>
      <c r="DB722" s="115"/>
      <c r="DC722" s="116"/>
      <c r="DD722" s="116"/>
      <c r="DE722" s="116"/>
      <c r="DF722" s="117"/>
      <c r="DH722" s="119"/>
      <c r="DI722" s="119"/>
      <c r="DJ722" s="120"/>
      <c r="DK722" s="121"/>
      <c r="DL722" s="119"/>
      <c r="DM722" s="119"/>
      <c r="DN722" s="120"/>
      <c r="DO722" s="121"/>
      <c r="DP722" s="119"/>
      <c r="DQ722" s="119"/>
      <c r="DR722" s="120"/>
      <c r="DS722" s="121"/>
      <c r="DT722" s="119"/>
      <c r="DU722" s="119"/>
      <c r="DV722" s="120"/>
      <c r="DW722" s="121"/>
      <c r="DX722" s="119"/>
      <c r="DY722" s="119"/>
      <c r="DZ722" s="120"/>
      <c r="EA722" s="121"/>
      <c r="EB722" s="119"/>
      <c r="EC722" s="119"/>
      <c r="ED722" s="120"/>
      <c r="EE722" s="121"/>
      <c r="EF722" s="119"/>
      <c r="EG722" s="119"/>
      <c r="EH722" s="120"/>
      <c r="EI722" s="121"/>
      <c r="EJ722" s="119"/>
      <c r="EK722" s="119"/>
      <c r="EL722" s="120"/>
      <c r="EM722" s="121"/>
      <c r="EN722" s="119"/>
      <c r="EO722" s="119"/>
      <c r="EP722" s="120"/>
      <c r="EQ722" s="121"/>
      <c r="ER722" s="119"/>
      <c r="ES722" s="119"/>
      <c r="ET722" s="120"/>
      <c r="EU722" s="121"/>
      <c r="EV722" s="119"/>
      <c r="EW722" s="119"/>
      <c r="EX722" s="120"/>
      <c r="EY722" s="121"/>
      <c r="EZ722" s="119"/>
      <c r="FA722" s="119"/>
      <c r="FB722" s="120"/>
    </row>
    <row r="723" spans="1:158" s="118" customFormat="1" ht="15" customHeight="1" x14ac:dyDescent="0.25">
      <c r="A723" s="85">
        <v>26020030</v>
      </c>
      <c r="B723" s="423">
        <v>-76.542638890000006</v>
      </c>
      <c r="C723" s="423">
        <v>2.6424444399999998</v>
      </c>
      <c r="D723" s="445">
        <v>1800</v>
      </c>
      <c r="E723" s="450" t="s">
        <v>129</v>
      </c>
      <c r="F723" s="451" t="s">
        <v>65</v>
      </c>
      <c r="G723" s="525"/>
      <c r="H723" s="525"/>
      <c r="I723" s="525"/>
      <c r="J723" s="281" t="s">
        <v>802</v>
      </c>
      <c r="K723" s="239" t="s">
        <v>1301</v>
      </c>
      <c r="L723" s="172" t="s">
        <v>1301</v>
      </c>
      <c r="M723" s="172" t="s">
        <v>1301</v>
      </c>
      <c r="N723" s="172" t="s">
        <v>1301</v>
      </c>
      <c r="O723" s="172" t="s">
        <v>1301</v>
      </c>
      <c r="P723" s="172" t="s">
        <v>1301</v>
      </c>
      <c r="Q723" s="172" t="s">
        <v>1301</v>
      </c>
      <c r="R723" s="172" t="s">
        <v>1301</v>
      </c>
      <c r="S723" s="172" t="s">
        <v>1301</v>
      </c>
      <c r="T723" s="172" t="s">
        <v>1301</v>
      </c>
      <c r="U723" s="172" t="s">
        <v>1301</v>
      </c>
      <c r="V723" s="663" t="s">
        <v>1301</v>
      </c>
      <c r="W723" s="663" t="s">
        <v>1301</v>
      </c>
      <c r="X723" s="172" t="s">
        <v>1301</v>
      </c>
      <c r="Y723" s="172" t="s">
        <v>1301</v>
      </c>
      <c r="Z723" s="239" t="s">
        <v>1301</v>
      </c>
      <c r="AA723" s="172" t="s">
        <v>1301</v>
      </c>
      <c r="AB723" s="172" t="s">
        <v>1301</v>
      </c>
      <c r="AC723" s="172" t="s">
        <v>1301</v>
      </c>
      <c r="AD723" s="239" t="s">
        <v>1301</v>
      </c>
      <c r="AE723" s="172" t="s">
        <v>1301</v>
      </c>
      <c r="AF723" s="172" t="s">
        <v>1301</v>
      </c>
      <c r="AG723" s="172" t="s">
        <v>1301</v>
      </c>
      <c r="AH723" s="172" t="s">
        <v>1301</v>
      </c>
      <c r="AI723" s="172" t="s">
        <v>1301</v>
      </c>
      <c r="AJ723" s="172" t="s">
        <v>1301</v>
      </c>
      <c r="AK723" s="172" t="s">
        <v>1301</v>
      </c>
      <c r="AL723" s="172" t="s">
        <v>1301</v>
      </c>
      <c r="AM723" s="172" t="s">
        <v>1301</v>
      </c>
      <c r="AN723" s="172" t="s">
        <v>1301</v>
      </c>
      <c r="AO723" s="120"/>
      <c r="AP723" s="92" t="str">
        <f t="shared" si="467"/>
        <v/>
      </c>
      <c r="AQ723" s="93" t="s">
        <v>1301</v>
      </c>
      <c r="AR723" s="483"/>
      <c r="AS723" s="484"/>
      <c r="AT723" s="96"/>
      <c r="AU723" s="97"/>
      <c r="AV723" s="98"/>
      <c r="AW723" s="58"/>
      <c r="AX723" s="99"/>
      <c r="AY723" s="100"/>
      <c r="AZ723" s="101">
        <v>112</v>
      </c>
      <c r="BA723" s="102" t="str">
        <f t="shared" si="470"/>
        <v/>
      </c>
      <c r="BB723" s="102" t="str">
        <f t="shared" si="471"/>
        <v/>
      </c>
      <c r="BC723" s="102" t="str">
        <f t="shared" si="472"/>
        <v/>
      </c>
      <c r="BD723" s="102" t="s">
        <v>1301</v>
      </c>
      <c r="BE723" s="103" t="e">
        <f>AU723-BD723</f>
        <v>#VALUE!</v>
      </c>
      <c r="BF723" s="124" t="s">
        <v>129</v>
      </c>
      <c r="BG723" s="105" t="s">
        <v>1301</v>
      </c>
      <c r="BH723" s="105" t="s">
        <v>1301</v>
      </c>
      <c r="BI723" s="105" t="s">
        <v>1301</v>
      </c>
      <c r="BJ723" s="105" t="s">
        <v>1301</v>
      </c>
      <c r="BK723" s="105" t="s">
        <v>1301</v>
      </c>
      <c r="BL723" s="105" t="s">
        <v>1301</v>
      </c>
      <c r="BM723" s="105" t="s">
        <v>1301</v>
      </c>
      <c r="BN723" s="105" t="s">
        <v>1301</v>
      </c>
      <c r="BO723" s="105" t="s">
        <v>1301</v>
      </c>
      <c r="BP723" s="105" t="s">
        <v>1301</v>
      </c>
      <c r="BQ723" s="105" t="s">
        <v>1301</v>
      </c>
      <c r="BR723" s="106" t="s">
        <v>1301</v>
      </c>
      <c r="BS723" s="107"/>
      <c r="BT723" s="108" t="s">
        <v>1301</v>
      </c>
      <c r="BU723" s="108" t="s">
        <v>1301</v>
      </c>
      <c r="BV723" s="108" t="s">
        <v>1301</v>
      </c>
      <c r="BW723" s="108" t="s">
        <v>1301</v>
      </c>
      <c r="BX723" s="108" t="s">
        <v>1301</v>
      </c>
      <c r="BY723" s="109" t="s">
        <v>1301</v>
      </c>
      <c r="BZ723" s="109" t="s">
        <v>1301</v>
      </c>
      <c r="CA723" s="109" t="s">
        <v>1301</v>
      </c>
      <c r="CB723" s="109" t="s">
        <v>1301</v>
      </c>
      <c r="CC723" s="109" t="s">
        <v>1301</v>
      </c>
      <c r="CD723" s="109" t="s">
        <v>1301</v>
      </c>
      <c r="CE723" s="109" t="s">
        <v>1301</v>
      </c>
      <c r="CF723" s="110"/>
      <c r="CG723" s="111">
        <v>121</v>
      </c>
      <c r="CH723" s="111">
        <v>145</v>
      </c>
      <c r="CI723" s="111">
        <v>107</v>
      </c>
      <c r="CJ723" s="111">
        <v>112</v>
      </c>
      <c r="CK723" s="111">
        <v>84</v>
      </c>
      <c r="CL723" s="111">
        <v>74</v>
      </c>
      <c r="CM723" s="111">
        <v>122</v>
      </c>
      <c r="CN723" s="111">
        <v>45</v>
      </c>
      <c r="CO723" s="111">
        <v>122</v>
      </c>
      <c r="CP723" s="111">
        <v>207</v>
      </c>
      <c r="CQ723" s="111">
        <v>129</v>
      </c>
      <c r="CR723" s="111">
        <v>98</v>
      </c>
      <c r="CS723" s="112"/>
      <c r="CT723" s="200" t="s">
        <v>129</v>
      </c>
      <c r="CU723" s="114">
        <f>SUM(K723:T723)</f>
        <v>0</v>
      </c>
      <c r="CV723" s="114"/>
      <c r="CW723" s="114"/>
      <c r="CX723" s="114">
        <f>SUM(U723:AD723)</f>
        <v>0</v>
      </c>
      <c r="CY723" s="114"/>
      <c r="CZ723" s="114"/>
      <c r="DA723" s="114">
        <f>SUM(AE723:AO723)</f>
        <v>0</v>
      </c>
      <c r="DB723" s="115">
        <f>+SUM(CU723:DA723)</f>
        <v>0</v>
      </c>
      <c r="DC723" s="116">
        <f>COUNT(K723:T723)</f>
        <v>0</v>
      </c>
      <c r="DD723" s="116">
        <f>COUNT(U723:AD723)</f>
        <v>0</v>
      </c>
      <c r="DE723" s="116">
        <f>COUNT(AE723:AO723)</f>
        <v>0</v>
      </c>
      <c r="DF723" s="117">
        <f>COUNT(K723:AO723)</f>
        <v>0</v>
      </c>
      <c r="DH723" s="119">
        <v>83.969946332737024</v>
      </c>
      <c r="DI723" s="119">
        <v>70.274847942754917</v>
      </c>
      <c r="DJ723" s="120">
        <v>69.275205724508041</v>
      </c>
      <c r="DK723" s="121"/>
      <c r="DL723" s="119">
        <v>69.732481990831701</v>
      </c>
      <c r="DM723" s="119">
        <v>86.661755075311063</v>
      </c>
      <c r="DN723" s="120">
        <v>48.7724296005239</v>
      </c>
      <c r="DO723" s="121"/>
      <c r="DP723" s="119">
        <v>77.573717188823039</v>
      </c>
      <c r="DQ723" s="119">
        <v>78.273480101608811</v>
      </c>
      <c r="DR723" s="120">
        <v>80.272802709568168</v>
      </c>
      <c r="DS723" s="121"/>
      <c r="DT723" s="119">
        <v>72.709574187884115</v>
      </c>
      <c r="DU723" s="119">
        <v>75.109890254609297</v>
      </c>
      <c r="DV723" s="120">
        <v>80.010535557506586</v>
      </c>
      <c r="DW723" s="121"/>
      <c r="DX723" s="119">
        <v>56.675645664379296</v>
      </c>
      <c r="DY723" s="119">
        <v>52.32358910376378</v>
      </c>
      <c r="DZ723" s="120">
        <v>49.55409856519028</v>
      </c>
      <c r="EA723" s="121"/>
      <c r="EB723" s="119">
        <v>35.397268518518516</v>
      </c>
      <c r="EC723" s="119">
        <v>28.097831790123461</v>
      </c>
      <c r="ED723" s="120">
        <v>22.898233024691358</v>
      </c>
      <c r="EE723" s="121"/>
      <c r="EF723" s="119">
        <v>27.926403785488954</v>
      </c>
      <c r="EG723" s="119">
        <v>14.814006309148265</v>
      </c>
      <c r="EH723" s="120">
        <v>20.719589905362774</v>
      </c>
      <c r="EI723" s="121"/>
      <c r="EJ723" s="119">
        <v>15.418965517241379</v>
      </c>
      <c r="EK723" s="119">
        <v>13.216256157635467</v>
      </c>
      <c r="EL723" s="120">
        <v>21.826847290640394</v>
      </c>
      <c r="EM723" s="121"/>
      <c r="EN723" s="119">
        <v>18.900686025408348</v>
      </c>
      <c r="EO723" s="119">
        <v>26.400958257713246</v>
      </c>
      <c r="EP723" s="120">
        <v>49.70180399274048</v>
      </c>
      <c r="EQ723" s="121"/>
      <c r="ER723" s="119">
        <v>50.593906061822565</v>
      </c>
      <c r="ES723" s="119">
        <v>86.98952228020876</v>
      </c>
      <c r="ET723" s="120">
        <v>111.4865716579687</v>
      </c>
      <c r="EU723" s="121"/>
      <c r="EV723" s="119">
        <v>75.912659042172976</v>
      </c>
      <c r="EW723" s="119">
        <v>99.716628544198215</v>
      </c>
      <c r="EX723" s="120">
        <v>104.21737908029543</v>
      </c>
      <c r="EY723" s="121"/>
      <c r="EZ723" s="119">
        <v>97.894907010014322</v>
      </c>
      <c r="FA723" s="119">
        <v>79.89584341266746</v>
      </c>
      <c r="FB723" s="120">
        <v>78.495916243984908</v>
      </c>
    </row>
    <row r="724" spans="1:158" s="118" customFormat="1" ht="15" customHeight="1" x14ac:dyDescent="0.25">
      <c r="A724" s="85">
        <v>26080070</v>
      </c>
      <c r="B724" s="86">
        <v>-76.429777779999995</v>
      </c>
      <c r="C724" s="86">
        <v>3.69852778</v>
      </c>
      <c r="D724" s="445">
        <v>987</v>
      </c>
      <c r="E724" s="450" t="s">
        <v>524</v>
      </c>
      <c r="F724" s="451" t="s">
        <v>63</v>
      </c>
      <c r="G724" s="451" t="s">
        <v>1515</v>
      </c>
      <c r="H724" s="451" t="s">
        <v>713</v>
      </c>
      <c r="I724" s="451" t="s">
        <v>1685</v>
      </c>
      <c r="J724" s="281" t="s">
        <v>1089</v>
      </c>
      <c r="K724" s="91">
        <v>0</v>
      </c>
      <c r="L724" s="91">
        <v>0</v>
      </c>
      <c r="M724" s="91">
        <v>0</v>
      </c>
      <c r="N724" s="91">
        <v>0</v>
      </c>
      <c r="O724" s="91">
        <v>7</v>
      </c>
      <c r="P724" s="91">
        <v>0</v>
      </c>
      <c r="Q724" s="91">
        <v>0</v>
      </c>
      <c r="R724" s="91">
        <v>0</v>
      </c>
      <c r="S724" s="91">
        <v>0</v>
      </c>
      <c r="T724" s="91">
        <v>0</v>
      </c>
      <c r="U724" s="91">
        <v>0</v>
      </c>
      <c r="V724" s="660">
        <v>53</v>
      </c>
      <c r="W724" s="660">
        <v>0</v>
      </c>
      <c r="X724" s="91">
        <v>0</v>
      </c>
      <c r="Y724" s="91">
        <v>1</v>
      </c>
      <c r="Z724" s="91">
        <v>46.5</v>
      </c>
      <c r="AA724" s="91">
        <v>0</v>
      </c>
      <c r="AB724" s="91">
        <v>0</v>
      </c>
      <c r="AC724" s="91">
        <v>2</v>
      </c>
      <c r="AD724" s="91">
        <v>0</v>
      </c>
      <c r="AE724" s="91">
        <v>0</v>
      </c>
      <c r="AF724" s="91">
        <v>0</v>
      </c>
      <c r="AG724" s="91">
        <v>0</v>
      </c>
      <c r="AH724" s="91">
        <v>0</v>
      </c>
      <c r="AI724" s="91">
        <v>0</v>
      </c>
      <c r="AJ724" s="91">
        <v>12</v>
      </c>
      <c r="AK724" s="91">
        <v>3</v>
      </c>
      <c r="AL724" s="91">
        <v>0</v>
      </c>
      <c r="AM724" s="91">
        <v>0</v>
      </c>
      <c r="AN724" s="91">
        <v>0</v>
      </c>
      <c r="AO724" s="120"/>
      <c r="AP724" s="92">
        <f t="shared" si="467"/>
        <v>124.5</v>
      </c>
      <c r="AQ724" s="93">
        <v>113.13333333333334</v>
      </c>
      <c r="AR724" s="94">
        <f>+AP724*100/AQ724</f>
        <v>110.04714201532114</v>
      </c>
      <c r="AS724" s="95">
        <f>IF(AND((AP724*$AT$1*100/(AQ724*AT724))&gt;100+3.33*AP724-AQ724*AT724/$AT$1,AQ724&lt;30),IF(100+3.33*AP724-AQ724*AT724/$AT$1&gt;200,200,100+3.33*AP724-AQ724*AT724/$AT$1),IF((AP724*$AT$1*100/(AQ724*AT724))&lt;100+AP724-3.33*AQ724*AT724/$AT$1,100+AP724-3.33*AQ724*AT724/$AT$1,IF((AP724*$AT$1*100/(AQ724*AT724))&gt;200,200,(AP724*$AT$1*100/(AQ724*AT724)))))</f>
        <v>110.04714201532116</v>
      </c>
      <c r="AT724" s="96">
        <f t="shared" ref="AT724:AT750" si="488">COUNT(K724:AO724)</f>
        <v>30</v>
      </c>
      <c r="AU724" s="97">
        <f>COUNTIF(K724:AO724,"&gt;0")</f>
        <v>7</v>
      </c>
      <c r="AV724" s="98"/>
      <c r="AW724" s="58">
        <f t="shared" si="487"/>
        <v>0</v>
      </c>
      <c r="AX724" s="99"/>
      <c r="AY724" s="100">
        <f>MAX(K724:AO724)</f>
        <v>53</v>
      </c>
      <c r="AZ724" s="101">
        <v>65</v>
      </c>
      <c r="BA724" s="102">
        <f t="shared" si="470"/>
        <v>-12</v>
      </c>
      <c r="BB724" s="102" t="str">
        <f t="shared" si="471"/>
        <v/>
      </c>
      <c r="BC724" s="102" t="str">
        <f t="shared" si="472"/>
        <v/>
      </c>
      <c r="BD724" s="102">
        <v>11.400000000000002</v>
      </c>
      <c r="BE724" s="103">
        <f>AU724-BD724</f>
        <v>-4.4000000000000021</v>
      </c>
      <c r="BF724" s="124" t="s">
        <v>524</v>
      </c>
      <c r="BG724" s="105">
        <v>36.866666666666667</v>
      </c>
      <c r="BH724" s="105">
        <v>51.068965517241381</v>
      </c>
      <c r="BI724" s="105">
        <v>94.233333333333334</v>
      </c>
      <c r="BJ724" s="105">
        <v>113.13333333333334</v>
      </c>
      <c r="BK724" s="105">
        <v>91.4</v>
      </c>
      <c r="BL724" s="105">
        <v>56.06666666666667</v>
      </c>
      <c r="BM724" s="105">
        <v>39.06666666666667</v>
      </c>
      <c r="BN724" s="105">
        <v>30.103448275862068</v>
      </c>
      <c r="BO724" s="105">
        <v>71.666666666666671</v>
      </c>
      <c r="BP724" s="105">
        <v>112.46666666666667</v>
      </c>
      <c r="BQ724" s="105">
        <v>99.13333333333334</v>
      </c>
      <c r="BR724" s="106">
        <v>65.034482758620683</v>
      </c>
      <c r="BS724" s="107"/>
      <c r="BT724" s="108">
        <v>5.466666666666665</v>
      </c>
      <c r="BU724" s="108">
        <v>6.1336758042936221</v>
      </c>
      <c r="BV724" s="108">
        <v>9.5999999999999979</v>
      </c>
      <c r="BW724" s="108">
        <v>11.400000000000002</v>
      </c>
      <c r="BX724" s="108">
        <v>10.266666666666664</v>
      </c>
      <c r="BY724" s="109">
        <v>6.9333333333333336</v>
      </c>
      <c r="BZ724" s="109">
        <v>5.3666666666666645</v>
      </c>
      <c r="CA724" s="109">
        <v>4.4477777777777767</v>
      </c>
      <c r="CB724" s="109">
        <v>7.2333333333333334</v>
      </c>
      <c r="CC724" s="109">
        <v>11.533333333333335</v>
      </c>
      <c r="CD724" s="109">
        <v>11.333333333333336</v>
      </c>
      <c r="CE724" s="109">
        <v>8.2413793103448238</v>
      </c>
      <c r="CF724" s="110"/>
      <c r="CG724" s="111">
        <v>60</v>
      </c>
      <c r="CH724" s="111">
        <v>59</v>
      </c>
      <c r="CI724" s="111">
        <v>75</v>
      </c>
      <c r="CJ724" s="111">
        <v>65</v>
      </c>
      <c r="CK724" s="111">
        <v>67</v>
      </c>
      <c r="CL724" s="111">
        <v>80</v>
      </c>
      <c r="CM724" s="111">
        <v>57</v>
      </c>
      <c r="CN724" s="111">
        <v>70</v>
      </c>
      <c r="CO724" s="111">
        <v>101</v>
      </c>
      <c r="CP724" s="111">
        <v>80</v>
      </c>
      <c r="CQ724" s="111">
        <v>66</v>
      </c>
      <c r="CR724" s="111">
        <v>60</v>
      </c>
      <c r="CS724" s="112"/>
      <c r="CT724" s="200" t="s">
        <v>524</v>
      </c>
      <c r="CU724" s="114">
        <f>SUM(K724:T724)</f>
        <v>7</v>
      </c>
      <c r="CV724" s="114"/>
      <c r="CW724" s="114"/>
      <c r="CX724" s="114">
        <f>SUM(U724:AD724)</f>
        <v>102.5</v>
      </c>
      <c r="CY724" s="114"/>
      <c r="CZ724" s="114"/>
      <c r="DA724" s="114">
        <f>SUM(AE724:AO724)</f>
        <v>15</v>
      </c>
      <c r="DB724" s="115">
        <f>+SUM(CU724:DA724)</f>
        <v>124.5</v>
      </c>
      <c r="DC724" s="116">
        <f>COUNT(K724:T724)</f>
        <v>10</v>
      </c>
      <c r="DD724" s="116">
        <f>COUNT(U724:AD724)</f>
        <v>10</v>
      </c>
      <c r="DE724" s="116">
        <f>COUNT(AE724:AO724)</f>
        <v>10</v>
      </c>
      <c r="DF724" s="117">
        <f>COUNT(K724:AO724)</f>
        <v>30</v>
      </c>
      <c r="DH724" s="119">
        <v>14.032820767195769</v>
      </c>
      <c r="DI724" s="119">
        <v>11.579530423280424</v>
      </c>
      <c r="DJ724" s="120">
        <v>16.780505952380953</v>
      </c>
      <c r="DK724" s="121"/>
      <c r="DL724" s="119">
        <v>21.211257777519336</v>
      </c>
      <c r="DM724" s="119">
        <v>21.110251788102573</v>
      </c>
      <c r="DN724" s="120">
        <v>17.57504215851602</v>
      </c>
      <c r="DO724" s="121"/>
      <c r="DP724" s="119">
        <v>27.878703864148328</v>
      </c>
      <c r="DQ724" s="119">
        <v>30.268307052503896</v>
      </c>
      <c r="DR724" s="120">
        <v>40.921954600589153</v>
      </c>
      <c r="DS724" s="121"/>
      <c r="DT724" s="119">
        <v>36.695934959349586</v>
      </c>
      <c r="DU724" s="119">
        <v>42.341463414634148</v>
      </c>
      <c r="DV724" s="120">
        <v>44.962601626016266</v>
      </c>
      <c r="DW724" s="121"/>
      <c r="DX724" s="119">
        <v>34.811814754608655</v>
      </c>
      <c r="DY724" s="119">
        <v>30.183654411510396</v>
      </c>
      <c r="DZ724" s="120">
        <v>35.31487566146717</v>
      </c>
      <c r="EA724" s="121"/>
      <c r="EB724" s="119">
        <v>25.081152890891239</v>
      </c>
      <c r="EC724" s="119">
        <v>17.786634321030437</v>
      </c>
      <c r="ED724" s="120">
        <v>16.787385201871427</v>
      </c>
      <c r="EE724" s="121"/>
      <c r="EF724" s="119">
        <v>16.115421455938698</v>
      </c>
      <c r="EG724" s="119">
        <v>11.711206896551722</v>
      </c>
      <c r="EH724" s="120">
        <v>15.414750957854405</v>
      </c>
      <c r="EI724" s="121"/>
      <c r="EJ724" s="119">
        <v>12.286861313868613</v>
      </c>
      <c r="EK724" s="119">
        <v>9.6539624608967678</v>
      </c>
      <c r="EL724" s="120">
        <v>18.137747653806048</v>
      </c>
      <c r="EM724" s="121"/>
      <c r="EN724" s="119">
        <v>20.511725772184999</v>
      </c>
      <c r="EO724" s="119">
        <v>24.714128125510705</v>
      </c>
      <c r="EP724" s="120">
        <v>39.222421964373268</v>
      </c>
      <c r="EQ724" s="121"/>
      <c r="ER724" s="119">
        <v>34.808433296982912</v>
      </c>
      <c r="ES724" s="119">
        <v>41.209984248152189</v>
      </c>
      <c r="ET724" s="120">
        <v>41.910153883436323</v>
      </c>
      <c r="EU724" s="121"/>
      <c r="EV724" s="119">
        <v>31.031482735274206</v>
      </c>
      <c r="EW724" s="119">
        <v>35.435951252538928</v>
      </c>
      <c r="EX724" s="120">
        <v>39.139708869329723</v>
      </c>
      <c r="EY724" s="121"/>
      <c r="EZ724" s="119">
        <v>26.812104787714546</v>
      </c>
      <c r="FA724" s="119">
        <v>21.109530261969287</v>
      </c>
      <c r="FB724" s="120">
        <v>17.707994579945797</v>
      </c>
    </row>
    <row r="725" spans="1:158" s="118" customFormat="1" ht="15" customHeight="1" x14ac:dyDescent="0.25">
      <c r="A725" s="85">
        <v>26100830</v>
      </c>
      <c r="B725" s="86">
        <v>-75.961555559999994</v>
      </c>
      <c r="C725" s="86">
        <v>4.6884166699999996</v>
      </c>
      <c r="D725" s="445">
        <v>910</v>
      </c>
      <c r="E725" s="450" t="s">
        <v>525</v>
      </c>
      <c r="F725" s="451" t="s">
        <v>63</v>
      </c>
      <c r="G725" s="451" t="s">
        <v>1515</v>
      </c>
      <c r="H725" s="451" t="s">
        <v>713</v>
      </c>
      <c r="I725" s="451" t="s">
        <v>1686</v>
      </c>
      <c r="J725" s="281" t="s">
        <v>808</v>
      </c>
      <c r="K725" s="91">
        <v>0</v>
      </c>
      <c r="L725" s="91">
        <v>0</v>
      </c>
      <c r="M725" s="91">
        <v>0</v>
      </c>
      <c r="N725" s="91">
        <v>18</v>
      </c>
      <c r="O725" s="91">
        <v>0</v>
      </c>
      <c r="P725" s="91">
        <v>0</v>
      </c>
      <c r="Q725" s="91">
        <v>18</v>
      </c>
      <c r="R725" s="91">
        <v>0</v>
      </c>
      <c r="S725" s="91">
        <v>0</v>
      </c>
      <c r="T725" s="91">
        <v>0</v>
      </c>
      <c r="U725" s="91">
        <v>0</v>
      </c>
      <c r="V725" s="660">
        <v>14</v>
      </c>
      <c r="W725" s="660">
        <v>0</v>
      </c>
      <c r="X725" s="91">
        <v>12</v>
      </c>
      <c r="Y725" s="91">
        <v>7</v>
      </c>
      <c r="Z725" s="91">
        <v>9</v>
      </c>
      <c r="AA725" s="91">
        <v>3</v>
      </c>
      <c r="AB725" s="91">
        <v>0</v>
      </c>
      <c r="AC725" s="91">
        <v>0</v>
      </c>
      <c r="AD725" s="91">
        <v>0</v>
      </c>
      <c r="AE725" s="91">
        <v>0</v>
      </c>
      <c r="AF725" s="91">
        <v>0</v>
      </c>
      <c r="AG725" s="91">
        <v>0</v>
      </c>
      <c r="AH725" s="91">
        <v>0</v>
      </c>
      <c r="AI725" s="91">
        <v>0</v>
      </c>
      <c r="AJ725" s="91">
        <v>0</v>
      </c>
      <c r="AK725" s="91">
        <v>0</v>
      </c>
      <c r="AL725" s="91">
        <v>0</v>
      </c>
      <c r="AM725" s="91">
        <v>0</v>
      </c>
      <c r="AN725" s="91">
        <v>0</v>
      </c>
      <c r="AO725" s="120"/>
      <c r="AP725" s="92">
        <f t="shared" si="467"/>
        <v>81</v>
      </c>
      <c r="AQ725" s="93">
        <v>196.6</v>
      </c>
      <c r="AR725" s="94">
        <f>+AP725*100/AQ725</f>
        <v>41.200406917599189</v>
      </c>
      <c r="AS725" s="95">
        <f>IF(AND((AP725*$AT$1*100/(AQ725*AT725))&gt;100+3.33*AP725-AQ725*AT725/$AT$1,AQ725&lt;30),IF(100+3.33*AP725-AQ725*AT725/$AT$1&gt;200,200,100+3.33*AP725-AQ725*AT725/$AT$1),IF((AP725*$AT$1*100/(AQ725*AT725))&lt;100+AP725-3.33*AQ725*AT725/$AT$1,100+AP725-3.33*AQ725*AT725/$AT$1,IF((AP725*$AT$1*100/(AQ725*AT725))&gt;200,200,(AP725*$AT$1*100/(AQ725*AT725)))))</f>
        <v>41.200406917599189</v>
      </c>
      <c r="AT725" s="96">
        <f t="shared" si="488"/>
        <v>30</v>
      </c>
      <c r="AU725" s="97">
        <f>COUNTIF(K725:AO725,"&gt;0")</f>
        <v>7</v>
      </c>
      <c r="AV725" s="98"/>
      <c r="AW725" s="58">
        <f t="shared" si="487"/>
        <v>0</v>
      </c>
      <c r="AX725" s="99"/>
      <c r="AY725" s="100">
        <f>MAX(K725:AO725)</f>
        <v>18</v>
      </c>
      <c r="AZ725" s="101">
        <v>241</v>
      </c>
      <c r="BA725" s="102">
        <f t="shared" si="470"/>
        <v>-223</v>
      </c>
      <c r="BB725" s="102" t="str">
        <f t="shared" si="471"/>
        <v/>
      </c>
      <c r="BC725" s="102" t="str">
        <f t="shared" si="472"/>
        <v/>
      </c>
      <c r="BD725" s="102">
        <v>13.133333333333333</v>
      </c>
      <c r="BE725" s="103">
        <f>AU725-BD725</f>
        <v>-6.1333333333333329</v>
      </c>
      <c r="BF725" s="124" t="s">
        <v>525</v>
      </c>
      <c r="BG725" s="105">
        <v>79.58620689655173</v>
      </c>
      <c r="BH725" s="105">
        <v>91.862068965517238</v>
      </c>
      <c r="BI725" s="105">
        <v>141.12142857142857</v>
      </c>
      <c r="BJ725" s="105">
        <v>196.6</v>
      </c>
      <c r="BK725" s="105">
        <v>173.90344827586208</v>
      </c>
      <c r="BL725" s="105">
        <v>98.34482758620689</v>
      </c>
      <c r="BM725" s="105">
        <v>95.56</v>
      </c>
      <c r="BN725" s="105">
        <v>87.039999999999992</v>
      </c>
      <c r="BO725" s="105">
        <v>119.53448275862068</v>
      </c>
      <c r="BP725" s="105">
        <v>143.64285714285714</v>
      </c>
      <c r="BQ725" s="105">
        <v>149.62962962962962</v>
      </c>
      <c r="BR725" s="106">
        <v>91.068965517241381</v>
      </c>
      <c r="BS725" s="107"/>
      <c r="BT725" s="108">
        <v>7.3793103448275836</v>
      </c>
      <c r="BU725" s="108">
        <v>8.3257601494819085</v>
      </c>
      <c r="BV725" s="108">
        <v>12.430000000000005</v>
      </c>
      <c r="BW725" s="108">
        <v>13.133333333333333</v>
      </c>
      <c r="BX725" s="108">
        <v>13.584444444444445</v>
      </c>
      <c r="BY725" s="109">
        <v>8.9747126436781617</v>
      </c>
      <c r="BZ725" s="109">
        <v>9.1</v>
      </c>
      <c r="CA725" s="109">
        <v>8.466666666666665</v>
      </c>
      <c r="CB725" s="109">
        <v>10.827586206896552</v>
      </c>
      <c r="CC725" s="109">
        <v>13.821428571428575</v>
      </c>
      <c r="CD725" s="109">
        <v>13.420918367346941</v>
      </c>
      <c r="CE725" s="109">
        <v>9.5172413793103434</v>
      </c>
      <c r="CF725" s="110"/>
      <c r="CG725" s="111">
        <v>60</v>
      </c>
      <c r="CH725" s="111">
        <v>90</v>
      </c>
      <c r="CI725" s="111">
        <v>95</v>
      </c>
      <c r="CJ725" s="111">
        <v>241</v>
      </c>
      <c r="CK725" s="111">
        <v>78</v>
      </c>
      <c r="CL725" s="111">
        <v>80</v>
      </c>
      <c r="CM725" s="111">
        <v>90</v>
      </c>
      <c r="CN725" s="111">
        <v>90</v>
      </c>
      <c r="CO725" s="111">
        <v>98</v>
      </c>
      <c r="CP725" s="111">
        <v>90</v>
      </c>
      <c r="CQ725" s="111">
        <v>90</v>
      </c>
      <c r="CR725" s="111">
        <v>75</v>
      </c>
      <c r="CS725" s="112"/>
      <c r="CT725" s="200" t="s">
        <v>525</v>
      </c>
      <c r="CU725" s="114">
        <f>SUM(K725:T725)</f>
        <v>36</v>
      </c>
      <c r="CV725" s="114"/>
      <c r="CW725" s="114"/>
      <c r="CX725" s="114">
        <f>SUM(U725:AD725)</f>
        <v>45</v>
      </c>
      <c r="CY725" s="114"/>
      <c r="CZ725" s="114"/>
      <c r="DA725" s="114">
        <f>SUM(AE725:AO725)</f>
        <v>0</v>
      </c>
      <c r="DB725" s="115">
        <f>+SUM(CU725:DA725)</f>
        <v>81</v>
      </c>
      <c r="DC725" s="116">
        <f>COUNT(K725:T725)</f>
        <v>10</v>
      </c>
      <c r="DD725" s="116">
        <f>COUNT(U725:AD725)</f>
        <v>10</v>
      </c>
      <c r="DE725" s="116">
        <f>COUNT(AE725:AO725)</f>
        <v>10</v>
      </c>
      <c r="DF725" s="117">
        <f>COUNT(K725:AO725)</f>
        <v>30</v>
      </c>
      <c r="DH725" s="119">
        <v>30.68209887403237</v>
      </c>
      <c r="DI725" s="119">
        <v>23.78377463054187</v>
      </c>
      <c r="DJ725" s="120">
        <v>29.137697923997184</v>
      </c>
      <c r="DK725" s="121"/>
      <c r="DL725" s="119">
        <v>26.603777976028855</v>
      </c>
      <c r="DM725" s="119">
        <v>32.347775493580542</v>
      </c>
      <c r="DN725" s="120">
        <v>30.634653426942318</v>
      </c>
      <c r="DO725" s="121"/>
      <c r="DP725" s="119">
        <v>45.541581236408824</v>
      </c>
      <c r="DQ725" s="119">
        <v>38.102117634876258</v>
      </c>
      <c r="DR725" s="120">
        <v>50.266645956301133</v>
      </c>
      <c r="DS725" s="121"/>
      <c r="DT725" s="119">
        <v>64.916438514411126</v>
      </c>
      <c r="DU725" s="119">
        <v>54.702656962975794</v>
      </c>
      <c r="DV725" s="120">
        <v>56.274007970888917</v>
      </c>
      <c r="DW725" s="121"/>
      <c r="DX725" s="119">
        <v>56.261892336718709</v>
      </c>
      <c r="DY725" s="119">
        <v>62.047689775601143</v>
      </c>
      <c r="DZ725" s="120">
        <v>53.069728232507728</v>
      </c>
      <c r="EA725" s="121"/>
      <c r="EB725" s="119">
        <v>50.271238318517788</v>
      </c>
      <c r="EC725" s="119">
        <v>25.52232099247826</v>
      </c>
      <c r="ED725" s="120">
        <v>26.585751033831524</v>
      </c>
      <c r="EE725" s="121"/>
      <c r="EF725" s="119">
        <v>36.083504012356045</v>
      </c>
      <c r="EG725" s="119">
        <v>29.059248564617398</v>
      </c>
      <c r="EH725" s="120">
        <v>33.677937078198973</v>
      </c>
      <c r="EI725" s="121"/>
      <c r="EJ725" s="119">
        <v>22.575763747454175</v>
      </c>
      <c r="EK725" s="119">
        <v>29.612365434972357</v>
      </c>
      <c r="EL725" s="120">
        <v>43.783299389002032</v>
      </c>
      <c r="EM725" s="121"/>
      <c r="EN725" s="119">
        <v>28.766206482593038</v>
      </c>
      <c r="EO725" s="119">
        <v>47.172555385790673</v>
      </c>
      <c r="EP725" s="120">
        <v>55.721952417330556</v>
      </c>
      <c r="EQ725" s="121"/>
      <c r="ER725" s="119">
        <v>51.613123815540114</v>
      </c>
      <c r="ES725" s="119">
        <v>46.74020846493999</v>
      </c>
      <c r="ET725" s="120">
        <v>59.071667719519894</v>
      </c>
      <c r="EU725" s="121"/>
      <c r="EV725" s="119">
        <v>46.442222985235688</v>
      </c>
      <c r="EW725" s="119">
        <v>45.01469563937804</v>
      </c>
      <c r="EX725" s="120">
        <v>42.349977927110416</v>
      </c>
      <c r="EY725" s="121"/>
      <c r="EZ725" s="119">
        <v>27.357737500959981</v>
      </c>
      <c r="FA725" s="119">
        <v>32.940949235849772</v>
      </c>
      <c r="FB725" s="120">
        <v>23.263382228707471</v>
      </c>
    </row>
    <row r="726" spans="1:158" s="118" customFormat="1" ht="15" customHeight="1" x14ac:dyDescent="0.25">
      <c r="A726" s="85">
        <v>26135100</v>
      </c>
      <c r="B726" s="423">
        <v>-75.877583329999993</v>
      </c>
      <c r="C726" s="423">
        <v>4.8779444400000003</v>
      </c>
      <c r="D726" s="445">
        <v>970</v>
      </c>
      <c r="E726" s="197" t="s">
        <v>526</v>
      </c>
      <c r="F726" s="169" t="s">
        <v>60</v>
      </c>
      <c r="G726" s="169" t="s">
        <v>1515</v>
      </c>
      <c r="H726" s="169" t="s">
        <v>713</v>
      </c>
      <c r="I726" s="169" t="s">
        <v>1549</v>
      </c>
      <c r="J726" s="171" t="s">
        <v>771</v>
      </c>
      <c r="K726" s="91">
        <v>0</v>
      </c>
      <c r="L726" s="126">
        <v>0</v>
      </c>
      <c r="M726" s="126" t="s">
        <v>1301</v>
      </c>
      <c r="N726" s="126">
        <v>30</v>
      </c>
      <c r="O726" s="126">
        <v>0</v>
      </c>
      <c r="P726" s="126">
        <v>0</v>
      </c>
      <c r="Q726" s="126">
        <v>0</v>
      </c>
      <c r="R726" s="126">
        <v>2</v>
      </c>
      <c r="S726" s="126">
        <v>0</v>
      </c>
      <c r="T726" s="126">
        <v>4</v>
      </c>
      <c r="U726" s="126">
        <v>0</v>
      </c>
      <c r="V726" s="661">
        <v>15.7</v>
      </c>
      <c r="W726" s="661">
        <v>0</v>
      </c>
      <c r="X726" s="126">
        <v>7.1</v>
      </c>
      <c r="Y726" s="126">
        <v>6</v>
      </c>
      <c r="Z726" s="91">
        <v>17.3</v>
      </c>
      <c r="AA726" s="126">
        <v>16</v>
      </c>
      <c r="AB726" s="126">
        <v>0</v>
      </c>
      <c r="AC726" s="126">
        <v>0</v>
      </c>
      <c r="AD726" s="91">
        <v>0</v>
      </c>
      <c r="AE726" s="126">
        <v>0</v>
      </c>
      <c r="AF726" s="126">
        <v>0</v>
      </c>
      <c r="AG726" s="126">
        <v>0</v>
      </c>
      <c r="AH726" s="126" t="s">
        <v>1301</v>
      </c>
      <c r="AI726" s="126">
        <v>0</v>
      </c>
      <c r="AJ726" s="126">
        <v>0</v>
      </c>
      <c r="AK726" s="126">
        <v>9.6</v>
      </c>
      <c r="AL726" s="126" t="s">
        <v>1301</v>
      </c>
      <c r="AM726" s="126">
        <v>0</v>
      </c>
      <c r="AN726" s="126">
        <v>0</v>
      </c>
      <c r="AO726" s="120"/>
      <c r="AP726" s="92">
        <f t="shared" si="467"/>
        <v>107.7</v>
      </c>
      <c r="AQ726" s="93" t="s">
        <v>1301</v>
      </c>
      <c r="AR726" s="483"/>
      <c r="AS726" s="484"/>
      <c r="AT726" s="96">
        <f t="shared" si="488"/>
        <v>27</v>
      </c>
      <c r="AU726" s="97">
        <f>COUNTIF(K726:AO726,"&gt;0")</f>
        <v>9</v>
      </c>
      <c r="AV726" s="98"/>
      <c r="AW726" s="58">
        <f>+LOOKUP(1000,K726:AO726)</f>
        <v>0</v>
      </c>
      <c r="AX726" s="99"/>
      <c r="AY726" s="100">
        <f>MAX(K726:AO726)</f>
        <v>30</v>
      </c>
      <c r="AZ726" s="101">
        <v>125.5</v>
      </c>
      <c r="BA726" s="102">
        <f t="shared" si="470"/>
        <v>-95.5</v>
      </c>
      <c r="BB726" s="102" t="str">
        <f t="shared" si="471"/>
        <v/>
      </c>
      <c r="BC726" s="102" t="str">
        <f t="shared" si="472"/>
        <v/>
      </c>
      <c r="BD726" s="102" t="s">
        <v>1301</v>
      </c>
      <c r="BE726" s="103" t="e">
        <f>AU726-BD726</f>
        <v>#VALUE!</v>
      </c>
      <c r="BF726" s="124" t="s">
        <v>526</v>
      </c>
      <c r="BG726" s="105" t="s">
        <v>1301</v>
      </c>
      <c r="BH726" s="105" t="s">
        <v>1301</v>
      </c>
      <c r="BI726" s="105" t="s">
        <v>1301</v>
      </c>
      <c r="BJ726" s="105" t="s">
        <v>1301</v>
      </c>
      <c r="BK726" s="105" t="s">
        <v>1301</v>
      </c>
      <c r="BL726" s="105" t="s">
        <v>1301</v>
      </c>
      <c r="BM726" s="105" t="s">
        <v>1301</v>
      </c>
      <c r="BN726" s="105" t="s">
        <v>1301</v>
      </c>
      <c r="BO726" s="105" t="s">
        <v>1301</v>
      </c>
      <c r="BP726" s="105" t="s">
        <v>1301</v>
      </c>
      <c r="BQ726" s="105" t="s">
        <v>1301</v>
      </c>
      <c r="BR726" s="106" t="s">
        <v>1301</v>
      </c>
      <c r="BS726" s="107"/>
      <c r="BT726" s="372" t="s">
        <v>1301</v>
      </c>
      <c r="BU726" s="372" t="s">
        <v>1301</v>
      </c>
      <c r="BV726" s="372" t="s">
        <v>1301</v>
      </c>
      <c r="BW726" s="372" t="s">
        <v>1301</v>
      </c>
      <c r="BX726" s="372" t="s">
        <v>1301</v>
      </c>
      <c r="BY726" s="109" t="s">
        <v>1301</v>
      </c>
      <c r="BZ726" s="109" t="s">
        <v>1301</v>
      </c>
      <c r="CA726" s="109" t="s">
        <v>1301</v>
      </c>
      <c r="CB726" s="109" t="s">
        <v>1301</v>
      </c>
      <c r="CC726" s="109" t="s">
        <v>1301</v>
      </c>
      <c r="CD726" s="109" t="s">
        <v>1301</v>
      </c>
      <c r="CE726" s="109" t="s">
        <v>1301</v>
      </c>
      <c r="CF726" s="110"/>
      <c r="CG726" s="111">
        <v>56.2</v>
      </c>
      <c r="CH726" s="111">
        <v>97.6</v>
      </c>
      <c r="CI726" s="111">
        <v>100</v>
      </c>
      <c r="CJ726" s="111">
        <v>125.5</v>
      </c>
      <c r="CK726" s="111">
        <v>115</v>
      </c>
      <c r="CL726" s="111">
        <v>90</v>
      </c>
      <c r="CM726" s="111">
        <v>81.599999999999994</v>
      </c>
      <c r="CN726" s="111">
        <v>72</v>
      </c>
      <c r="CO726" s="111">
        <v>78.5</v>
      </c>
      <c r="CP726" s="111">
        <v>104.6</v>
      </c>
      <c r="CQ726" s="111">
        <v>87</v>
      </c>
      <c r="CR726" s="111">
        <v>83</v>
      </c>
      <c r="CS726" s="112"/>
      <c r="CT726" s="200" t="s">
        <v>526</v>
      </c>
      <c r="CU726" s="114">
        <f>SUM(K726:T726)</f>
        <v>36</v>
      </c>
      <c r="CV726" s="114"/>
      <c r="CW726" s="114"/>
      <c r="CX726" s="114">
        <f>SUM(U726:AD726)</f>
        <v>62.099999999999994</v>
      </c>
      <c r="CY726" s="114"/>
      <c r="CZ726" s="114"/>
      <c r="DA726" s="114">
        <f>SUM(AE726:AO726)</f>
        <v>9.6</v>
      </c>
      <c r="DB726" s="115">
        <f>+SUM(CU726:DA726)</f>
        <v>107.69999999999999</v>
      </c>
      <c r="DC726" s="116">
        <f>COUNT(K726:T726)</f>
        <v>9</v>
      </c>
      <c r="DD726" s="116">
        <f>COUNT(U726:AD726)</f>
        <v>10</v>
      </c>
      <c r="DE726" s="116">
        <f>COUNT(AE726:AO726)</f>
        <v>8</v>
      </c>
      <c r="DF726" s="117">
        <f>COUNT(K726:AO726)</f>
        <v>27</v>
      </c>
      <c r="DH726" s="119">
        <v>42.111545317427684</v>
      </c>
      <c r="DI726" s="119">
        <v>30.908473879062118</v>
      </c>
      <c r="DJ726" s="120">
        <v>39.210750034279457</v>
      </c>
      <c r="DK726" s="121"/>
      <c r="DL726" s="119">
        <v>43.292482638888892</v>
      </c>
      <c r="DM726" s="119">
        <v>35.963055555555556</v>
      </c>
      <c r="DN726" s="120">
        <v>33.324461805555558</v>
      </c>
      <c r="DO726" s="121"/>
      <c r="DP726" s="119">
        <v>67.078469667151538</v>
      </c>
      <c r="DQ726" s="119">
        <v>53.0829618379396</v>
      </c>
      <c r="DR726" s="120">
        <v>59.580876187216575</v>
      </c>
      <c r="DS726" s="121"/>
      <c r="DT726" s="119">
        <v>66.472580817241024</v>
      </c>
      <c r="DU726" s="119">
        <v>75.040157900352085</v>
      </c>
      <c r="DV726" s="120">
        <v>71.494953590099229</v>
      </c>
      <c r="DW726" s="121"/>
      <c r="DX726" s="119">
        <v>78.998785586915091</v>
      </c>
      <c r="DY726" s="119">
        <v>85.998677980692364</v>
      </c>
      <c r="DZ726" s="120">
        <v>85.198690278546408</v>
      </c>
      <c r="EA726" s="121"/>
      <c r="EB726" s="119">
        <v>54.413567065600631</v>
      </c>
      <c r="EC726" s="119">
        <v>42.200302924963999</v>
      </c>
      <c r="ED726" s="120">
        <v>57.193822317127676</v>
      </c>
      <c r="EE726" s="121"/>
      <c r="EF726" s="119">
        <v>53.303096676737169</v>
      </c>
      <c r="EG726" s="119">
        <v>43.402521496630264</v>
      </c>
      <c r="EH726" s="120">
        <v>35.702074134324903</v>
      </c>
      <c r="EI726" s="121"/>
      <c r="EJ726" s="119">
        <v>38.303549582947163</v>
      </c>
      <c r="EK726" s="119">
        <v>36.603392029657087</v>
      </c>
      <c r="EL726" s="120">
        <v>49.6045968489342</v>
      </c>
      <c r="EM726" s="121"/>
      <c r="EN726" s="119">
        <v>38.591775444342758</v>
      </c>
      <c r="EO726" s="119">
        <v>57.242813448292488</v>
      </c>
      <c r="EP726" s="120">
        <v>62.600026491980167</v>
      </c>
      <c r="EQ726" s="121"/>
      <c r="ER726" s="119">
        <v>48.940043057050588</v>
      </c>
      <c r="ES726" s="119">
        <v>66.260387513455314</v>
      </c>
      <c r="ET726" s="120">
        <v>71.899569429494079</v>
      </c>
      <c r="EU726" s="121"/>
      <c r="EV726" s="119">
        <v>73.344704468325801</v>
      </c>
      <c r="EW726" s="119">
        <v>69.974812641402721</v>
      </c>
      <c r="EX726" s="120">
        <v>72.35355981334844</v>
      </c>
      <c r="EY726" s="121"/>
      <c r="EZ726" s="119">
        <v>55.852838633686709</v>
      </c>
      <c r="FA726" s="119">
        <v>46.527137809187288</v>
      </c>
      <c r="FB726" s="120">
        <v>41.053356890459369</v>
      </c>
    </row>
    <row r="727" spans="1:158" s="118" customFormat="1" ht="15" customHeight="1" x14ac:dyDescent="0.25">
      <c r="A727" s="85">
        <v>26075010</v>
      </c>
      <c r="B727" s="86">
        <v>-76.315027779999994</v>
      </c>
      <c r="C727" s="86">
        <v>3.5133888899999999</v>
      </c>
      <c r="D727" s="445">
        <v>1050</v>
      </c>
      <c r="E727" s="197" t="s">
        <v>527</v>
      </c>
      <c r="F727" s="169" t="s">
        <v>63</v>
      </c>
      <c r="G727" s="169" t="s">
        <v>1515</v>
      </c>
      <c r="H727" s="169" t="s">
        <v>713</v>
      </c>
      <c r="I727" s="169" t="s">
        <v>1553</v>
      </c>
      <c r="J727" s="171" t="s">
        <v>800</v>
      </c>
      <c r="K727" s="91">
        <v>0</v>
      </c>
      <c r="L727" s="91">
        <v>0</v>
      </c>
      <c r="M727" s="91">
        <v>0</v>
      </c>
      <c r="N727" s="91">
        <v>0</v>
      </c>
      <c r="O727" s="91">
        <v>0</v>
      </c>
      <c r="P727" s="91">
        <v>0.3</v>
      </c>
      <c r="Q727" s="91">
        <v>19.8</v>
      </c>
      <c r="R727" s="91" t="s">
        <v>1301</v>
      </c>
      <c r="S727" s="91">
        <v>0</v>
      </c>
      <c r="T727" s="91">
        <v>0</v>
      </c>
      <c r="U727" s="91">
        <v>0</v>
      </c>
      <c r="V727" s="660">
        <v>13.1</v>
      </c>
      <c r="W727" s="660">
        <v>1.8</v>
      </c>
      <c r="X727" s="91">
        <v>0</v>
      </c>
      <c r="Y727" s="91">
        <v>16.2</v>
      </c>
      <c r="Z727" s="91">
        <v>2.4</v>
      </c>
      <c r="AA727" s="91">
        <v>0</v>
      </c>
      <c r="AB727" s="91">
        <v>0</v>
      </c>
      <c r="AC727" s="91">
        <v>0.9</v>
      </c>
      <c r="AD727" s="91">
        <v>0</v>
      </c>
      <c r="AE727" s="91">
        <v>0</v>
      </c>
      <c r="AF727" s="91">
        <v>0</v>
      </c>
      <c r="AG727" s="91">
        <v>0</v>
      </c>
      <c r="AH727" s="91">
        <v>0</v>
      </c>
      <c r="AI727" s="91">
        <v>0</v>
      </c>
      <c r="AJ727" s="91">
        <v>75.900000000000006</v>
      </c>
      <c r="AK727" s="91">
        <v>0</v>
      </c>
      <c r="AL727" s="91">
        <v>0</v>
      </c>
      <c r="AM727" s="91">
        <v>0</v>
      </c>
      <c r="AN727" s="91">
        <v>0</v>
      </c>
      <c r="AO727" s="120"/>
      <c r="AP727" s="92">
        <f t="shared" si="467"/>
        <v>130.4</v>
      </c>
      <c r="AQ727" s="93">
        <v>158.76551724137934</v>
      </c>
      <c r="AR727" s="94">
        <f>+AP727*100/AQ727</f>
        <v>82.133704009382726</v>
      </c>
      <c r="AS727" s="95">
        <f>IF(AND((AP727*$AT$1*100/(AQ727*AT727))&gt;100+3.33*AP727-AQ727*AT727/$AT$1,AQ727&lt;30),IF(100+3.33*AP727-AQ727*AT727/$AT$1&gt;200,200,100+3.33*AP727-AQ727*AT727/$AT$1),IF((AP727*$AT$1*100/(AQ727*AT727))&lt;100+AP727-3.33*AQ727*AT727/$AT$1,100+AP727-3.33*AQ727*AT727/$AT$1,IF((AP727*$AT$1*100/(AQ727*AT727))&gt;200,200,(AP727*$AT$1*100/(AQ727*AT727)))))</f>
        <v>84.965900699361441</v>
      </c>
      <c r="AT727" s="96">
        <f t="shared" si="488"/>
        <v>29</v>
      </c>
      <c r="AU727" s="97">
        <f>COUNTIF(K727:AO727,"&gt;0")</f>
        <v>8</v>
      </c>
      <c r="AV727" s="98"/>
      <c r="AW727" s="58">
        <f t="shared" si="487"/>
        <v>0</v>
      </c>
      <c r="AX727" s="99"/>
      <c r="AY727" s="100">
        <f>MAX(K727:AO727)</f>
        <v>75.900000000000006</v>
      </c>
      <c r="AZ727" s="101">
        <v>96.4</v>
      </c>
      <c r="BA727" s="102">
        <f t="shared" si="470"/>
        <v>-20.5</v>
      </c>
      <c r="BB727" s="102" t="str">
        <f t="shared" si="471"/>
        <v/>
      </c>
      <c r="BC727" s="102" t="str">
        <f t="shared" si="472"/>
        <v/>
      </c>
      <c r="BD727" s="102">
        <v>12.379310344827589</v>
      </c>
      <c r="BE727" s="103">
        <f>AU727-BD727</f>
        <v>-4.379310344827589</v>
      </c>
      <c r="BF727" s="124" t="s">
        <v>527</v>
      </c>
      <c r="BG727" s="105">
        <v>67.062068965517227</v>
      </c>
      <c r="BH727" s="105">
        <v>79.820689655172401</v>
      </c>
      <c r="BI727" s="105">
        <v>112.71481481481486</v>
      </c>
      <c r="BJ727" s="105">
        <v>158.76551724137934</v>
      </c>
      <c r="BK727" s="105">
        <v>118.86551724137931</v>
      </c>
      <c r="BL727" s="105">
        <v>59.225000000000001</v>
      </c>
      <c r="BM727" s="105">
        <v>37.531034482758621</v>
      </c>
      <c r="BN727" s="105">
        <v>38.279310344827579</v>
      </c>
      <c r="BO727" s="105">
        <v>73.11071428571428</v>
      </c>
      <c r="BP727" s="105">
        <v>115.31724137931032</v>
      </c>
      <c r="BQ727" s="105">
        <v>138.79999999999998</v>
      </c>
      <c r="BR727" s="106">
        <v>96.172413793103459</v>
      </c>
      <c r="BS727" s="107"/>
      <c r="BT727" s="372">
        <v>6.8275862068965489</v>
      </c>
      <c r="BU727" s="372">
        <v>7.7127250721929679</v>
      </c>
      <c r="BV727" s="372">
        <v>10.690476190476186</v>
      </c>
      <c r="BW727" s="372">
        <v>12.379310344827589</v>
      </c>
      <c r="BX727" s="372">
        <v>12.103448275862066</v>
      </c>
      <c r="BY727" s="109">
        <v>7.1071428571428568</v>
      </c>
      <c r="BZ727" s="109">
        <v>5.3103448275862046</v>
      </c>
      <c r="CA727" s="109">
        <v>4.6206896551724128</v>
      </c>
      <c r="CB727" s="109">
        <v>7.4642857142857126</v>
      </c>
      <c r="CC727" s="109">
        <v>10.724137931034482</v>
      </c>
      <c r="CD727" s="109">
        <v>11.724137931034488</v>
      </c>
      <c r="CE727" s="109">
        <v>8.9310344827586174</v>
      </c>
      <c r="CF727" s="110"/>
      <c r="CG727" s="111">
        <v>75.3</v>
      </c>
      <c r="CH727" s="111">
        <v>71</v>
      </c>
      <c r="CI727" s="111">
        <v>84</v>
      </c>
      <c r="CJ727" s="111">
        <v>96.4</v>
      </c>
      <c r="CK727" s="111">
        <v>108.3</v>
      </c>
      <c r="CL727" s="111">
        <v>74</v>
      </c>
      <c r="CM727" s="111">
        <v>64.2</v>
      </c>
      <c r="CN727" s="111">
        <v>77.2</v>
      </c>
      <c r="CO727" s="111">
        <v>80</v>
      </c>
      <c r="CP727" s="111">
        <v>73.2</v>
      </c>
      <c r="CQ727" s="111">
        <v>82.4</v>
      </c>
      <c r="CR727" s="111">
        <v>102.2</v>
      </c>
      <c r="CS727" s="112"/>
      <c r="CT727" s="200" t="s">
        <v>527</v>
      </c>
      <c r="CU727" s="114">
        <f>SUM(K727:T727)</f>
        <v>20.100000000000001</v>
      </c>
      <c r="CV727" s="114"/>
      <c r="CW727" s="114"/>
      <c r="CX727" s="114">
        <f>SUM(U727:AD727)</f>
        <v>34.4</v>
      </c>
      <c r="CY727" s="114"/>
      <c r="CZ727" s="114"/>
      <c r="DA727" s="114">
        <f>SUM(AE727:AO727)</f>
        <v>75.900000000000006</v>
      </c>
      <c r="DB727" s="115">
        <f>+SUM(CU727:DA727)</f>
        <v>130.4</v>
      </c>
      <c r="DC727" s="116">
        <f>COUNT(K727:T727)</f>
        <v>9</v>
      </c>
      <c r="DD727" s="116">
        <f>COUNT(U727:AD727)</f>
        <v>10</v>
      </c>
      <c r="DE727" s="116">
        <f>COUNT(AE727:AO727)</f>
        <v>10</v>
      </c>
      <c r="DF727" s="117">
        <f>COUNT(K727:AO727)</f>
        <v>29</v>
      </c>
      <c r="DH727" s="119">
        <v>20.926688851913479</v>
      </c>
      <c r="DI727" s="119">
        <v>19.354731003882421</v>
      </c>
      <c r="DJ727" s="120">
        <v>18.765246810870774</v>
      </c>
      <c r="DK727" s="121"/>
      <c r="DL727" s="119">
        <v>22.539151515151516</v>
      </c>
      <c r="DM727" s="119">
        <v>22.344848484848487</v>
      </c>
      <c r="DN727" s="120">
        <v>29.922666666666668</v>
      </c>
      <c r="DO727" s="121"/>
      <c r="DP727" s="119">
        <v>34.489047928865759</v>
      </c>
      <c r="DQ727" s="119">
        <v>39.897093905877256</v>
      </c>
      <c r="DR727" s="120">
        <v>39.18282368249838</v>
      </c>
      <c r="DS727" s="121"/>
      <c r="DT727" s="119">
        <v>49.975619047619048</v>
      </c>
      <c r="DU727" s="119">
        <v>59.654691511387156</v>
      </c>
      <c r="DV727" s="120">
        <v>49.383022774327117</v>
      </c>
      <c r="DW727" s="121"/>
      <c r="DX727" s="119">
        <v>31.103873045078199</v>
      </c>
      <c r="DY727" s="119">
        <v>33.839392824287032</v>
      </c>
      <c r="DZ727" s="120">
        <v>45.186734130634775</v>
      </c>
      <c r="EA727" s="121"/>
      <c r="EB727" s="119">
        <v>28.330612703766164</v>
      </c>
      <c r="EC727" s="119">
        <v>15.627206295671728</v>
      </c>
      <c r="ED727" s="120">
        <v>15.82884766722878</v>
      </c>
      <c r="EE727" s="121"/>
      <c r="EF727" s="119">
        <v>11.231666666666666</v>
      </c>
      <c r="EG727" s="119">
        <v>12.305999999999999</v>
      </c>
      <c r="EH727" s="120">
        <v>11.622333333333334</v>
      </c>
      <c r="EI727" s="121"/>
      <c r="EJ727" s="119">
        <v>9.545078534031413</v>
      </c>
      <c r="EK727" s="119">
        <v>10.468795811518323</v>
      </c>
      <c r="EL727" s="120">
        <v>19.192792321116926</v>
      </c>
      <c r="EM727" s="121"/>
      <c r="EN727" s="119">
        <v>20.223982843137257</v>
      </c>
      <c r="EO727" s="119">
        <v>18.915964052287581</v>
      </c>
      <c r="EP727" s="120">
        <v>42.963386437908497</v>
      </c>
      <c r="EQ727" s="121"/>
      <c r="ER727" s="119">
        <v>31.583875338753387</v>
      </c>
      <c r="ES727" s="119">
        <v>36.796747967479675</v>
      </c>
      <c r="ET727" s="120">
        <v>44.769376693766937</v>
      </c>
      <c r="EU727" s="121"/>
      <c r="EV727" s="119">
        <v>38.10226814268141</v>
      </c>
      <c r="EW727" s="119">
        <v>50.279281672816722</v>
      </c>
      <c r="EX727" s="120">
        <v>44.681783517835171</v>
      </c>
      <c r="EY727" s="121"/>
      <c r="EZ727" s="119">
        <v>27.507385120350111</v>
      </c>
      <c r="FA727" s="119">
        <v>38.413822027716989</v>
      </c>
      <c r="FB727" s="120">
        <v>22.295459518599561</v>
      </c>
    </row>
    <row r="728" spans="1:158" s="118" customFormat="1" ht="15" customHeight="1" x14ac:dyDescent="0.25">
      <c r="A728" s="471">
        <v>26105160</v>
      </c>
      <c r="B728" s="86">
        <v>-76.223111110000005</v>
      </c>
      <c r="C728" s="86">
        <v>4.0903888899999998</v>
      </c>
      <c r="D728" s="445">
        <v>955</v>
      </c>
      <c r="E728" s="380" t="s">
        <v>528</v>
      </c>
      <c r="F728" s="169" t="s">
        <v>63</v>
      </c>
      <c r="G728" s="169"/>
      <c r="H728" s="169"/>
      <c r="I728" s="169"/>
      <c r="J728" s="171" t="s">
        <v>1499</v>
      </c>
      <c r="K728" s="91" t="s">
        <v>1301</v>
      </c>
      <c r="L728" s="91" t="s">
        <v>1301</v>
      </c>
      <c r="M728" s="91" t="s">
        <v>1301</v>
      </c>
      <c r="N728" s="91" t="s">
        <v>1301</v>
      </c>
      <c r="O728" s="91" t="s">
        <v>1301</v>
      </c>
      <c r="P728" s="91" t="s">
        <v>1301</v>
      </c>
      <c r="Q728" s="91" t="s">
        <v>1301</v>
      </c>
      <c r="R728" s="91" t="s">
        <v>1301</v>
      </c>
      <c r="S728" s="91" t="s">
        <v>1301</v>
      </c>
      <c r="T728" s="91" t="s">
        <v>1301</v>
      </c>
      <c r="U728" s="91" t="s">
        <v>1301</v>
      </c>
      <c r="V728" s="660" t="s">
        <v>1301</v>
      </c>
      <c r="W728" s="660" t="s">
        <v>1301</v>
      </c>
      <c r="X728" s="91" t="s">
        <v>1301</v>
      </c>
      <c r="Y728" s="91" t="s">
        <v>1301</v>
      </c>
      <c r="Z728" s="91" t="s">
        <v>1301</v>
      </c>
      <c r="AA728" s="91" t="s">
        <v>1301</v>
      </c>
      <c r="AB728" s="91" t="s">
        <v>1301</v>
      </c>
      <c r="AC728" s="91" t="s">
        <v>1301</v>
      </c>
      <c r="AD728" s="91" t="s">
        <v>1301</v>
      </c>
      <c r="AE728" s="91" t="s">
        <v>1301</v>
      </c>
      <c r="AF728" s="91" t="s">
        <v>1301</v>
      </c>
      <c r="AG728" s="91" t="s">
        <v>1301</v>
      </c>
      <c r="AH728" s="91" t="s">
        <v>1301</v>
      </c>
      <c r="AI728" s="91" t="s">
        <v>1301</v>
      </c>
      <c r="AJ728" s="91" t="s">
        <v>1301</v>
      </c>
      <c r="AK728" s="91" t="s">
        <v>1301</v>
      </c>
      <c r="AL728" s="91" t="s">
        <v>1301</v>
      </c>
      <c r="AM728" s="91" t="s">
        <v>1301</v>
      </c>
      <c r="AN728" s="91" t="s">
        <v>1301</v>
      </c>
      <c r="AO728" s="120"/>
      <c r="AP728" s="92" t="str">
        <f t="shared" si="467"/>
        <v/>
      </c>
      <c r="AQ728" s="93" t="s">
        <v>1301</v>
      </c>
      <c r="AR728" s="483"/>
      <c r="AS728" s="484"/>
      <c r="AT728" s="96"/>
      <c r="AU728" s="97"/>
      <c r="AV728" s="98"/>
      <c r="AW728" s="58"/>
      <c r="AX728" s="99"/>
      <c r="AY728" s="100"/>
      <c r="AZ728" s="101"/>
      <c r="BA728" s="102" t="str">
        <f t="shared" si="470"/>
        <v/>
      </c>
      <c r="BB728" s="102" t="str">
        <f t="shared" si="471"/>
        <v/>
      </c>
      <c r="BC728" s="102" t="str">
        <f t="shared" si="472"/>
        <v/>
      </c>
      <c r="BD728" s="102" t="s">
        <v>1301</v>
      </c>
      <c r="BE728" s="103"/>
      <c r="BF728" s="381" t="s">
        <v>528</v>
      </c>
      <c r="BG728" s="105" t="s">
        <v>1301</v>
      </c>
      <c r="BH728" s="105" t="s">
        <v>1301</v>
      </c>
      <c r="BI728" s="105" t="s">
        <v>1301</v>
      </c>
      <c r="BJ728" s="105" t="s">
        <v>1301</v>
      </c>
      <c r="BK728" s="105" t="s">
        <v>1301</v>
      </c>
      <c r="BL728" s="105" t="s">
        <v>1301</v>
      </c>
      <c r="BM728" s="105" t="s">
        <v>1301</v>
      </c>
      <c r="BN728" s="105" t="s">
        <v>1301</v>
      </c>
      <c r="BO728" s="105" t="s">
        <v>1301</v>
      </c>
      <c r="BP728" s="105" t="s">
        <v>1301</v>
      </c>
      <c r="BQ728" s="105" t="s">
        <v>1301</v>
      </c>
      <c r="BR728" s="106" t="s">
        <v>1301</v>
      </c>
      <c r="BS728" s="107"/>
      <c r="BT728" s="372" t="s">
        <v>1301</v>
      </c>
      <c r="BU728" s="372" t="s">
        <v>1301</v>
      </c>
      <c r="BV728" s="372" t="s">
        <v>1301</v>
      </c>
      <c r="BW728" s="372" t="s">
        <v>1301</v>
      </c>
      <c r="BX728" s="372" t="s">
        <v>1301</v>
      </c>
      <c r="BY728" s="109" t="s">
        <v>1301</v>
      </c>
      <c r="BZ728" s="109" t="s">
        <v>1301</v>
      </c>
      <c r="CA728" s="109" t="s">
        <v>1301</v>
      </c>
      <c r="CB728" s="109" t="s">
        <v>1301</v>
      </c>
      <c r="CC728" s="109" t="s">
        <v>1301</v>
      </c>
      <c r="CD728" s="109" t="s">
        <v>1301</v>
      </c>
      <c r="CE728" s="109" t="s">
        <v>1301</v>
      </c>
      <c r="CF728" s="110"/>
      <c r="CG728" s="111"/>
      <c r="CH728" s="111"/>
      <c r="CI728" s="111"/>
      <c r="CJ728" s="111"/>
      <c r="CK728" s="111"/>
      <c r="CL728" s="111"/>
      <c r="CM728" s="111"/>
      <c r="CN728" s="111"/>
      <c r="CO728" s="111"/>
      <c r="CP728" s="111"/>
      <c r="CQ728" s="111"/>
      <c r="CR728" s="111"/>
      <c r="CS728" s="112"/>
      <c r="CT728" s="382" t="s">
        <v>528</v>
      </c>
      <c r="CU728" s="114"/>
      <c r="CV728" s="114"/>
      <c r="CW728" s="114"/>
      <c r="CX728" s="114"/>
      <c r="CY728" s="114"/>
      <c r="CZ728" s="114"/>
      <c r="DA728" s="114"/>
      <c r="DB728" s="115"/>
      <c r="DC728" s="116"/>
      <c r="DD728" s="116"/>
      <c r="DE728" s="116"/>
      <c r="DF728" s="117"/>
      <c r="DH728" s="119">
        <v>35.180441212121224</v>
      </c>
      <c r="DI728" s="119">
        <v>24.199263030303037</v>
      </c>
      <c r="DJ728" s="120">
        <v>24.504295757575761</v>
      </c>
      <c r="DK728" s="121"/>
      <c r="DL728" s="119">
        <v>32.410462253193963</v>
      </c>
      <c r="DM728" s="119">
        <v>33.139958188153308</v>
      </c>
      <c r="DN728" s="120">
        <v>24.177579558652727</v>
      </c>
      <c r="DO728" s="121"/>
      <c r="DP728" s="119">
        <v>50.293636363636367</v>
      </c>
      <c r="DQ728" s="119">
        <v>46.050757575757579</v>
      </c>
      <c r="DR728" s="120">
        <v>57.330606060606065</v>
      </c>
      <c r="DS728" s="121"/>
      <c r="DT728" s="119">
        <v>44.966131479140337</v>
      </c>
      <c r="DU728" s="119">
        <v>69.568290771175739</v>
      </c>
      <c r="DV728" s="120">
        <v>48.997577749683948</v>
      </c>
      <c r="DW728" s="121"/>
      <c r="DX728" s="119">
        <v>44.938514111787505</v>
      </c>
      <c r="DY728" s="119">
        <v>42.336283895960165</v>
      </c>
      <c r="DZ728" s="120">
        <v>51.844432761483127</v>
      </c>
      <c r="EA728" s="121"/>
      <c r="EB728" s="119">
        <v>36.694988620846608</v>
      </c>
      <c r="EC728" s="119">
        <v>24.996586253982706</v>
      </c>
      <c r="ED728" s="120">
        <v>22.796886663632225</v>
      </c>
      <c r="EE728" s="121"/>
      <c r="EF728" s="119">
        <v>25.280982209972436</v>
      </c>
      <c r="EG728" s="119">
        <v>17.087146078677023</v>
      </c>
      <c r="EH728" s="120">
        <v>18.98571786519669</v>
      </c>
      <c r="EI728" s="121"/>
      <c r="EJ728" s="119">
        <v>20.008560596795888</v>
      </c>
      <c r="EK728" s="119">
        <v>18.20779014308426</v>
      </c>
      <c r="EL728" s="120">
        <v>24.710572337042919</v>
      </c>
      <c r="EM728" s="121"/>
      <c r="EN728" s="119">
        <v>27.577200777561782</v>
      </c>
      <c r="EO728" s="119">
        <v>38.805061094140505</v>
      </c>
      <c r="EP728" s="120">
        <v>42.744661205220758</v>
      </c>
      <c r="EQ728" s="121"/>
      <c r="ER728" s="119">
        <v>48.280910034089224</v>
      </c>
      <c r="ES728" s="119">
        <v>45.082174793735497</v>
      </c>
      <c r="ET728" s="120">
        <v>62.27537671063682</v>
      </c>
      <c r="EU728" s="121"/>
      <c r="EV728" s="119">
        <v>46.176745289602223</v>
      </c>
      <c r="EW728" s="119">
        <v>48.289406838799714</v>
      </c>
      <c r="EX728" s="120">
        <v>49.697847871598036</v>
      </c>
      <c r="EY728" s="121"/>
      <c r="EZ728" s="119">
        <v>37.860041618497107</v>
      </c>
      <c r="FA728" s="119">
        <v>27.433345664739882</v>
      </c>
      <c r="FB728" s="120">
        <v>22.270612716763004</v>
      </c>
    </row>
    <row r="729" spans="1:158" s="118" customFormat="1" ht="15" customHeight="1" x14ac:dyDescent="0.25">
      <c r="A729" s="85">
        <v>54020060</v>
      </c>
      <c r="B729" s="86">
        <v>-76.648583329999994</v>
      </c>
      <c r="C729" s="86">
        <v>5.0553055599999999</v>
      </c>
      <c r="D729" s="445">
        <v>70</v>
      </c>
      <c r="E729" s="197" t="s">
        <v>529</v>
      </c>
      <c r="F729" s="169" t="s">
        <v>74</v>
      </c>
      <c r="G729" s="169" t="s">
        <v>1521</v>
      </c>
      <c r="H729" s="169" t="s">
        <v>1534</v>
      </c>
      <c r="I729" s="169" t="s">
        <v>1687</v>
      </c>
      <c r="J729" s="171" t="s">
        <v>1239</v>
      </c>
      <c r="K729" s="91">
        <v>0</v>
      </c>
      <c r="L729" s="91">
        <v>0</v>
      </c>
      <c r="M729" s="91">
        <v>0</v>
      </c>
      <c r="N729" s="91">
        <v>69</v>
      </c>
      <c r="O729" s="91">
        <v>28</v>
      </c>
      <c r="P729" s="91">
        <v>0</v>
      </c>
      <c r="Q729" s="91">
        <v>46</v>
      </c>
      <c r="R729" s="91">
        <v>0</v>
      </c>
      <c r="S729" s="91">
        <v>0</v>
      </c>
      <c r="T729" s="91">
        <v>75</v>
      </c>
      <c r="U729" s="91">
        <v>0</v>
      </c>
      <c r="V729" s="660">
        <v>45</v>
      </c>
      <c r="W729" s="660">
        <v>0</v>
      </c>
      <c r="X729" s="91">
        <v>22</v>
      </c>
      <c r="Y729" s="91">
        <v>5</v>
      </c>
      <c r="Z729" s="91">
        <v>56</v>
      </c>
      <c r="AA729" s="91">
        <v>0</v>
      </c>
      <c r="AB729" s="91">
        <v>25</v>
      </c>
      <c r="AC729" s="91">
        <v>0</v>
      </c>
      <c r="AD729" s="91">
        <v>65</v>
      </c>
      <c r="AE729" s="91">
        <v>64</v>
      </c>
      <c r="AF729" s="91">
        <v>0</v>
      </c>
      <c r="AG729" s="91">
        <v>0</v>
      </c>
      <c r="AH729" s="91">
        <v>19</v>
      </c>
      <c r="AI729" s="91">
        <v>0</v>
      </c>
      <c r="AJ729" s="91">
        <v>24</v>
      </c>
      <c r="AK729" s="91">
        <v>120</v>
      </c>
      <c r="AL729" s="91">
        <v>77</v>
      </c>
      <c r="AM729" s="91">
        <v>20</v>
      </c>
      <c r="AN729" s="91">
        <v>35</v>
      </c>
      <c r="AO729" s="120"/>
      <c r="AP729" s="92">
        <f t="shared" si="467"/>
        <v>795</v>
      </c>
      <c r="AQ729" s="93" t="s">
        <v>1301</v>
      </c>
      <c r="AR729" s="483"/>
      <c r="AS729" s="484"/>
      <c r="AT729" s="96">
        <f>COUNT(K729:AO729)</f>
        <v>30</v>
      </c>
      <c r="AU729" s="97">
        <f>COUNTIF(K729:AO729,"&gt;0")</f>
        <v>17</v>
      </c>
      <c r="AV729" s="98"/>
      <c r="AW729" s="58">
        <f>+LOOKUP(1000,K729:AO729)</f>
        <v>35</v>
      </c>
      <c r="AX729" s="99"/>
      <c r="AY729" s="100">
        <f>MAX(K729:AO729)</f>
        <v>120</v>
      </c>
      <c r="AZ729" s="101">
        <v>190</v>
      </c>
      <c r="BA729" s="102">
        <f t="shared" si="470"/>
        <v>-70</v>
      </c>
      <c r="BB729" s="102" t="str">
        <f t="shared" si="471"/>
        <v/>
      </c>
      <c r="BC729" s="102" t="str">
        <f t="shared" si="472"/>
        <v/>
      </c>
      <c r="BD729" s="102" t="s">
        <v>1301</v>
      </c>
      <c r="BE729" s="103"/>
      <c r="BF729" s="124" t="s">
        <v>529</v>
      </c>
      <c r="BG729" s="105" t="s">
        <v>1301</v>
      </c>
      <c r="BH729" s="105" t="s">
        <v>1301</v>
      </c>
      <c r="BI729" s="105" t="s">
        <v>1301</v>
      </c>
      <c r="BJ729" s="105" t="s">
        <v>1301</v>
      </c>
      <c r="BK729" s="105" t="s">
        <v>1301</v>
      </c>
      <c r="BL729" s="105" t="s">
        <v>1301</v>
      </c>
      <c r="BM729" s="105" t="s">
        <v>1301</v>
      </c>
      <c r="BN729" s="105" t="s">
        <v>1301</v>
      </c>
      <c r="BO729" s="105" t="s">
        <v>1301</v>
      </c>
      <c r="BP729" s="105" t="s">
        <v>1301</v>
      </c>
      <c r="BQ729" s="105" t="s">
        <v>1301</v>
      </c>
      <c r="BR729" s="106" t="s">
        <v>1301</v>
      </c>
      <c r="BS729" s="107"/>
      <c r="BT729" s="191" t="s">
        <v>1301</v>
      </c>
      <c r="BU729" s="192" t="s">
        <v>1301</v>
      </c>
      <c r="BV729" s="192" t="s">
        <v>1301</v>
      </c>
      <c r="BW729" s="192" t="s">
        <v>1301</v>
      </c>
      <c r="BX729" s="192" t="s">
        <v>1301</v>
      </c>
      <c r="BY729" s="193" t="s">
        <v>1301</v>
      </c>
      <c r="BZ729" s="192" t="s">
        <v>1301</v>
      </c>
      <c r="CA729" s="192" t="s">
        <v>1301</v>
      </c>
      <c r="CB729" s="193" t="s">
        <v>1301</v>
      </c>
      <c r="CC729" s="193" t="s">
        <v>1301</v>
      </c>
      <c r="CD729" s="193" t="s">
        <v>1301</v>
      </c>
      <c r="CE729" s="193" t="s">
        <v>1301</v>
      </c>
      <c r="CF729" s="110"/>
      <c r="CG729" s="111">
        <v>230</v>
      </c>
      <c r="CH729" s="111">
        <v>168</v>
      </c>
      <c r="CI729" s="111">
        <v>195</v>
      </c>
      <c r="CJ729" s="111">
        <v>190</v>
      </c>
      <c r="CK729" s="111">
        <v>200</v>
      </c>
      <c r="CL729" s="111">
        <v>225</v>
      </c>
      <c r="CM729" s="111">
        <v>165</v>
      </c>
      <c r="CN729" s="111">
        <v>231</v>
      </c>
      <c r="CO729" s="111">
        <v>150</v>
      </c>
      <c r="CP729" s="111">
        <v>250</v>
      </c>
      <c r="CQ729" s="111">
        <v>173</v>
      </c>
      <c r="CR729" s="111">
        <v>170</v>
      </c>
      <c r="CS729" s="112"/>
      <c r="CT729" s="200" t="s">
        <v>529</v>
      </c>
      <c r="CU729" s="114"/>
      <c r="CV729" s="114"/>
      <c r="CW729" s="114"/>
      <c r="CX729" s="114"/>
      <c r="CY729" s="114"/>
      <c r="CZ729" s="114"/>
      <c r="DA729" s="114"/>
      <c r="DB729" s="115"/>
      <c r="DC729" s="116"/>
      <c r="DD729" s="116"/>
      <c r="DE729" s="116"/>
      <c r="DF729" s="117"/>
      <c r="DH729" s="119">
        <v>216.95788326776847</v>
      </c>
      <c r="DI729" s="119">
        <v>197.82028420364489</v>
      </c>
      <c r="DJ729" s="120">
        <v>240.09875560550975</v>
      </c>
      <c r="DK729" s="121"/>
      <c r="DL729" s="119">
        <v>213.61897332921427</v>
      </c>
      <c r="DM729" s="119">
        <v>216.32432808155698</v>
      </c>
      <c r="DN729" s="120">
        <v>191.87208320461332</v>
      </c>
      <c r="DO729" s="121"/>
      <c r="DP729" s="119">
        <v>195.3770588086056</v>
      </c>
      <c r="DQ729" s="119">
        <v>163.21747069717875</v>
      </c>
      <c r="DR729" s="120">
        <v>252.74008587883083</v>
      </c>
      <c r="DS729" s="121"/>
      <c r="DT729" s="119">
        <v>259.61880744618958</v>
      </c>
      <c r="DU729" s="119">
        <v>251.11163757998833</v>
      </c>
      <c r="DV729" s="120">
        <v>253.9139994182664</v>
      </c>
      <c r="DW729" s="121"/>
      <c r="DX729" s="119">
        <v>264.40442355152294</v>
      </c>
      <c r="DY729" s="119">
        <v>254.53784310237069</v>
      </c>
      <c r="DZ729" s="120">
        <v>290.21699260536548</v>
      </c>
      <c r="EA729" s="121"/>
      <c r="EB729" s="119">
        <v>218.75917939981187</v>
      </c>
      <c r="EC729" s="119">
        <v>224.1311647056736</v>
      </c>
      <c r="ED729" s="120">
        <v>179.96150774636641</v>
      </c>
      <c r="EE729" s="121"/>
      <c r="EF729" s="119">
        <v>201.66467932675798</v>
      </c>
      <c r="EG729" s="119">
        <v>219.30909269345895</v>
      </c>
      <c r="EH729" s="120">
        <v>256.19289464644976</v>
      </c>
      <c r="EI729" s="121"/>
      <c r="EJ729" s="119">
        <v>222.18631723682228</v>
      </c>
      <c r="EK729" s="119">
        <v>241.81443584473885</v>
      </c>
      <c r="EL729" s="120">
        <v>295.51776543695735</v>
      </c>
      <c r="EM729" s="121"/>
      <c r="EN729" s="119">
        <v>245.63230390024648</v>
      </c>
      <c r="EO729" s="119">
        <v>219.95887100671789</v>
      </c>
      <c r="EP729" s="120">
        <v>218.07549175970226</v>
      </c>
      <c r="EQ729" s="121"/>
      <c r="ER729" s="119">
        <v>269.39190010374983</v>
      </c>
      <c r="ES729" s="119">
        <v>222.43276429735968</v>
      </c>
      <c r="ET729" s="120">
        <v>232.6022586758136</v>
      </c>
      <c r="EU729" s="121"/>
      <c r="EV729" s="119">
        <v>248.40669326864486</v>
      </c>
      <c r="EW729" s="119">
        <v>203.03333098954676</v>
      </c>
      <c r="EX729" s="120">
        <v>203.13305266488541</v>
      </c>
      <c r="EY729" s="121"/>
      <c r="EZ729" s="119">
        <v>190.42358723678555</v>
      </c>
      <c r="FA729" s="119">
        <v>224.63199756481879</v>
      </c>
      <c r="FB729" s="120">
        <v>209.41749212147255</v>
      </c>
    </row>
    <row r="730" spans="1:158" s="118" customFormat="1" ht="15" customHeight="1" x14ac:dyDescent="0.25">
      <c r="A730" s="85">
        <v>26025090</v>
      </c>
      <c r="B730" s="86">
        <v>-76.561861109999995</v>
      </c>
      <c r="C730" s="86">
        <v>2.5847500000000001</v>
      </c>
      <c r="D730" s="445">
        <v>1850</v>
      </c>
      <c r="E730" s="450" t="s">
        <v>530</v>
      </c>
      <c r="F730" s="451" t="s">
        <v>65</v>
      </c>
      <c r="G730" s="451" t="s">
        <v>1515</v>
      </c>
      <c r="H730" s="451" t="s">
        <v>713</v>
      </c>
      <c r="I730" s="451" t="s">
        <v>1682</v>
      </c>
      <c r="J730" s="281" t="s">
        <v>1086</v>
      </c>
      <c r="K730" s="91" t="s">
        <v>1301</v>
      </c>
      <c r="L730" s="91" t="s">
        <v>1301</v>
      </c>
      <c r="M730" s="91" t="s">
        <v>1301</v>
      </c>
      <c r="N730" s="91" t="s">
        <v>1301</v>
      </c>
      <c r="O730" s="91" t="s">
        <v>1301</v>
      </c>
      <c r="P730" s="91" t="s">
        <v>1301</v>
      </c>
      <c r="Q730" s="91">
        <v>0.4</v>
      </c>
      <c r="R730" s="91">
        <v>0</v>
      </c>
      <c r="S730" s="91">
        <v>0</v>
      </c>
      <c r="T730" s="91">
        <v>0</v>
      </c>
      <c r="U730" s="91">
        <v>0</v>
      </c>
      <c r="V730" s="660">
        <v>0</v>
      </c>
      <c r="W730" s="660">
        <v>0</v>
      </c>
      <c r="X730" s="91">
        <v>75.599999999999994</v>
      </c>
      <c r="Y730" s="91">
        <v>4.9000000000000004</v>
      </c>
      <c r="Z730" s="91">
        <v>6.5</v>
      </c>
      <c r="AA730" s="91">
        <v>36.700000000000003</v>
      </c>
      <c r="AB730" s="91">
        <v>0</v>
      </c>
      <c r="AC730" s="91">
        <v>21.5</v>
      </c>
      <c r="AD730" s="91">
        <v>0</v>
      </c>
      <c r="AE730" s="91">
        <v>4.4000000000000004</v>
      </c>
      <c r="AF730" s="91">
        <v>0</v>
      </c>
      <c r="AG730" s="91">
        <v>6.5</v>
      </c>
      <c r="AH730" s="91">
        <v>2.2999999999999998</v>
      </c>
      <c r="AI730" s="91">
        <v>0</v>
      </c>
      <c r="AJ730" s="91">
        <v>26.4</v>
      </c>
      <c r="AK730" s="91">
        <v>0.4</v>
      </c>
      <c r="AL730" s="91">
        <v>0.6</v>
      </c>
      <c r="AM730" s="91">
        <v>0</v>
      </c>
      <c r="AN730" s="91">
        <v>0</v>
      </c>
      <c r="AO730" s="120"/>
      <c r="AP730" s="92">
        <f t="shared" si="467"/>
        <v>186.20000000000005</v>
      </c>
      <c r="AQ730" s="93">
        <v>235.39999999999998</v>
      </c>
      <c r="AR730" s="94">
        <f>+AP730*100/AQ730</f>
        <v>79.099405267629592</v>
      </c>
      <c r="AS730" s="95">
        <f>IF(AND((AP730*$AT$1*100/(AQ730*AT730))&gt;100+3.33*AP730-AQ730*AT730/$AT$1,AQ730&lt;30),IF(100+3.33*AP730-AQ730*AT730/$AT$1&gt;200,200,100+3.33*AP730-AQ730*AT730/$AT$1),IF((AP730*$AT$1*100/(AQ730*AT730))&lt;100+AP730-3.33*AQ730*AT730/$AT$1,100+AP730-3.33*AQ730*AT730/$AT$1,IF((AP730*$AT$1*100/(AQ730*AT730))&gt;200,200,(AP730*$AT$1*100/(AQ730*AT730)))))</f>
        <v>98.874256584537008</v>
      </c>
      <c r="AT730" s="96">
        <f>COUNT(K730:AO730)</f>
        <v>24</v>
      </c>
      <c r="AU730" s="97">
        <f t="shared" ref="AU730:AU748" si="489">COUNTIF(K730:AO730,"&gt;0")</f>
        <v>12</v>
      </c>
      <c r="AV730" s="98"/>
      <c r="AW730" s="58">
        <f t="shared" si="487"/>
        <v>0</v>
      </c>
      <c r="AX730" s="99"/>
      <c r="AY730" s="100">
        <f>MAX(K730:AO730)</f>
        <v>75.599999999999994</v>
      </c>
      <c r="AZ730" s="101">
        <v>128.9</v>
      </c>
      <c r="BA730" s="102">
        <f t="shared" si="470"/>
        <v>-53.300000000000011</v>
      </c>
      <c r="BB730" s="102" t="str">
        <f t="shared" si="471"/>
        <v/>
      </c>
      <c r="BC730" s="102" t="str">
        <f t="shared" si="472"/>
        <v/>
      </c>
      <c r="BD730" s="102">
        <v>18.766666666666669</v>
      </c>
      <c r="BE730" s="103">
        <f>AU730-BD730</f>
        <v>-6.7666666666666693</v>
      </c>
      <c r="BF730" s="124" t="s">
        <v>530</v>
      </c>
      <c r="BG730" s="105">
        <v>241.54482758620694</v>
      </c>
      <c r="BH730" s="105">
        <v>196.01071428571427</v>
      </c>
      <c r="BI730" s="105">
        <v>265.81428571428575</v>
      </c>
      <c r="BJ730" s="105">
        <v>235.39999999999998</v>
      </c>
      <c r="BK730" s="105">
        <v>183.37586206896552</v>
      </c>
      <c r="BL730" s="105">
        <v>86.046666666666667</v>
      </c>
      <c r="BM730" s="105">
        <v>52.289655172413781</v>
      </c>
      <c r="BN730" s="105">
        <v>53.278571428571418</v>
      </c>
      <c r="BO730" s="105">
        <v>89.813793103448276</v>
      </c>
      <c r="BP730" s="105">
        <v>211.25862068965517</v>
      </c>
      <c r="BQ730" s="105">
        <v>319.7689655172415</v>
      </c>
      <c r="BR730" s="106">
        <v>274.41481481481486</v>
      </c>
      <c r="BS730" s="107"/>
      <c r="BT730" s="191">
        <v>16.221111111111107</v>
      </c>
      <c r="BU730" s="192">
        <v>15.168547406191086</v>
      </c>
      <c r="BV730" s="192">
        <v>19.510344827586199</v>
      </c>
      <c r="BW730" s="192">
        <v>18.766666666666669</v>
      </c>
      <c r="BX730" s="192">
        <v>17.323333333333331</v>
      </c>
      <c r="BY730" s="193">
        <v>11.000000000000002</v>
      </c>
      <c r="BZ730" s="192">
        <v>7.5355555555555531</v>
      </c>
      <c r="CA730" s="192">
        <v>5.8344827586206884</v>
      </c>
      <c r="CB730" s="193">
        <v>10.173563218390809</v>
      </c>
      <c r="CC730" s="193">
        <v>17.822222222222223</v>
      </c>
      <c r="CD730" s="193">
        <v>21.172413793103445</v>
      </c>
      <c r="CE730" s="193">
        <v>19.082758620689656</v>
      </c>
      <c r="CF730" s="110"/>
      <c r="CG730" s="111">
        <v>106.6</v>
      </c>
      <c r="CH730" s="111">
        <v>108</v>
      </c>
      <c r="CI730" s="111">
        <v>81.3</v>
      </c>
      <c r="CJ730" s="111">
        <v>128.9</v>
      </c>
      <c r="CK730" s="111">
        <v>88.3</v>
      </c>
      <c r="CL730" s="111">
        <v>66.2</v>
      </c>
      <c r="CM730" s="111">
        <v>62</v>
      </c>
      <c r="CN730" s="111">
        <v>70</v>
      </c>
      <c r="CO730" s="111">
        <v>60.5</v>
      </c>
      <c r="CP730" s="111">
        <v>116.9</v>
      </c>
      <c r="CQ730" s="111">
        <v>127.5</v>
      </c>
      <c r="CR730" s="111">
        <v>104</v>
      </c>
      <c r="CS730" s="112"/>
      <c r="CT730" s="200" t="s">
        <v>530</v>
      </c>
      <c r="CU730" s="114">
        <f t="shared" ref="CU730:CU740" si="490">SUM(K730:T730)</f>
        <v>0.4</v>
      </c>
      <c r="CV730" s="114"/>
      <c r="CW730" s="114"/>
      <c r="CX730" s="114">
        <f t="shared" ref="CX730:CX740" si="491">SUM(U730:AD730)</f>
        <v>145.19999999999999</v>
      </c>
      <c r="CY730" s="114"/>
      <c r="CZ730" s="114"/>
      <c r="DA730" s="114">
        <f t="shared" ref="DA730:DA740" si="492">SUM(AE730:AO730)</f>
        <v>40.599999999999994</v>
      </c>
      <c r="DB730" s="115">
        <f t="shared" ref="DB730:DB740" si="493">+SUM(CU730:DA730)</f>
        <v>186.2</v>
      </c>
      <c r="DC730" s="116">
        <f t="shared" ref="DC730:DC740" si="494">COUNT(K730:T730)</f>
        <v>4</v>
      </c>
      <c r="DD730" s="116">
        <f t="shared" ref="DD730:DD740" si="495">COUNT(U730:AD730)</f>
        <v>10</v>
      </c>
      <c r="DE730" s="116">
        <f t="shared" ref="DE730:DE740" si="496">COUNT(AE730:AO730)</f>
        <v>10</v>
      </c>
      <c r="DF730" s="117">
        <f t="shared" ref="DF730:DF740" si="497">COUNT(K730:AO730)</f>
        <v>24</v>
      </c>
      <c r="DH730" s="119">
        <v>89.164702218762159</v>
      </c>
      <c r="DI730" s="119">
        <v>76.899688594783967</v>
      </c>
      <c r="DJ730" s="120">
        <v>84.005609186453867</v>
      </c>
      <c r="DK730" s="121"/>
      <c r="DL730" s="119">
        <v>70.197607792068766</v>
      </c>
      <c r="DM730" s="119">
        <v>75.71532368838858</v>
      </c>
      <c r="DN730" s="120">
        <v>51.60086162299087</v>
      </c>
      <c r="DO730" s="121"/>
      <c r="DP730" s="119">
        <v>90.786991338453987</v>
      </c>
      <c r="DQ730" s="119">
        <v>82.241150514789993</v>
      </c>
      <c r="DR730" s="120">
        <v>81.537375388135303</v>
      </c>
      <c r="DS730" s="121"/>
      <c r="DT730" s="119">
        <v>70.512525625256259</v>
      </c>
      <c r="DU730" s="119">
        <v>82.014568812354796</v>
      </c>
      <c r="DV730" s="120">
        <v>91.416238895722302</v>
      </c>
      <c r="DW730" s="121"/>
      <c r="DX730" s="119">
        <v>69.776867259724412</v>
      </c>
      <c r="DY730" s="119">
        <v>56.781175649747091</v>
      </c>
      <c r="DZ730" s="120">
        <v>64.478623757195194</v>
      </c>
      <c r="EA730" s="121"/>
      <c r="EB730" s="119">
        <v>43.857849223946801</v>
      </c>
      <c r="EC730" s="119">
        <v>22.649593495934969</v>
      </c>
      <c r="ED730" s="120">
        <v>26.355890613451603</v>
      </c>
      <c r="EE730" s="121"/>
      <c r="EF730" s="119">
        <v>22.149777777777775</v>
      </c>
      <c r="EG730" s="119">
        <v>10.71431111111111</v>
      </c>
      <c r="EH730" s="120">
        <v>21.222577777777779</v>
      </c>
      <c r="EI730" s="121"/>
      <c r="EJ730" s="119">
        <v>12.674724024126549</v>
      </c>
      <c r="EK730" s="119">
        <v>18.120894503243424</v>
      </c>
      <c r="EL730" s="120">
        <v>29.211278024354158</v>
      </c>
      <c r="EM730" s="121"/>
      <c r="EN730" s="119">
        <v>22.139759481961153</v>
      </c>
      <c r="EO730" s="119">
        <v>26.428091273512184</v>
      </c>
      <c r="EP730" s="120">
        <v>59.238815911193356</v>
      </c>
      <c r="EQ730" s="121"/>
      <c r="ER730" s="119">
        <v>53.298630638547152</v>
      </c>
      <c r="ES730" s="119">
        <v>76.809802284710003</v>
      </c>
      <c r="ET730" s="120">
        <v>96.634900410076156</v>
      </c>
      <c r="EU730" s="121"/>
      <c r="EV730" s="119">
        <v>79.455940114486992</v>
      </c>
      <c r="EW730" s="119">
        <v>105.77446939674151</v>
      </c>
      <c r="EX730" s="120">
        <v>117.78292382210476</v>
      </c>
      <c r="EY730" s="121"/>
      <c r="EZ730" s="119">
        <v>102.27786330049264</v>
      </c>
      <c r="FA730" s="119">
        <v>86.895435652709381</v>
      </c>
      <c r="FB730" s="120">
        <v>84.654287253694591</v>
      </c>
    </row>
    <row r="731" spans="1:158" s="118" customFormat="1" ht="15" customHeight="1" x14ac:dyDescent="0.25">
      <c r="A731" s="85">
        <v>26105150</v>
      </c>
      <c r="B731" s="86">
        <v>-76.03316667</v>
      </c>
      <c r="C731" s="86">
        <v>4.23897222</v>
      </c>
      <c r="D731" s="445">
        <v>1002</v>
      </c>
      <c r="E731" s="197" t="s">
        <v>531</v>
      </c>
      <c r="F731" s="169" t="s">
        <v>63</v>
      </c>
      <c r="G731" s="169" t="s">
        <v>1515</v>
      </c>
      <c r="H731" s="169" t="s">
        <v>713</v>
      </c>
      <c r="I731" s="169" t="s">
        <v>1688</v>
      </c>
      <c r="J731" s="171" t="s">
        <v>1090</v>
      </c>
      <c r="K731" s="91">
        <v>0</v>
      </c>
      <c r="L731" s="91">
        <v>0</v>
      </c>
      <c r="M731" s="91">
        <v>0</v>
      </c>
      <c r="N731" s="91" t="s">
        <v>1301</v>
      </c>
      <c r="O731" s="91">
        <v>1.6</v>
      </c>
      <c r="P731" s="91">
        <v>1.1000000000000001</v>
      </c>
      <c r="Q731" s="91">
        <v>0</v>
      </c>
      <c r="R731" s="91" t="s">
        <v>1301</v>
      </c>
      <c r="S731" s="91">
        <v>0</v>
      </c>
      <c r="T731" s="91" t="s">
        <v>1301</v>
      </c>
      <c r="U731" s="91" t="s">
        <v>1301</v>
      </c>
      <c r="V731" s="660">
        <v>67.8</v>
      </c>
      <c r="W731" s="660">
        <v>0</v>
      </c>
      <c r="X731" s="91">
        <v>21.2</v>
      </c>
      <c r="Y731" s="91">
        <v>24.6</v>
      </c>
      <c r="Z731" s="91">
        <v>24.6</v>
      </c>
      <c r="AA731" s="91">
        <v>28</v>
      </c>
      <c r="AB731" s="91">
        <v>0</v>
      </c>
      <c r="AC731" s="91">
        <v>0</v>
      </c>
      <c r="AD731" s="91">
        <v>0</v>
      </c>
      <c r="AE731" s="91">
        <v>0</v>
      </c>
      <c r="AF731" s="91" t="s">
        <v>1301</v>
      </c>
      <c r="AG731" s="91">
        <v>0</v>
      </c>
      <c r="AH731" s="91">
        <v>0</v>
      </c>
      <c r="AI731" s="91" t="s">
        <v>1301</v>
      </c>
      <c r="AJ731" s="91">
        <v>0</v>
      </c>
      <c r="AK731" s="91" t="s">
        <v>1301</v>
      </c>
      <c r="AL731" s="91">
        <v>0</v>
      </c>
      <c r="AM731" s="91">
        <v>0</v>
      </c>
      <c r="AN731" s="91">
        <v>0</v>
      </c>
      <c r="AO731" s="120"/>
      <c r="AP731" s="92" t="str">
        <f t="shared" si="467"/>
        <v/>
      </c>
      <c r="AQ731" s="93">
        <v>178.60660290718076</v>
      </c>
      <c r="AR731" s="94" t="e">
        <f>+AP731*100/AQ731</f>
        <v>#VALUE!</v>
      </c>
      <c r="AS731" s="95" t="e">
        <f>IF(AND((AP731*$AT$1*100/(AQ731*AT731))&gt;100+3.33*AP731-AQ731*AT731/$AT$1,AQ731&lt;30),IF(100+3.33*AP731-AQ731*AT731/$AT$1&gt;200,200,100+3.33*AP731-AQ731*AT731/$AT$1),IF((AP731*$AT$1*100/(AQ731*AT731))&lt;100+AP731-3.33*AQ731*AT731/$AT$1,100+AP731-3.33*AQ731*AT731/$AT$1,IF((AP731*$AT$1*100/(AQ731*AT731))&gt;200,200,(AP731*$AT$1*100/(AQ731*AT731)))))</f>
        <v>#VALUE!</v>
      </c>
      <c r="AT731" s="96"/>
      <c r="AU731" s="97"/>
      <c r="AV731" s="98"/>
      <c r="AW731" s="58">
        <f t="shared" si="487"/>
        <v>0</v>
      </c>
      <c r="AX731" s="99"/>
      <c r="AY731" s="100">
        <f>MAX(K731:AO731)</f>
        <v>67.8</v>
      </c>
      <c r="AZ731" s="101">
        <v>112</v>
      </c>
      <c r="BA731" s="102">
        <f t="shared" si="470"/>
        <v>-44.2</v>
      </c>
      <c r="BB731" s="102" t="str">
        <f t="shared" si="471"/>
        <v/>
      </c>
      <c r="BC731" s="102" t="str">
        <f t="shared" si="472"/>
        <v/>
      </c>
      <c r="BD731" s="102">
        <v>13.78874293012224</v>
      </c>
      <c r="BE731" s="103">
        <f>AU731-BD731</f>
        <v>-13.78874293012224</v>
      </c>
      <c r="BF731" s="124" t="s">
        <v>531</v>
      </c>
      <c r="BG731" s="105">
        <v>76.352613210678101</v>
      </c>
      <c r="BH731" s="105">
        <v>94.808333333333294</v>
      </c>
      <c r="BI731" s="105">
        <v>153.08944298426306</v>
      </c>
      <c r="BJ731" s="105">
        <v>178.60660290718076</v>
      </c>
      <c r="BK731" s="105">
        <v>149.42969441611325</v>
      </c>
      <c r="BL731" s="105">
        <v>84.687999999999988</v>
      </c>
      <c r="BM731" s="105">
        <v>69.733333333333334</v>
      </c>
      <c r="BN731" s="105">
        <v>63.720833333333353</v>
      </c>
      <c r="BO731" s="105">
        <v>113.25637784202894</v>
      </c>
      <c r="BP731" s="105">
        <v>178.00413337544038</v>
      </c>
      <c r="BQ731" s="105">
        <v>181.74132785683079</v>
      </c>
      <c r="BR731" s="106">
        <v>126.178778813625</v>
      </c>
      <c r="BS731" s="107"/>
      <c r="BT731" s="191">
        <v>7.3406035665294898</v>
      </c>
      <c r="BU731" s="192">
        <v>8.3330145397386772</v>
      </c>
      <c r="BV731" s="192">
        <v>12.749189455830578</v>
      </c>
      <c r="BW731" s="192">
        <v>13.78874293012224</v>
      </c>
      <c r="BX731" s="192">
        <v>13.451995705443977</v>
      </c>
      <c r="BY731" s="193">
        <v>9.571428571428573</v>
      </c>
      <c r="BZ731" s="192">
        <v>8.0917241379310347</v>
      </c>
      <c r="CA731" s="192">
        <v>6.2053681950233655</v>
      </c>
      <c r="CB731" s="193">
        <v>9.1805457815310003</v>
      </c>
      <c r="CC731" s="193">
        <v>13.911818239232032</v>
      </c>
      <c r="CD731" s="193">
        <v>13.999817821435858</v>
      </c>
      <c r="CE731" s="193">
        <v>10.674861864061864</v>
      </c>
      <c r="CF731" s="110"/>
      <c r="CG731" s="111">
        <v>67</v>
      </c>
      <c r="CH731" s="111">
        <v>77</v>
      </c>
      <c r="CI731" s="111">
        <v>79.900000000000006</v>
      </c>
      <c r="CJ731" s="111">
        <v>112</v>
      </c>
      <c r="CK731" s="111">
        <v>76.7</v>
      </c>
      <c r="CL731" s="111">
        <v>81.8</v>
      </c>
      <c r="CM731" s="111">
        <v>65</v>
      </c>
      <c r="CN731" s="111">
        <v>68.7</v>
      </c>
      <c r="CO731" s="111">
        <v>70</v>
      </c>
      <c r="CP731" s="111">
        <v>84</v>
      </c>
      <c r="CQ731" s="111">
        <v>79.400000000000006</v>
      </c>
      <c r="CR731" s="111">
        <v>83.1</v>
      </c>
      <c r="CS731" s="112"/>
      <c r="CT731" s="200" t="s">
        <v>531</v>
      </c>
      <c r="CU731" s="114">
        <f t="shared" si="490"/>
        <v>2.7</v>
      </c>
      <c r="CV731" s="114"/>
      <c r="CW731" s="114"/>
      <c r="CX731" s="114">
        <f t="shared" si="491"/>
        <v>166.2</v>
      </c>
      <c r="CY731" s="114"/>
      <c r="CZ731" s="114"/>
      <c r="DA731" s="114">
        <f t="shared" si="492"/>
        <v>0</v>
      </c>
      <c r="DB731" s="115">
        <f t="shared" si="493"/>
        <v>168.89999999999998</v>
      </c>
      <c r="DC731" s="116">
        <f t="shared" si="494"/>
        <v>7</v>
      </c>
      <c r="DD731" s="116">
        <f t="shared" si="495"/>
        <v>9</v>
      </c>
      <c r="DE731" s="116">
        <f t="shared" si="496"/>
        <v>7</v>
      </c>
      <c r="DF731" s="117">
        <f t="shared" si="497"/>
        <v>23</v>
      </c>
      <c r="DH731" s="119">
        <v>29.085607574046723</v>
      </c>
      <c r="DI731" s="119">
        <v>19.715747415964557</v>
      </c>
      <c r="DJ731" s="120">
        <v>28.695196734126633</v>
      </c>
      <c r="DK731" s="121"/>
      <c r="DL731" s="119">
        <v>26.741875465145121</v>
      </c>
      <c r="DM731" s="119">
        <v>34.583478045150073</v>
      </c>
      <c r="DN731" s="120">
        <v>22.519474075911674</v>
      </c>
      <c r="DO731" s="121"/>
      <c r="DP731" s="119">
        <v>51.754201631290698</v>
      </c>
      <c r="DQ731" s="119">
        <v>40.133918623510333</v>
      </c>
      <c r="DR731" s="120">
        <v>51.363603883130018</v>
      </c>
      <c r="DS731" s="121"/>
      <c r="DT731" s="119">
        <v>63.505488145048815</v>
      </c>
      <c r="DU731" s="119">
        <v>65.387866108786611</v>
      </c>
      <c r="DV731" s="120">
        <v>60.533312412831251</v>
      </c>
      <c r="DW731" s="121"/>
      <c r="DX731" s="119">
        <v>51.296585928982203</v>
      </c>
      <c r="DY731" s="119">
        <v>47.427017551360713</v>
      </c>
      <c r="DZ731" s="120">
        <v>61.317775830001935</v>
      </c>
      <c r="EA731" s="121"/>
      <c r="EB731" s="119">
        <v>44.130842031469065</v>
      </c>
      <c r="EC731" s="119">
        <v>19.338234148621275</v>
      </c>
      <c r="ED731" s="120">
        <v>27.470209534195352</v>
      </c>
      <c r="EE731" s="121"/>
      <c r="EF731" s="119">
        <v>25.694168425991091</v>
      </c>
      <c r="EG731" s="119">
        <v>18.754867464227072</v>
      </c>
      <c r="EH731" s="120">
        <v>24.475102040816331</v>
      </c>
      <c r="EI731" s="121"/>
      <c r="EJ731" s="119">
        <v>14.808291316526612</v>
      </c>
      <c r="EK731" s="119">
        <v>19.91114845938375</v>
      </c>
      <c r="EL731" s="120">
        <v>36.720560224089631</v>
      </c>
      <c r="EM731" s="121"/>
      <c r="EN731" s="119">
        <v>40.232874493927113</v>
      </c>
      <c r="EO731" s="119">
        <v>32.541295546558693</v>
      </c>
      <c r="EP731" s="120">
        <v>49.009163292847489</v>
      </c>
      <c r="EQ731" s="121"/>
      <c r="ER731" s="119">
        <v>55.818564490016186</v>
      </c>
      <c r="ES731" s="119">
        <v>54.710253642741506</v>
      </c>
      <c r="ET731" s="120">
        <v>76.171181867242311</v>
      </c>
      <c r="EU731" s="121"/>
      <c r="EV731" s="119">
        <v>54.888740219092334</v>
      </c>
      <c r="EW731" s="119">
        <v>51.601392801251954</v>
      </c>
      <c r="EX731" s="120">
        <v>63.256533646322389</v>
      </c>
      <c r="EY731" s="121"/>
      <c r="EZ731" s="119">
        <v>46.367610324729391</v>
      </c>
      <c r="FA731" s="119">
        <v>38.780183180682762</v>
      </c>
      <c r="FB731" s="120">
        <v>27.35220649458784</v>
      </c>
    </row>
    <row r="732" spans="1:158" s="118" customFormat="1" ht="15" customHeight="1" x14ac:dyDescent="0.25">
      <c r="A732" s="85">
        <v>26025110</v>
      </c>
      <c r="B732" s="86">
        <v>-76.556250000000006</v>
      </c>
      <c r="C732" s="86">
        <v>3.0753611099999998</v>
      </c>
      <c r="D732" s="445">
        <v>1001</v>
      </c>
      <c r="E732" s="450" t="s">
        <v>532</v>
      </c>
      <c r="F732" s="451" t="s">
        <v>65</v>
      </c>
      <c r="G732" s="451" t="s">
        <v>1515</v>
      </c>
      <c r="H732" s="451" t="s">
        <v>713</v>
      </c>
      <c r="I732" s="451" t="s">
        <v>1679</v>
      </c>
      <c r="J732" s="281" t="s">
        <v>1078</v>
      </c>
      <c r="K732" s="91">
        <v>0</v>
      </c>
      <c r="L732" s="91">
        <v>0</v>
      </c>
      <c r="M732" s="91">
        <v>0.2</v>
      </c>
      <c r="N732" s="91">
        <v>1.4</v>
      </c>
      <c r="O732" s="91">
        <v>0</v>
      </c>
      <c r="P732" s="91">
        <v>0</v>
      </c>
      <c r="Q732" s="91">
        <v>0</v>
      </c>
      <c r="R732" s="91">
        <v>0</v>
      </c>
      <c r="S732" s="91">
        <v>0</v>
      </c>
      <c r="T732" s="91">
        <v>9.9</v>
      </c>
      <c r="U732" s="91">
        <v>0</v>
      </c>
      <c r="V732" s="660">
        <v>34.700000000000003</v>
      </c>
      <c r="W732" s="660">
        <v>1.5</v>
      </c>
      <c r="X732" s="91">
        <v>12.1</v>
      </c>
      <c r="Y732" s="91">
        <v>9.5</v>
      </c>
      <c r="Z732" s="91">
        <v>2</v>
      </c>
      <c r="AA732" s="91">
        <v>0</v>
      </c>
      <c r="AB732" s="91">
        <v>0</v>
      </c>
      <c r="AC732" s="91">
        <v>5.8</v>
      </c>
      <c r="AD732" s="91">
        <v>0</v>
      </c>
      <c r="AE732" s="91">
        <v>0</v>
      </c>
      <c r="AF732" s="91">
        <v>0</v>
      </c>
      <c r="AG732" s="91">
        <v>1.2</v>
      </c>
      <c r="AH732" s="91">
        <v>0</v>
      </c>
      <c r="AI732" s="91">
        <v>0</v>
      </c>
      <c r="AJ732" s="91">
        <v>4.2</v>
      </c>
      <c r="AK732" s="91">
        <v>0</v>
      </c>
      <c r="AL732" s="91">
        <v>0</v>
      </c>
      <c r="AM732" s="91">
        <v>0</v>
      </c>
      <c r="AN732" s="91">
        <v>0</v>
      </c>
      <c r="AO732" s="120"/>
      <c r="AP732" s="92">
        <f t="shared" si="467"/>
        <v>82.500000000000014</v>
      </c>
      <c r="AQ732" s="93" t="s">
        <v>1301</v>
      </c>
      <c r="AR732" s="483"/>
      <c r="AS732" s="484"/>
      <c r="AT732" s="96">
        <f t="shared" si="488"/>
        <v>30</v>
      </c>
      <c r="AU732" s="97">
        <f t="shared" si="489"/>
        <v>11</v>
      </c>
      <c r="AV732" s="98"/>
      <c r="AW732" s="58">
        <f t="shared" si="487"/>
        <v>0</v>
      </c>
      <c r="AX732" s="99"/>
      <c r="AY732" s="100">
        <f>MAX(K732:AO732)</f>
        <v>34.700000000000003</v>
      </c>
      <c r="AZ732" s="101">
        <v>100.4</v>
      </c>
      <c r="BA732" s="102">
        <f t="shared" si="470"/>
        <v>-65.7</v>
      </c>
      <c r="BB732" s="102" t="str">
        <f t="shared" si="471"/>
        <v/>
      </c>
      <c r="BC732" s="102" t="str">
        <f t="shared" si="472"/>
        <v/>
      </c>
      <c r="BD732" s="102" t="s">
        <v>1301</v>
      </c>
      <c r="BE732" s="103"/>
      <c r="BF732" s="124" t="s">
        <v>532</v>
      </c>
      <c r="BG732" s="105" t="s">
        <v>1301</v>
      </c>
      <c r="BH732" s="105" t="s">
        <v>1301</v>
      </c>
      <c r="BI732" s="105" t="s">
        <v>1301</v>
      </c>
      <c r="BJ732" s="105" t="s">
        <v>1301</v>
      </c>
      <c r="BK732" s="105" t="s">
        <v>1301</v>
      </c>
      <c r="BL732" s="105" t="s">
        <v>1301</v>
      </c>
      <c r="BM732" s="105" t="s">
        <v>1301</v>
      </c>
      <c r="BN732" s="105" t="s">
        <v>1301</v>
      </c>
      <c r="BO732" s="105" t="s">
        <v>1301</v>
      </c>
      <c r="BP732" s="105" t="s">
        <v>1301</v>
      </c>
      <c r="BQ732" s="105" t="s">
        <v>1301</v>
      </c>
      <c r="BR732" s="106" t="s">
        <v>1301</v>
      </c>
      <c r="BS732" s="107"/>
      <c r="BT732" s="191" t="s">
        <v>1301</v>
      </c>
      <c r="BU732" s="192" t="s">
        <v>1301</v>
      </c>
      <c r="BV732" s="192" t="s">
        <v>1301</v>
      </c>
      <c r="BW732" s="192" t="s">
        <v>1301</v>
      </c>
      <c r="BX732" s="192" t="s">
        <v>1301</v>
      </c>
      <c r="BY732" s="193" t="s">
        <v>1301</v>
      </c>
      <c r="BZ732" s="192" t="s">
        <v>1301</v>
      </c>
      <c r="CA732" s="192" t="s">
        <v>1301</v>
      </c>
      <c r="CB732" s="193" t="s">
        <v>1301</v>
      </c>
      <c r="CC732" s="193" t="s">
        <v>1301</v>
      </c>
      <c r="CD732" s="193" t="s">
        <v>1301</v>
      </c>
      <c r="CE732" s="193" t="s">
        <v>1301</v>
      </c>
      <c r="CF732" s="110"/>
      <c r="CG732" s="111">
        <v>102.7</v>
      </c>
      <c r="CH732" s="111">
        <v>103.2</v>
      </c>
      <c r="CI732" s="111">
        <v>105.9</v>
      </c>
      <c r="CJ732" s="111">
        <v>100.4</v>
      </c>
      <c r="CK732" s="111">
        <v>88.2</v>
      </c>
      <c r="CL732" s="111">
        <v>107.6</v>
      </c>
      <c r="CM732" s="111">
        <v>63.9</v>
      </c>
      <c r="CN732" s="111">
        <v>50.8</v>
      </c>
      <c r="CO732" s="111">
        <v>77.400000000000006</v>
      </c>
      <c r="CP732" s="111">
        <v>93.6</v>
      </c>
      <c r="CQ732" s="111">
        <v>88.7</v>
      </c>
      <c r="CR732" s="111">
        <v>89.2</v>
      </c>
      <c r="CS732" s="112"/>
      <c r="CT732" s="200" t="s">
        <v>532</v>
      </c>
      <c r="CU732" s="114">
        <f t="shared" si="490"/>
        <v>11.5</v>
      </c>
      <c r="CV732" s="114"/>
      <c r="CW732" s="114"/>
      <c r="CX732" s="114">
        <f t="shared" si="491"/>
        <v>65.600000000000009</v>
      </c>
      <c r="CY732" s="114"/>
      <c r="CZ732" s="114"/>
      <c r="DA732" s="114">
        <f t="shared" si="492"/>
        <v>5.4</v>
      </c>
      <c r="DB732" s="115">
        <f t="shared" si="493"/>
        <v>82.500000000000014</v>
      </c>
      <c r="DC732" s="116">
        <f t="shared" si="494"/>
        <v>10</v>
      </c>
      <c r="DD732" s="116">
        <f t="shared" si="495"/>
        <v>10</v>
      </c>
      <c r="DE732" s="116">
        <f t="shared" si="496"/>
        <v>10</v>
      </c>
      <c r="DF732" s="117">
        <f t="shared" si="497"/>
        <v>30</v>
      </c>
      <c r="DH732" s="119"/>
      <c r="DI732" s="119"/>
      <c r="DJ732" s="120"/>
      <c r="DK732" s="121"/>
      <c r="DL732" s="119"/>
      <c r="DM732" s="119"/>
      <c r="DN732" s="120"/>
      <c r="DO732" s="121"/>
      <c r="DP732" s="119"/>
      <c r="DQ732" s="119"/>
      <c r="DR732" s="120"/>
      <c r="DS732" s="121"/>
      <c r="DT732" s="119"/>
      <c r="DU732" s="119"/>
      <c r="DV732" s="120"/>
      <c r="DW732" s="121"/>
      <c r="DX732" s="119"/>
      <c r="DY732" s="119"/>
      <c r="DZ732" s="120"/>
      <c r="EA732" s="121"/>
      <c r="EB732" s="119"/>
      <c r="EC732" s="119"/>
      <c r="ED732" s="120"/>
      <c r="EE732" s="121"/>
      <c r="EF732" s="119"/>
      <c r="EG732" s="119"/>
      <c r="EH732" s="120"/>
      <c r="EI732" s="121"/>
      <c r="EJ732" s="119"/>
      <c r="EK732" s="119"/>
      <c r="EL732" s="120"/>
      <c r="EM732" s="121"/>
      <c r="EN732" s="119"/>
      <c r="EO732" s="119"/>
      <c r="EP732" s="120"/>
      <c r="EQ732" s="121"/>
      <c r="ER732" s="119"/>
      <c r="ES732" s="119"/>
      <c r="ET732" s="120"/>
      <c r="EU732" s="121"/>
      <c r="EV732" s="119"/>
      <c r="EW732" s="119"/>
      <c r="EX732" s="120"/>
      <c r="EY732" s="121"/>
      <c r="EZ732" s="119"/>
      <c r="FA732" s="119"/>
      <c r="FB732" s="120"/>
    </row>
    <row r="733" spans="1:158" s="118" customFormat="1" ht="15" customHeight="1" x14ac:dyDescent="0.25">
      <c r="A733" s="85">
        <v>26045010</v>
      </c>
      <c r="B733" s="86">
        <v>-76.414472219999993</v>
      </c>
      <c r="C733" s="86">
        <v>3.2628055599999999</v>
      </c>
      <c r="D733" s="445">
        <v>1000</v>
      </c>
      <c r="E733" s="197" t="s">
        <v>533</v>
      </c>
      <c r="F733" s="169" t="s">
        <v>65</v>
      </c>
      <c r="G733" s="169" t="s">
        <v>1515</v>
      </c>
      <c r="H733" s="169" t="s">
        <v>713</v>
      </c>
      <c r="I733" s="169" t="s">
        <v>1676</v>
      </c>
      <c r="J733" s="171" t="s">
        <v>1091</v>
      </c>
      <c r="K733" s="91" t="s">
        <v>1301</v>
      </c>
      <c r="L733" s="91" t="s">
        <v>1301</v>
      </c>
      <c r="M733" s="91" t="s">
        <v>1301</v>
      </c>
      <c r="N733" s="91" t="s">
        <v>1301</v>
      </c>
      <c r="O733" s="91" t="s">
        <v>1301</v>
      </c>
      <c r="P733" s="91" t="s">
        <v>1301</v>
      </c>
      <c r="Q733" s="91" t="s">
        <v>1301</v>
      </c>
      <c r="R733" s="91" t="s">
        <v>1301</v>
      </c>
      <c r="S733" s="91" t="s">
        <v>1301</v>
      </c>
      <c r="T733" s="91" t="s">
        <v>1301</v>
      </c>
      <c r="U733" s="91" t="s">
        <v>1301</v>
      </c>
      <c r="V733" s="660" t="s">
        <v>1301</v>
      </c>
      <c r="W733" s="660" t="s">
        <v>1301</v>
      </c>
      <c r="X733" s="91" t="s">
        <v>1301</v>
      </c>
      <c r="Y733" s="91" t="s">
        <v>1301</v>
      </c>
      <c r="Z733" s="91" t="s">
        <v>1301</v>
      </c>
      <c r="AA733" s="91" t="s">
        <v>1301</v>
      </c>
      <c r="AB733" s="91" t="s">
        <v>1301</v>
      </c>
      <c r="AC733" s="91" t="s">
        <v>1301</v>
      </c>
      <c r="AD733" s="91" t="s">
        <v>1301</v>
      </c>
      <c r="AE733" s="91" t="s">
        <v>1301</v>
      </c>
      <c r="AF733" s="91" t="s">
        <v>1301</v>
      </c>
      <c r="AG733" s="91" t="s">
        <v>1301</v>
      </c>
      <c r="AH733" s="91" t="s">
        <v>1301</v>
      </c>
      <c r="AI733" s="91" t="s">
        <v>1301</v>
      </c>
      <c r="AJ733" s="91" t="s">
        <v>1301</v>
      </c>
      <c r="AK733" s="91" t="s">
        <v>1301</v>
      </c>
      <c r="AL733" s="91" t="s">
        <v>1301</v>
      </c>
      <c r="AM733" s="91" t="s">
        <v>1301</v>
      </c>
      <c r="AN733" s="91" t="s">
        <v>1301</v>
      </c>
      <c r="AO733" s="120"/>
      <c r="AP733" s="92" t="str">
        <f t="shared" si="467"/>
        <v/>
      </c>
      <c r="AQ733" s="93">
        <v>214.68571428571428</v>
      </c>
      <c r="AR733" s="483"/>
      <c r="AS733" s="484"/>
      <c r="AT733" s="96">
        <f t="shared" si="488"/>
        <v>0</v>
      </c>
      <c r="AU733" s="97">
        <f t="shared" si="489"/>
        <v>0</v>
      </c>
      <c r="AV733" s="98"/>
      <c r="AW733" s="58"/>
      <c r="AX733" s="99"/>
      <c r="AY733" s="100"/>
      <c r="AZ733" s="101">
        <v>97</v>
      </c>
      <c r="BA733" s="102" t="str">
        <f t="shared" si="470"/>
        <v/>
      </c>
      <c r="BB733" s="102" t="str">
        <f t="shared" si="471"/>
        <v/>
      </c>
      <c r="BC733" s="102" t="str">
        <f t="shared" si="472"/>
        <v/>
      </c>
      <c r="BD733" s="102">
        <v>13.035714285714292</v>
      </c>
      <c r="BE733" s="103">
        <f>AU733-BD733</f>
        <v>-13.035714285714292</v>
      </c>
      <c r="BF733" s="124" t="s">
        <v>533</v>
      </c>
      <c r="BG733" s="105">
        <v>102.5</v>
      </c>
      <c r="BH733" s="105">
        <v>107.46428571428571</v>
      </c>
      <c r="BI733" s="105">
        <v>169.87142857142857</v>
      </c>
      <c r="BJ733" s="105">
        <v>214.68571428571428</v>
      </c>
      <c r="BK733" s="105">
        <v>156.4148148148148</v>
      </c>
      <c r="BL733" s="105">
        <v>93.345833333333346</v>
      </c>
      <c r="BM733" s="105">
        <v>48.233333333333341</v>
      </c>
      <c r="BN733" s="105">
        <v>37.437037037037037</v>
      </c>
      <c r="BO733" s="105">
        <v>111.22222222222223</v>
      </c>
      <c r="BP733" s="105">
        <v>147.53846153846155</v>
      </c>
      <c r="BQ733" s="105">
        <v>182.34814814814817</v>
      </c>
      <c r="BR733" s="106">
        <v>123.6125</v>
      </c>
      <c r="BS733" s="107"/>
      <c r="BT733" s="191">
        <v>7.8712643678160887</v>
      </c>
      <c r="BU733" s="192">
        <v>7.8411828213403725</v>
      </c>
      <c r="BV733" s="192">
        <v>10.979310344827585</v>
      </c>
      <c r="BW733" s="192">
        <v>13.035714285714292</v>
      </c>
      <c r="BX733" s="192">
        <v>12.111111111111112</v>
      </c>
      <c r="BY733" s="193">
        <v>7.1673052362707548</v>
      </c>
      <c r="BZ733" s="192">
        <v>5.5185185185185173</v>
      </c>
      <c r="CA733" s="192">
        <v>4.5555555555555545</v>
      </c>
      <c r="CB733" s="193">
        <v>8.6666666666666679</v>
      </c>
      <c r="CC733" s="193">
        <v>11.316049382716049</v>
      </c>
      <c r="CD733" s="193">
        <v>13.148148148148154</v>
      </c>
      <c r="CE733" s="193">
        <v>9.5617283950617242</v>
      </c>
      <c r="CF733" s="110"/>
      <c r="CG733" s="111">
        <v>70</v>
      </c>
      <c r="CH733" s="111">
        <v>82.7</v>
      </c>
      <c r="CI733" s="111">
        <v>80.5</v>
      </c>
      <c r="CJ733" s="111">
        <v>97</v>
      </c>
      <c r="CK733" s="111">
        <v>94.3</v>
      </c>
      <c r="CL733" s="111">
        <v>69.5</v>
      </c>
      <c r="CM733" s="111">
        <v>54</v>
      </c>
      <c r="CN733" s="111">
        <v>54</v>
      </c>
      <c r="CO733" s="111">
        <v>90</v>
      </c>
      <c r="CP733" s="111">
        <v>90</v>
      </c>
      <c r="CQ733" s="111">
        <v>67</v>
      </c>
      <c r="CR733" s="111">
        <v>69.599999999999994</v>
      </c>
      <c r="CS733" s="112"/>
      <c r="CT733" s="200" t="s">
        <v>533</v>
      </c>
      <c r="CU733" s="114">
        <f t="shared" si="490"/>
        <v>0</v>
      </c>
      <c r="CV733" s="114"/>
      <c r="CW733" s="114"/>
      <c r="CX733" s="114">
        <f t="shared" si="491"/>
        <v>0</v>
      </c>
      <c r="CY733" s="114"/>
      <c r="CZ733" s="114"/>
      <c r="DA733" s="114">
        <f t="shared" si="492"/>
        <v>0</v>
      </c>
      <c r="DB733" s="115">
        <f t="shared" si="493"/>
        <v>0</v>
      </c>
      <c r="DC733" s="116">
        <f t="shared" si="494"/>
        <v>0</v>
      </c>
      <c r="DD733" s="116">
        <f t="shared" si="495"/>
        <v>0</v>
      </c>
      <c r="DE733" s="116">
        <f t="shared" si="496"/>
        <v>0</v>
      </c>
      <c r="DF733" s="117">
        <f t="shared" si="497"/>
        <v>0</v>
      </c>
      <c r="DH733" s="119">
        <v>26.577967213114754</v>
      </c>
      <c r="DI733" s="119">
        <v>32.461639344262295</v>
      </c>
      <c r="DJ733" s="120">
        <v>39.968393442622947</v>
      </c>
      <c r="DK733" s="121"/>
      <c r="DL733" s="119">
        <v>32.909633740288569</v>
      </c>
      <c r="DM733" s="119">
        <v>32.801021087680354</v>
      </c>
      <c r="DN733" s="120">
        <v>32.149345172031076</v>
      </c>
      <c r="DO733" s="121"/>
      <c r="DP733" s="119">
        <v>47.94460881934566</v>
      </c>
      <c r="DQ733" s="119">
        <v>45.573155049786635</v>
      </c>
      <c r="DR733" s="120">
        <v>51.450236130867701</v>
      </c>
      <c r="DS733" s="121"/>
      <c r="DT733" s="119">
        <v>59.381409295352334</v>
      </c>
      <c r="DU733" s="119">
        <v>70.320089955022496</v>
      </c>
      <c r="DV733" s="120">
        <v>78.758500749625185</v>
      </c>
      <c r="DW733" s="121"/>
      <c r="DX733" s="119">
        <v>48.853073170731719</v>
      </c>
      <c r="DY733" s="119">
        <v>45.575718157181576</v>
      </c>
      <c r="DZ733" s="120">
        <v>56.739208672086725</v>
      </c>
      <c r="EA733" s="121"/>
      <c r="EB733" s="119">
        <v>46.870237442922381</v>
      </c>
      <c r="EC733" s="119">
        <v>17.299744292237442</v>
      </c>
      <c r="ED733" s="120">
        <v>23.938018264840185</v>
      </c>
      <c r="EE733" s="121"/>
      <c r="EF733" s="119">
        <v>20.656166666666667</v>
      </c>
      <c r="EG733" s="119">
        <v>10.536731481481482</v>
      </c>
      <c r="EH733" s="120">
        <v>13.875101851851854</v>
      </c>
      <c r="EI733" s="121"/>
      <c r="EJ733" s="119">
        <v>10.313114754098359</v>
      </c>
      <c r="EK733" s="119">
        <v>9.0717213114754092</v>
      </c>
      <c r="EL733" s="120">
        <v>21.390163934426226</v>
      </c>
      <c r="EM733" s="121"/>
      <c r="EN733" s="119">
        <v>23.081689516129028</v>
      </c>
      <c r="EO733" s="119">
        <v>28.979213709677417</v>
      </c>
      <c r="EP733" s="120">
        <v>48.807096774193546</v>
      </c>
      <c r="EQ733" s="121"/>
      <c r="ER733" s="119">
        <v>43.211745084745758</v>
      </c>
      <c r="ES733" s="119">
        <v>45.980461016949143</v>
      </c>
      <c r="ET733" s="120">
        <v>56.659793898305075</v>
      </c>
      <c r="EU733" s="121"/>
      <c r="EV733" s="119">
        <v>55.228601694915262</v>
      </c>
      <c r="EW733" s="119">
        <v>53.842937853107358</v>
      </c>
      <c r="EX733" s="120">
        <v>54.436793785310741</v>
      </c>
      <c r="EY733" s="121"/>
      <c r="EZ733" s="119">
        <v>49.582249560632683</v>
      </c>
      <c r="FA733" s="119">
        <v>37.282776801405973</v>
      </c>
      <c r="FB733" s="120">
        <v>22.484973637961328</v>
      </c>
    </row>
    <row r="734" spans="1:158" s="118" customFormat="1" ht="15" customHeight="1" x14ac:dyDescent="0.25">
      <c r="A734" s="85">
        <v>26060020</v>
      </c>
      <c r="B734" s="86">
        <v>-76.345972219999993</v>
      </c>
      <c r="C734" s="86">
        <v>3.3204444400000002</v>
      </c>
      <c r="D734" s="445">
        <v>1000</v>
      </c>
      <c r="E734" s="450" t="s">
        <v>534</v>
      </c>
      <c r="F734" s="451" t="s">
        <v>63</v>
      </c>
      <c r="G734" s="451" t="s">
        <v>1515</v>
      </c>
      <c r="H734" s="451" t="s">
        <v>713</v>
      </c>
      <c r="I734" s="451" t="s">
        <v>1689</v>
      </c>
      <c r="J734" s="281" t="s">
        <v>827</v>
      </c>
      <c r="K734" s="91">
        <v>0</v>
      </c>
      <c r="L734" s="91">
        <v>0</v>
      </c>
      <c r="M734" s="91">
        <v>0</v>
      </c>
      <c r="N734" s="91">
        <v>0</v>
      </c>
      <c r="O734" s="91">
        <v>0</v>
      </c>
      <c r="P734" s="91">
        <v>0</v>
      </c>
      <c r="Q734" s="91">
        <v>25</v>
      </c>
      <c r="R734" s="91">
        <v>0</v>
      </c>
      <c r="S734" s="91">
        <v>0</v>
      </c>
      <c r="T734" s="91">
        <v>0</v>
      </c>
      <c r="U734" s="91">
        <v>0</v>
      </c>
      <c r="V734" s="660">
        <v>25</v>
      </c>
      <c r="W734" s="660">
        <v>14</v>
      </c>
      <c r="X734" s="91">
        <v>0</v>
      </c>
      <c r="Y734" s="91">
        <v>62</v>
      </c>
      <c r="Z734" s="91">
        <v>29</v>
      </c>
      <c r="AA734" s="91">
        <v>0</v>
      </c>
      <c r="AB734" s="91">
        <v>0</v>
      </c>
      <c r="AC734" s="91">
        <v>0</v>
      </c>
      <c r="AD734" s="91">
        <v>0</v>
      </c>
      <c r="AE734" s="91">
        <v>0</v>
      </c>
      <c r="AF734" s="91">
        <v>0</v>
      </c>
      <c r="AG734" s="91">
        <v>0</v>
      </c>
      <c r="AH734" s="91">
        <v>0</v>
      </c>
      <c r="AI734" s="91">
        <v>0</v>
      </c>
      <c r="AJ734" s="91">
        <v>60</v>
      </c>
      <c r="AK734" s="91">
        <v>1</v>
      </c>
      <c r="AL734" s="91">
        <v>0</v>
      </c>
      <c r="AM734" s="91">
        <v>0</v>
      </c>
      <c r="AN734" s="91" t="s">
        <v>1301</v>
      </c>
      <c r="AO734" s="120"/>
      <c r="AP734" s="92">
        <f t="shared" si="467"/>
        <v>216</v>
      </c>
      <c r="AQ734" s="93">
        <v>189.33333333333334</v>
      </c>
      <c r="AR734" s="483"/>
      <c r="AS734" s="484"/>
      <c r="AT734" s="96">
        <f t="shared" si="488"/>
        <v>29</v>
      </c>
      <c r="AU734" s="97">
        <f t="shared" si="489"/>
        <v>7</v>
      </c>
      <c r="AV734" s="98"/>
      <c r="AW734" s="58"/>
      <c r="AX734" s="99"/>
      <c r="AY734" s="100"/>
      <c r="AZ734" s="101">
        <v>96</v>
      </c>
      <c r="BA734" s="102" t="str">
        <f t="shared" si="470"/>
        <v/>
      </c>
      <c r="BB734" s="102" t="str">
        <f t="shared" si="471"/>
        <v/>
      </c>
      <c r="BC734" s="102" t="str">
        <f t="shared" si="472"/>
        <v/>
      </c>
      <c r="BD734" s="102">
        <v>10.900000000000002</v>
      </c>
      <c r="BE734" s="103">
        <f>AU734-BD734</f>
        <v>-3.9000000000000021</v>
      </c>
      <c r="BF734" s="124" t="s">
        <v>534</v>
      </c>
      <c r="BG734" s="105">
        <v>83.827586206896555</v>
      </c>
      <c r="BH734" s="105">
        <v>88.34482758620689</v>
      </c>
      <c r="BI734" s="105">
        <v>154.9</v>
      </c>
      <c r="BJ734" s="105">
        <v>189.33333333333334</v>
      </c>
      <c r="BK734" s="105">
        <v>147.28571428571428</v>
      </c>
      <c r="BL734" s="105">
        <v>62.696551724137933</v>
      </c>
      <c r="BM734" s="105">
        <v>39.93333333333333</v>
      </c>
      <c r="BN734" s="105">
        <v>33.428571428571431</v>
      </c>
      <c r="BO734" s="105">
        <v>87.551724137931032</v>
      </c>
      <c r="BP734" s="105">
        <v>149.26666666666668</v>
      </c>
      <c r="BQ734" s="105">
        <v>156.69999999999999</v>
      </c>
      <c r="BR734" s="106">
        <v>100.03448275862068</v>
      </c>
      <c r="BS734" s="107"/>
      <c r="BT734" s="191">
        <v>5.9399999999999977</v>
      </c>
      <c r="BU734" s="192">
        <v>5.4354577175697871</v>
      </c>
      <c r="BV734" s="192">
        <v>9.2333333333333325</v>
      </c>
      <c r="BW734" s="192">
        <v>10.900000000000002</v>
      </c>
      <c r="BX734" s="192">
        <v>9.2160919540229855</v>
      </c>
      <c r="BY734" s="193">
        <v>5.1379310344827571</v>
      </c>
      <c r="BZ734" s="192">
        <v>4.0999999999999996</v>
      </c>
      <c r="CA734" s="192">
        <v>3.9733333333333327</v>
      </c>
      <c r="CB734" s="193">
        <v>6.110344827586208</v>
      </c>
      <c r="CC734" s="193">
        <v>9.3666666666666654</v>
      </c>
      <c r="CD734" s="193">
        <v>10.200000000000001</v>
      </c>
      <c r="CE734" s="193">
        <v>7.9066666666666654</v>
      </c>
      <c r="CF734" s="110"/>
      <c r="CG734" s="111">
        <v>73</v>
      </c>
      <c r="CH734" s="111">
        <v>118</v>
      </c>
      <c r="CI734" s="111">
        <v>107</v>
      </c>
      <c r="CJ734" s="111">
        <v>96</v>
      </c>
      <c r="CK734" s="111">
        <v>123</v>
      </c>
      <c r="CL734" s="111">
        <v>95</v>
      </c>
      <c r="CM734" s="111">
        <v>107.3</v>
      </c>
      <c r="CN734" s="111">
        <v>63</v>
      </c>
      <c r="CO734" s="111">
        <v>90</v>
      </c>
      <c r="CP734" s="111">
        <v>85</v>
      </c>
      <c r="CQ734" s="111">
        <v>82</v>
      </c>
      <c r="CR734" s="111">
        <v>61</v>
      </c>
      <c r="CS734" s="112"/>
      <c r="CT734" s="200" t="s">
        <v>534</v>
      </c>
      <c r="CU734" s="114">
        <f t="shared" si="490"/>
        <v>25</v>
      </c>
      <c r="CV734" s="114"/>
      <c r="CW734" s="114"/>
      <c r="CX734" s="114">
        <f t="shared" si="491"/>
        <v>130</v>
      </c>
      <c r="CY734" s="114"/>
      <c r="CZ734" s="114"/>
      <c r="DA734" s="114">
        <f t="shared" si="492"/>
        <v>61</v>
      </c>
      <c r="DB734" s="115">
        <f t="shared" si="493"/>
        <v>216</v>
      </c>
      <c r="DC734" s="116">
        <f t="shared" si="494"/>
        <v>10</v>
      </c>
      <c r="DD734" s="116">
        <f t="shared" si="495"/>
        <v>10</v>
      </c>
      <c r="DE734" s="116">
        <f t="shared" si="496"/>
        <v>9</v>
      </c>
      <c r="DF734" s="117">
        <f t="shared" si="497"/>
        <v>29</v>
      </c>
      <c r="DH734" s="119">
        <v>24.609773539928486</v>
      </c>
      <c r="DI734" s="119">
        <v>25.910290027810884</v>
      </c>
      <c r="DJ734" s="120">
        <v>33.413269765593959</v>
      </c>
      <c r="DK734" s="121"/>
      <c r="DL734" s="119">
        <v>29.363018597997137</v>
      </c>
      <c r="DM734" s="119">
        <v>27.8442417739628</v>
      </c>
      <c r="DN734" s="120">
        <v>37.15940629470672</v>
      </c>
      <c r="DO734" s="121"/>
      <c r="DP734" s="119">
        <v>43.23121387283237</v>
      </c>
      <c r="DQ734" s="119">
        <v>43.331286127167623</v>
      </c>
      <c r="DR734" s="120">
        <v>51.9375</v>
      </c>
      <c r="DS734" s="121"/>
      <c r="DT734" s="119">
        <v>52.665277777777781</v>
      </c>
      <c r="DU734" s="119">
        <v>63.158735380116951</v>
      </c>
      <c r="DV734" s="120">
        <v>64.742653508771937</v>
      </c>
      <c r="DW734" s="121"/>
      <c r="DX734" s="119">
        <v>37.293932986337019</v>
      </c>
      <c r="DY734" s="119">
        <v>40.593396226415095</v>
      </c>
      <c r="DZ734" s="120">
        <v>49.29198113207547</v>
      </c>
      <c r="EA734" s="121"/>
      <c r="EB734" s="119">
        <v>33.007838503200396</v>
      </c>
      <c r="EC734" s="119">
        <v>13.671885770556377</v>
      </c>
      <c r="ED734" s="120">
        <v>19.433609059576565</v>
      </c>
      <c r="EE734" s="121"/>
      <c r="EF734" s="119">
        <v>16.435931142410016</v>
      </c>
      <c r="EG734" s="119">
        <v>12.427167449139281</v>
      </c>
      <c r="EH734" s="120">
        <v>13.830234741784039</v>
      </c>
      <c r="EI734" s="121"/>
      <c r="EJ734" s="119">
        <v>12.021768707482995</v>
      </c>
      <c r="EK734" s="119">
        <v>11.420680272108845</v>
      </c>
      <c r="EL734" s="120">
        <v>20.737551020408166</v>
      </c>
      <c r="EM734" s="121"/>
      <c r="EN734" s="119">
        <v>19.402115594329334</v>
      </c>
      <c r="EO734" s="119">
        <v>25.902824427480915</v>
      </c>
      <c r="EP734" s="120">
        <v>46.405059978189747</v>
      </c>
      <c r="EQ734" s="121"/>
      <c r="ER734" s="119">
        <v>40.190469416785206</v>
      </c>
      <c r="ES734" s="119">
        <v>46.588952110004733</v>
      </c>
      <c r="ET734" s="120">
        <v>53.787245139876703</v>
      </c>
      <c r="EU734" s="121"/>
      <c r="EV734" s="119">
        <v>49.9</v>
      </c>
      <c r="EW734" s="119">
        <v>52</v>
      </c>
      <c r="EX734" s="120">
        <v>54.8</v>
      </c>
      <c r="EY734" s="121"/>
      <c r="EZ734" s="119">
        <v>32.288220277169941</v>
      </c>
      <c r="FA734" s="119">
        <v>39.585557986870896</v>
      </c>
      <c r="FB734" s="120">
        <v>19.49288840262582</v>
      </c>
    </row>
    <row r="735" spans="1:158" s="118" customFormat="1" ht="15" customHeight="1" x14ac:dyDescent="0.25">
      <c r="A735" s="85">
        <v>53110130</v>
      </c>
      <c r="B735" s="86">
        <v>-76.592555559999994</v>
      </c>
      <c r="C735" s="86">
        <v>3.6901388900000001</v>
      </c>
      <c r="D735" s="445">
        <v>1440</v>
      </c>
      <c r="E735" s="197" t="s">
        <v>535</v>
      </c>
      <c r="F735" s="169" t="s">
        <v>63</v>
      </c>
      <c r="G735" s="169" t="s">
        <v>1521</v>
      </c>
      <c r="H735" s="169" t="s">
        <v>1523</v>
      </c>
      <c r="I735" s="169" t="s">
        <v>1559</v>
      </c>
      <c r="J735" s="171" t="s">
        <v>1092</v>
      </c>
      <c r="K735" s="91">
        <v>0</v>
      </c>
      <c r="L735" s="91" t="s">
        <v>1301</v>
      </c>
      <c r="M735" s="91">
        <v>0</v>
      </c>
      <c r="N735" s="91">
        <v>0</v>
      </c>
      <c r="O735" s="91">
        <v>0</v>
      </c>
      <c r="P735" s="91">
        <v>7.2</v>
      </c>
      <c r="Q735" s="91">
        <v>0</v>
      </c>
      <c r="R735" s="91">
        <v>0</v>
      </c>
      <c r="S735" s="91">
        <v>0</v>
      </c>
      <c r="T735" s="91">
        <v>0</v>
      </c>
      <c r="U735" s="91">
        <v>0</v>
      </c>
      <c r="V735" s="660">
        <v>0</v>
      </c>
      <c r="W735" s="660">
        <v>44.1</v>
      </c>
      <c r="X735" s="91">
        <v>0</v>
      </c>
      <c r="Y735" s="91">
        <v>2.8</v>
      </c>
      <c r="Z735" s="91">
        <v>10.5</v>
      </c>
      <c r="AA735" s="91">
        <v>21.6</v>
      </c>
      <c r="AB735" s="91">
        <v>0</v>
      </c>
      <c r="AC735" s="91">
        <v>4.8</v>
      </c>
      <c r="AD735" s="91">
        <v>0</v>
      </c>
      <c r="AE735" s="91">
        <v>0</v>
      </c>
      <c r="AF735" s="91">
        <v>8.1999999999999993</v>
      </c>
      <c r="AG735" s="91">
        <v>0</v>
      </c>
      <c r="AH735" s="91">
        <v>0</v>
      </c>
      <c r="AI735" s="91">
        <v>0</v>
      </c>
      <c r="AJ735" s="91">
        <v>0</v>
      </c>
      <c r="AK735" s="91">
        <v>0</v>
      </c>
      <c r="AL735" s="91">
        <v>6.2</v>
      </c>
      <c r="AM735" s="91">
        <v>0</v>
      </c>
      <c r="AN735" s="91">
        <v>0</v>
      </c>
      <c r="AO735" s="120"/>
      <c r="AP735" s="92">
        <f t="shared" si="467"/>
        <v>105.39999999999999</v>
      </c>
      <c r="AQ735" s="93" t="s">
        <v>1301</v>
      </c>
      <c r="AR735" s="483"/>
      <c r="AS735" s="484"/>
      <c r="AT735" s="96">
        <f t="shared" si="488"/>
        <v>29</v>
      </c>
      <c r="AU735" s="97">
        <f t="shared" si="489"/>
        <v>8</v>
      </c>
      <c r="AV735" s="98"/>
      <c r="AW735" s="58">
        <f t="shared" si="487"/>
        <v>0</v>
      </c>
      <c r="AX735" s="99"/>
      <c r="AY735" s="100">
        <f t="shared" ref="AY735:AY748" si="498">MAX(K735:AO735)</f>
        <v>44.1</v>
      </c>
      <c r="AZ735" s="101">
        <v>50</v>
      </c>
      <c r="BA735" s="102">
        <f t="shared" si="470"/>
        <v>-5.8999999999999986</v>
      </c>
      <c r="BB735" s="102" t="str">
        <f t="shared" si="471"/>
        <v/>
      </c>
      <c r="BC735" s="102" t="str">
        <f t="shared" si="472"/>
        <v/>
      </c>
      <c r="BD735" s="102" t="s">
        <v>1301</v>
      </c>
      <c r="BE735" s="103"/>
      <c r="BF735" s="124" t="s">
        <v>535</v>
      </c>
      <c r="BG735" s="105" t="s">
        <v>1301</v>
      </c>
      <c r="BH735" s="105" t="s">
        <v>1301</v>
      </c>
      <c r="BI735" s="105" t="s">
        <v>1301</v>
      </c>
      <c r="BJ735" s="105" t="s">
        <v>1301</v>
      </c>
      <c r="BK735" s="105" t="s">
        <v>1301</v>
      </c>
      <c r="BL735" s="105" t="s">
        <v>1301</v>
      </c>
      <c r="BM735" s="105" t="s">
        <v>1301</v>
      </c>
      <c r="BN735" s="105" t="s">
        <v>1301</v>
      </c>
      <c r="BO735" s="105" t="s">
        <v>1301</v>
      </c>
      <c r="BP735" s="105" t="s">
        <v>1301</v>
      </c>
      <c r="BQ735" s="105" t="s">
        <v>1301</v>
      </c>
      <c r="BR735" s="106" t="s">
        <v>1301</v>
      </c>
      <c r="BS735" s="107"/>
      <c r="BT735" s="191" t="s">
        <v>1301</v>
      </c>
      <c r="BU735" s="192" t="s">
        <v>1301</v>
      </c>
      <c r="BV735" s="192" t="s">
        <v>1301</v>
      </c>
      <c r="BW735" s="192" t="s">
        <v>1301</v>
      </c>
      <c r="BX735" s="192" t="s">
        <v>1301</v>
      </c>
      <c r="BY735" s="193" t="s">
        <v>1301</v>
      </c>
      <c r="BZ735" s="192" t="s">
        <v>1301</v>
      </c>
      <c r="CA735" s="192" t="s">
        <v>1301</v>
      </c>
      <c r="CB735" s="193" t="s">
        <v>1301</v>
      </c>
      <c r="CC735" s="193" t="s">
        <v>1301</v>
      </c>
      <c r="CD735" s="193" t="s">
        <v>1301</v>
      </c>
      <c r="CE735" s="193" t="s">
        <v>1301</v>
      </c>
      <c r="CF735" s="110"/>
      <c r="CG735" s="111">
        <v>52.2</v>
      </c>
      <c r="CH735" s="111">
        <v>33.299999999999997</v>
      </c>
      <c r="CI735" s="111">
        <v>70.099999999999994</v>
      </c>
      <c r="CJ735" s="111">
        <v>50</v>
      </c>
      <c r="CK735" s="111">
        <v>40.6</v>
      </c>
      <c r="CL735" s="111">
        <v>47.5</v>
      </c>
      <c r="CM735" s="111">
        <v>38.200000000000003</v>
      </c>
      <c r="CN735" s="111">
        <v>39.200000000000003</v>
      </c>
      <c r="CO735" s="111">
        <v>40.1</v>
      </c>
      <c r="CP735" s="111">
        <v>59</v>
      </c>
      <c r="CQ735" s="111">
        <v>42</v>
      </c>
      <c r="CR735" s="111">
        <v>60.5</v>
      </c>
      <c r="CS735" s="112"/>
      <c r="CT735" s="200" t="s">
        <v>535</v>
      </c>
      <c r="CU735" s="114">
        <f t="shared" si="490"/>
        <v>7.2</v>
      </c>
      <c r="CV735" s="114"/>
      <c r="CW735" s="114"/>
      <c r="CX735" s="114">
        <f t="shared" si="491"/>
        <v>83.8</v>
      </c>
      <c r="CY735" s="114"/>
      <c r="CZ735" s="114"/>
      <c r="DA735" s="114">
        <f t="shared" si="492"/>
        <v>14.399999999999999</v>
      </c>
      <c r="DB735" s="115">
        <f t="shared" si="493"/>
        <v>105.4</v>
      </c>
      <c r="DC735" s="116">
        <f t="shared" si="494"/>
        <v>9</v>
      </c>
      <c r="DD735" s="116">
        <f t="shared" si="495"/>
        <v>10</v>
      </c>
      <c r="DE735" s="116">
        <f t="shared" si="496"/>
        <v>10</v>
      </c>
      <c r="DF735" s="117">
        <f t="shared" si="497"/>
        <v>29</v>
      </c>
      <c r="DH735" s="119"/>
      <c r="DI735" s="119"/>
      <c r="DJ735" s="120"/>
      <c r="DK735" s="121"/>
      <c r="DL735" s="119"/>
      <c r="DM735" s="119"/>
      <c r="DN735" s="120"/>
      <c r="DO735" s="121"/>
      <c r="DP735" s="119"/>
      <c r="DQ735" s="119"/>
      <c r="DR735" s="120"/>
      <c r="DS735" s="121"/>
      <c r="DT735" s="119"/>
      <c r="DU735" s="119"/>
      <c r="DV735" s="120"/>
      <c r="DW735" s="121"/>
      <c r="DX735" s="119"/>
      <c r="DY735" s="119"/>
      <c r="DZ735" s="120"/>
      <c r="EA735" s="121"/>
      <c r="EB735" s="119"/>
      <c r="EC735" s="119"/>
      <c r="ED735" s="120"/>
      <c r="EE735" s="121"/>
      <c r="EF735" s="119"/>
      <c r="EG735" s="119"/>
      <c r="EH735" s="120"/>
      <c r="EI735" s="121"/>
      <c r="EJ735" s="119"/>
      <c r="EK735" s="119"/>
      <c r="EL735" s="120"/>
      <c r="EM735" s="121"/>
      <c r="EN735" s="119"/>
      <c r="EO735" s="119"/>
      <c r="EP735" s="120"/>
      <c r="EQ735" s="121"/>
      <c r="ER735" s="119"/>
      <c r="ES735" s="119"/>
      <c r="ET735" s="120"/>
      <c r="EU735" s="121"/>
      <c r="EV735" s="119"/>
      <c r="EW735" s="119"/>
      <c r="EX735" s="120"/>
      <c r="EY735" s="121"/>
      <c r="EZ735" s="119"/>
      <c r="FA735" s="119"/>
      <c r="FB735" s="120"/>
    </row>
    <row r="736" spans="1:158" s="118" customFormat="1" ht="15" customHeight="1" x14ac:dyDescent="0.25">
      <c r="A736" s="85">
        <v>26090060</v>
      </c>
      <c r="B736" s="86">
        <v>-76.165555560000001</v>
      </c>
      <c r="C736" s="86">
        <v>3.7732222200000001</v>
      </c>
      <c r="D736" s="445">
        <v>1850</v>
      </c>
      <c r="E736" s="197" t="s">
        <v>480</v>
      </c>
      <c r="F736" s="169" t="s">
        <v>63</v>
      </c>
      <c r="G736" s="169" t="s">
        <v>1515</v>
      </c>
      <c r="H736" s="169" t="s">
        <v>713</v>
      </c>
      <c r="I736" s="169" t="s">
        <v>1675</v>
      </c>
      <c r="J736" s="171" t="s">
        <v>1093</v>
      </c>
      <c r="K736" s="91">
        <v>1</v>
      </c>
      <c r="L736" s="91">
        <v>0</v>
      </c>
      <c r="M736" s="91">
        <v>0</v>
      </c>
      <c r="N736" s="91">
        <v>18</v>
      </c>
      <c r="O736" s="91">
        <v>0</v>
      </c>
      <c r="P736" s="91">
        <v>0</v>
      </c>
      <c r="Q736" s="91">
        <v>0</v>
      </c>
      <c r="R736" s="91">
        <v>0</v>
      </c>
      <c r="S736" s="91">
        <v>0</v>
      </c>
      <c r="T736" s="91">
        <v>0</v>
      </c>
      <c r="U736" s="91">
        <v>0</v>
      </c>
      <c r="V736" s="667">
        <v>6</v>
      </c>
      <c r="W736" s="660">
        <v>0</v>
      </c>
      <c r="X736" s="91">
        <v>7</v>
      </c>
      <c r="Y736" s="91">
        <v>19</v>
      </c>
      <c r="Z736" s="91">
        <v>22</v>
      </c>
      <c r="AA736" s="91">
        <v>0</v>
      </c>
      <c r="AB736" s="91">
        <v>0</v>
      </c>
      <c r="AC736" s="91">
        <v>5</v>
      </c>
      <c r="AD736" s="91">
        <v>0</v>
      </c>
      <c r="AE736" s="91">
        <v>0</v>
      </c>
      <c r="AF736" s="91">
        <v>0</v>
      </c>
      <c r="AG736" s="91">
        <v>6</v>
      </c>
      <c r="AH736" s="91">
        <v>0</v>
      </c>
      <c r="AI736" s="91">
        <v>0</v>
      </c>
      <c r="AJ736" s="91">
        <v>20</v>
      </c>
      <c r="AK736" s="91">
        <v>0</v>
      </c>
      <c r="AL736" s="91">
        <v>2</v>
      </c>
      <c r="AM736" s="91">
        <v>0</v>
      </c>
      <c r="AN736" s="91">
        <v>0</v>
      </c>
      <c r="AO736" s="120"/>
      <c r="AP736" s="92">
        <f t="shared" si="467"/>
        <v>106</v>
      </c>
      <c r="AQ736" s="93">
        <v>168.55172413793105</v>
      </c>
      <c r="AR736" s="483"/>
      <c r="AS736" s="484"/>
      <c r="AT736" s="96">
        <f>COUNT(K736:AO736)</f>
        <v>30</v>
      </c>
      <c r="AU736" s="97">
        <f t="shared" si="489"/>
        <v>10</v>
      </c>
      <c r="AV736" s="98"/>
      <c r="AW736" s="58">
        <f t="shared" si="487"/>
        <v>0</v>
      </c>
      <c r="AX736" s="99"/>
      <c r="AY736" s="100">
        <f t="shared" si="498"/>
        <v>22</v>
      </c>
      <c r="AZ736" s="101">
        <v>125</v>
      </c>
      <c r="BA736" s="102">
        <f t="shared" si="470"/>
        <v>-103</v>
      </c>
      <c r="BB736" s="102" t="str">
        <f t="shared" si="471"/>
        <v/>
      </c>
      <c r="BC736" s="102" t="str">
        <f t="shared" si="472"/>
        <v/>
      </c>
      <c r="BD736" s="102">
        <v>15.793103448275861</v>
      </c>
      <c r="BE736" s="103">
        <f>AU736-BD736</f>
        <v>-5.7931034482758612</v>
      </c>
      <c r="BF736" s="124" t="s">
        <v>480</v>
      </c>
      <c r="BG736" s="105">
        <v>113.73103448275862</v>
      </c>
      <c r="BH736" s="105">
        <v>114.3</v>
      </c>
      <c r="BI736" s="105">
        <v>150.30000000000001</v>
      </c>
      <c r="BJ736" s="105">
        <v>168.55172413793105</v>
      </c>
      <c r="BK736" s="105">
        <v>116.54827586206896</v>
      </c>
      <c r="BL736" s="105">
        <v>56.233333333333334</v>
      </c>
      <c r="BM736" s="105">
        <v>39.869999999999997</v>
      </c>
      <c r="BN736" s="105">
        <v>40.21</v>
      </c>
      <c r="BO736" s="105">
        <v>91.1</v>
      </c>
      <c r="BP736" s="105">
        <v>201</v>
      </c>
      <c r="BQ736" s="105">
        <v>215.79310344827587</v>
      </c>
      <c r="BR736" s="106">
        <v>173.2</v>
      </c>
      <c r="BS736" s="107"/>
      <c r="BT736" s="191">
        <v>11.579761904761906</v>
      </c>
      <c r="BU736" s="192">
        <v>11.588762315270936</v>
      </c>
      <c r="BV736" s="192">
        <v>15.299999999999999</v>
      </c>
      <c r="BW736" s="192">
        <v>15.793103448275861</v>
      </c>
      <c r="BX736" s="192">
        <v>13.087777777777777</v>
      </c>
      <c r="BY736" s="193">
        <v>8.4</v>
      </c>
      <c r="BZ736" s="192">
        <v>6.7999999999999972</v>
      </c>
      <c r="CA736" s="192">
        <v>6.1333333333333311</v>
      </c>
      <c r="CB736" s="193">
        <v>9.8333333333333339</v>
      </c>
      <c r="CC736" s="193">
        <v>16.366666666666671</v>
      </c>
      <c r="CD736" s="193">
        <v>19.068965517241381</v>
      </c>
      <c r="CE736" s="193">
        <v>15.133333333333329</v>
      </c>
      <c r="CF736" s="110"/>
      <c r="CG736" s="111">
        <v>95</v>
      </c>
      <c r="CH736" s="111">
        <v>105</v>
      </c>
      <c r="CI736" s="111">
        <v>98</v>
      </c>
      <c r="CJ736" s="111">
        <v>125</v>
      </c>
      <c r="CK736" s="111">
        <v>87</v>
      </c>
      <c r="CL736" s="111">
        <v>64</v>
      </c>
      <c r="CM736" s="111">
        <v>63</v>
      </c>
      <c r="CN736" s="111">
        <v>48</v>
      </c>
      <c r="CO736" s="111">
        <v>73</v>
      </c>
      <c r="CP736" s="111">
        <v>130</v>
      </c>
      <c r="CQ736" s="111">
        <v>95</v>
      </c>
      <c r="CR736" s="111">
        <v>135</v>
      </c>
      <c r="CS736" s="112"/>
      <c r="CT736" s="350" t="s">
        <v>480</v>
      </c>
      <c r="CU736" s="133">
        <f t="shared" si="490"/>
        <v>19</v>
      </c>
      <c r="CV736" s="133"/>
      <c r="CW736" s="133"/>
      <c r="CX736" s="133">
        <f t="shared" si="491"/>
        <v>59</v>
      </c>
      <c r="CY736" s="133"/>
      <c r="CZ736" s="133"/>
      <c r="DA736" s="133">
        <f t="shared" si="492"/>
        <v>28</v>
      </c>
      <c r="DB736" s="134">
        <f t="shared" si="493"/>
        <v>106</v>
      </c>
      <c r="DC736" s="135">
        <f t="shared" si="494"/>
        <v>10</v>
      </c>
      <c r="DD736" s="135">
        <f t="shared" si="495"/>
        <v>10</v>
      </c>
      <c r="DE736" s="135">
        <f t="shared" si="496"/>
        <v>10</v>
      </c>
      <c r="DF736" s="136">
        <f t="shared" si="497"/>
        <v>30</v>
      </c>
      <c r="DG736" s="137"/>
      <c r="DH736" s="138">
        <v>49.9</v>
      </c>
      <c r="DI736" s="138">
        <v>37.9</v>
      </c>
      <c r="DJ736" s="139">
        <v>51.2</v>
      </c>
      <c r="DK736" s="140"/>
      <c r="DL736" s="138">
        <v>35.456125108601221</v>
      </c>
      <c r="DM736" s="138">
        <v>48.726846220677672</v>
      </c>
      <c r="DN736" s="139">
        <v>32.417028670721109</v>
      </c>
      <c r="DO736" s="140"/>
      <c r="DP736" s="138">
        <v>61.022630309775565</v>
      </c>
      <c r="DQ736" s="138">
        <v>51.31903171953256</v>
      </c>
      <c r="DR736" s="139">
        <v>67.425004637358569</v>
      </c>
      <c r="DS736" s="140"/>
      <c r="DT736" s="138">
        <v>64.484373738189447</v>
      </c>
      <c r="DU736" s="138">
        <v>80.680449002664929</v>
      </c>
      <c r="DV736" s="139">
        <v>68.283453121214563</v>
      </c>
      <c r="DW736" s="140"/>
      <c r="DX736" s="138">
        <v>45.7096890459364</v>
      </c>
      <c r="DY736" s="138">
        <v>44.80949823321555</v>
      </c>
      <c r="DZ736" s="139">
        <v>51.010812720848058</v>
      </c>
      <c r="EA736" s="140"/>
      <c r="EB736" s="138">
        <v>31.51658767772512</v>
      </c>
      <c r="EC736" s="138">
        <v>16.308583464981574</v>
      </c>
      <c r="ED736" s="139">
        <v>15.508162190626647</v>
      </c>
      <c r="EE736" s="140"/>
      <c r="EF736" s="138">
        <v>14.975056689342402</v>
      </c>
      <c r="EG736" s="138">
        <v>11.081541950113378</v>
      </c>
      <c r="EH736" s="139">
        <v>17.970068027210882</v>
      </c>
      <c r="EI736" s="140"/>
      <c r="EJ736" s="138">
        <v>14.987119437939107</v>
      </c>
      <c r="EK736" s="138">
        <v>9.8914988290398114</v>
      </c>
      <c r="EL736" s="139">
        <v>17.784715066354405</v>
      </c>
      <c r="EM736" s="140"/>
      <c r="EN736" s="138">
        <v>16.093739837398374</v>
      </c>
      <c r="EO736" s="138">
        <v>31.087907387769526</v>
      </c>
      <c r="EP736" s="139">
        <v>47.081686108165421</v>
      </c>
      <c r="EQ736" s="140"/>
      <c r="ER736" s="138">
        <v>55.49246265278407</v>
      </c>
      <c r="ES736" s="138">
        <v>70.090479855138071</v>
      </c>
      <c r="ET736" s="139">
        <v>95.287057492077878</v>
      </c>
      <c r="EU736" s="140"/>
      <c r="EV736" s="138">
        <v>73.414211035818013</v>
      </c>
      <c r="EW736" s="138">
        <v>69.313417231364951</v>
      </c>
      <c r="EX736" s="139">
        <v>63.912371732817029</v>
      </c>
      <c r="EY736" s="140"/>
      <c r="EZ736" s="138">
        <v>62.912839354970409</v>
      </c>
      <c r="FA736" s="138">
        <v>52.21065523576241</v>
      </c>
      <c r="FB736" s="139">
        <v>48.209838742600532</v>
      </c>
    </row>
    <row r="737" spans="1:158" s="118" customFormat="1" ht="15" customHeight="1" x14ac:dyDescent="0.25">
      <c r="A737" s="85">
        <v>26100770</v>
      </c>
      <c r="B737" s="86">
        <v>-76.042500000000004</v>
      </c>
      <c r="C737" s="86">
        <v>4.11430556</v>
      </c>
      <c r="D737" s="445">
        <v>2000</v>
      </c>
      <c r="E737" s="197" t="s">
        <v>536</v>
      </c>
      <c r="F737" s="169" t="s">
        <v>63</v>
      </c>
      <c r="G737" s="169" t="s">
        <v>1515</v>
      </c>
      <c r="H737" s="169" t="s">
        <v>713</v>
      </c>
      <c r="I737" s="169" t="s">
        <v>1680</v>
      </c>
      <c r="J737" s="171" t="s">
        <v>1090</v>
      </c>
      <c r="K737" s="91">
        <v>2</v>
      </c>
      <c r="L737" s="91">
        <v>0</v>
      </c>
      <c r="M737" s="91">
        <v>0</v>
      </c>
      <c r="N737" s="91">
        <v>0</v>
      </c>
      <c r="O737" s="91">
        <v>0</v>
      </c>
      <c r="P737" s="91">
        <v>0</v>
      </c>
      <c r="Q737" s="91">
        <v>0</v>
      </c>
      <c r="R737" s="91">
        <v>0</v>
      </c>
      <c r="S737" s="91">
        <v>0</v>
      </c>
      <c r="T737" s="91" t="s">
        <v>1301</v>
      </c>
      <c r="U737" s="91">
        <v>0</v>
      </c>
      <c r="V737" s="660">
        <v>14</v>
      </c>
      <c r="W737" s="660">
        <v>0</v>
      </c>
      <c r="X737" s="91">
        <v>38</v>
      </c>
      <c r="Y737" s="91">
        <v>15</v>
      </c>
      <c r="Z737" s="91">
        <v>40</v>
      </c>
      <c r="AA737" s="91">
        <v>0</v>
      </c>
      <c r="AB737" s="91">
        <v>0</v>
      </c>
      <c r="AC737" s="91">
        <v>9</v>
      </c>
      <c r="AD737" s="91" t="s">
        <v>1301</v>
      </c>
      <c r="AE737" s="91">
        <v>5</v>
      </c>
      <c r="AF737" s="91">
        <v>0</v>
      </c>
      <c r="AG737" s="91">
        <v>0</v>
      </c>
      <c r="AH737" s="91">
        <v>0</v>
      </c>
      <c r="AI737" s="91">
        <v>0</v>
      </c>
      <c r="AJ737" s="91">
        <v>0</v>
      </c>
      <c r="AK737" s="91">
        <v>31</v>
      </c>
      <c r="AL737" s="91">
        <v>6</v>
      </c>
      <c r="AM737" s="91">
        <v>0</v>
      </c>
      <c r="AN737" s="91">
        <v>0</v>
      </c>
      <c r="AO737" s="120"/>
      <c r="AP737" s="92">
        <f t="shared" si="467"/>
        <v>160</v>
      </c>
      <c r="AQ737" s="93">
        <v>213.47333333333333</v>
      </c>
      <c r="AR737" s="94">
        <f>+AP737*100/AQ737</f>
        <v>74.95081352862185</v>
      </c>
      <c r="AS737" s="95">
        <f>IF(AND((AP737*$AT$1*100/(AQ737*AT737))&gt;100+3.33*AP737-AQ737*AT737/$AT$1,AQ737&lt;30),IF(100+3.33*AP737-AQ737*AT737/$AT$1&gt;200,200,100+3.33*AP737-AQ737*AT737/$AT$1),IF((AP737*$AT$1*100/(AQ737*AT737))&lt;100+AP737-3.33*AQ737*AT737/$AT$1,100+AP737-3.33*AQ737*AT737/$AT$1,IF((AP737*$AT$1*100/(AQ737*AT737))&gt;200,200,(AP737*$AT$1*100/(AQ737*AT737)))))</f>
        <v>80.304443066380543</v>
      </c>
      <c r="AT737" s="96">
        <f t="shared" si="488"/>
        <v>28</v>
      </c>
      <c r="AU737" s="97">
        <f t="shared" si="489"/>
        <v>9</v>
      </c>
      <c r="AV737" s="98"/>
      <c r="AW737" s="58">
        <f t="shared" si="487"/>
        <v>0</v>
      </c>
      <c r="AX737" s="99"/>
      <c r="AY737" s="100">
        <f t="shared" si="498"/>
        <v>40</v>
      </c>
      <c r="AZ737" s="101">
        <v>150</v>
      </c>
      <c r="BA737" s="102">
        <f t="shared" si="470"/>
        <v>-110</v>
      </c>
      <c r="BB737" s="102" t="str">
        <f t="shared" si="471"/>
        <v/>
      </c>
      <c r="BC737" s="102" t="str">
        <f t="shared" si="472"/>
        <v/>
      </c>
      <c r="BD737" s="102">
        <v>14.566666666666668</v>
      </c>
      <c r="BE737" s="103">
        <f>AU737-BD737</f>
        <v>-5.5666666666666682</v>
      </c>
      <c r="BF737" s="124" t="s">
        <v>536</v>
      </c>
      <c r="BG737" s="105">
        <v>112.93333333333334</v>
      </c>
      <c r="BH737" s="105">
        <v>144.57142857142858</v>
      </c>
      <c r="BI737" s="105">
        <v>197.67666666666668</v>
      </c>
      <c r="BJ737" s="105">
        <v>213.47333333333333</v>
      </c>
      <c r="BK737" s="105">
        <v>156.55172413793105</v>
      </c>
      <c r="BL737" s="105">
        <v>107.64285714285714</v>
      </c>
      <c r="BM737" s="105">
        <v>74.071428571428569</v>
      </c>
      <c r="BN737" s="105">
        <v>73.36666666666666</v>
      </c>
      <c r="BO737" s="105">
        <v>146.12142857142857</v>
      </c>
      <c r="BP737" s="105">
        <v>263.64285714285717</v>
      </c>
      <c r="BQ737" s="105">
        <v>273.51724137931035</v>
      </c>
      <c r="BR737" s="106">
        <v>167.68965517241378</v>
      </c>
      <c r="BS737" s="107"/>
      <c r="BT737" s="191">
        <v>9.1000000000000014</v>
      </c>
      <c r="BU737" s="192">
        <v>9.7167192778815856</v>
      </c>
      <c r="BV737" s="192">
        <v>12.566666666666668</v>
      </c>
      <c r="BW737" s="192">
        <v>14.566666666666668</v>
      </c>
      <c r="BX737" s="192">
        <v>12.908888888888889</v>
      </c>
      <c r="BY737" s="193">
        <v>9.4827586206896566</v>
      </c>
      <c r="BZ737" s="192">
        <v>7.6367816091953999</v>
      </c>
      <c r="CA737" s="192">
        <v>6.6333333333333302</v>
      </c>
      <c r="CB737" s="193">
        <v>9.821428571428573</v>
      </c>
      <c r="CC737" s="193">
        <v>15.357142857142858</v>
      </c>
      <c r="CD737" s="193">
        <v>15.482758620689655</v>
      </c>
      <c r="CE737" s="193">
        <v>11.137931034482756</v>
      </c>
      <c r="CF737" s="110"/>
      <c r="CG737" s="111">
        <v>125</v>
      </c>
      <c r="CH737" s="111">
        <v>131</v>
      </c>
      <c r="CI737" s="111">
        <v>139</v>
      </c>
      <c r="CJ737" s="111">
        <v>150</v>
      </c>
      <c r="CK737" s="111">
        <v>169</v>
      </c>
      <c r="CL737" s="111">
        <v>115</v>
      </c>
      <c r="CM737" s="111">
        <v>113</v>
      </c>
      <c r="CN737" s="111">
        <v>134</v>
      </c>
      <c r="CO737" s="111">
        <v>132</v>
      </c>
      <c r="CP737" s="111">
        <v>130</v>
      </c>
      <c r="CQ737" s="111">
        <v>130</v>
      </c>
      <c r="CR737" s="111">
        <v>111</v>
      </c>
      <c r="CS737" s="112"/>
      <c r="CT737" s="200" t="s">
        <v>536</v>
      </c>
      <c r="CU737" s="114">
        <f t="shared" si="490"/>
        <v>2</v>
      </c>
      <c r="CV737" s="114"/>
      <c r="CW737" s="114"/>
      <c r="CX737" s="114">
        <f t="shared" si="491"/>
        <v>116</v>
      </c>
      <c r="CY737" s="114"/>
      <c r="CZ737" s="114"/>
      <c r="DA737" s="114">
        <f t="shared" si="492"/>
        <v>42</v>
      </c>
      <c r="DB737" s="115">
        <f t="shared" si="493"/>
        <v>160</v>
      </c>
      <c r="DC737" s="116">
        <f t="shared" si="494"/>
        <v>9</v>
      </c>
      <c r="DD737" s="116">
        <f t="shared" si="495"/>
        <v>9</v>
      </c>
      <c r="DE737" s="116">
        <f t="shared" si="496"/>
        <v>10</v>
      </c>
      <c r="DF737" s="117">
        <f t="shared" si="497"/>
        <v>28</v>
      </c>
      <c r="DH737" s="119">
        <v>38.082237762237753</v>
      </c>
      <c r="DI737" s="119">
        <v>33.784242424242414</v>
      </c>
      <c r="DJ737" s="120">
        <v>28.186853146853142</v>
      </c>
      <c r="DK737" s="121"/>
      <c r="DL737" s="119">
        <v>37.160905210796201</v>
      </c>
      <c r="DM737" s="119">
        <v>45.261375011514723</v>
      </c>
      <c r="DN737" s="120">
        <v>31.288064605275274</v>
      </c>
      <c r="DO737" s="121"/>
      <c r="DP737" s="119">
        <v>47.993811111111114</v>
      </c>
      <c r="DQ737" s="119">
        <v>52.374988888888886</v>
      </c>
      <c r="DR737" s="120">
        <v>78.861199999999997</v>
      </c>
      <c r="DS737" s="121"/>
      <c r="DT737" s="119">
        <v>61.342230275897592</v>
      </c>
      <c r="DU737" s="119">
        <v>69.817143669278195</v>
      </c>
      <c r="DV737" s="120">
        <v>64.671660537582824</v>
      </c>
      <c r="DW737" s="121"/>
      <c r="DX737" s="119">
        <v>53.678982387475543</v>
      </c>
      <c r="DY737" s="119">
        <v>42.583326810176125</v>
      </c>
      <c r="DZ737" s="120">
        <v>56.977690802348334</v>
      </c>
      <c r="EA737" s="121"/>
      <c r="EB737" s="119">
        <v>34.38219239373602</v>
      </c>
      <c r="EC737" s="119">
        <v>30.924213273676362</v>
      </c>
      <c r="ED737" s="120">
        <v>23.02026099925429</v>
      </c>
      <c r="EE737" s="121"/>
      <c r="EF737" s="119">
        <v>30.592600473956562</v>
      </c>
      <c r="EG737" s="119">
        <v>17.295816607825117</v>
      </c>
      <c r="EH737" s="120">
        <v>23.394341538907955</v>
      </c>
      <c r="EI737" s="121"/>
      <c r="EJ737" s="119">
        <v>20.472705658582978</v>
      </c>
      <c r="EK737" s="119">
        <v>19.973371374227295</v>
      </c>
      <c r="EL737" s="120">
        <v>29.560589633856395</v>
      </c>
      <c r="EM737" s="121"/>
      <c r="EN737" s="119">
        <v>30.279113869984911</v>
      </c>
      <c r="EO737" s="119">
        <v>32.8859249978644</v>
      </c>
      <c r="EP737" s="120">
        <v>58.252202511461043</v>
      </c>
      <c r="EQ737" s="121"/>
      <c r="ER737" s="119">
        <v>60.342455741201562</v>
      </c>
      <c r="ES737" s="119">
        <v>85.718256665481704</v>
      </c>
      <c r="ET737" s="120">
        <v>96.208253110558132</v>
      </c>
      <c r="EU737" s="121"/>
      <c r="EV737" s="119">
        <v>59.548884670147125</v>
      </c>
      <c r="EW737" s="119">
        <v>74.211675367821542</v>
      </c>
      <c r="EX737" s="120">
        <v>76.40610662869797</v>
      </c>
      <c r="EY737" s="121"/>
      <c r="EZ737" s="119">
        <v>58.127465450154311</v>
      </c>
      <c r="FA737" s="119">
        <v>59.595330739299619</v>
      </c>
      <c r="FB737" s="120">
        <v>33.17375553468402</v>
      </c>
    </row>
    <row r="738" spans="1:158" s="118" customFormat="1" ht="15" customHeight="1" x14ac:dyDescent="0.25">
      <c r="A738" s="85">
        <v>26100780</v>
      </c>
      <c r="B738" s="86">
        <v>-76.073750000000004</v>
      </c>
      <c r="C738" s="86">
        <v>4.3826666699999999</v>
      </c>
      <c r="D738" s="445">
        <v>962</v>
      </c>
      <c r="E738" s="450" t="s">
        <v>537</v>
      </c>
      <c r="F738" s="451" t="s">
        <v>63</v>
      </c>
      <c r="G738" s="451" t="s">
        <v>1515</v>
      </c>
      <c r="H738" s="451" t="s">
        <v>713</v>
      </c>
      <c r="I738" s="451" t="s">
        <v>1686</v>
      </c>
      <c r="J738" s="281" t="s">
        <v>1094</v>
      </c>
      <c r="K738" s="91">
        <v>0</v>
      </c>
      <c r="L738" s="91">
        <v>0</v>
      </c>
      <c r="M738" s="91">
        <v>0</v>
      </c>
      <c r="N738" s="91">
        <v>4</v>
      </c>
      <c r="O738" s="91">
        <v>0</v>
      </c>
      <c r="P738" s="91">
        <v>0</v>
      </c>
      <c r="Q738" s="91">
        <v>0</v>
      </c>
      <c r="R738" s="91">
        <v>0</v>
      </c>
      <c r="S738" s="91">
        <v>0</v>
      </c>
      <c r="T738" s="91" t="s">
        <v>1301</v>
      </c>
      <c r="U738" s="91">
        <v>0</v>
      </c>
      <c r="V738" s="660">
        <v>82</v>
      </c>
      <c r="W738" s="660">
        <v>0</v>
      </c>
      <c r="X738" s="91">
        <v>10</v>
      </c>
      <c r="Y738" s="91">
        <v>43</v>
      </c>
      <c r="Z738" s="91">
        <v>33</v>
      </c>
      <c r="AA738" s="91">
        <v>5</v>
      </c>
      <c r="AB738" s="91">
        <v>0</v>
      </c>
      <c r="AC738" s="91">
        <v>0</v>
      </c>
      <c r="AD738" s="91">
        <v>0</v>
      </c>
      <c r="AE738" s="91">
        <v>0</v>
      </c>
      <c r="AF738" s="91">
        <v>0</v>
      </c>
      <c r="AG738" s="91">
        <v>0</v>
      </c>
      <c r="AH738" s="91">
        <v>0</v>
      </c>
      <c r="AI738" s="91">
        <v>0</v>
      </c>
      <c r="AJ738" s="91">
        <v>0</v>
      </c>
      <c r="AK738" s="91">
        <v>13</v>
      </c>
      <c r="AL738" s="91">
        <v>0</v>
      </c>
      <c r="AM738" s="91">
        <v>0</v>
      </c>
      <c r="AN738" s="91">
        <v>0</v>
      </c>
      <c r="AO738" s="120"/>
      <c r="AP738" s="92">
        <f t="shared" si="467"/>
        <v>190</v>
      </c>
      <c r="AQ738" s="93">
        <v>163.24137931034483</v>
      </c>
      <c r="AR738" s="94">
        <f>+AP738*100/AQ738</f>
        <v>116.39205745669624</v>
      </c>
      <c r="AS738" s="95">
        <f>IF(AND((AP738*$AT$1*100/(AQ738*AT738))&gt;100+3.33*AP738-AQ738*AT738/$AT$1,AQ738&lt;30),IF(100+3.33*AP738-AQ738*AT738/$AT$1&gt;200,200,100+3.33*AP738-AQ738*AT738/$AT$1),IF((AP738*$AT$1*100/(AQ738*AT738))&lt;100+AP738-3.33*AQ738*AT738/$AT$1,100+AP738-3.33*AQ738*AT738/$AT$1,IF((AP738*$AT$1*100/(AQ738*AT738))&gt;200,200,(AP738*$AT$1*100/(AQ738*AT738)))))</f>
        <v>120.40557667934094</v>
      </c>
      <c r="AT738" s="96">
        <f t="shared" si="488"/>
        <v>29</v>
      </c>
      <c r="AU738" s="97">
        <f t="shared" si="489"/>
        <v>7</v>
      </c>
      <c r="AV738" s="98"/>
      <c r="AW738" s="58">
        <f t="shared" si="487"/>
        <v>0</v>
      </c>
      <c r="AX738" s="99"/>
      <c r="AY738" s="100">
        <f t="shared" si="498"/>
        <v>82</v>
      </c>
      <c r="AZ738" s="101">
        <v>88</v>
      </c>
      <c r="BA738" s="102">
        <f t="shared" si="470"/>
        <v>-6</v>
      </c>
      <c r="BB738" s="102" t="str">
        <f t="shared" si="471"/>
        <v/>
      </c>
      <c r="BC738" s="102" t="str">
        <f t="shared" si="472"/>
        <v/>
      </c>
      <c r="BD738" s="102">
        <v>12.718390804597703</v>
      </c>
      <c r="BE738" s="103">
        <f>AU738-BD738</f>
        <v>-5.7183908045977034</v>
      </c>
      <c r="BF738" s="124" t="s">
        <v>537</v>
      </c>
      <c r="BG738" s="105">
        <v>47.93333333333333</v>
      </c>
      <c r="BH738" s="105">
        <v>66.98</v>
      </c>
      <c r="BI738" s="105">
        <v>120.23333333333333</v>
      </c>
      <c r="BJ738" s="105">
        <v>163.24137931034483</v>
      </c>
      <c r="BK738" s="105">
        <v>163.62068965517241</v>
      </c>
      <c r="BL738" s="105">
        <v>96.017241379310349</v>
      </c>
      <c r="BM738" s="105">
        <v>89.624137931034483</v>
      </c>
      <c r="BN738" s="105">
        <v>77.862068965517238</v>
      </c>
      <c r="BO738" s="105">
        <v>117.27586206896552</v>
      </c>
      <c r="BP738" s="105">
        <v>141.05000000000001</v>
      </c>
      <c r="BQ738" s="105">
        <v>130.65517241379311</v>
      </c>
      <c r="BR738" s="106">
        <v>89.267857142857139</v>
      </c>
      <c r="BS738" s="107"/>
      <c r="BT738" s="191">
        <v>5.3666666666666645</v>
      </c>
      <c r="BU738" s="192">
        <v>6.6971982758620694</v>
      </c>
      <c r="BV738" s="192">
        <v>10.6</v>
      </c>
      <c r="BW738" s="192">
        <v>12.718390804597703</v>
      </c>
      <c r="BX738" s="192">
        <v>11.689655172413794</v>
      </c>
      <c r="BY738" s="193">
        <v>8.9310344827586228</v>
      </c>
      <c r="BZ738" s="192">
        <v>8.1034482758620658</v>
      </c>
      <c r="CA738" s="192">
        <v>7.5862068965517215</v>
      </c>
      <c r="CB738" s="193">
        <v>9.6896551724137918</v>
      </c>
      <c r="CC738" s="193">
        <v>12</v>
      </c>
      <c r="CD738" s="193">
        <v>11.655172413793105</v>
      </c>
      <c r="CE738" s="193">
        <v>7.5620689655172386</v>
      </c>
      <c r="CF738" s="110"/>
      <c r="CG738" s="111">
        <v>78</v>
      </c>
      <c r="CH738" s="111">
        <v>61</v>
      </c>
      <c r="CI738" s="111">
        <v>70</v>
      </c>
      <c r="CJ738" s="111">
        <v>88</v>
      </c>
      <c r="CK738" s="111">
        <v>101</v>
      </c>
      <c r="CL738" s="111">
        <v>92</v>
      </c>
      <c r="CM738" s="111">
        <v>81</v>
      </c>
      <c r="CN738" s="111">
        <v>70</v>
      </c>
      <c r="CO738" s="111">
        <v>69</v>
      </c>
      <c r="CP738" s="111">
        <v>91</v>
      </c>
      <c r="CQ738" s="111">
        <v>71</v>
      </c>
      <c r="CR738" s="111">
        <v>90</v>
      </c>
      <c r="CS738" s="112"/>
      <c r="CT738" s="200" t="s">
        <v>537</v>
      </c>
      <c r="CU738" s="114">
        <f t="shared" si="490"/>
        <v>4</v>
      </c>
      <c r="CV738" s="114"/>
      <c r="CW738" s="114"/>
      <c r="CX738" s="114">
        <f t="shared" si="491"/>
        <v>173</v>
      </c>
      <c r="CY738" s="114"/>
      <c r="CZ738" s="114"/>
      <c r="DA738" s="114">
        <f t="shared" si="492"/>
        <v>13</v>
      </c>
      <c r="DB738" s="115">
        <f t="shared" si="493"/>
        <v>190</v>
      </c>
      <c r="DC738" s="116">
        <f t="shared" si="494"/>
        <v>9</v>
      </c>
      <c r="DD738" s="116">
        <f t="shared" si="495"/>
        <v>10</v>
      </c>
      <c r="DE738" s="116">
        <f t="shared" si="496"/>
        <v>10</v>
      </c>
      <c r="DF738" s="117">
        <f t="shared" si="497"/>
        <v>29</v>
      </c>
      <c r="DH738" s="119">
        <v>15.110335386721422</v>
      </c>
      <c r="DI738" s="119">
        <v>13.008898015058177</v>
      </c>
      <c r="DJ738" s="120">
        <v>20.614099931553731</v>
      </c>
      <c r="DK738" s="121"/>
      <c r="DL738" s="119">
        <v>19.548722316865415</v>
      </c>
      <c r="DM738" s="119">
        <v>20.55122089721749</v>
      </c>
      <c r="DN738" s="120">
        <v>18.746723452583762</v>
      </c>
      <c r="DO738" s="121"/>
      <c r="DP738" s="119">
        <v>40.1</v>
      </c>
      <c r="DQ738" s="119">
        <v>34.6</v>
      </c>
      <c r="DR738" s="120">
        <v>35.6</v>
      </c>
      <c r="DS738" s="121"/>
      <c r="DT738" s="119">
        <v>50.533245556287035</v>
      </c>
      <c r="DU738" s="119">
        <v>46.630678077682688</v>
      </c>
      <c r="DV738" s="120">
        <v>54.836076366030291</v>
      </c>
      <c r="DW738" s="121"/>
      <c r="DX738" s="119">
        <v>42.04115056818182</v>
      </c>
      <c r="DY738" s="119">
        <v>51.704637784090906</v>
      </c>
      <c r="DZ738" s="120">
        <v>46.524211647727277</v>
      </c>
      <c r="EA738" s="121"/>
      <c r="EB738" s="119">
        <v>50.902325581395345</v>
      </c>
      <c r="EC738" s="119">
        <v>24.607751937984499</v>
      </c>
      <c r="ED738" s="120">
        <v>18.356589147286822</v>
      </c>
      <c r="EE738" s="121"/>
      <c r="EF738" s="119">
        <v>36.487290640394093</v>
      </c>
      <c r="EG738" s="119">
        <v>20.623251231527099</v>
      </c>
      <c r="EH738" s="120">
        <v>23.399458128078823</v>
      </c>
      <c r="EI738" s="121"/>
      <c r="EJ738" s="119">
        <v>19.926294372294372</v>
      </c>
      <c r="EK738" s="119">
        <v>26.338220779220777</v>
      </c>
      <c r="EL738" s="120">
        <v>29.692151515151519</v>
      </c>
      <c r="EM738" s="121"/>
      <c r="EN738" s="119">
        <v>29.80179962558126</v>
      </c>
      <c r="EO738" s="119">
        <v>36.302192161362399</v>
      </c>
      <c r="EP738" s="120">
        <v>48.10290476478049</v>
      </c>
      <c r="EQ738" s="121"/>
      <c r="ER738" s="119">
        <v>47.883415435139575</v>
      </c>
      <c r="ES738" s="119">
        <v>41.155993431855507</v>
      </c>
      <c r="ET738" s="120">
        <v>51.543924466338268</v>
      </c>
      <c r="EU738" s="121"/>
      <c r="EV738" s="119">
        <v>46.568705738705738</v>
      </c>
      <c r="EW738" s="119">
        <v>34.177032967032972</v>
      </c>
      <c r="EX738" s="120">
        <v>28.380927960927959</v>
      </c>
      <c r="EY738" s="121"/>
      <c r="EZ738" s="119">
        <v>35.517140482128013</v>
      </c>
      <c r="FA738" s="119">
        <v>24.442975893599336</v>
      </c>
      <c r="FB738" s="120">
        <v>20.053216957605986</v>
      </c>
    </row>
    <row r="739" spans="1:158" s="118" customFormat="1" ht="15" customHeight="1" x14ac:dyDescent="0.25">
      <c r="A739" s="526">
        <v>26105110</v>
      </c>
      <c r="B739" s="86">
        <v>-76.082416670000001</v>
      </c>
      <c r="C739" s="86">
        <v>4.31822222</v>
      </c>
      <c r="D739" s="445">
        <v>941</v>
      </c>
      <c r="E739" s="450" t="s">
        <v>538</v>
      </c>
      <c r="F739" s="451" t="s">
        <v>63</v>
      </c>
      <c r="G739" s="451"/>
      <c r="H739" s="451"/>
      <c r="I739" s="451"/>
      <c r="J739" s="281" t="s">
        <v>1094</v>
      </c>
      <c r="K739" s="91" t="s">
        <v>1301</v>
      </c>
      <c r="L739" s="91" t="s">
        <v>1301</v>
      </c>
      <c r="M739" s="91" t="s">
        <v>1301</v>
      </c>
      <c r="N739" s="91" t="s">
        <v>1301</v>
      </c>
      <c r="O739" s="91" t="s">
        <v>1301</v>
      </c>
      <c r="P739" s="91" t="s">
        <v>1301</v>
      </c>
      <c r="Q739" s="91" t="s">
        <v>1301</v>
      </c>
      <c r="R739" s="91" t="s">
        <v>1301</v>
      </c>
      <c r="S739" s="91" t="s">
        <v>1301</v>
      </c>
      <c r="T739" s="91" t="s">
        <v>1301</v>
      </c>
      <c r="U739" s="91" t="s">
        <v>1301</v>
      </c>
      <c r="V739" s="660" t="s">
        <v>1301</v>
      </c>
      <c r="W739" s="660" t="s">
        <v>1301</v>
      </c>
      <c r="X739" s="91" t="s">
        <v>1301</v>
      </c>
      <c r="Y739" s="91" t="s">
        <v>1301</v>
      </c>
      <c r="Z739" s="91" t="s">
        <v>1301</v>
      </c>
      <c r="AA739" s="91" t="s">
        <v>1301</v>
      </c>
      <c r="AB739" s="91" t="s">
        <v>1301</v>
      </c>
      <c r="AC739" s="91" t="s">
        <v>1301</v>
      </c>
      <c r="AD739" s="91" t="s">
        <v>1301</v>
      </c>
      <c r="AE739" s="91" t="s">
        <v>1301</v>
      </c>
      <c r="AF739" s="91" t="s">
        <v>1301</v>
      </c>
      <c r="AG739" s="91" t="s">
        <v>1301</v>
      </c>
      <c r="AH739" s="91" t="s">
        <v>1301</v>
      </c>
      <c r="AI739" s="91" t="s">
        <v>1301</v>
      </c>
      <c r="AJ739" s="91" t="s">
        <v>1301</v>
      </c>
      <c r="AK739" s="91" t="s">
        <v>1301</v>
      </c>
      <c r="AL739" s="91" t="s">
        <v>1301</v>
      </c>
      <c r="AM739" s="91" t="s">
        <v>1301</v>
      </c>
      <c r="AN739" s="91" t="s">
        <v>1301</v>
      </c>
      <c r="AO739" s="120"/>
      <c r="AP739" s="92" t="str">
        <f t="shared" si="467"/>
        <v/>
      </c>
      <c r="AQ739" s="93">
        <v>162.88846153846154</v>
      </c>
      <c r="AR739" s="94" t="e">
        <f>+AP739*100/AQ739</f>
        <v>#VALUE!</v>
      </c>
      <c r="AS739" s="95" t="e">
        <f>IF(AND((AP739*$AT$1*100/(AQ739*AT739))&gt;100+3.33*AP739-AQ739*AT739/$AT$1,AQ739&lt;30),IF(100+3.33*AP739-AQ739*AT739/$AT$1&gt;200,200,100+3.33*AP739-AQ739*AT739/$AT$1),IF((AP739*$AT$1*100/(AQ739*AT739))&lt;100+AP739-3.33*AQ739*AT739/$AT$1,100+AP739-3.33*AQ739*AT739/$AT$1,IF((AP739*$AT$1*100/(AQ739*AT739))&gt;200,200,(AP739*$AT$1*100/(AQ739*AT739)))))</f>
        <v>#VALUE!</v>
      </c>
      <c r="AT739" s="96">
        <f>COUNT(K739:AO739)</f>
        <v>0</v>
      </c>
      <c r="AU739" s="97">
        <f>COUNTIF(K739:AO739,"&gt;0")</f>
        <v>0</v>
      </c>
      <c r="AV739" s="98"/>
      <c r="AW739" s="58" t="e">
        <f>+LOOKUP(1000,K739:AO739)</f>
        <v>#N/A</v>
      </c>
      <c r="AX739" s="99"/>
      <c r="AY739" s="100">
        <f t="shared" si="498"/>
        <v>0</v>
      </c>
      <c r="AZ739" s="101">
        <v>67</v>
      </c>
      <c r="BA739" s="102" t="str">
        <f t="shared" si="470"/>
        <v/>
      </c>
      <c r="BB739" s="102" t="str">
        <f t="shared" si="471"/>
        <v/>
      </c>
      <c r="BC739" s="102" t="e">
        <f t="shared" si="472"/>
        <v>#N/A</v>
      </c>
      <c r="BD739" s="102">
        <v>14.984674329501921</v>
      </c>
      <c r="BE739" s="103">
        <f>AU739-BD739</f>
        <v>-14.984674329501921</v>
      </c>
      <c r="BF739" s="124" t="s">
        <v>538</v>
      </c>
      <c r="BG739" s="105">
        <v>54.303846153846159</v>
      </c>
      <c r="BH739" s="105">
        <v>64.97999999999999</v>
      </c>
      <c r="BI739" s="105">
        <v>130.88148148148147</v>
      </c>
      <c r="BJ739" s="105">
        <v>162.88846153846154</v>
      </c>
      <c r="BK739" s="105">
        <v>169.2208333333333</v>
      </c>
      <c r="BL739" s="105">
        <v>97.68518518518519</v>
      </c>
      <c r="BM739" s="105">
        <v>85.823747618993139</v>
      </c>
      <c r="BN739" s="105">
        <v>70.788888888888891</v>
      </c>
      <c r="BO739" s="105">
        <v>108.68928571428572</v>
      </c>
      <c r="BP739" s="105">
        <v>148.22758620689658</v>
      </c>
      <c r="BQ739" s="105">
        <v>141.82222222222222</v>
      </c>
      <c r="BR739" s="106">
        <v>84.864000000000019</v>
      </c>
      <c r="BS739" s="107"/>
      <c r="BT739" s="191">
        <v>7.2246913580246872</v>
      </c>
      <c r="BU739" s="192">
        <v>7.6633075975748399</v>
      </c>
      <c r="BV739" s="192">
        <v>12.444444444444443</v>
      </c>
      <c r="BW739" s="192">
        <v>14.984674329501921</v>
      </c>
      <c r="BX739" s="192">
        <v>15.138271604938272</v>
      </c>
      <c r="BY739" s="193">
        <v>11</v>
      </c>
      <c r="BZ739" s="192">
        <v>9.5820512820512818</v>
      </c>
      <c r="CA739" s="192">
        <v>8.3063186813186789</v>
      </c>
      <c r="CB739" s="193">
        <v>11.035714285714288</v>
      </c>
      <c r="CC739" s="193">
        <v>15.206896551724139</v>
      </c>
      <c r="CD739" s="193">
        <v>14.407635467980297</v>
      </c>
      <c r="CE739" s="193">
        <v>9.81111111111111</v>
      </c>
      <c r="CF739" s="110"/>
      <c r="CG739" s="111">
        <v>54</v>
      </c>
      <c r="CH739" s="111">
        <v>64.3</v>
      </c>
      <c r="CI739" s="111">
        <v>64</v>
      </c>
      <c r="CJ739" s="111">
        <v>67</v>
      </c>
      <c r="CK739" s="111">
        <v>73</v>
      </c>
      <c r="CL739" s="111">
        <v>74</v>
      </c>
      <c r="CM739" s="111">
        <v>93</v>
      </c>
      <c r="CN739" s="111">
        <v>75</v>
      </c>
      <c r="CO739" s="111">
        <v>61</v>
      </c>
      <c r="CP739" s="111">
        <v>80</v>
      </c>
      <c r="CQ739" s="111">
        <v>67</v>
      </c>
      <c r="CR739" s="111">
        <v>119</v>
      </c>
      <c r="CS739" s="112"/>
      <c r="CT739" s="200" t="s">
        <v>538</v>
      </c>
      <c r="CU739" s="114">
        <f t="shared" si="490"/>
        <v>0</v>
      </c>
      <c r="CV739" s="114"/>
      <c r="CW739" s="114"/>
      <c r="CX739" s="114">
        <f t="shared" si="491"/>
        <v>0</v>
      </c>
      <c r="CY739" s="114"/>
      <c r="CZ739" s="114"/>
      <c r="DA739" s="114">
        <f t="shared" si="492"/>
        <v>0</v>
      </c>
      <c r="DB739" s="115">
        <f t="shared" si="493"/>
        <v>0</v>
      </c>
      <c r="DC739" s="116">
        <f t="shared" si="494"/>
        <v>0</v>
      </c>
      <c r="DD739" s="116">
        <f t="shared" si="495"/>
        <v>0</v>
      </c>
      <c r="DE739" s="116">
        <f t="shared" si="496"/>
        <v>0</v>
      </c>
      <c r="DF739" s="117">
        <f t="shared" si="497"/>
        <v>0</v>
      </c>
      <c r="DH739" s="119">
        <v>15.74620863970588</v>
      </c>
      <c r="DI739" s="119">
        <v>16.586006433823528</v>
      </c>
      <c r="DJ739" s="120">
        <v>24.774034926470591</v>
      </c>
      <c r="DK739" s="121"/>
      <c r="DL739" s="119">
        <v>20.049762900976287</v>
      </c>
      <c r="DM739" s="119">
        <v>22.973686657368663</v>
      </c>
      <c r="DN739" s="120">
        <v>31.849883774988371</v>
      </c>
      <c r="DO739" s="121"/>
      <c r="DP739" s="119">
        <v>42.187545257060101</v>
      </c>
      <c r="DQ739" s="119">
        <v>49.081607530774804</v>
      </c>
      <c r="DR739" s="120">
        <v>50.830847212165096</v>
      </c>
      <c r="DS739" s="121"/>
      <c r="DT739" s="119">
        <v>56.221531701192717</v>
      </c>
      <c r="DU739" s="119">
        <v>42.657595731324541</v>
      </c>
      <c r="DV739" s="120">
        <v>57.695872567482731</v>
      </c>
      <c r="DW739" s="121"/>
      <c r="DX739" s="119">
        <v>55.398687214611876</v>
      </c>
      <c r="DY739" s="119">
        <v>55.695465896118726</v>
      </c>
      <c r="DZ739" s="120">
        <v>62.224596889269407</v>
      </c>
      <c r="EA739" s="121"/>
      <c r="EB739" s="119">
        <v>57.563833181403822</v>
      </c>
      <c r="EC739" s="119">
        <v>30.446177073837742</v>
      </c>
      <c r="ED739" s="120">
        <v>19.383739744758433</v>
      </c>
      <c r="EE739" s="121"/>
      <c r="EF739" s="119">
        <v>28.779280977312389</v>
      </c>
      <c r="EG739" s="119">
        <v>24.392195462478188</v>
      </c>
      <c r="EH739" s="120">
        <v>30.621856893542756</v>
      </c>
      <c r="EI739" s="121"/>
      <c r="EJ739" s="119">
        <v>20.719292389853138</v>
      </c>
      <c r="EK739" s="119">
        <v>24.448765020026702</v>
      </c>
      <c r="EL739" s="120">
        <v>32.425692590120164</v>
      </c>
      <c r="EM739" s="121"/>
      <c r="EN739" s="119">
        <v>28.26745810055866</v>
      </c>
      <c r="EO739" s="119">
        <v>34.030726256983243</v>
      </c>
      <c r="EP739" s="120">
        <v>35.951815642458101</v>
      </c>
      <c r="EQ739" s="121"/>
      <c r="ER739" s="119">
        <v>42.09765232974911</v>
      </c>
      <c r="ES739" s="119">
        <v>54.186146953405022</v>
      </c>
      <c r="ET739" s="120">
        <v>51.641200716845887</v>
      </c>
      <c r="EU739" s="121"/>
      <c r="EV739" s="119">
        <v>50.735913528591354</v>
      </c>
      <c r="EW739" s="119">
        <v>43.447358786610884</v>
      </c>
      <c r="EX739" s="120">
        <v>41.554227684797766</v>
      </c>
      <c r="EY739" s="121"/>
      <c r="EZ739" s="119">
        <v>42.675422465208747</v>
      </c>
      <c r="FA739" s="119">
        <v>38.620750497017895</v>
      </c>
      <c r="FB739" s="120">
        <v>20.67882703777336</v>
      </c>
    </row>
    <row r="740" spans="1:158" s="118" customFormat="1" ht="15" customHeight="1" x14ac:dyDescent="0.25">
      <c r="A740" s="85">
        <v>26110040</v>
      </c>
      <c r="B740" s="86">
        <v>-76.190472220000004</v>
      </c>
      <c r="C740" s="86">
        <v>4.3429444400000001</v>
      </c>
      <c r="D740" s="445">
        <v>916</v>
      </c>
      <c r="E740" s="450" t="s">
        <v>39</v>
      </c>
      <c r="F740" s="451" t="s">
        <v>63</v>
      </c>
      <c r="G740" s="451" t="s">
        <v>1515</v>
      </c>
      <c r="H740" s="451" t="s">
        <v>713</v>
      </c>
      <c r="I740" s="451" t="s">
        <v>1670</v>
      </c>
      <c r="J740" s="281" t="s">
        <v>875</v>
      </c>
      <c r="K740" s="91">
        <v>0</v>
      </c>
      <c r="L740" s="91">
        <v>0</v>
      </c>
      <c r="M740" s="91">
        <v>0</v>
      </c>
      <c r="N740" s="91">
        <v>0</v>
      </c>
      <c r="O740" s="91">
        <v>0</v>
      </c>
      <c r="P740" s="91">
        <v>0</v>
      </c>
      <c r="Q740" s="91">
        <v>0</v>
      </c>
      <c r="R740" s="91">
        <v>0</v>
      </c>
      <c r="S740" s="91">
        <v>4</v>
      </c>
      <c r="T740" s="91">
        <v>12</v>
      </c>
      <c r="U740" s="91">
        <v>0</v>
      </c>
      <c r="V740" s="660">
        <v>13</v>
      </c>
      <c r="W740" s="660">
        <v>0</v>
      </c>
      <c r="X740" s="91">
        <v>7</v>
      </c>
      <c r="Y740" s="91">
        <v>20</v>
      </c>
      <c r="Z740" s="91">
        <v>25</v>
      </c>
      <c r="AA740" s="91">
        <v>0</v>
      </c>
      <c r="AB740" s="91">
        <v>0</v>
      </c>
      <c r="AC740" s="91">
        <v>7</v>
      </c>
      <c r="AD740" s="91">
        <v>0</v>
      </c>
      <c r="AE740" s="91">
        <v>0</v>
      </c>
      <c r="AF740" s="91">
        <v>0</v>
      </c>
      <c r="AG740" s="91">
        <v>0</v>
      </c>
      <c r="AH740" s="91">
        <v>0</v>
      </c>
      <c r="AI740" s="91">
        <v>0</v>
      </c>
      <c r="AJ740" s="91">
        <v>0</v>
      </c>
      <c r="AK740" s="91">
        <v>0</v>
      </c>
      <c r="AL740" s="91">
        <v>0</v>
      </c>
      <c r="AM740" s="91">
        <v>0</v>
      </c>
      <c r="AN740" s="91">
        <v>0</v>
      </c>
      <c r="AO740" s="120"/>
      <c r="AP740" s="92">
        <f t="shared" si="467"/>
        <v>88</v>
      </c>
      <c r="AQ740" s="93">
        <v>144.65862068965518</v>
      </c>
      <c r="AR740" s="94">
        <f t="shared" ref="AR740:AR748" si="499">+AP740*100/AQ740</f>
        <v>60.832876451097704</v>
      </c>
      <c r="AS740" s="95">
        <f t="shared" ref="AS740:AS748" si="500">IF(AND((AP740*$AT$1*100/(AQ740*AT740))&gt;100+3.33*AP740-AQ740*AT740/$AT$1,AQ740&lt;30),IF(100+3.33*AP740-AQ740*AT740/$AT$1&gt;200,200,100+3.33*AP740-AQ740*AT740/$AT$1),IF((AP740*$AT$1*100/(AQ740*AT740))&lt;100+AP740-3.33*AQ740*AT740/$AT$1,100+AP740-3.33*AQ740*AT740/$AT$1,IF((AP740*$AT$1*100/(AQ740*AT740))&gt;200,200,(AP740*$AT$1*100/(AQ740*AT740)))))</f>
        <v>60.832876451097704</v>
      </c>
      <c r="AT740" s="96">
        <f t="shared" si="488"/>
        <v>30</v>
      </c>
      <c r="AU740" s="97">
        <f t="shared" si="489"/>
        <v>7</v>
      </c>
      <c r="AV740" s="98"/>
      <c r="AW740" s="58">
        <f t="shared" si="487"/>
        <v>0</v>
      </c>
      <c r="AX740" s="99"/>
      <c r="AY740" s="100">
        <f t="shared" si="498"/>
        <v>25</v>
      </c>
      <c r="AZ740" s="101">
        <v>88</v>
      </c>
      <c r="BA740" s="102">
        <f t="shared" si="470"/>
        <v>-63</v>
      </c>
      <c r="BB740" s="102" t="str">
        <f t="shared" si="471"/>
        <v/>
      </c>
      <c r="BC740" s="102" t="str">
        <f t="shared" si="472"/>
        <v/>
      </c>
      <c r="BD740" s="102">
        <v>10.75862068965518</v>
      </c>
      <c r="BE740" s="103">
        <f>AU740-BD740</f>
        <v>-3.7586206896551797</v>
      </c>
      <c r="BF740" s="124" t="s">
        <v>39</v>
      </c>
      <c r="BG740" s="105">
        <v>43.93333333333333</v>
      </c>
      <c r="BH740" s="105">
        <v>50.6</v>
      </c>
      <c r="BI740" s="105">
        <v>98.285714285714292</v>
      </c>
      <c r="BJ740" s="105">
        <v>144.65862068965518</v>
      </c>
      <c r="BK740" s="105">
        <v>132.51724137931035</v>
      </c>
      <c r="BL740" s="105">
        <v>74.066666666666663</v>
      </c>
      <c r="BM740" s="105">
        <v>59.866666666666667</v>
      </c>
      <c r="BN740" s="105">
        <v>51.724137931034484</v>
      </c>
      <c r="BO740" s="105">
        <v>96.4</v>
      </c>
      <c r="BP740" s="105">
        <v>125.42857142857143</v>
      </c>
      <c r="BQ740" s="105">
        <v>131.03571428571428</v>
      </c>
      <c r="BR740" s="106">
        <v>76.75</v>
      </c>
      <c r="BS740" s="107"/>
      <c r="BT740" s="191">
        <v>4.7666666666666657</v>
      </c>
      <c r="BU740" s="192">
        <v>5.1907635467980295</v>
      </c>
      <c r="BV740" s="192">
        <v>8.3505747126436756</v>
      </c>
      <c r="BW740" s="192">
        <v>10.75862068965518</v>
      </c>
      <c r="BX740" s="192">
        <v>10.108888888888886</v>
      </c>
      <c r="BY740" s="193">
        <v>6.9666666666666686</v>
      </c>
      <c r="BZ740" s="192">
        <v>5.5666666666666647</v>
      </c>
      <c r="CA740" s="192">
        <v>5.7586206896551699</v>
      </c>
      <c r="CB740" s="193">
        <v>7.9000000000000012</v>
      </c>
      <c r="CC740" s="193">
        <v>10.678571428571427</v>
      </c>
      <c r="CD740" s="193">
        <v>10.357142857142859</v>
      </c>
      <c r="CE740" s="193">
        <v>6.6632183908045963</v>
      </c>
      <c r="CF740" s="110"/>
      <c r="CG740" s="111">
        <v>91</v>
      </c>
      <c r="CH740" s="111">
        <v>79</v>
      </c>
      <c r="CI740" s="111">
        <v>95</v>
      </c>
      <c r="CJ740" s="111">
        <v>88</v>
      </c>
      <c r="CK740" s="111">
        <v>81</v>
      </c>
      <c r="CL740" s="111">
        <v>85</v>
      </c>
      <c r="CM740" s="111">
        <v>90</v>
      </c>
      <c r="CN740" s="111">
        <v>63</v>
      </c>
      <c r="CO740" s="111">
        <v>80</v>
      </c>
      <c r="CP740" s="111">
        <v>115</v>
      </c>
      <c r="CQ740" s="111">
        <v>95</v>
      </c>
      <c r="CR740" s="111">
        <v>84</v>
      </c>
      <c r="CS740" s="112"/>
      <c r="CT740" s="200" t="s">
        <v>39</v>
      </c>
      <c r="CU740" s="114">
        <f t="shared" si="490"/>
        <v>16</v>
      </c>
      <c r="CV740" s="114"/>
      <c r="CW740" s="114"/>
      <c r="CX740" s="114">
        <f t="shared" si="491"/>
        <v>72</v>
      </c>
      <c r="CY740" s="114"/>
      <c r="CZ740" s="114"/>
      <c r="DA740" s="114">
        <f t="shared" si="492"/>
        <v>0</v>
      </c>
      <c r="DB740" s="115">
        <f t="shared" si="493"/>
        <v>88</v>
      </c>
      <c r="DC740" s="116">
        <f t="shared" si="494"/>
        <v>10</v>
      </c>
      <c r="DD740" s="116">
        <f t="shared" si="495"/>
        <v>10</v>
      </c>
      <c r="DE740" s="116">
        <f t="shared" si="496"/>
        <v>10</v>
      </c>
      <c r="DF740" s="117">
        <f t="shared" si="497"/>
        <v>30</v>
      </c>
      <c r="DH740" s="119">
        <v>18.8</v>
      </c>
      <c r="DI740" s="119">
        <v>16.8</v>
      </c>
      <c r="DJ740" s="120">
        <v>12.4</v>
      </c>
      <c r="DK740" s="121"/>
      <c r="DL740" s="119">
        <v>17.831335616438356</v>
      </c>
      <c r="DM740" s="119">
        <v>18.838755707762559</v>
      </c>
      <c r="DN740" s="120">
        <v>22.163242009132425</v>
      </c>
      <c r="DO740" s="121"/>
      <c r="DP740" s="119">
        <v>26.022949586155008</v>
      </c>
      <c r="DQ740" s="119">
        <v>30.475545522949592</v>
      </c>
      <c r="DR740" s="120">
        <v>31.168171557562079</v>
      </c>
      <c r="DS740" s="121"/>
      <c r="DT740" s="119">
        <v>44.734432309442546</v>
      </c>
      <c r="DU740" s="119">
        <v>48.268755403868028</v>
      </c>
      <c r="DV740" s="120">
        <v>54.933478953356087</v>
      </c>
      <c r="DW740" s="121"/>
      <c r="DX740" s="119">
        <v>33.908401486988843</v>
      </c>
      <c r="DY740" s="119">
        <v>52.913110285006191</v>
      </c>
      <c r="DZ740" s="120">
        <v>47.711821561338297</v>
      </c>
      <c r="EA740" s="121"/>
      <c r="EB740" s="119">
        <v>35.700000000000003</v>
      </c>
      <c r="EC740" s="119">
        <v>22</v>
      </c>
      <c r="ED740" s="120">
        <v>18.5</v>
      </c>
      <c r="EE740" s="121"/>
      <c r="EF740" s="119">
        <v>22.71195365982096</v>
      </c>
      <c r="EG740" s="119">
        <v>18.409689310163245</v>
      </c>
      <c r="EH740" s="120">
        <v>22.211690363349131</v>
      </c>
      <c r="EI740" s="121"/>
      <c r="EJ740" s="119">
        <v>17.594432141727303</v>
      </c>
      <c r="EK740" s="119">
        <v>14.295476115153434</v>
      </c>
      <c r="EL740" s="120">
        <v>22.592850363808921</v>
      </c>
      <c r="EM740" s="121"/>
      <c r="EN740" s="119">
        <v>22.207660455486547</v>
      </c>
      <c r="EO740" s="119">
        <v>29.610213940648727</v>
      </c>
      <c r="EP740" s="120">
        <v>44.815458937198066</v>
      </c>
      <c r="EQ740" s="121"/>
      <c r="ER740" s="119">
        <v>36.487673083417768</v>
      </c>
      <c r="ES740" s="119">
        <v>50.482944951030056</v>
      </c>
      <c r="ET740" s="120">
        <v>39.886524822695037</v>
      </c>
      <c r="EU740" s="121"/>
      <c r="EV740" s="119">
        <v>50.826357661708741</v>
      </c>
      <c r="EW740" s="119">
        <v>38.620027672085776</v>
      </c>
      <c r="EX740" s="120">
        <v>34.517900380491177</v>
      </c>
      <c r="EY740" s="121"/>
      <c r="EZ740" s="119">
        <v>33.700000000000003</v>
      </c>
      <c r="FA740" s="119">
        <v>27.3</v>
      </c>
      <c r="FB740" s="120">
        <v>26.5</v>
      </c>
    </row>
    <row r="741" spans="1:158" s="118" customFormat="1" ht="15" customHeight="1" x14ac:dyDescent="0.25">
      <c r="A741" s="85">
        <v>26110150</v>
      </c>
      <c r="B741" s="86">
        <v>-75.986500000000007</v>
      </c>
      <c r="C741" s="86">
        <v>4.79383333</v>
      </c>
      <c r="D741" s="445">
        <v>960</v>
      </c>
      <c r="E741" s="197" t="s">
        <v>539</v>
      </c>
      <c r="F741" s="169" t="s">
        <v>63</v>
      </c>
      <c r="G741" s="169" t="s">
        <v>1515</v>
      </c>
      <c r="H741" s="169" t="s">
        <v>713</v>
      </c>
      <c r="I741" s="169" t="s">
        <v>1670</v>
      </c>
      <c r="J741" s="171" t="s">
        <v>732</v>
      </c>
      <c r="K741" s="91">
        <v>0</v>
      </c>
      <c r="L741" s="91">
        <v>0</v>
      </c>
      <c r="M741" s="91">
        <v>0</v>
      </c>
      <c r="N741" s="91">
        <v>0</v>
      </c>
      <c r="O741" s="91">
        <v>0</v>
      </c>
      <c r="P741" s="91">
        <v>0</v>
      </c>
      <c r="Q741" s="91">
        <v>0</v>
      </c>
      <c r="R741" s="91">
        <v>0</v>
      </c>
      <c r="S741" s="91">
        <v>0</v>
      </c>
      <c r="T741" s="91">
        <v>0</v>
      </c>
      <c r="U741" s="91">
        <v>0</v>
      </c>
      <c r="V741" s="660">
        <v>6.6</v>
      </c>
      <c r="W741" s="660">
        <v>14.2</v>
      </c>
      <c r="X741" s="91">
        <v>32.6</v>
      </c>
      <c r="Y741" s="91">
        <v>43.6</v>
      </c>
      <c r="Z741" s="91">
        <v>10.8</v>
      </c>
      <c r="AA741" s="91">
        <v>5</v>
      </c>
      <c r="AB741" s="91">
        <v>0</v>
      </c>
      <c r="AC741" s="91">
        <v>0</v>
      </c>
      <c r="AD741" s="91">
        <v>0</v>
      </c>
      <c r="AE741" s="91">
        <v>0</v>
      </c>
      <c r="AF741" s="91">
        <v>0</v>
      </c>
      <c r="AG741" s="91">
        <v>0</v>
      </c>
      <c r="AH741" s="91">
        <v>0</v>
      </c>
      <c r="AI741" s="91">
        <v>0</v>
      </c>
      <c r="AJ741" s="91">
        <v>0</v>
      </c>
      <c r="AK741" s="91">
        <v>1.4</v>
      </c>
      <c r="AL741" s="91">
        <v>0</v>
      </c>
      <c r="AM741" s="91">
        <v>0</v>
      </c>
      <c r="AN741" s="91">
        <v>17.399999999999999</v>
      </c>
      <c r="AO741" s="120"/>
      <c r="AP741" s="92">
        <f t="shared" si="467"/>
        <v>131.6</v>
      </c>
      <c r="AQ741" s="93">
        <v>185.26538461538459</v>
      </c>
      <c r="AR741" s="94">
        <f>+AP741*100/AQ741</f>
        <v>71.033237144221403</v>
      </c>
      <c r="AS741" s="95">
        <f>IF(AND((AP741*$AT$1*100/(AQ741*AT741))&gt;100+3.33*AP741-AQ741*AT741/$AT$1,AQ741&lt;30),IF(100+3.33*AP741-AQ741*AT741/$AT$1&gt;200,200,100+3.33*AP741-AQ741*AT741/$AT$1),IF((AP741*$AT$1*100/(AQ741*AT741))&lt;100+AP741-3.33*AQ741*AT741/$AT$1,100+AP741-3.33*AQ741*AT741/$AT$1,IF((AP741*$AT$1*100/(AQ741*AT741))&gt;200,200,(AP741*$AT$1*100/(AQ741*AT741)))))</f>
        <v>71.033237144221388</v>
      </c>
      <c r="AT741" s="96">
        <f>COUNT(K741:AO741)</f>
        <v>30</v>
      </c>
      <c r="AU741" s="97">
        <f t="shared" si="489"/>
        <v>8</v>
      </c>
      <c r="AV741" s="98"/>
      <c r="AW741" s="58">
        <f t="shared" si="487"/>
        <v>17.399999999999999</v>
      </c>
      <c r="AX741" s="99"/>
      <c r="AY741" s="100">
        <f t="shared" si="498"/>
        <v>43.6</v>
      </c>
      <c r="AZ741" s="101">
        <v>80</v>
      </c>
      <c r="BA741" s="102">
        <f t="shared" si="470"/>
        <v>-36.4</v>
      </c>
      <c r="BB741" s="102" t="str">
        <f t="shared" si="471"/>
        <v/>
      </c>
      <c r="BC741" s="102" t="str">
        <f t="shared" si="472"/>
        <v/>
      </c>
      <c r="BD741" s="102">
        <v>12.26923076923077</v>
      </c>
      <c r="BE741" s="103"/>
      <c r="BF741" s="124" t="s">
        <v>539</v>
      </c>
      <c r="BG741" s="105">
        <v>75.833333333333329</v>
      </c>
      <c r="BH741" s="105">
        <v>85.84</v>
      </c>
      <c r="BI741" s="105">
        <v>157.18846153846152</v>
      </c>
      <c r="BJ741" s="105">
        <v>185.26538461538459</v>
      </c>
      <c r="BK741" s="105">
        <v>190.37083333333337</v>
      </c>
      <c r="BL741" s="105">
        <v>106.56800000000001</v>
      </c>
      <c r="BM741" s="105">
        <v>87.74444444444444</v>
      </c>
      <c r="BN741" s="105">
        <v>75.950000000000017</v>
      </c>
      <c r="BO741" s="105">
        <v>130.63200000000003</v>
      </c>
      <c r="BP741" s="105">
        <v>161.04</v>
      </c>
      <c r="BQ741" s="105">
        <v>165.9375</v>
      </c>
      <c r="BR741" s="106">
        <v>106.40384615384616</v>
      </c>
      <c r="BS741" s="107"/>
      <c r="BT741" s="191">
        <v>7.0370370370370336</v>
      </c>
      <c r="BU741" s="192">
        <v>7.0235344827586212</v>
      </c>
      <c r="BV741" s="192">
        <v>10.346153846153845</v>
      </c>
      <c r="BW741" s="192">
        <v>12.26923076923077</v>
      </c>
      <c r="BX741" s="192">
        <v>12.666666666666668</v>
      </c>
      <c r="BY741" s="193">
        <v>9.1599999999999984</v>
      </c>
      <c r="BZ741" s="192">
        <v>7.3703703703703676</v>
      </c>
      <c r="CA741" s="192">
        <v>7.0198412698412671</v>
      </c>
      <c r="CB741" s="193">
        <v>10.319999999999997</v>
      </c>
      <c r="CC741" s="193">
        <v>12.824358974358972</v>
      </c>
      <c r="CD741" s="193">
        <v>13.337931034482761</v>
      </c>
      <c r="CE741" s="193">
        <v>9.8076923076923048</v>
      </c>
      <c r="CF741" s="110"/>
      <c r="CG741" s="111">
        <v>75</v>
      </c>
      <c r="CH741" s="111">
        <v>98.5</v>
      </c>
      <c r="CI741" s="111">
        <v>81.2</v>
      </c>
      <c r="CJ741" s="111">
        <v>80</v>
      </c>
      <c r="CK741" s="111">
        <v>91</v>
      </c>
      <c r="CL741" s="111">
        <v>93.6</v>
      </c>
      <c r="CM741" s="111">
        <v>94.8</v>
      </c>
      <c r="CN741" s="111">
        <v>86.4</v>
      </c>
      <c r="CO741" s="111">
        <v>60</v>
      </c>
      <c r="CP741" s="111">
        <v>144</v>
      </c>
      <c r="CQ741" s="111">
        <v>78</v>
      </c>
      <c r="CR741" s="111">
        <v>70</v>
      </c>
      <c r="CS741" s="112"/>
      <c r="CT741" s="200" t="s">
        <v>539</v>
      </c>
      <c r="CU741" s="114"/>
      <c r="CV741" s="114"/>
      <c r="CW741" s="114"/>
      <c r="CX741" s="114"/>
      <c r="CY741" s="114"/>
      <c r="CZ741" s="114"/>
      <c r="DA741" s="114"/>
      <c r="DB741" s="115"/>
      <c r="DC741" s="116"/>
      <c r="DD741" s="116"/>
      <c r="DE741" s="116"/>
      <c r="DF741" s="117"/>
      <c r="DH741" s="119">
        <v>29.365540168745419</v>
      </c>
      <c r="DI741" s="119">
        <v>23.310789618488627</v>
      </c>
      <c r="DJ741" s="120">
        <v>23.209877109317681</v>
      </c>
      <c r="DK741" s="121"/>
      <c r="DL741" s="119">
        <v>27.803786670918367</v>
      </c>
      <c r="DM741" s="119">
        <v>33.123644770408163</v>
      </c>
      <c r="DN741" s="120">
        <v>29.008282844387754</v>
      </c>
      <c r="DO741" s="121"/>
      <c r="DP741" s="119">
        <v>44.268135170632888</v>
      </c>
      <c r="DQ741" s="119">
        <v>45.852676921706994</v>
      </c>
      <c r="DR741" s="120">
        <v>63.282636183522186</v>
      </c>
      <c r="DS741" s="121"/>
      <c r="DT741" s="119">
        <v>59.029957264957261</v>
      </c>
      <c r="DU741" s="119">
        <v>59.33581196581197</v>
      </c>
      <c r="DV741" s="120">
        <v>60.559230769230773</v>
      </c>
      <c r="DW741" s="121"/>
      <c r="DX741" s="119">
        <v>67.173219347662283</v>
      </c>
      <c r="DY741" s="119">
        <v>69.568698195127212</v>
      </c>
      <c r="DZ741" s="120">
        <v>55.096013491693292</v>
      </c>
      <c r="EA741" s="121"/>
      <c r="EB741" s="119">
        <v>43.07063937457422</v>
      </c>
      <c r="EC741" s="119">
        <v>39.772887403899162</v>
      </c>
      <c r="ED741" s="120">
        <v>23.384059428423125</v>
      </c>
      <c r="EE741" s="121"/>
      <c r="EF741" s="119">
        <v>34.471770894213897</v>
      </c>
      <c r="EG741" s="119">
        <v>26.478316773816474</v>
      </c>
      <c r="EH741" s="120">
        <v>27.477498538866151</v>
      </c>
      <c r="EI741" s="121"/>
      <c r="EJ741" s="119">
        <v>22.9096836197286</v>
      </c>
      <c r="EK741" s="119">
        <v>29.212347672317687</v>
      </c>
      <c r="EL741" s="120">
        <v>37.615899742436476</v>
      </c>
      <c r="EM741" s="121"/>
      <c r="EN741" s="119">
        <v>35.086748716399882</v>
      </c>
      <c r="EO741" s="119">
        <v>50.181048021745703</v>
      </c>
      <c r="EP741" s="120">
        <v>56.578631833283005</v>
      </c>
      <c r="EQ741" s="121"/>
      <c r="ER741" s="119">
        <v>47.387446010920051</v>
      </c>
      <c r="ES741" s="119">
        <v>56.285088827316436</v>
      </c>
      <c r="ET741" s="120">
        <v>71.581036590334918</v>
      </c>
      <c r="EU741" s="121"/>
      <c r="EV741" s="119">
        <v>56.673908169670874</v>
      </c>
      <c r="EW741" s="119">
        <v>45.005750605326867</v>
      </c>
      <c r="EX741" s="120">
        <v>54.516769796430808</v>
      </c>
      <c r="EY741" s="121"/>
      <c r="EZ741" s="119">
        <v>33.59596354166667</v>
      </c>
      <c r="FA741" s="119">
        <v>39.512864583333332</v>
      </c>
      <c r="FB741" s="120">
        <v>23.166171875</v>
      </c>
    </row>
    <row r="742" spans="1:158" s="118" customFormat="1" ht="15" customHeight="1" x14ac:dyDescent="0.25">
      <c r="A742" s="85">
        <v>26110230</v>
      </c>
      <c r="B742" s="86">
        <v>-76.100583330000006</v>
      </c>
      <c r="C742" s="86">
        <v>4.4186666700000004</v>
      </c>
      <c r="D742" s="445">
        <v>908</v>
      </c>
      <c r="E742" s="450" t="s">
        <v>540</v>
      </c>
      <c r="F742" s="451" t="s">
        <v>63</v>
      </c>
      <c r="G742" s="451" t="s">
        <v>1515</v>
      </c>
      <c r="H742" s="451" t="s">
        <v>713</v>
      </c>
      <c r="I742" s="451" t="s">
        <v>1670</v>
      </c>
      <c r="J742" s="281" t="s">
        <v>1095</v>
      </c>
      <c r="K742" s="91">
        <v>0</v>
      </c>
      <c r="L742" s="91">
        <v>0</v>
      </c>
      <c r="M742" s="91">
        <v>0</v>
      </c>
      <c r="N742" s="91">
        <v>0</v>
      </c>
      <c r="O742" s="91">
        <v>0</v>
      </c>
      <c r="P742" s="91">
        <v>0</v>
      </c>
      <c r="Q742" s="91">
        <v>1.5</v>
      </c>
      <c r="R742" s="91">
        <v>0</v>
      </c>
      <c r="S742" s="91">
        <v>0</v>
      </c>
      <c r="T742" s="91">
        <v>35</v>
      </c>
      <c r="U742" s="91">
        <v>0</v>
      </c>
      <c r="V742" s="667">
        <v>22</v>
      </c>
      <c r="W742" s="660">
        <v>0</v>
      </c>
      <c r="X742" s="91">
        <v>3.5</v>
      </c>
      <c r="Y742" s="91">
        <v>10</v>
      </c>
      <c r="Z742" s="91">
        <v>8</v>
      </c>
      <c r="AA742" s="91">
        <v>3</v>
      </c>
      <c r="AB742" s="91">
        <v>0</v>
      </c>
      <c r="AC742" s="91">
        <v>0</v>
      </c>
      <c r="AD742" s="91">
        <v>0</v>
      </c>
      <c r="AE742" s="91">
        <v>0</v>
      </c>
      <c r="AF742" s="91">
        <v>0</v>
      </c>
      <c r="AG742" s="91">
        <v>0</v>
      </c>
      <c r="AH742" s="91">
        <v>0</v>
      </c>
      <c r="AI742" s="91">
        <v>0</v>
      </c>
      <c r="AJ742" s="91">
        <v>0</v>
      </c>
      <c r="AK742" s="91">
        <v>0</v>
      </c>
      <c r="AL742" s="91">
        <v>0</v>
      </c>
      <c r="AM742" s="91">
        <v>0</v>
      </c>
      <c r="AN742" s="91">
        <v>0</v>
      </c>
      <c r="AO742" s="120"/>
      <c r="AP742" s="92">
        <f t="shared" si="467"/>
        <v>83</v>
      </c>
      <c r="AQ742" s="93">
        <v>144.37666666666667</v>
      </c>
      <c r="AR742" s="94">
        <f t="shared" si="499"/>
        <v>57.488513841110063</v>
      </c>
      <c r="AS742" s="95">
        <f t="shared" si="500"/>
        <v>57.488513841110056</v>
      </c>
      <c r="AT742" s="96">
        <f t="shared" si="488"/>
        <v>30</v>
      </c>
      <c r="AU742" s="97">
        <f t="shared" si="489"/>
        <v>7</v>
      </c>
      <c r="AV742" s="98"/>
      <c r="AW742" s="58">
        <f t="shared" si="487"/>
        <v>0</v>
      </c>
      <c r="AX742" s="99"/>
      <c r="AY742" s="100">
        <f t="shared" si="498"/>
        <v>35</v>
      </c>
      <c r="AZ742" s="101">
        <v>107</v>
      </c>
      <c r="BA742" s="102">
        <f t="shared" si="470"/>
        <v>-72</v>
      </c>
      <c r="BB742" s="102" t="str">
        <f t="shared" si="471"/>
        <v/>
      </c>
      <c r="BC742" s="102" t="str">
        <f t="shared" si="472"/>
        <v/>
      </c>
      <c r="BD742" s="102">
        <v>13.166666666666668</v>
      </c>
      <c r="BE742" s="103">
        <f>AU742-BD742</f>
        <v>-6.1666666666666679</v>
      </c>
      <c r="BF742" s="124" t="s">
        <v>540</v>
      </c>
      <c r="BG742" s="105">
        <v>29.867857142857144</v>
      </c>
      <c r="BH742" s="105">
        <v>54.642857142857146</v>
      </c>
      <c r="BI742" s="105">
        <v>91.765517241379342</v>
      </c>
      <c r="BJ742" s="105">
        <v>144.37666666666667</v>
      </c>
      <c r="BK742" s="105">
        <v>134.37586206896549</v>
      </c>
      <c r="BL742" s="105">
        <v>81.117241379310343</v>
      </c>
      <c r="BM742" s="105">
        <v>80.7</v>
      </c>
      <c r="BN742" s="105">
        <v>61.317241379310339</v>
      </c>
      <c r="BO742" s="105">
        <v>98.782758620689648</v>
      </c>
      <c r="BP742" s="105">
        <v>110.73571428571429</v>
      </c>
      <c r="BQ742" s="105">
        <v>111.33793103448274</v>
      </c>
      <c r="BR742" s="106">
        <v>65.053571428571416</v>
      </c>
      <c r="BS742" s="107"/>
      <c r="BT742" s="191">
        <v>5.5683709869203311</v>
      </c>
      <c r="BU742" s="192">
        <v>6.6606081195855271</v>
      </c>
      <c r="BV742" s="192">
        <v>10.411111111111113</v>
      </c>
      <c r="BW742" s="192">
        <v>13.166666666666668</v>
      </c>
      <c r="BX742" s="192">
        <v>12.577777777777776</v>
      </c>
      <c r="BY742" s="193">
        <v>8.7931034482758612</v>
      </c>
      <c r="BZ742" s="192">
        <v>8.3333333333333304</v>
      </c>
      <c r="CA742" s="192">
        <v>7.6551724137930997</v>
      </c>
      <c r="CB742" s="193">
        <v>10.034482758620694</v>
      </c>
      <c r="CC742" s="193">
        <v>13.081609195402299</v>
      </c>
      <c r="CD742" s="193">
        <v>12.655172413793105</v>
      </c>
      <c r="CE742" s="193">
        <v>8.0357142857142829</v>
      </c>
      <c r="CF742" s="110"/>
      <c r="CG742" s="111">
        <v>48</v>
      </c>
      <c r="CH742" s="111">
        <v>67.7</v>
      </c>
      <c r="CI742" s="111">
        <v>76</v>
      </c>
      <c r="CJ742" s="111">
        <v>107</v>
      </c>
      <c r="CK742" s="111">
        <v>93</v>
      </c>
      <c r="CL742" s="111">
        <v>64</v>
      </c>
      <c r="CM742" s="111">
        <v>77</v>
      </c>
      <c r="CN742" s="111">
        <v>73</v>
      </c>
      <c r="CO742" s="111">
        <v>60</v>
      </c>
      <c r="CP742" s="111">
        <v>59</v>
      </c>
      <c r="CQ742" s="111">
        <v>95</v>
      </c>
      <c r="CR742" s="111">
        <v>83</v>
      </c>
      <c r="CS742" s="112"/>
      <c r="CT742" s="200" t="s">
        <v>540</v>
      </c>
      <c r="CU742" s="114">
        <f t="shared" ref="CU742:CU748" si="501">SUM(K742:T742)</f>
        <v>36.5</v>
      </c>
      <c r="CV742" s="114"/>
      <c r="CW742" s="114"/>
      <c r="CX742" s="114">
        <f t="shared" ref="CX742:CX748" si="502">SUM(U742:AD742)</f>
        <v>46.5</v>
      </c>
      <c r="CY742" s="114"/>
      <c r="CZ742" s="114"/>
      <c r="DA742" s="114">
        <f t="shared" ref="DA742:DA753" si="503">SUM(AE742:AO742)</f>
        <v>0</v>
      </c>
      <c r="DB742" s="115">
        <f t="shared" ref="DB742:DB748" si="504">+SUM(CU742:DA742)</f>
        <v>83</v>
      </c>
      <c r="DC742" s="116">
        <f t="shared" ref="DC742:DC748" si="505">COUNT(K742:T742)</f>
        <v>10</v>
      </c>
      <c r="DD742" s="116">
        <f t="shared" ref="DD742:DD748" si="506">COUNT(U742:AD742)</f>
        <v>10</v>
      </c>
      <c r="DE742" s="116">
        <f t="shared" ref="DE742:DE753" si="507">COUNT(AE742:AO742)</f>
        <v>10</v>
      </c>
      <c r="DF742" s="117">
        <f t="shared" ref="DF742:DF748" si="508">COUNT(K742:AO742)</f>
        <v>30</v>
      </c>
      <c r="DH742" s="119">
        <v>11.550259377494017</v>
      </c>
      <c r="DI742" s="119">
        <v>11.243615323224262</v>
      </c>
      <c r="DJ742" s="120">
        <v>13.798982442138868</v>
      </c>
      <c r="DK742" s="121"/>
      <c r="DL742" s="119">
        <v>16.40353547459252</v>
      </c>
      <c r="DM742" s="119">
        <v>21.334659635666341</v>
      </c>
      <c r="DN742" s="120">
        <v>22.240376318312556</v>
      </c>
      <c r="DO742" s="121"/>
      <c r="DP742" s="119">
        <v>25.802175196020574</v>
      </c>
      <c r="DQ742" s="119">
        <v>25.802175196020574</v>
      </c>
      <c r="DR742" s="120">
        <v>30.202546159682992</v>
      </c>
      <c r="DS742" s="121"/>
      <c r="DT742" s="119">
        <v>41.196739044402825</v>
      </c>
      <c r="DU742" s="119">
        <v>40.496794448988204</v>
      </c>
      <c r="DV742" s="120">
        <v>48.996121679022771</v>
      </c>
      <c r="DW742" s="121"/>
      <c r="DX742" s="119">
        <v>44.628262132333539</v>
      </c>
      <c r="DY742" s="119">
        <v>42.626994772139206</v>
      </c>
      <c r="DZ742" s="120">
        <v>43.427501716216931</v>
      </c>
      <c r="EA742" s="121"/>
      <c r="EB742" s="119">
        <v>31.59705498602051</v>
      </c>
      <c r="EC742" s="119">
        <v>23.997763280521905</v>
      </c>
      <c r="ED742" s="120">
        <v>18.398285181733456</v>
      </c>
      <c r="EE742" s="121"/>
      <c r="EF742" s="119">
        <v>27.410190690095561</v>
      </c>
      <c r="EG742" s="119">
        <v>21.580411326903597</v>
      </c>
      <c r="EH742" s="120">
        <v>31.092156603690487</v>
      </c>
      <c r="EI742" s="121"/>
      <c r="EJ742" s="119">
        <v>18.311577107907379</v>
      </c>
      <c r="EK742" s="119">
        <v>21.098121450415025</v>
      </c>
      <c r="EL742" s="120">
        <v>25.676015727391874</v>
      </c>
      <c r="EM742" s="121"/>
      <c r="EN742" s="119">
        <v>23.97274052478134</v>
      </c>
      <c r="EO742" s="119">
        <v>31.317580174927112</v>
      </c>
      <c r="EP742" s="120">
        <v>44.681107871720108</v>
      </c>
      <c r="EQ742" s="121"/>
      <c r="ER742" s="119">
        <v>38.04980007270084</v>
      </c>
      <c r="ES742" s="119">
        <v>40.484987277353689</v>
      </c>
      <c r="ET742" s="120">
        <v>41.093784078516904</v>
      </c>
      <c r="EU742" s="121"/>
      <c r="EV742" s="119">
        <v>38.605422109846884</v>
      </c>
      <c r="EW742" s="119">
        <v>32.104509060261272</v>
      </c>
      <c r="EX742" s="120">
        <v>31.004354544177549</v>
      </c>
      <c r="EY742" s="121"/>
      <c r="EZ742" s="119">
        <v>25.703729435304581</v>
      </c>
      <c r="FA742" s="119">
        <v>17.831369497554469</v>
      </c>
      <c r="FB742" s="120">
        <v>22.099516451756337</v>
      </c>
    </row>
    <row r="743" spans="1:158" s="118" customFormat="1" ht="15" customHeight="1" x14ac:dyDescent="0.25">
      <c r="A743" s="85">
        <v>26020130</v>
      </c>
      <c r="B743" s="86">
        <v>-76.418805559999996</v>
      </c>
      <c r="C743" s="86">
        <v>2.5418333299999998</v>
      </c>
      <c r="D743" s="445">
        <v>2500</v>
      </c>
      <c r="E743" s="450" t="s">
        <v>514</v>
      </c>
      <c r="F743" s="451" t="s">
        <v>65</v>
      </c>
      <c r="G743" s="451" t="s">
        <v>1515</v>
      </c>
      <c r="H743" s="451" t="s">
        <v>713</v>
      </c>
      <c r="I743" s="451" t="s">
        <v>1682</v>
      </c>
      <c r="J743" s="281" t="s">
        <v>1082</v>
      </c>
      <c r="K743" s="91">
        <v>25</v>
      </c>
      <c r="L743" s="91">
        <v>0</v>
      </c>
      <c r="M743" s="91">
        <v>6</v>
      </c>
      <c r="N743" s="91">
        <v>0</v>
      </c>
      <c r="O743" s="91">
        <v>0</v>
      </c>
      <c r="P743" s="91">
        <v>0</v>
      </c>
      <c r="Q743" s="91">
        <v>0</v>
      </c>
      <c r="R743" s="91">
        <v>0</v>
      </c>
      <c r="S743" s="91">
        <v>0</v>
      </c>
      <c r="T743" s="91">
        <v>0</v>
      </c>
      <c r="U743" s="91">
        <v>0</v>
      </c>
      <c r="V743" s="660">
        <v>0</v>
      </c>
      <c r="W743" s="660">
        <v>10</v>
      </c>
      <c r="X743" s="91">
        <v>9</v>
      </c>
      <c r="Y743" s="91">
        <v>17</v>
      </c>
      <c r="Z743" s="91">
        <v>45</v>
      </c>
      <c r="AA743" s="91">
        <v>22</v>
      </c>
      <c r="AB743" s="91">
        <v>6</v>
      </c>
      <c r="AC743" s="91">
        <v>2</v>
      </c>
      <c r="AD743" s="91">
        <v>0</v>
      </c>
      <c r="AE743" s="91">
        <v>3</v>
      </c>
      <c r="AF743" s="91">
        <v>4</v>
      </c>
      <c r="AG743" s="91">
        <v>65</v>
      </c>
      <c r="AH743" s="91">
        <v>1</v>
      </c>
      <c r="AI743" s="91">
        <v>0</v>
      </c>
      <c r="AJ743" s="91">
        <v>0</v>
      </c>
      <c r="AK743" s="91">
        <v>5</v>
      </c>
      <c r="AL743" s="91">
        <v>0</v>
      </c>
      <c r="AM743" s="91">
        <v>0</v>
      </c>
      <c r="AN743" s="91">
        <v>0</v>
      </c>
      <c r="AO743" s="120"/>
      <c r="AP743" s="92">
        <f t="shared" si="467"/>
        <v>220</v>
      </c>
      <c r="AQ743" s="93">
        <v>184.56666666666666</v>
      </c>
      <c r="AR743" s="94">
        <f t="shared" si="499"/>
        <v>119.19812172656674</v>
      </c>
      <c r="AS743" s="95">
        <f t="shared" si="500"/>
        <v>119.19812172656674</v>
      </c>
      <c r="AT743" s="96">
        <f t="shared" si="488"/>
        <v>30</v>
      </c>
      <c r="AU743" s="97">
        <f t="shared" si="489"/>
        <v>14</v>
      </c>
      <c r="AV743" s="98"/>
      <c r="AW743" s="58">
        <f t="shared" si="487"/>
        <v>0</v>
      </c>
      <c r="AX743" s="99"/>
      <c r="AY743" s="100">
        <f t="shared" si="498"/>
        <v>65</v>
      </c>
      <c r="AZ743" s="101">
        <v>76.2</v>
      </c>
      <c r="BA743" s="102">
        <f t="shared" si="470"/>
        <v>-11.200000000000003</v>
      </c>
      <c r="BB743" s="102" t="str">
        <f t="shared" si="471"/>
        <v/>
      </c>
      <c r="BC743" s="102" t="str">
        <f t="shared" si="472"/>
        <v/>
      </c>
      <c r="BD743" s="102">
        <v>13.599999999999996</v>
      </c>
      <c r="BE743" s="103">
        <f>AU743-BD743</f>
        <v>0.40000000000000391</v>
      </c>
      <c r="BF743" s="124" t="s">
        <v>514</v>
      </c>
      <c r="BG743" s="105">
        <v>179.15</v>
      </c>
      <c r="BH743" s="105">
        <v>172.7</v>
      </c>
      <c r="BI743" s="105">
        <v>194</v>
      </c>
      <c r="BJ743" s="105">
        <v>184.56666666666666</v>
      </c>
      <c r="BK743" s="105">
        <v>121.44827586206897</v>
      </c>
      <c r="BL743" s="105">
        <v>50.9</v>
      </c>
      <c r="BM743" s="105">
        <v>27.133333333333333</v>
      </c>
      <c r="BN743" s="105">
        <v>23.4</v>
      </c>
      <c r="BO743" s="105">
        <v>52.413333333333334</v>
      </c>
      <c r="BP743" s="105">
        <v>202.37931034482759</v>
      </c>
      <c r="BQ743" s="105">
        <v>260</v>
      </c>
      <c r="BR743" s="106">
        <v>242.63666666666668</v>
      </c>
      <c r="BS743" s="107"/>
      <c r="BT743" s="191">
        <v>12.433333333333335</v>
      </c>
      <c r="BU743" s="192">
        <v>11.827658045977014</v>
      </c>
      <c r="BV743" s="192">
        <v>13.766666666666666</v>
      </c>
      <c r="BW743" s="192">
        <v>13.599999999999996</v>
      </c>
      <c r="BX743" s="192">
        <v>10.332183908045975</v>
      </c>
      <c r="BY743" s="193">
        <v>5.2333333333333334</v>
      </c>
      <c r="BZ743" s="192">
        <v>3.1666666666666652</v>
      </c>
      <c r="CA743" s="192">
        <v>2.9666666666666659</v>
      </c>
      <c r="CB743" s="193">
        <v>5.3666666666666671</v>
      </c>
      <c r="CC743" s="193">
        <v>13.827586206896553</v>
      </c>
      <c r="CD743" s="193">
        <v>18.318390804597701</v>
      </c>
      <c r="CE743" s="193">
        <v>15.899999999999997</v>
      </c>
      <c r="CF743" s="110"/>
      <c r="CG743" s="111">
        <v>75.2</v>
      </c>
      <c r="CH743" s="111">
        <v>68</v>
      </c>
      <c r="CI743" s="111">
        <v>80</v>
      </c>
      <c r="CJ743" s="111">
        <v>76.2</v>
      </c>
      <c r="CK743" s="111">
        <v>63</v>
      </c>
      <c r="CL743" s="111">
        <v>80.3</v>
      </c>
      <c r="CM743" s="111">
        <v>59.3</v>
      </c>
      <c r="CN743" s="111">
        <v>89</v>
      </c>
      <c r="CO743" s="111">
        <v>67</v>
      </c>
      <c r="CP743" s="111">
        <v>85.4</v>
      </c>
      <c r="CQ743" s="111">
        <v>85</v>
      </c>
      <c r="CR743" s="111">
        <v>77</v>
      </c>
      <c r="CS743" s="112"/>
      <c r="CT743" s="200" t="s">
        <v>514</v>
      </c>
      <c r="CU743" s="114">
        <f t="shared" si="501"/>
        <v>31</v>
      </c>
      <c r="CV743" s="114"/>
      <c r="CW743" s="114"/>
      <c r="CX743" s="114">
        <f t="shared" si="502"/>
        <v>111</v>
      </c>
      <c r="CY743" s="114"/>
      <c r="CZ743" s="114"/>
      <c r="DA743" s="114">
        <f t="shared" si="503"/>
        <v>78</v>
      </c>
      <c r="DB743" s="115">
        <f t="shared" si="504"/>
        <v>220</v>
      </c>
      <c r="DC743" s="116">
        <f t="shared" si="505"/>
        <v>10</v>
      </c>
      <c r="DD743" s="116">
        <f t="shared" si="506"/>
        <v>10</v>
      </c>
      <c r="DE743" s="116">
        <f t="shared" si="507"/>
        <v>10</v>
      </c>
      <c r="DF743" s="117">
        <f t="shared" si="508"/>
        <v>30</v>
      </c>
      <c r="DH743" s="119">
        <v>64.507142857142853</v>
      </c>
      <c r="DI743" s="119">
        <v>72.007973421926906</v>
      </c>
      <c r="DJ743" s="120">
        <v>44.104883720930239</v>
      </c>
      <c r="DK743" s="121"/>
      <c r="DL743" s="119">
        <v>55.778033352501446</v>
      </c>
      <c r="DM743" s="119">
        <v>66.122323174238076</v>
      </c>
      <c r="DN743" s="120">
        <v>54.459643473260499</v>
      </c>
      <c r="DO743" s="121"/>
      <c r="DP743" s="119">
        <v>59.024180327868855</v>
      </c>
      <c r="DQ743" s="119">
        <v>65.226721311475416</v>
      </c>
      <c r="DR743" s="120">
        <v>71.029098360655738</v>
      </c>
      <c r="DS743" s="121"/>
      <c r="DT743" s="119">
        <v>56.8065100286533</v>
      </c>
      <c r="DU743" s="119">
        <v>63.607289398280813</v>
      </c>
      <c r="DV743" s="120">
        <v>54.106200573065905</v>
      </c>
      <c r="DW743" s="121"/>
      <c r="DX743" s="119">
        <v>46.839897698209718</v>
      </c>
      <c r="DY743" s="119">
        <v>24.721057118499576</v>
      </c>
      <c r="DZ743" s="120">
        <v>45.839045183290708</v>
      </c>
      <c r="EA743" s="121"/>
      <c r="EB743" s="119">
        <v>26.968297455968692</v>
      </c>
      <c r="EC743" s="119">
        <v>14.383091976516635</v>
      </c>
      <c r="ED743" s="120">
        <v>9.6886105675146776</v>
      </c>
      <c r="EE743" s="121"/>
      <c r="EF743" s="119">
        <v>11.441707317073172</v>
      </c>
      <c r="EG743" s="119">
        <v>9.6351219512195119</v>
      </c>
      <c r="EH743" s="120">
        <v>11.843170731707319</v>
      </c>
      <c r="EI743" s="121"/>
      <c r="EJ743" s="119">
        <v>3.6102369668246443</v>
      </c>
      <c r="EK743" s="119">
        <v>7.0199052132701416</v>
      </c>
      <c r="EL743" s="120">
        <v>10.529857819905214</v>
      </c>
      <c r="EM743" s="121"/>
      <c r="EN743" s="119">
        <v>15.570566037735849</v>
      </c>
      <c r="EO743" s="119">
        <v>13.175094339622641</v>
      </c>
      <c r="EP743" s="120">
        <v>34.734339622641507</v>
      </c>
      <c r="EQ743" s="121"/>
      <c r="ER743" s="119">
        <v>40.949730224051216</v>
      </c>
      <c r="ES743" s="119">
        <v>74.862752629172391</v>
      </c>
      <c r="ET743" s="120">
        <v>97.927517146776424</v>
      </c>
      <c r="EU743" s="121"/>
      <c r="EV743" s="119">
        <v>71.974455917394764</v>
      </c>
      <c r="EW743" s="119">
        <v>93.447498014297054</v>
      </c>
      <c r="EX743" s="120">
        <v>84.898046068308176</v>
      </c>
      <c r="EY743" s="121"/>
      <c r="EZ743" s="119">
        <v>88.177768115942044</v>
      </c>
      <c r="FA743" s="119">
        <v>78.215850241545908</v>
      </c>
      <c r="FB743" s="120">
        <v>78.610381642512081</v>
      </c>
    </row>
    <row r="744" spans="1:158" s="118" customFormat="1" ht="15" customHeight="1" x14ac:dyDescent="0.25">
      <c r="A744" s="85">
        <v>26120150</v>
      </c>
      <c r="B744" s="86">
        <v>-75.786388889999998</v>
      </c>
      <c r="C744" s="86">
        <v>4.6762499999999996</v>
      </c>
      <c r="D744" s="445">
        <v>1198</v>
      </c>
      <c r="E744" s="197" t="s">
        <v>541</v>
      </c>
      <c r="F744" s="169" t="s">
        <v>63</v>
      </c>
      <c r="G744" s="169" t="s">
        <v>1515</v>
      </c>
      <c r="H744" s="169" t="s">
        <v>713</v>
      </c>
      <c r="I744" s="169" t="s">
        <v>1550</v>
      </c>
      <c r="J744" s="171" t="s">
        <v>1096</v>
      </c>
      <c r="K744" s="91">
        <v>0</v>
      </c>
      <c r="L744" s="91">
        <v>0</v>
      </c>
      <c r="M744" s="91">
        <v>0</v>
      </c>
      <c r="N744" s="91">
        <v>0</v>
      </c>
      <c r="O744" s="91">
        <v>0</v>
      </c>
      <c r="P744" s="91">
        <v>0</v>
      </c>
      <c r="Q744" s="91">
        <v>4</v>
      </c>
      <c r="R744" s="91">
        <v>6</v>
      </c>
      <c r="S744" s="91">
        <v>0</v>
      </c>
      <c r="T744" s="91">
        <v>0</v>
      </c>
      <c r="U744" s="91">
        <v>0</v>
      </c>
      <c r="V744" s="660">
        <v>65</v>
      </c>
      <c r="W744" s="660">
        <v>0</v>
      </c>
      <c r="X744" s="91">
        <v>4</v>
      </c>
      <c r="Y744" s="91">
        <v>14</v>
      </c>
      <c r="Z744" s="91">
        <v>13</v>
      </c>
      <c r="AA744" s="91">
        <v>20</v>
      </c>
      <c r="AB744" s="91">
        <v>0</v>
      </c>
      <c r="AC744" s="91">
        <v>12</v>
      </c>
      <c r="AD744" s="91">
        <v>0</v>
      </c>
      <c r="AE744" s="91">
        <v>0</v>
      </c>
      <c r="AF744" s="91">
        <v>0</v>
      </c>
      <c r="AG744" s="91">
        <v>0</v>
      </c>
      <c r="AH744" s="91">
        <v>0</v>
      </c>
      <c r="AI744" s="91">
        <v>0</v>
      </c>
      <c r="AJ744" s="91">
        <v>0</v>
      </c>
      <c r="AK744" s="91">
        <v>0</v>
      </c>
      <c r="AL744" s="91">
        <v>0</v>
      </c>
      <c r="AM744" s="91">
        <v>0</v>
      </c>
      <c r="AN744" s="91">
        <v>0</v>
      </c>
      <c r="AO744" s="120"/>
      <c r="AP744" s="92">
        <f t="shared" si="467"/>
        <v>138</v>
      </c>
      <c r="AQ744" s="93">
        <v>230.46333333333331</v>
      </c>
      <c r="AR744" s="94">
        <f>+AP744*100/AQ744</f>
        <v>59.87937343612144</v>
      </c>
      <c r="AS744" s="95">
        <f>IF(AND((AP744*$AT$1*100/(AQ744*AT744))&gt;100+3.33*AP744-AQ744*AT744/$AT$1,AQ744&lt;30),IF(100+3.33*AP744-AQ744*AT744/$AT$1&gt;200,200,100+3.33*AP744-AQ744*AT744/$AT$1),IF((AP744*$AT$1*100/(AQ744*AT744))&lt;100+AP744-3.33*AQ744*AT744/$AT$1,100+AP744-3.33*AQ744*AT744/$AT$1,IF((AP744*$AT$1*100/(AQ744*AT744))&gt;200,200,(AP744*$AT$1*100/(AQ744*AT744)))))</f>
        <v>59.87937343612144</v>
      </c>
      <c r="AT744" s="96">
        <f>COUNT(K744:AO744)</f>
        <v>30</v>
      </c>
      <c r="AU744" s="97">
        <f>COUNTIF(K744:AO744,"&gt;0")</f>
        <v>8</v>
      </c>
      <c r="AV744" s="98"/>
      <c r="AW744" s="58">
        <f>+LOOKUP(1000,K744:AO744)</f>
        <v>0</v>
      </c>
      <c r="AX744" s="99"/>
      <c r="AY744" s="100">
        <f t="shared" si="498"/>
        <v>65</v>
      </c>
      <c r="AZ744" s="101">
        <v>89</v>
      </c>
      <c r="BA744" s="102">
        <f t="shared" si="470"/>
        <v>-24</v>
      </c>
      <c r="BB744" s="102" t="str">
        <f t="shared" si="471"/>
        <v/>
      </c>
      <c r="BC744" s="102" t="str">
        <f t="shared" si="472"/>
        <v/>
      </c>
      <c r="BD744" s="102">
        <v>12.433333333333335</v>
      </c>
      <c r="BE744" s="103">
        <f>AU744-BD744</f>
        <v>-4.4333333333333353</v>
      </c>
      <c r="BF744" s="124" t="s">
        <v>541</v>
      </c>
      <c r="BG744" s="105">
        <v>95.610714285714266</v>
      </c>
      <c r="BH744" s="105">
        <v>125.61724137931034</v>
      </c>
      <c r="BI744" s="105">
        <v>208.7275862068966</v>
      </c>
      <c r="BJ744" s="105">
        <v>230.46333333333331</v>
      </c>
      <c r="BK744" s="105">
        <v>225.89333333333332</v>
      </c>
      <c r="BL744" s="105">
        <v>153.39655172413791</v>
      </c>
      <c r="BM744" s="105">
        <v>110.89999999999999</v>
      </c>
      <c r="BN744" s="105">
        <v>101.85999999999997</v>
      </c>
      <c r="BO744" s="105">
        <v>172.69333333333333</v>
      </c>
      <c r="BP744" s="105">
        <v>212.65714285714284</v>
      </c>
      <c r="BQ744" s="105">
        <v>247.18571428571423</v>
      </c>
      <c r="BR744" s="106">
        <v>137.09642857142859</v>
      </c>
      <c r="BS744" s="107"/>
      <c r="BT744" s="191">
        <v>7.3409523809523787</v>
      </c>
      <c r="BU744" s="192">
        <v>8.2985490084627997</v>
      </c>
      <c r="BV744" s="192">
        <v>11.095238095238097</v>
      </c>
      <c r="BW744" s="192">
        <v>12.433333333333335</v>
      </c>
      <c r="BX744" s="192">
        <v>12.966666666666667</v>
      </c>
      <c r="BY744" s="193">
        <v>9.4482758620689626</v>
      </c>
      <c r="BZ744" s="192">
        <v>7.6296296296296271</v>
      </c>
      <c r="CA744" s="192">
        <v>6.8666666666666627</v>
      </c>
      <c r="CB744" s="193">
        <v>10.166666666666668</v>
      </c>
      <c r="CC744" s="193">
        <v>13.357142857142854</v>
      </c>
      <c r="CD744" s="193">
        <v>13.761083743842365</v>
      </c>
      <c r="CE744" s="193">
        <v>8.6076099881093899</v>
      </c>
      <c r="CF744" s="110"/>
      <c r="CG744" s="111">
        <v>98.2</v>
      </c>
      <c r="CH744" s="111">
        <v>80</v>
      </c>
      <c r="CI744" s="111">
        <v>120.8</v>
      </c>
      <c r="CJ744" s="111">
        <v>89</v>
      </c>
      <c r="CK744" s="111">
        <v>95</v>
      </c>
      <c r="CL744" s="111">
        <v>81.400000000000006</v>
      </c>
      <c r="CM744" s="111">
        <v>80</v>
      </c>
      <c r="CN744" s="111">
        <v>82.2</v>
      </c>
      <c r="CO744" s="111">
        <v>93.4</v>
      </c>
      <c r="CP744" s="111">
        <v>105</v>
      </c>
      <c r="CQ744" s="111">
        <v>97.8</v>
      </c>
      <c r="CR744" s="111">
        <v>78</v>
      </c>
      <c r="CS744" s="112"/>
      <c r="CT744" s="200" t="s">
        <v>541</v>
      </c>
      <c r="CU744" s="114">
        <f t="shared" si="501"/>
        <v>10</v>
      </c>
      <c r="CV744" s="114"/>
      <c r="CW744" s="114"/>
      <c r="CX744" s="114">
        <f t="shared" si="502"/>
        <v>128</v>
      </c>
      <c r="CY744" s="114"/>
      <c r="CZ744" s="114"/>
      <c r="DA744" s="114">
        <f t="shared" si="503"/>
        <v>0</v>
      </c>
      <c r="DB744" s="115">
        <f t="shared" si="504"/>
        <v>138</v>
      </c>
      <c r="DC744" s="116">
        <f t="shared" si="505"/>
        <v>10</v>
      </c>
      <c r="DD744" s="116">
        <f t="shared" si="506"/>
        <v>10</v>
      </c>
      <c r="DE744" s="116">
        <f t="shared" si="507"/>
        <v>10</v>
      </c>
      <c r="DF744" s="117">
        <f t="shared" si="508"/>
        <v>30</v>
      </c>
      <c r="DH744" s="119">
        <v>41.19317519215479</v>
      </c>
      <c r="DI744" s="119">
        <v>26.795560561887093</v>
      </c>
      <c r="DJ744" s="120">
        <v>39.793407103100982</v>
      </c>
      <c r="DK744" s="121"/>
      <c r="DL744" s="119">
        <v>37.698371918856438</v>
      </c>
      <c r="DM744" s="119">
        <v>33.453515027188963</v>
      </c>
      <c r="DN744" s="120">
        <v>35.879147536713234</v>
      </c>
      <c r="DO744" s="121"/>
      <c r="DP744" s="119">
        <v>54.560159866158564</v>
      </c>
      <c r="DQ744" s="119">
        <v>72.150593921368156</v>
      </c>
      <c r="DR744" s="120">
        <v>57.640970350404324</v>
      </c>
      <c r="DS744" s="121"/>
      <c r="DT744" s="119">
        <v>64.781092599767533</v>
      </c>
      <c r="DU744" s="119">
        <v>72.255834053586881</v>
      </c>
      <c r="DV744" s="120">
        <v>93.583763001818042</v>
      </c>
      <c r="DW744" s="121"/>
      <c r="DX744" s="119">
        <v>78.809816462736393</v>
      </c>
      <c r="DY744" s="119">
        <v>73.616921579532814</v>
      </c>
      <c r="DZ744" s="120">
        <v>74.838779199110149</v>
      </c>
      <c r="EA744" s="121"/>
      <c r="EB744" s="119">
        <v>65.009227154378607</v>
      </c>
      <c r="EC744" s="119">
        <v>47.815107639550391</v>
      </c>
      <c r="ED744" s="120">
        <v>44.530837619864094</v>
      </c>
      <c r="EE744" s="121"/>
      <c r="EF744" s="119">
        <v>40.901323025166597</v>
      </c>
      <c r="EG744" s="119">
        <v>35.301141877466513</v>
      </c>
      <c r="EH744" s="120">
        <v>30.400983373228957</v>
      </c>
      <c r="EI744" s="121"/>
      <c r="EJ744" s="119">
        <v>26.768265595463141</v>
      </c>
      <c r="EK744" s="119">
        <v>32.161139616527144</v>
      </c>
      <c r="EL744" s="120">
        <v>44.809880502295449</v>
      </c>
      <c r="EM744" s="121"/>
      <c r="EN744" s="119">
        <v>36.997013780997158</v>
      </c>
      <c r="EO744" s="119">
        <v>64.194818506486968</v>
      </c>
      <c r="EP744" s="120">
        <v>69.694374609067623</v>
      </c>
      <c r="EQ744" s="121"/>
      <c r="ER744" s="119">
        <v>59.67900179381661</v>
      </c>
      <c r="ES744" s="119">
        <v>71.074992086103194</v>
      </c>
      <c r="ET744" s="120">
        <v>79.771932046006114</v>
      </c>
      <c r="EU744" s="121"/>
      <c r="EV744" s="119">
        <v>68.89110049082926</v>
      </c>
      <c r="EW744" s="119">
        <v>75.89019633169724</v>
      </c>
      <c r="EX744" s="120">
        <v>76.390131748902107</v>
      </c>
      <c r="EY744" s="121"/>
      <c r="EZ744" s="119">
        <v>62.896795394334617</v>
      </c>
      <c r="FA744" s="119">
        <v>36.198155695944571</v>
      </c>
      <c r="FB744" s="120">
        <v>41.097906052577947</v>
      </c>
    </row>
    <row r="745" spans="1:158" s="118" customFormat="1" ht="15" customHeight="1" x14ac:dyDescent="0.25">
      <c r="A745" s="85">
        <v>26120170</v>
      </c>
      <c r="B745" s="86">
        <v>-75.706166670000002</v>
      </c>
      <c r="C745" s="86">
        <v>4.3328611099999996</v>
      </c>
      <c r="D745" s="445">
        <v>1625</v>
      </c>
      <c r="E745" s="450" t="s">
        <v>113</v>
      </c>
      <c r="F745" s="451" t="s">
        <v>61</v>
      </c>
      <c r="G745" s="451" t="s">
        <v>1515</v>
      </c>
      <c r="H745" s="451" t="s">
        <v>713</v>
      </c>
      <c r="I745" s="451" t="s">
        <v>1550</v>
      </c>
      <c r="J745" s="281" t="s">
        <v>789</v>
      </c>
      <c r="K745" s="91">
        <v>1</v>
      </c>
      <c r="L745" s="91">
        <v>0</v>
      </c>
      <c r="M745" s="91">
        <v>0</v>
      </c>
      <c r="N745" s="91">
        <v>3</v>
      </c>
      <c r="O745" s="91">
        <v>1</v>
      </c>
      <c r="P745" s="91">
        <v>0</v>
      </c>
      <c r="Q745" s="91">
        <v>1</v>
      </c>
      <c r="R745" s="91">
        <v>0</v>
      </c>
      <c r="S745" s="91">
        <v>0</v>
      </c>
      <c r="T745" s="91">
        <v>0</v>
      </c>
      <c r="U745" s="91">
        <v>0</v>
      </c>
      <c r="V745" s="660">
        <v>33</v>
      </c>
      <c r="W745" s="660">
        <v>0</v>
      </c>
      <c r="X745" s="91">
        <v>75</v>
      </c>
      <c r="Y745" s="91">
        <v>20</v>
      </c>
      <c r="Z745" s="91">
        <v>35</v>
      </c>
      <c r="AA745" s="91">
        <v>11</v>
      </c>
      <c r="AB745" s="91">
        <v>0</v>
      </c>
      <c r="AC745" s="91">
        <v>0</v>
      </c>
      <c r="AD745" s="91">
        <v>0</v>
      </c>
      <c r="AE745" s="91">
        <v>12</v>
      </c>
      <c r="AF745" s="91">
        <v>2</v>
      </c>
      <c r="AG745" s="91">
        <v>0</v>
      </c>
      <c r="AH745" s="91">
        <v>0</v>
      </c>
      <c r="AI745" s="91">
        <v>0</v>
      </c>
      <c r="AJ745" s="91">
        <v>28</v>
      </c>
      <c r="AK745" s="91">
        <v>5</v>
      </c>
      <c r="AL745" s="91">
        <v>18</v>
      </c>
      <c r="AM745" s="91">
        <v>0</v>
      </c>
      <c r="AN745" s="91">
        <v>0</v>
      </c>
      <c r="AO745" s="120"/>
      <c r="AP745" s="92">
        <f t="shared" si="467"/>
        <v>245</v>
      </c>
      <c r="AQ745" s="93">
        <v>266.5</v>
      </c>
      <c r="AR745" s="94">
        <f t="shared" si="499"/>
        <v>91.932457786116316</v>
      </c>
      <c r="AS745" s="95">
        <f t="shared" si="500"/>
        <v>91.932457786116316</v>
      </c>
      <c r="AT745" s="96">
        <f t="shared" si="488"/>
        <v>30</v>
      </c>
      <c r="AU745" s="97">
        <f t="shared" si="489"/>
        <v>14</v>
      </c>
      <c r="AV745" s="98"/>
      <c r="AW745" s="58">
        <f t="shared" si="487"/>
        <v>0</v>
      </c>
      <c r="AX745" s="99"/>
      <c r="AY745" s="100">
        <f t="shared" si="498"/>
        <v>75</v>
      </c>
      <c r="AZ745" s="101">
        <v>128</v>
      </c>
      <c r="BA745" s="102">
        <f t="shared" si="470"/>
        <v>-53</v>
      </c>
      <c r="BB745" s="102" t="str">
        <f t="shared" si="471"/>
        <v/>
      </c>
      <c r="BC745" s="102" t="str">
        <f t="shared" si="472"/>
        <v/>
      </c>
      <c r="BD745" s="102">
        <v>19.033333333333331</v>
      </c>
      <c r="BE745" s="103">
        <f>AU745-BD745</f>
        <v>-5.0333333333333314</v>
      </c>
      <c r="BF745" s="124" t="s">
        <v>113</v>
      </c>
      <c r="BG745" s="105">
        <v>204.3</v>
      </c>
      <c r="BH745" s="105">
        <v>178.79310344827587</v>
      </c>
      <c r="BI745" s="105">
        <v>236.6</v>
      </c>
      <c r="BJ745" s="105">
        <v>266.5</v>
      </c>
      <c r="BK745" s="105">
        <v>222.23333333333332</v>
      </c>
      <c r="BL745" s="105">
        <v>102.63333333333334</v>
      </c>
      <c r="BM745" s="105">
        <v>75.61666666666666</v>
      </c>
      <c r="BN745" s="105">
        <v>64.566666666666663</v>
      </c>
      <c r="BO745" s="105">
        <v>131.07586206896551</v>
      </c>
      <c r="BP745" s="105">
        <v>282.78571428571428</v>
      </c>
      <c r="BQ745" s="105">
        <v>390.17241379310343</v>
      </c>
      <c r="BR745" s="106">
        <v>235.06896551724137</v>
      </c>
      <c r="BS745" s="107"/>
      <c r="BT745" s="191">
        <v>11.366666666666664</v>
      </c>
      <c r="BU745" s="192">
        <v>10.908025451559936</v>
      </c>
      <c r="BV745" s="192">
        <v>16.099999999999998</v>
      </c>
      <c r="BW745" s="192">
        <v>19.033333333333331</v>
      </c>
      <c r="BX745" s="192">
        <v>18.366666666666664</v>
      </c>
      <c r="BY745" s="193">
        <v>12.833333333333334</v>
      </c>
      <c r="BZ745" s="192">
        <v>9.466666666666665</v>
      </c>
      <c r="CA745" s="192">
        <v>7.7666666666666639</v>
      </c>
      <c r="CB745" s="193">
        <v>11.655172413793107</v>
      </c>
      <c r="CC745" s="193">
        <v>17.892857142857146</v>
      </c>
      <c r="CD745" s="193">
        <v>20.172413793103452</v>
      </c>
      <c r="CE745" s="193">
        <v>14.344827586206897</v>
      </c>
      <c r="CF745" s="110"/>
      <c r="CG745" s="111">
        <v>165</v>
      </c>
      <c r="CH745" s="111">
        <v>100</v>
      </c>
      <c r="CI745" s="111">
        <v>137</v>
      </c>
      <c r="CJ745" s="111">
        <v>128</v>
      </c>
      <c r="CK745" s="111">
        <v>130</v>
      </c>
      <c r="CL745" s="111">
        <v>79</v>
      </c>
      <c r="CM745" s="111">
        <v>80</v>
      </c>
      <c r="CN745" s="111">
        <v>79</v>
      </c>
      <c r="CO745" s="111">
        <v>90</v>
      </c>
      <c r="CP745" s="111">
        <v>140</v>
      </c>
      <c r="CQ745" s="111">
        <v>113</v>
      </c>
      <c r="CR745" s="111">
        <v>102</v>
      </c>
      <c r="CS745" s="112"/>
      <c r="CT745" s="200" t="s">
        <v>113</v>
      </c>
      <c r="CU745" s="114">
        <f t="shared" si="501"/>
        <v>6</v>
      </c>
      <c r="CV745" s="114"/>
      <c r="CW745" s="114"/>
      <c r="CX745" s="114">
        <f t="shared" si="502"/>
        <v>174</v>
      </c>
      <c r="CY745" s="114"/>
      <c r="CZ745" s="114"/>
      <c r="DA745" s="114">
        <f t="shared" si="503"/>
        <v>65</v>
      </c>
      <c r="DB745" s="115">
        <f t="shared" si="504"/>
        <v>245</v>
      </c>
      <c r="DC745" s="116">
        <f t="shared" si="505"/>
        <v>10</v>
      </c>
      <c r="DD745" s="116">
        <f t="shared" si="506"/>
        <v>10</v>
      </c>
      <c r="DE745" s="116">
        <f t="shared" si="507"/>
        <v>10</v>
      </c>
      <c r="DF745" s="117">
        <f t="shared" si="508"/>
        <v>30</v>
      </c>
      <c r="DH745" s="119">
        <v>76.871128960285589</v>
      </c>
      <c r="DI745" s="119">
        <v>63.541454707719772</v>
      </c>
      <c r="DJ745" s="120">
        <v>67.550379294957608</v>
      </c>
      <c r="DK745" s="121"/>
      <c r="DL745" s="119">
        <v>50.072318173928132</v>
      </c>
      <c r="DM745" s="119">
        <v>60.048776254122536</v>
      </c>
      <c r="DN745" s="120">
        <v>46.271762714806457</v>
      </c>
      <c r="DO745" s="121"/>
      <c r="DP745" s="119">
        <v>66.746086860670189</v>
      </c>
      <c r="DQ745" s="119">
        <v>73.270140463592838</v>
      </c>
      <c r="DR745" s="120">
        <v>87.623058390022678</v>
      </c>
      <c r="DS745" s="121"/>
      <c r="DT745" s="119">
        <v>73.489795918367349</v>
      </c>
      <c r="DU745" s="119">
        <v>92.165087463556844</v>
      </c>
      <c r="DV745" s="120">
        <v>81.666545189504376</v>
      </c>
      <c r="DW745" s="121"/>
      <c r="DX745" s="119">
        <v>76.103178258866876</v>
      </c>
      <c r="DY745" s="119">
        <v>62.524182404421921</v>
      </c>
      <c r="DZ745" s="120">
        <v>81.372639336711188</v>
      </c>
      <c r="EA745" s="121"/>
      <c r="EB745" s="119">
        <v>40.879196337741597</v>
      </c>
      <c r="EC745" s="119">
        <v>28.785350966429295</v>
      </c>
      <c r="ED745" s="120">
        <v>28.585452695829094</v>
      </c>
      <c r="EE745" s="121"/>
      <c r="EF745" s="119">
        <v>27.984595635430036</v>
      </c>
      <c r="EG745" s="119">
        <v>20.388776820099025</v>
      </c>
      <c r="EH745" s="120">
        <v>29.483770401613789</v>
      </c>
      <c r="EI745" s="121"/>
      <c r="EJ745" s="119">
        <v>21.404263797569236</v>
      </c>
      <c r="EK745" s="119">
        <v>15.403068340306834</v>
      </c>
      <c r="EL745" s="120">
        <v>34.906953576409649</v>
      </c>
      <c r="EM745" s="121"/>
      <c r="EN745" s="119">
        <v>31.891536665605432</v>
      </c>
      <c r="EO745" s="119">
        <v>43.788379496975487</v>
      </c>
      <c r="EP745" s="120">
        <v>63.883046800382033</v>
      </c>
      <c r="EQ745" s="121"/>
      <c r="ER745" s="119">
        <v>64.926275303643735</v>
      </c>
      <c r="ES745" s="119">
        <v>98.339797570850209</v>
      </c>
      <c r="ET745" s="120">
        <v>121.84931174089068</v>
      </c>
      <c r="EU745" s="121"/>
      <c r="EV745" s="119">
        <v>108.4043901747565</v>
      </c>
      <c r="EW745" s="119">
        <v>135.3054796184922</v>
      </c>
      <c r="EX745" s="120">
        <v>122.10494502156612</v>
      </c>
      <c r="EY745" s="121"/>
      <c r="EZ745" s="119">
        <v>104.57158380874762</v>
      </c>
      <c r="FA745" s="119">
        <v>81.977723444716133</v>
      </c>
      <c r="FB745" s="120">
        <v>58.784026079869605</v>
      </c>
    </row>
    <row r="746" spans="1:158" s="118" customFormat="1" ht="15" customHeight="1" x14ac:dyDescent="0.25">
      <c r="A746" s="85">
        <v>26125130</v>
      </c>
      <c r="B746" s="86">
        <v>-75.832361109999994</v>
      </c>
      <c r="C746" s="86">
        <v>4.1850277800000004</v>
      </c>
      <c r="D746" s="445">
        <v>1692</v>
      </c>
      <c r="E746" s="197" t="s">
        <v>542</v>
      </c>
      <c r="F746" s="169" t="s">
        <v>63</v>
      </c>
      <c r="G746" s="169" t="s">
        <v>1515</v>
      </c>
      <c r="H746" s="169" t="s">
        <v>713</v>
      </c>
      <c r="I746" s="169" t="s">
        <v>1550</v>
      </c>
      <c r="J746" s="171" t="s">
        <v>807</v>
      </c>
      <c r="K746" s="91" t="s">
        <v>1301</v>
      </c>
      <c r="L746" s="91" t="s">
        <v>1301</v>
      </c>
      <c r="M746" s="91" t="s">
        <v>1301</v>
      </c>
      <c r="N746" s="91" t="s">
        <v>1301</v>
      </c>
      <c r="O746" s="91" t="s">
        <v>1301</v>
      </c>
      <c r="P746" s="91" t="s">
        <v>1301</v>
      </c>
      <c r="Q746" s="91" t="s">
        <v>1301</v>
      </c>
      <c r="R746" s="91">
        <v>0</v>
      </c>
      <c r="S746" s="91">
        <v>0</v>
      </c>
      <c r="T746" s="91" t="s">
        <v>1301</v>
      </c>
      <c r="U746" s="91" t="s">
        <v>1301</v>
      </c>
      <c r="V746" s="667">
        <v>28.5</v>
      </c>
      <c r="W746" s="660">
        <v>0</v>
      </c>
      <c r="X746" s="91">
        <v>0</v>
      </c>
      <c r="Y746" s="91">
        <v>0</v>
      </c>
      <c r="Z746" s="91">
        <v>10.8</v>
      </c>
      <c r="AA746" s="91">
        <v>5.8</v>
      </c>
      <c r="AB746" s="91">
        <v>0</v>
      </c>
      <c r="AC746" s="91">
        <v>0</v>
      </c>
      <c r="AD746" s="91">
        <v>0</v>
      </c>
      <c r="AE746" s="91" t="s">
        <v>1301</v>
      </c>
      <c r="AF746" s="91" t="s">
        <v>1301</v>
      </c>
      <c r="AG746" s="91" t="s">
        <v>1301</v>
      </c>
      <c r="AH746" s="91" t="s">
        <v>1301</v>
      </c>
      <c r="AI746" s="91" t="s">
        <v>1301</v>
      </c>
      <c r="AJ746" s="91" t="s">
        <v>1301</v>
      </c>
      <c r="AK746" s="91">
        <v>13.7</v>
      </c>
      <c r="AL746" s="91">
        <v>10.5</v>
      </c>
      <c r="AM746" s="91" t="s">
        <v>1301</v>
      </c>
      <c r="AN746" s="91" t="s">
        <v>1301</v>
      </c>
      <c r="AO746" s="120"/>
      <c r="AP746" s="92">
        <f t="shared" si="467"/>
        <v>69.3</v>
      </c>
      <c r="AQ746" s="93">
        <v>304.75333333333327</v>
      </c>
      <c r="AR746" s="94">
        <f>+AP746*100/AQ746</f>
        <v>22.739702054120276</v>
      </c>
      <c r="AS746" s="95">
        <f>IF(AND((AP746*$AT$1*100/(AQ746*AT746))&gt;100+3.33*AP746-AQ746*AT746/$AT$1,AQ746&lt;30),IF(100+3.33*AP746-AQ746*AT746/$AT$1&gt;200,200,100+3.33*AP746-AQ746*AT746/$AT$1),IF((AP746*$AT$1*100/(AQ746*AT746))&lt;100+AP746-3.33*AQ746*AT746/$AT$1,100+AP746-3.33*AQ746*AT746/$AT$1,IF((AP746*$AT$1*100/(AQ746*AT746))&gt;200,200,(AP746*$AT$1*100/(AQ746*AT746)))))</f>
        <v>52.476235509508328</v>
      </c>
      <c r="AT746" s="96">
        <f>COUNT(K746:AO746)</f>
        <v>13</v>
      </c>
      <c r="AU746" s="97">
        <f>COUNTIF(K746:AO746,"&gt;0")</f>
        <v>5</v>
      </c>
      <c r="AV746" s="98"/>
      <c r="AW746" s="58">
        <f t="shared" si="487"/>
        <v>10.5</v>
      </c>
      <c r="AX746" s="99"/>
      <c r="AY746" s="100">
        <f t="shared" si="498"/>
        <v>28.5</v>
      </c>
      <c r="AZ746" s="101">
        <v>87</v>
      </c>
      <c r="BA746" s="102">
        <f t="shared" si="470"/>
        <v>-58.5</v>
      </c>
      <c r="BB746" s="102" t="str">
        <f t="shared" si="471"/>
        <v/>
      </c>
      <c r="BC746" s="102" t="str">
        <f t="shared" si="472"/>
        <v/>
      </c>
      <c r="BD746" s="102">
        <v>20.200000000000003</v>
      </c>
      <c r="BE746" s="103"/>
      <c r="BF746" s="124" t="s">
        <v>542</v>
      </c>
      <c r="BG746" s="105">
        <v>154.94999999999999</v>
      </c>
      <c r="BH746" s="105">
        <v>163.15714285714284</v>
      </c>
      <c r="BI746" s="105">
        <v>253.68518518518516</v>
      </c>
      <c r="BJ746" s="105">
        <v>304.75333333333327</v>
      </c>
      <c r="BK746" s="105">
        <v>268.10370370370373</v>
      </c>
      <c r="BL746" s="105">
        <v>140.79615384615386</v>
      </c>
      <c r="BM746" s="105">
        <v>96.55925925925925</v>
      </c>
      <c r="BN746" s="105">
        <v>94.344000000000008</v>
      </c>
      <c r="BO746" s="105">
        <v>176.16153846153844</v>
      </c>
      <c r="BP746" s="105">
        <v>314.52068965517242</v>
      </c>
      <c r="BQ746" s="105">
        <v>308.5</v>
      </c>
      <c r="BR746" s="106">
        <v>221.75769230769222</v>
      </c>
      <c r="BS746" s="107"/>
      <c r="BT746" s="191">
        <v>12.1</v>
      </c>
      <c r="BU746" s="192">
        <v>12.600331407098647</v>
      </c>
      <c r="BV746" s="192">
        <v>18.073563218390809</v>
      </c>
      <c r="BW746" s="192">
        <v>20.200000000000003</v>
      </c>
      <c r="BX746" s="192">
        <v>19.585795298637148</v>
      </c>
      <c r="BY746" s="193">
        <v>13.683269476372926</v>
      </c>
      <c r="BZ746" s="192">
        <v>9.7654761904761873</v>
      </c>
      <c r="CA746" s="192">
        <v>9.3234567901234531</v>
      </c>
      <c r="CB746" s="193">
        <v>14.504789272030653</v>
      </c>
      <c r="CC746" s="193">
        <v>20.896551724137929</v>
      </c>
      <c r="CD746" s="193">
        <v>20.356911287945771</v>
      </c>
      <c r="CE746" s="193">
        <v>15.5632183908046</v>
      </c>
      <c r="CF746" s="110"/>
      <c r="CG746" s="111">
        <v>89.4</v>
      </c>
      <c r="CH746" s="111">
        <v>79</v>
      </c>
      <c r="CI746" s="111">
        <v>96.2</v>
      </c>
      <c r="CJ746" s="111">
        <v>87</v>
      </c>
      <c r="CK746" s="111">
        <v>91.2</v>
      </c>
      <c r="CL746" s="111">
        <v>71.5</v>
      </c>
      <c r="CM746" s="111">
        <v>68.900000000000006</v>
      </c>
      <c r="CN746" s="111">
        <v>81.5</v>
      </c>
      <c r="CO746" s="111">
        <v>83.4</v>
      </c>
      <c r="CP746" s="111">
        <v>93.2</v>
      </c>
      <c r="CQ746" s="111">
        <v>94.5</v>
      </c>
      <c r="CR746" s="111">
        <v>95.5</v>
      </c>
      <c r="CS746" s="112"/>
      <c r="CT746" s="350" t="s">
        <v>542</v>
      </c>
      <c r="CU746" s="133">
        <f t="shared" si="501"/>
        <v>0</v>
      </c>
      <c r="CV746" s="133"/>
      <c r="CW746" s="133"/>
      <c r="CX746" s="133">
        <f t="shared" si="502"/>
        <v>45.099999999999994</v>
      </c>
      <c r="CY746" s="133"/>
      <c r="CZ746" s="133"/>
      <c r="DA746" s="133">
        <f t="shared" si="503"/>
        <v>24.2</v>
      </c>
      <c r="DB746" s="134">
        <f t="shared" si="504"/>
        <v>69.3</v>
      </c>
      <c r="DC746" s="135">
        <f t="shared" si="505"/>
        <v>2</v>
      </c>
      <c r="DD746" s="135">
        <f t="shared" si="506"/>
        <v>9</v>
      </c>
      <c r="DE746" s="135">
        <f t="shared" si="507"/>
        <v>2</v>
      </c>
      <c r="DF746" s="136">
        <f t="shared" si="508"/>
        <v>13</v>
      </c>
      <c r="DG746" s="137"/>
      <c r="DH746" s="138">
        <v>58.662180685358258</v>
      </c>
      <c r="DI746" s="138">
        <v>47.817071651090345</v>
      </c>
      <c r="DJ746" s="139">
        <v>51.760747663551406</v>
      </c>
      <c r="DK746" s="140"/>
      <c r="DL746" s="138">
        <v>55.737359823399551</v>
      </c>
      <c r="DM746" s="138">
        <v>56.647770419426038</v>
      </c>
      <c r="DN746" s="139">
        <v>40.361536423841052</v>
      </c>
      <c r="DO746" s="140"/>
      <c r="DP746" s="138">
        <v>70.897163089502101</v>
      </c>
      <c r="DQ746" s="138">
        <v>62.473737771937493</v>
      </c>
      <c r="DR746" s="139">
        <v>95.565765805227016</v>
      </c>
      <c r="DS746" s="140"/>
      <c r="DT746" s="138">
        <v>88.96273184759167</v>
      </c>
      <c r="DU746" s="138">
        <v>91.555815959741196</v>
      </c>
      <c r="DV746" s="139">
        <v>96.941452192667143</v>
      </c>
      <c r="DW746" s="140"/>
      <c r="DX746" s="138">
        <v>82.290344009489942</v>
      </c>
      <c r="DY746" s="138">
        <v>75.8303532357981</v>
      </c>
      <c r="DZ746" s="139">
        <v>93.222636088045363</v>
      </c>
      <c r="EA746" s="140"/>
      <c r="EB746" s="138">
        <v>62.588149688149677</v>
      </c>
      <c r="EC746" s="138">
        <v>39.14243012243012</v>
      </c>
      <c r="ED746" s="139">
        <v>41.62608685608685</v>
      </c>
      <c r="EE746" s="140"/>
      <c r="EF746" s="138">
        <v>38.486047711154093</v>
      </c>
      <c r="EG746" s="138">
        <v>29.55887169568021</v>
      </c>
      <c r="EH746" s="139">
        <v>34.518413926499036</v>
      </c>
      <c r="EI746" s="140"/>
      <c r="EJ746" s="138">
        <v>23.080838574423478</v>
      </c>
      <c r="EK746" s="138">
        <v>31.437693920335427</v>
      </c>
      <c r="EL746" s="139">
        <v>40.391467505241089</v>
      </c>
      <c r="EM746" s="140"/>
      <c r="EN746" s="138">
        <v>46.371643094115598</v>
      </c>
      <c r="EO746" s="138">
        <v>62.062048192771094</v>
      </c>
      <c r="EP746" s="139">
        <v>82.349642046446675</v>
      </c>
      <c r="EQ746" s="140"/>
      <c r="ER746" s="138">
        <v>91.97336108633165</v>
      </c>
      <c r="ES746" s="138">
        <v>113.81952819902862</v>
      </c>
      <c r="ET746" s="139">
        <v>129.68044404797303</v>
      </c>
      <c r="EU746" s="140"/>
      <c r="EV746" s="138">
        <v>92.182857142857145</v>
      </c>
      <c r="EW746" s="138">
        <v>90.289371428571428</v>
      </c>
      <c r="EX746" s="139">
        <v>96.567771428571433</v>
      </c>
      <c r="EY746" s="140"/>
      <c r="EZ746" s="138">
        <v>80.906571155682897</v>
      </c>
      <c r="FA746" s="138">
        <v>74.139477873288754</v>
      </c>
      <c r="FB746" s="139">
        <v>53.340617637694997</v>
      </c>
    </row>
    <row r="747" spans="1:158" s="118" customFormat="1" ht="15" customHeight="1" x14ac:dyDescent="0.25">
      <c r="A747" s="85">
        <v>26130020</v>
      </c>
      <c r="B747" s="86">
        <v>-75.557805560000006</v>
      </c>
      <c r="C747" s="86">
        <v>4.8444166700000002</v>
      </c>
      <c r="D747" s="445">
        <v>1935</v>
      </c>
      <c r="E747" s="197" t="s">
        <v>543</v>
      </c>
      <c r="F747" s="169" t="s">
        <v>60</v>
      </c>
      <c r="G747" s="169" t="s">
        <v>1515</v>
      </c>
      <c r="H747" s="169" t="s">
        <v>713</v>
      </c>
      <c r="I747" s="169" t="s">
        <v>1549</v>
      </c>
      <c r="J747" s="171" t="s">
        <v>1083</v>
      </c>
      <c r="K747" s="91">
        <v>7.5</v>
      </c>
      <c r="L747" s="91">
        <v>0</v>
      </c>
      <c r="M747" s="91">
        <v>1.2</v>
      </c>
      <c r="N747" s="91">
        <v>3.5</v>
      </c>
      <c r="O747" s="91">
        <v>5.6</v>
      </c>
      <c r="P747" s="91">
        <v>27.8</v>
      </c>
      <c r="Q747" s="91">
        <v>0.7</v>
      </c>
      <c r="R747" s="91">
        <v>0.2</v>
      </c>
      <c r="S747" s="91">
        <v>0</v>
      </c>
      <c r="T747" s="91">
        <v>15.9</v>
      </c>
      <c r="U747" s="91">
        <v>0</v>
      </c>
      <c r="V747" s="660">
        <v>7.4</v>
      </c>
      <c r="W747" s="660">
        <v>3.5</v>
      </c>
      <c r="X747" s="91">
        <v>39.299999999999997</v>
      </c>
      <c r="Y747" s="91">
        <v>3.2</v>
      </c>
      <c r="Z747" s="91">
        <v>27.4</v>
      </c>
      <c r="AA747" s="91">
        <v>4.7</v>
      </c>
      <c r="AB747" s="91">
        <v>1.1000000000000001</v>
      </c>
      <c r="AC747" s="91">
        <v>2.6</v>
      </c>
      <c r="AD747" s="91">
        <v>0</v>
      </c>
      <c r="AE747" s="91">
        <v>24.7</v>
      </c>
      <c r="AF747" s="91">
        <v>9.3000000000000007</v>
      </c>
      <c r="AG747" s="91">
        <v>3.9</v>
      </c>
      <c r="AH747" s="91" t="s">
        <v>1301</v>
      </c>
      <c r="AI747" s="91">
        <v>0</v>
      </c>
      <c r="AJ747" s="91">
        <v>4.0999999999999996</v>
      </c>
      <c r="AK747" s="91">
        <v>18.3</v>
      </c>
      <c r="AL747" s="91">
        <v>1.8</v>
      </c>
      <c r="AM747" s="91">
        <v>0.3</v>
      </c>
      <c r="AN747" s="91">
        <v>1.2</v>
      </c>
      <c r="AO747" s="120"/>
      <c r="AP747" s="92">
        <f t="shared" si="467"/>
        <v>215.2</v>
      </c>
      <c r="AQ747" s="93">
        <v>281.0344827586207</v>
      </c>
      <c r="AR747" s="94">
        <f t="shared" si="499"/>
        <v>76.574233128834351</v>
      </c>
      <c r="AS747" s="95">
        <f t="shared" si="500"/>
        <v>79.214723926380373</v>
      </c>
      <c r="AT747" s="96">
        <f t="shared" si="488"/>
        <v>29</v>
      </c>
      <c r="AU747" s="97">
        <f t="shared" si="489"/>
        <v>24</v>
      </c>
      <c r="AV747" s="98"/>
      <c r="AW747" s="58">
        <f t="shared" si="487"/>
        <v>1.2</v>
      </c>
      <c r="AX747" s="99"/>
      <c r="AY747" s="100">
        <f t="shared" si="498"/>
        <v>39.299999999999997</v>
      </c>
      <c r="AZ747" s="101">
        <v>101</v>
      </c>
      <c r="BA747" s="102">
        <f t="shared" si="470"/>
        <v>-61.7</v>
      </c>
      <c r="BB747" s="102" t="str">
        <f t="shared" si="471"/>
        <v/>
      </c>
      <c r="BC747" s="102" t="str">
        <f t="shared" si="472"/>
        <v/>
      </c>
      <c r="BD747" s="102">
        <v>22.760919540229889</v>
      </c>
      <c r="BE747" s="103">
        <f>AU747-BD747</f>
        <v>1.2390804597701113</v>
      </c>
      <c r="BF747" s="124" t="s">
        <v>543</v>
      </c>
      <c r="BG747" s="105">
        <v>166.72068965517244</v>
      </c>
      <c r="BH747" s="105">
        <v>171.41379310344828</v>
      </c>
      <c r="BI747" s="105">
        <v>254.25172413793106</v>
      </c>
      <c r="BJ747" s="105">
        <v>281.0344827586207</v>
      </c>
      <c r="BK747" s="105">
        <v>264.8</v>
      </c>
      <c r="BL747" s="105">
        <v>166.16</v>
      </c>
      <c r="BM747" s="105">
        <v>119.2655172413793</v>
      </c>
      <c r="BN747" s="105">
        <v>132.19999999999999</v>
      </c>
      <c r="BO747" s="105">
        <v>209.81379310344829</v>
      </c>
      <c r="BP747" s="105">
        <v>311.86896551724135</v>
      </c>
      <c r="BQ747" s="105">
        <v>328.63000000000005</v>
      </c>
      <c r="BR747" s="106">
        <v>219.76666666666662</v>
      </c>
      <c r="BS747" s="107"/>
      <c r="BT747" s="191">
        <v>14.38</v>
      </c>
      <c r="BU747" s="192">
        <v>14.373688651705891</v>
      </c>
      <c r="BV747" s="192">
        <v>19.817241379310346</v>
      </c>
      <c r="BW747" s="192">
        <v>22.760919540229889</v>
      </c>
      <c r="BX747" s="192">
        <v>22.666666666666657</v>
      </c>
      <c r="BY747" s="193">
        <v>18.433333333333334</v>
      </c>
      <c r="BZ747" s="192">
        <v>14.96551724137931</v>
      </c>
      <c r="CA747" s="192">
        <v>15.928571428571427</v>
      </c>
      <c r="CB747" s="193">
        <v>18.896551724137932</v>
      </c>
      <c r="CC747" s="193">
        <v>23.413793103448267</v>
      </c>
      <c r="CD747" s="193">
        <v>22.666666666666668</v>
      </c>
      <c r="CE747" s="193">
        <v>17.666666666666664</v>
      </c>
      <c r="CF747" s="110"/>
      <c r="CG747" s="111">
        <v>105</v>
      </c>
      <c r="CH747" s="111">
        <v>114.7</v>
      </c>
      <c r="CI747" s="111">
        <v>91</v>
      </c>
      <c r="CJ747" s="111">
        <v>101</v>
      </c>
      <c r="CK747" s="111">
        <v>100</v>
      </c>
      <c r="CL747" s="111">
        <v>100</v>
      </c>
      <c r="CM747" s="111">
        <v>120</v>
      </c>
      <c r="CN747" s="111">
        <v>116</v>
      </c>
      <c r="CO747" s="111">
        <v>95</v>
      </c>
      <c r="CP747" s="111">
        <v>90</v>
      </c>
      <c r="CQ747" s="111">
        <v>131</v>
      </c>
      <c r="CR747" s="111">
        <v>111</v>
      </c>
      <c r="CS747" s="112"/>
      <c r="CT747" s="200" t="s">
        <v>543</v>
      </c>
      <c r="CU747" s="114">
        <f t="shared" si="501"/>
        <v>62.4</v>
      </c>
      <c r="CV747" s="114"/>
      <c r="CW747" s="114"/>
      <c r="CX747" s="114">
        <f t="shared" si="502"/>
        <v>89.199999999999989</v>
      </c>
      <c r="CY747" s="114"/>
      <c r="CZ747" s="114"/>
      <c r="DA747" s="114">
        <f t="shared" si="503"/>
        <v>63.599999999999994</v>
      </c>
      <c r="DB747" s="115">
        <f t="shared" si="504"/>
        <v>215.2</v>
      </c>
      <c r="DC747" s="116">
        <f t="shared" si="505"/>
        <v>10</v>
      </c>
      <c r="DD747" s="116">
        <f t="shared" si="506"/>
        <v>10</v>
      </c>
      <c r="DE747" s="116">
        <f t="shared" si="507"/>
        <v>9</v>
      </c>
      <c r="DF747" s="117">
        <f t="shared" si="508"/>
        <v>29</v>
      </c>
      <c r="DH747" s="119">
        <v>66.378486754335825</v>
      </c>
      <c r="DI747" s="119">
        <v>50.88350867162189</v>
      </c>
      <c r="DJ747" s="120">
        <v>57.581337907375655</v>
      </c>
      <c r="DK747" s="121"/>
      <c r="DL747" s="119">
        <v>57.155162172723735</v>
      </c>
      <c r="DM747" s="119">
        <v>63.718917545916391</v>
      </c>
      <c r="DN747" s="120">
        <v>51.399253614693251</v>
      </c>
      <c r="DO747" s="121"/>
      <c r="DP747" s="119">
        <v>81.990064620355412</v>
      </c>
      <c r="DQ747" s="119">
        <v>69.691554927302107</v>
      </c>
      <c r="DR747" s="120">
        <v>95.888380452342489</v>
      </c>
      <c r="DS747" s="121"/>
      <c r="DT747" s="119">
        <v>83.924904353562013</v>
      </c>
      <c r="DU747" s="119">
        <v>113.33363126649078</v>
      </c>
      <c r="DV747" s="120">
        <v>106.03146437994724</v>
      </c>
      <c r="DW747" s="121"/>
      <c r="DX747" s="119">
        <v>100.5109318346628</v>
      </c>
      <c r="DY747" s="119">
        <v>82.708995649021048</v>
      </c>
      <c r="DZ747" s="120">
        <v>92.61007251631618</v>
      </c>
      <c r="EA747" s="121"/>
      <c r="EB747" s="119">
        <v>84.198566564521627</v>
      </c>
      <c r="EC747" s="119">
        <v>53.699085801838613</v>
      </c>
      <c r="ED747" s="120">
        <v>57.899014300306433</v>
      </c>
      <c r="EE747" s="121"/>
      <c r="EF747" s="119">
        <v>54.692828110659498</v>
      </c>
      <c r="EG747" s="119">
        <v>36.095266815261574</v>
      </c>
      <c r="EH747" s="120">
        <v>40.694663694768586</v>
      </c>
      <c r="EI747" s="121"/>
      <c r="EJ747" s="119">
        <v>43.588804855275455</v>
      </c>
      <c r="EK747" s="119">
        <v>53.586237161531294</v>
      </c>
      <c r="EL747" s="120">
        <v>55.785672268907575</v>
      </c>
      <c r="EM747" s="121"/>
      <c r="EN747" s="119">
        <v>56.301781081936106</v>
      </c>
      <c r="EO747" s="119">
        <v>68.702173362859867</v>
      </c>
      <c r="EP747" s="120">
        <v>93.002942106928202</v>
      </c>
      <c r="EQ747" s="121"/>
      <c r="ER747" s="119">
        <v>101.20311020960108</v>
      </c>
      <c r="ES747" s="119">
        <v>117.20360194234433</v>
      </c>
      <c r="ET747" s="120">
        <v>118.2036326756408</v>
      </c>
      <c r="EU747" s="121"/>
      <c r="EV747" s="119">
        <v>93.717178870173043</v>
      </c>
      <c r="EW747" s="119">
        <v>100.71846224361178</v>
      </c>
      <c r="EX747" s="120">
        <v>96.517692219548536</v>
      </c>
      <c r="EY747" s="121"/>
      <c r="EZ747" s="119">
        <v>85.975223278594072</v>
      </c>
      <c r="FA747" s="119">
        <v>81.57649092480554</v>
      </c>
      <c r="FB747" s="120">
        <v>63.781619129933745</v>
      </c>
    </row>
    <row r="748" spans="1:158" s="118" customFormat="1" ht="15" customHeight="1" x14ac:dyDescent="0.25">
      <c r="A748" s="85">
        <v>26130170</v>
      </c>
      <c r="B748" s="86">
        <v>-75.557444439999998</v>
      </c>
      <c r="C748" s="86">
        <v>4.8859444400000003</v>
      </c>
      <c r="D748" s="445">
        <v>2140</v>
      </c>
      <c r="E748" s="450" t="s">
        <v>544</v>
      </c>
      <c r="F748" s="451" t="s">
        <v>60</v>
      </c>
      <c r="G748" s="451" t="s">
        <v>1515</v>
      </c>
      <c r="H748" s="451" t="s">
        <v>713</v>
      </c>
      <c r="I748" s="451" t="s">
        <v>1549</v>
      </c>
      <c r="J748" s="281" t="s">
        <v>1083</v>
      </c>
      <c r="K748" s="91">
        <v>5.4</v>
      </c>
      <c r="L748" s="91">
        <v>0</v>
      </c>
      <c r="M748" s="91">
        <v>0</v>
      </c>
      <c r="N748" s="91">
        <v>2.6</v>
      </c>
      <c r="O748" s="91">
        <v>0</v>
      </c>
      <c r="P748" s="91">
        <v>5.2</v>
      </c>
      <c r="Q748" s="91">
        <v>0</v>
      </c>
      <c r="R748" s="91">
        <v>0</v>
      </c>
      <c r="S748" s="91">
        <v>0</v>
      </c>
      <c r="T748" s="91">
        <v>5.7</v>
      </c>
      <c r="U748" s="91">
        <v>0</v>
      </c>
      <c r="V748" s="660">
        <v>14.2</v>
      </c>
      <c r="W748" s="660">
        <v>4.5999999999999996</v>
      </c>
      <c r="X748" s="91">
        <v>50.2</v>
      </c>
      <c r="Y748" s="91">
        <v>10.199999999999999</v>
      </c>
      <c r="Z748" s="91">
        <v>40.5</v>
      </c>
      <c r="AA748" s="91">
        <v>5.7</v>
      </c>
      <c r="AB748" s="91">
        <v>5.3</v>
      </c>
      <c r="AC748" s="91">
        <v>0</v>
      </c>
      <c r="AD748" s="91">
        <v>0</v>
      </c>
      <c r="AE748" s="91">
        <v>20</v>
      </c>
      <c r="AF748" s="91">
        <v>0</v>
      </c>
      <c r="AG748" s="91">
        <v>6</v>
      </c>
      <c r="AH748" s="91">
        <v>0</v>
      </c>
      <c r="AI748" s="91">
        <v>0</v>
      </c>
      <c r="AJ748" s="91">
        <v>6.2</v>
      </c>
      <c r="AK748" s="91">
        <v>4.2</v>
      </c>
      <c r="AL748" s="91">
        <v>2.6</v>
      </c>
      <c r="AM748" s="91">
        <v>0</v>
      </c>
      <c r="AN748" s="91">
        <v>0</v>
      </c>
      <c r="AO748" s="120"/>
      <c r="AP748" s="92">
        <f t="shared" si="467"/>
        <v>188.6</v>
      </c>
      <c r="AQ748" s="93">
        <v>240.35517241379313</v>
      </c>
      <c r="AR748" s="94">
        <f t="shared" si="499"/>
        <v>78.467210880449898</v>
      </c>
      <c r="AS748" s="95">
        <f t="shared" si="500"/>
        <v>78.467210880449912</v>
      </c>
      <c r="AT748" s="96">
        <f t="shared" si="488"/>
        <v>30</v>
      </c>
      <c r="AU748" s="97">
        <f t="shared" si="489"/>
        <v>16</v>
      </c>
      <c r="AV748" s="98"/>
      <c r="AW748" s="58">
        <f t="shared" si="487"/>
        <v>0</v>
      </c>
      <c r="AX748" s="99"/>
      <c r="AY748" s="100">
        <f t="shared" si="498"/>
        <v>50.2</v>
      </c>
      <c r="AZ748" s="101">
        <v>91</v>
      </c>
      <c r="BA748" s="102">
        <f t="shared" si="470"/>
        <v>-40.799999999999997</v>
      </c>
      <c r="BB748" s="102" t="str">
        <f t="shared" si="471"/>
        <v/>
      </c>
      <c r="BC748" s="102" t="str">
        <f t="shared" si="472"/>
        <v/>
      </c>
      <c r="BD748" s="102">
        <v>19.022988505747126</v>
      </c>
      <c r="BE748" s="103">
        <f>AU748-BD748</f>
        <v>-3.0229885057471257</v>
      </c>
      <c r="BF748" s="124" t="s">
        <v>544</v>
      </c>
      <c r="BG748" s="105">
        <v>141.35666666666665</v>
      </c>
      <c r="BH748" s="105">
        <v>166.57407407407405</v>
      </c>
      <c r="BI748" s="105">
        <v>204.70689655172413</v>
      </c>
      <c r="BJ748" s="105">
        <v>240.35517241379313</v>
      </c>
      <c r="BK748" s="105">
        <v>206.45000000000007</v>
      </c>
      <c r="BL748" s="105">
        <v>141.17777777777778</v>
      </c>
      <c r="BM748" s="105">
        <v>112.23666666666666</v>
      </c>
      <c r="BN748" s="105">
        <v>101.39999999999999</v>
      </c>
      <c r="BO748" s="105">
        <v>156.10357142857137</v>
      </c>
      <c r="BP748" s="105">
        <v>275.61851851851856</v>
      </c>
      <c r="BQ748" s="105">
        <v>299.63461538461536</v>
      </c>
      <c r="BR748" s="106">
        <v>205.33461538461546</v>
      </c>
      <c r="BS748" s="107"/>
      <c r="BT748" s="191">
        <v>11.366666666666662</v>
      </c>
      <c r="BU748" s="192">
        <v>12.736166225749562</v>
      </c>
      <c r="BV748" s="192">
        <v>16.704761904761902</v>
      </c>
      <c r="BW748" s="192">
        <v>19.022988505747126</v>
      </c>
      <c r="BX748" s="192">
        <v>18.733333333333327</v>
      </c>
      <c r="BY748" s="193">
        <v>15.091570881226051</v>
      </c>
      <c r="BZ748" s="192">
        <v>12.299999999999999</v>
      </c>
      <c r="CA748" s="192">
        <v>12.918390804597701</v>
      </c>
      <c r="CB748" s="193">
        <v>15.071618037135279</v>
      </c>
      <c r="CC748" s="193">
        <v>21.407407407407405</v>
      </c>
      <c r="CD748" s="193">
        <v>19.970443349753687</v>
      </c>
      <c r="CE748" s="193">
        <v>14.955952380952377</v>
      </c>
      <c r="CF748" s="110"/>
      <c r="CG748" s="111">
        <v>114</v>
      </c>
      <c r="CH748" s="111">
        <v>97</v>
      </c>
      <c r="CI748" s="111">
        <v>100</v>
      </c>
      <c r="CJ748" s="111">
        <v>91</v>
      </c>
      <c r="CK748" s="111">
        <v>90.7</v>
      </c>
      <c r="CL748" s="111">
        <v>100</v>
      </c>
      <c r="CM748" s="111">
        <v>101</v>
      </c>
      <c r="CN748" s="111">
        <v>91</v>
      </c>
      <c r="CO748" s="111">
        <v>95</v>
      </c>
      <c r="CP748" s="111">
        <v>97</v>
      </c>
      <c r="CQ748" s="111">
        <v>100</v>
      </c>
      <c r="CR748" s="111">
        <v>120</v>
      </c>
      <c r="CS748" s="112"/>
      <c r="CT748" s="200" t="s">
        <v>544</v>
      </c>
      <c r="CU748" s="114">
        <f t="shared" si="501"/>
        <v>18.899999999999999</v>
      </c>
      <c r="CV748" s="114"/>
      <c r="CW748" s="114"/>
      <c r="CX748" s="114">
        <f t="shared" si="502"/>
        <v>130.70000000000002</v>
      </c>
      <c r="CY748" s="114"/>
      <c r="CZ748" s="114"/>
      <c r="DA748" s="114">
        <f t="shared" si="503"/>
        <v>39.000000000000007</v>
      </c>
      <c r="DB748" s="115">
        <f t="shared" si="504"/>
        <v>188.60000000000002</v>
      </c>
      <c r="DC748" s="116">
        <f t="shared" si="505"/>
        <v>10</v>
      </c>
      <c r="DD748" s="116">
        <f t="shared" si="506"/>
        <v>10</v>
      </c>
      <c r="DE748" s="116">
        <f t="shared" si="507"/>
        <v>10</v>
      </c>
      <c r="DF748" s="117">
        <f t="shared" si="508"/>
        <v>30</v>
      </c>
      <c r="DH748" s="119">
        <v>58.104638722554895</v>
      </c>
      <c r="DI748" s="119">
        <v>56.90454291417165</v>
      </c>
      <c r="DJ748" s="120">
        <v>52.004151696606783</v>
      </c>
      <c r="DK748" s="121"/>
      <c r="DL748" s="119">
        <v>60.411437384330647</v>
      </c>
      <c r="DM748" s="119">
        <v>54.58138186304749</v>
      </c>
      <c r="DN748" s="120">
        <v>47.947180752621833</v>
      </c>
      <c r="DO748" s="121"/>
      <c r="DP748" s="119">
        <v>53.10653136531365</v>
      </c>
      <c r="DQ748" s="119">
        <v>73.309015990159892</v>
      </c>
      <c r="DR748" s="120">
        <v>90.411119311193119</v>
      </c>
      <c r="DS748" s="121"/>
      <c r="DT748" s="119">
        <v>87.122606599925831</v>
      </c>
      <c r="DU748" s="119">
        <v>97.325253985910265</v>
      </c>
      <c r="DV748" s="120">
        <v>85.322139414163885</v>
      </c>
      <c r="DW748" s="121"/>
      <c r="DX748" s="119">
        <v>80.290710050614607</v>
      </c>
      <c r="DY748" s="119">
        <v>67.79215618221258</v>
      </c>
      <c r="DZ748" s="120">
        <v>82.390467100506157</v>
      </c>
      <c r="EA748" s="121"/>
      <c r="EB748" s="119">
        <v>53.495447777068719</v>
      </c>
      <c r="EC748" s="119">
        <v>56.395201021059357</v>
      </c>
      <c r="ED748" s="120">
        <v>46.796017868538613</v>
      </c>
      <c r="EE748" s="121"/>
      <c r="EF748" s="119">
        <v>45.661531986531983</v>
      </c>
      <c r="EG748" s="119">
        <v>35.170370370370371</v>
      </c>
      <c r="EH748" s="120">
        <v>37.868097643097634</v>
      </c>
      <c r="EI748" s="121"/>
      <c r="EJ748" s="119">
        <v>40.693682903484493</v>
      </c>
      <c r="EK748" s="119">
        <v>43.193294875443002</v>
      </c>
      <c r="EL748" s="120">
        <v>49.392332565900091</v>
      </c>
      <c r="EM748" s="121"/>
      <c r="EN748" s="119">
        <v>52.359043459095552</v>
      </c>
      <c r="EO748" s="119">
        <v>58.542397162836373</v>
      </c>
      <c r="EP748" s="120">
        <v>60.736490412550843</v>
      </c>
      <c r="EQ748" s="121"/>
      <c r="ER748" s="119">
        <v>104.32114117766292</v>
      </c>
      <c r="ES748" s="119">
        <v>104.42116144724842</v>
      </c>
      <c r="ET748" s="120">
        <v>120.22436404175536</v>
      </c>
      <c r="EU748" s="121"/>
      <c r="EV748" s="119">
        <v>91.603204141597885</v>
      </c>
      <c r="EW748" s="119">
        <v>115.80405065062267</v>
      </c>
      <c r="EX748" s="120">
        <v>98.903459493493799</v>
      </c>
      <c r="EY748" s="121"/>
      <c r="EZ748" s="119">
        <v>82.289234969997224</v>
      </c>
      <c r="FA748" s="119">
        <v>68.691013881395008</v>
      </c>
      <c r="FB748" s="120">
        <v>59.892164941711222</v>
      </c>
    </row>
    <row r="749" spans="1:158" s="118" customFormat="1" ht="15" customHeight="1" x14ac:dyDescent="0.25">
      <c r="A749" s="85">
        <v>26135110</v>
      </c>
      <c r="B749" s="86">
        <v>-75.627388890000006</v>
      </c>
      <c r="C749" s="86">
        <v>4.8679444399999996</v>
      </c>
      <c r="D749" s="445">
        <v>1720</v>
      </c>
      <c r="E749" s="197" t="s">
        <v>545</v>
      </c>
      <c r="F749" s="169" t="s">
        <v>60</v>
      </c>
      <c r="G749" s="169"/>
      <c r="H749" s="169"/>
      <c r="I749" s="169"/>
      <c r="J749" s="171" t="s">
        <v>1083</v>
      </c>
      <c r="K749" s="91" t="s">
        <v>1301</v>
      </c>
      <c r="L749" s="91" t="s">
        <v>1301</v>
      </c>
      <c r="M749" s="91" t="s">
        <v>1301</v>
      </c>
      <c r="N749" s="91" t="s">
        <v>1301</v>
      </c>
      <c r="O749" s="91" t="s">
        <v>1301</v>
      </c>
      <c r="P749" s="91" t="s">
        <v>1301</v>
      </c>
      <c r="Q749" s="91" t="s">
        <v>1301</v>
      </c>
      <c r="R749" s="91" t="s">
        <v>1301</v>
      </c>
      <c r="S749" s="91" t="s">
        <v>1301</v>
      </c>
      <c r="T749" s="91" t="s">
        <v>1301</v>
      </c>
      <c r="U749" s="91" t="s">
        <v>1301</v>
      </c>
      <c r="V749" s="660" t="s">
        <v>1301</v>
      </c>
      <c r="W749" s="660" t="s">
        <v>1301</v>
      </c>
      <c r="X749" s="91" t="s">
        <v>1301</v>
      </c>
      <c r="Y749" s="91" t="s">
        <v>1301</v>
      </c>
      <c r="Z749" s="91" t="s">
        <v>1301</v>
      </c>
      <c r="AA749" s="91" t="s">
        <v>1301</v>
      </c>
      <c r="AB749" s="91" t="s">
        <v>1301</v>
      </c>
      <c r="AC749" s="91" t="s">
        <v>1301</v>
      </c>
      <c r="AD749" s="91" t="s">
        <v>1301</v>
      </c>
      <c r="AE749" s="91" t="s">
        <v>1301</v>
      </c>
      <c r="AF749" s="91" t="s">
        <v>1301</v>
      </c>
      <c r="AG749" s="91" t="s">
        <v>1301</v>
      </c>
      <c r="AH749" s="91" t="s">
        <v>1301</v>
      </c>
      <c r="AI749" s="91" t="s">
        <v>1301</v>
      </c>
      <c r="AJ749" s="91" t="s">
        <v>1301</v>
      </c>
      <c r="AK749" s="91" t="s">
        <v>1301</v>
      </c>
      <c r="AL749" s="91" t="s">
        <v>1301</v>
      </c>
      <c r="AM749" s="91" t="s">
        <v>1301</v>
      </c>
      <c r="AN749" s="91" t="s">
        <v>1301</v>
      </c>
      <c r="AO749" s="120"/>
      <c r="AP749" s="92" t="str">
        <f t="shared" si="467"/>
        <v/>
      </c>
      <c r="AQ749" s="93" t="s">
        <v>1301</v>
      </c>
      <c r="AR749" s="483"/>
      <c r="AS749" s="484"/>
      <c r="AT749" s="96">
        <f>COUNT(K749:AO749)</f>
        <v>0</v>
      </c>
      <c r="AU749" s="97">
        <f>COUNTIF(K749:AO749,"&gt;0")</f>
        <v>0</v>
      </c>
      <c r="AV749" s="98"/>
      <c r="AW749" s="58"/>
      <c r="AX749" s="99"/>
      <c r="AY749" s="100"/>
      <c r="AZ749" s="101"/>
      <c r="BA749" s="102" t="str">
        <f t="shared" si="470"/>
        <v/>
      </c>
      <c r="BB749" s="102" t="str">
        <f t="shared" si="471"/>
        <v/>
      </c>
      <c r="BC749" s="102" t="str">
        <f t="shared" si="472"/>
        <v/>
      </c>
      <c r="BD749" s="102" t="s">
        <v>1301</v>
      </c>
      <c r="BE749" s="103"/>
      <c r="BF749" s="124" t="s">
        <v>545</v>
      </c>
      <c r="BG749" s="105" t="s">
        <v>1301</v>
      </c>
      <c r="BH749" s="105" t="s">
        <v>1301</v>
      </c>
      <c r="BI749" s="105" t="s">
        <v>1301</v>
      </c>
      <c r="BJ749" s="105" t="s">
        <v>1301</v>
      </c>
      <c r="BK749" s="105" t="s">
        <v>1301</v>
      </c>
      <c r="BL749" s="105" t="s">
        <v>1301</v>
      </c>
      <c r="BM749" s="105" t="s">
        <v>1301</v>
      </c>
      <c r="BN749" s="105" t="s">
        <v>1301</v>
      </c>
      <c r="BO749" s="105" t="s">
        <v>1301</v>
      </c>
      <c r="BP749" s="105" t="s">
        <v>1301</v>
      </c>
      <c r="BQ749" s="105" t="s">
        <v>1301</v>
      </c>
      <c r="BR749" s="106" t="s">
        <v>1301</v>
      </c>
      <c r="BS749" s="107"/>
      <c r="BT749" s="191" t="s">
        <v>1301</v>
      </c>
      <c r="BU749" s="192" t="s">
        <v>1301</v>
      </c>
      <c r="BV749" s="192" t="s">
        <v>1301</v>
      </c>
      <c r="BW749" s="192" t="s">
        <v>1301</v>
      </c>
      <c r="BX749" s="192" t="s">
        <v>1301</v>
      </c>
      <c r="BY749" s="193" t="s">
        <v>1301</v>
      </c>
      <c r="BZ749" s="192" t="s">
        <v>1301</v>
      </c>
      <c r="CA749" s="192" t="s">
        <v>1301</v>
      </c>
      <c r="CB749" s="193" t="s">
        <v>1301</v>
      </c>
      <c r="CC749" s="193" t="s">
        <v>1301</v>
      </c>
      <c r="CD749" s="193" t="s">
        <v>1301</v>
      </c>
      <c r="CE749" s="193" t="s">
        <v>1301</v>
      </c>
      <c r="CF749" s="110"/>
      <c r="CG749" s="111"/>
      <c r="CH749" s="111"/>
      <c r="CI749" s="111"/>
      <c r="CJ749" s="111"/>
      <c r="CK749" s="111"/>
      <c r="CL749" s="111"/>
      <c r="CM749" s="111"/>
      <c r="CN749" s="111"/>
      <c r="CO749" s="111"/>
      <c r="CP749" s="111"/>
      <c r="CQ749" s="111"/>
      <c r="CR749" s="111"/>
      <c r="CS749" s="112"/>
      <c r="CT749" s="200" t="s">
        <v>545</v>
      </c>
      <c r="CU749" s="114"/>
      <c r="CV749" s="114"/>
      <c r="CW749" s="114"/>
      <c r="CX749" s="114"/>
      <c r="CY749" s="114"/>
      <c r="CZ749" s="114"/>
      <c r="DA749" s="114">
        <f t="shared" si="503"/>
        <v>0</v>
      </c>
      <c r="DB749" s="115"/>
      <c r="DC749" s="116"/>
      <c r="DD749" s="116"/>
      <c r="DE749" s="116">
        <f t="shared" si="507"/>
        <v>0</v>
      </c>
      <c r="DF749" s="117"/>
      <c r="DH749" s="119">
        <v>64.545088938443186</v>
      </c>
      <c r="DI749" s="119">
        <v>57.016501581704091</v>
      </c>
      <c r="DJ749" s="120">
        <v>54.406591298034535</v>
      </c>
      <c r="DK749" s="121"/>
      <c r="DL749" s="119">
        <v>78.530956890331893</v>
      </c>
      <c r="DM749" s="119">
        <v>71.741829004329006</v>
      </c>
      <c r="DN749" s="120">
        <v>54.009032287157282</v>
      </c>
      <c r="DO749" s="121"/>
      <c r="DP749" s="119">
        <v>83.246768719763153</v>
      </c>
      <c r="DQ749" s="119">
        <v>83.745252364791682</v>
      </c>
      <c r="DR749" s="120">
        <v>84.044342551808782</v>
      </c>
      <c r="DS749" s="121"/>
      <c r="DT749" s="119">
        <v>85.93787012987012</v>
      </c>
      <c r="DU749" s="119">
        <v>89.4132987012987</v>
      </c>
      <c r="DV749" s="120">
        <v>101.1033766233766</v>
      </c>
      <c r="DW749" s="121"/>
      <c r="DX749" s="119">
        <v>88.691653433902346</v>
      </c>
      <c r="DY749" s="119">
        <v>82.959879912663766</v>
      </c>
      <c r="DZ749" s="120">
        <v>104.6802848352521</v>
      </c>
      <c r="EA749" s="121"/>
      <c r="EB749" s="119">
        <v>92.173865199449807</v>
      </c>
      <c r="EC749" s="119">
        <v>66.422408403151181</v>
      </c>
      <c r="ED749" s="120">
        <v>64.276453670126301</v>
      </c>
      <c r="EE749" s="121"/>
      <c r="EF749" s="119">
        <v>59.030163228292906</v>
      </c>
      <c r="EG749" s="119">
        <v>45.089815234640668</v>
      </c>
      <c r="EH749" s="120">
        <v>50.089112446157337</v>
      </c>
      <c r="EI749" s="121"/>
      <c r="EJ749" s="119">
        <v>47.734740259740271</v>
      </c>
      <c r="EK749" s="119">
        <v>51.319967532467537</v>
      </c>
      <c r="EL749" s="120">
        <v>81.640746753246759</v>
      </c>
      <c r="EM749" s="121"/>
      <c r="EN749" s="119">
        <v>59.456641015608021</v>
      </c>
      <c r="EO749" s="119">
        <v>63.039533063779842</v>
      </c>
      <c r="EP749" s="120">
        <v>79.985644102430328</v>
      </c>
      <c r="EQ749" s="121"/>
      <c r="ER749" s="119">
        <v>96.748116537825652</v>
      </c>
      <c r="ES749" s="119">
        <v>113.09415523481834</v>
      </c>
      <c r="ET749" s="120">
        <v>116.77201394164172</v>
      </c>
      <c r="EU749" s="121"/>
      <c r="EV749" s="119">
        <v>85.512340550315244</v>
      </c>
      <c r="EW749" s="119">
        <v>94.828478568984906</v>
      </c>
      <c r="EX749" s="120">
        <v>106.30203802355703</v>
      </c>
      <c r="EY749" s="121"/>
      <c r="EZ749" s="119">
        <v>72.279679396511085</v>
      </c>
      <c r="FA749" s="119">
        <v>73.859563099167062</v>
      </c>
      <c r="FB749" s="120">
        <v>63.294090837655197</v>
      </c>
    </row>
    <row r="750" spans="1:158" s="118" customFormat="1" ht="15" customHeight="1" x14ac:dyDescent="0.25">
      <c r="A750" s="85">
        <v>26135160</v>
      </c>
      <c r="B750" s="86">
        <v>-75.579499999999996</v>
      </c>
      <c r="C750" s="86">
        <v>4.8419722199999997</v>
      </c>
      <c r="D750" s="445">
        <v>2000</v>
      </c>
      <c r="E750" s="450" t="s">
        <v>546</v>
      </c>
      <c r="F750" s="451" t="s">
        <v>60</v>
      </c>
      <c r="G750" s="451" t="s">
        <v>1515</v>
      </c>
      <c r="H750" s="451" t="s">
        <v>713</v>
      </c>
      <c r="I750" s="451" t="s">
        <v>1549</v>
      </c>
      <c r="J750" s="281" t="s">
        <v>1083</v>
      </c>
      <c r="K750" s="91">
        <v>11.6</v>
      </c>
      <c r="L750" s="91">
        <v>0</v>
      </c>
      <c r="M750" s="91">
        <v>1.2</v>
      </c>
      <c r="N750" s="91">
        <v>3.3</v>
      </c>
      <c r="O750" s="91">
        <v>3.8</v>
      </c>
      <c r="P750" s="91">
        <v>8</v>
      </c>
      <c r="Q750" s="91">
        <v>0</v>
      </c>
      <c r="R750" s="91">
        <v>0</v>
      </c>
      <c r="S750" s="91">
        <v>0</v>
      </c>
      <c r="T750" s="91">
        <v>15.4</v>
      </c>
      <c r="U750" s="91">
        <v>0</v>
      </c>
      <c r="V750" s="660">
        <v>15.3</v>
      </c>
      <c r="W750" s="660">
        <v>5</v>
      </c>
      <c r="X750" s="91">
        <v>68.5</v>
      </c>
      <c r="Y750" s="91">
        <v>6.2</v>
      </c>
      <c r="Z750" s="91">
        <v>27.1</v>
      </c>
      <c r="AA750" s="91">
        <v>6.6</v>
      </c>
      <c r="AB750" s="91">
        <v>0</v>
      </c>
      <c r="AC750" s="91">
        <v>0.1</v>
      </c>
      <c r="AD750" s="91">
        <v>0</v>
      </c>
      <c r="AE750" s="91">
        <v>0</v>
      </c>
      <c r="AF750" s="91">
        <v>0</v>
      </c>
      <c r="AG750" s="91">
        <v>5.7</v>
      </c>
      <c r="AH750" s="91">
        <v>0</v>
      </c>
      <c r="AI750" s="91">
        <v>1.2</v>
      </c>
      <c r="AJ750" s="91">
        <v>4.5</v>
      </c>
      <c r="AK750" s="91">
        <v>2.8</v>
      </c>
      <c r="AL750" s="91">
        <v>1.4</v>
      </c>
      <c r="AM750" s="91">
        <v>1.8</v>
      </c>
      <c r="AN750" s="91">
        <v>9</v>
      </c>
      <c r="AO750" s="120"/>
      <c r="AP750" s="92">
        <f t="shared" si="467"/>
        <v>198.49999999999997</v>
      </c>
      <c r="AQ750" s="93">
        <v>313.02979342937471</v>
      </c>
      <c r="AR750" s="94">
        <f>+AP750*100/AQ750</f>
        <v>63.41249432692905</v>
      </c>
      <c r="AS750" s="95">
        <f>IF(AND((AP750*$AT$1*100/(AQ750*AT750))&gt;100+3.33*AP750-AQ750*AT750/$AT$1,AQ750&lt;30),IF(100+3.33*AP750-AQ750*AT750/$AT$1&gt;200,200,100+3.33*AP750-AQ750*AT750/$AT$1),IF((AP750*$AT$1*100/(AQ750*AT750))&lt;100+AP750-3.33*AQ750*AT750/$AT$1,100+AP750-3.33*AQ750*AT750/$AT$1,IF((AP750*$AT$1*100/(AQ750*AT750))&gt;200,200,(AP750*$AT$1*100/(AQ750*AT750)))))</f>
        <v>63.41249432692905</v>
      </c>
      <c r="AT750" s="96">
        <f t="shared" si="488"/>
        <v>30</v>
      </c>
      <c r="AU750" s="97">
        <f t="shared" ref="AU750:AU756" si="509">COUNTIF(K750:AO750,"&gt;0")</f>
        <v>20</v>
      </c>
      <c r="AV750" s="98"/>
      <c r="AW750" s="58">
        <f t="shared" si="487"/>
        <v>9</v>
      </c>
      <c r="AX750" s="99"/>
      <c r="AY750" s="100">
        <f>MAX(K750:AO750)</f>
        <v>68.5</v>
      </c>
      <c r="AZ750" s="101">
        <v>95.3</v>
      </c>
      <c r="BA750" s="102">
        <f t="shared" si="470"/>
        <v>-26.799999999999997</v>
      </c>
      <c r="BB750" s="102" t="str">
        <f t="shared" si="471"/>
        <v/>
      </c>
      <c r="BC750" s="102" t="str">
        <f t="shared" si="472"/>
        <v/>
      </c>
      <c r="BD750" s="102">
        <v>22.856059113300493</v>
      </c>
      <c r="BE750" s="103">
        <f>AU750-BD750</f>
        <v>-2.8560591133004927</v>
      </c>
      <c r="BF750" s="124" t="s">
        <v>546</v>
      </c>
      <c r="BG750" s="105">
        <v>182.4</v>
      </c>
      <c r="BH750" s="105">
        <v>182.65416666666667</v>
      </c>
      <c r="BI750" s="105">
        <v>253.49689158598585</v>
      </c>
      <c r="BJ750" s="105">
        <v>313.02979342937471</v>
      </c>
      <c r="BK750" s="105">
        <v>271.4321852505206</v>
      </c>
      <c r="BL750" s="105">
        <v>179.66666666666666</v>
      </c>
      <c r="BM750" s="105">
        <v>132.13993745247524</v>
      </c>
      <c r="BN750" s="105">
        <v>146.55416666666667</v>
      </c>
      <c r="BO750" s="105">
        <v>220.04166666666663</v>
      </c>
      <c r="BP750" s="105">
        <v>347.96</v>
      </c>
      <c r="BQ750" s="105">
        <v>320.09259259259261</v>
      </c>
      <c r="BR750" s="106">
        <v>225.21200000000002</v>
      </c>
      <c r="BS750" s="107"/>
      <c r="BT750" s="191">
        <v>14.398620689655175</v>
      </c>
      <c r="BU750" s="192">
        <v>14.11418813944676</v>
      </c>
      <c r="BV750" s="192">
        <v>19.151388888888889</v>
      </c>
      <c r="BW750" s="192">
        <v>22.856059113300493</v>
      </c>
      <c r="BX750" s="192">
        <v>23.057057471264372</v>
      </c>
      <c r="BY750" s="193">
        <v>18.395862068965513</v>
      </c>
      <c r="BZ750" s="192">
        <v>16.322666666666667</v>
      </c>
      <c r="CA750" s="192">
        <v>15.849655172413792</v>
      </c>
      <c r="CB750" s="193">
        <v>19.271724137931031</v>
      </c>
      <c r="CC750" s="193">
        <v>23.28</v>
      </c>
      <c r="CD750" s="193">
        <v>22.333333333333332</v>
      </c>
      <c r="CE750" s="193">
        <v>18.229412042949718</v>
      </c>
      <c r="CF750" s="110"/>
      <c r="CG750" s="111">
        <v>93.3</v>
      </c>
      <c r="CH750" s="111">
        <v>100.2</v>
      </c>
      <c r="CI750" s="111">
        <v>117.7</v>
      </c>
      <c r="CJ750" s="111">
        <v>95.3</v>
      </c>
      <c r="CK750" s="111">
        <v>119</v>
      </c>
      <c r="CL750" s="111">
        <v>87.5</v>
      </c>
      <c r="CM750" s="111">
        <v>79</v>
      </c>
      <c r="CN750" s="111">
        <v>76.3</v>
      </c>
      <c r="CO750" s="111">
        <v>89</v>
      </c>
      <c r="CP750" s="111">
        <v>101.8</v>
      </c>
      <c r="CQ750" s="111">
        <v>86</v>
      </c>
      <c r="CR750" s="111">
        <v>94</v>
      </c>
      <c r="CS750" s="112"/>
      <c r="CT750" s="200" t="s">
        <v>546</v>
      </c>
      <c r="CU750" s="114">
        <f t="shared" ref="CU750:CU756" si="510">SUM(K750:T750)</f>
        <v>43.3</v>
      </c>
      <c r="CV750" s="114"/>
      <c r="CW750" s="114"/>
      <c r="CX750" s="114">
        <f>SUM(U750:AD750)</f>
        <v>128.79999999999998</v>
      </c>
      <c r="CY750" s="114"/>
      <c r="CZ750" s="114"/>
      <c r="DA750" s="114">
        <f t="shared" si="503"/>
        <v>26.4</v>
      </c>
      <c r="DB750" s="115">
        <f>+SUM(CU750:DA750)</f>
        <v>198.49999999999997</v>
      </c>
      <c r="DC750" s="116">
        <f t="shared" ref="DC750:DC756" si="511">COUNT(K750:T750)</f>
        <v>10</v>
      </c>
      <c r="DD750" s="116">
        <f>COUNT(U750:AD750)</f>
        <v>10</v>
      </c>
      <c r="DE750" s="116">
        <f t="shared" si="507"/>
        <v>10</v>
      </c>
      <c r="DF750" s="117">
        <f t="shared" ref="DF750:DF756" si="512">COUNT(K750:AO750)</f>
        <v>30</v>
      </c>
      <c r="DH750" s="119">
        <v>51.631651182432435</v>
      </c>
      <c r="DI750" s="119">
        <v>67.957087556306305</v>
      </c>
      <c r="DJ750" s="120">
        <v>55.073761261261268</v>
      </c>
      <c r="DK750" s="121"/>
      <c r="DL750" s="119">
        <v>56.762477341389719</v>
      </c>
      <c r="DM750" s="119">
        <v>58.358610271903324</v>
      </c>
      <c r="DN750" s="120">
        <v>49.978912386706952</v>
      </c>
      <c r="DO750" s="121"/>
      <c r="DP750" s="119">
        <v>63.045513964720698</v>
      </c>
      <c r="DQ750" s="119">
        <v>75.776837463250729</v>
      </c>
      <c r="DR750" s="120">
        <v>103.68389857202855</v>
      </c>
      <c r="DS750" s="121"/>
      <c r="DT750" s="119">
        <v>90.274228003384096</v>
      </c>
      <c r="DU750" s="119">
        <v>103.4875507614213</v>
      </c>
      <c r="DV750" s="120">
        <v>104.29447123519459</v>
      </c>
      <c r="DW750" s="121"/>
      <c r="DX750" s="119">
        <v>98.627939848265896</v>
      </c>
      <c r="DY750" s="119">
        <v>80.549498735549136</v>
      </c>
      <c r="DZ750" s="120">
        <v>98.828811416184976</v>
      </c>
      <c r="EA750" s="121"/>
      <c r="EB750" s="119">
        <v>82.231735465206711</v>
      </c>
      <c r="EC750" s="119">
        <v>67.517681276635471</v>
      </c>
      <c r="ED750" s="120">
        <v>47.585877375804905</v>
      </c>
      <c r="EE750" s="121"/>
      <c r="EF750" s="119">
        <v>53.484974692697044</v>
      </c>
      <c r="EG750" s="119">
        <v>48.106030368763555</v>
      </c>
      <c r="EH750" s="120">
        <v>38.768994938539414</v>
      </c>
      <c r="EI750" s="121"/>
      <c r="EJ750" s="119">
        <v>48.604974396488643</v>
      </c>
      <c r="EK750" s="119">
        <v>41.89704806575152</v>
      </c>
      <c r="EL750" s="120">
        <v>59.821506949524483</v>
      </c>
      <c r="EM750" s="121"/>
      <c r="EN750" s="119">
        <v>55.72218537414966</v>
      </c>
      <c r="EO750" s="119">
        <v>66.597154195011342</v>
      </c>
      <c r="EP750" s="120">
        <v>89.886910430839009</v>
      </c>
      <c r="EQ750" s="121"/>
      <c r="ER750" s="119">
        <v>89.194173728813553</v>
      </c>
      <c r="ES750" s="119">
        <v>95.681022727272719</v>
      </c>
      <c r="ET750" s="120">
        <v>124.68105354391369</v>
      </c>
      <c r="EU750" s="121"/>
      <c r="EV750" s="119">
        <v>96.648698650296438</v>
      </c>
      <c r="EW750" s="119">
        <v>92.429516881806336</v>
      </c>
      <c r="EX750" s="120">
        <v>85.462960938485466</v>
      </c>
      <c r="EY750" s="121"/>
      <c r="EZ750" s="119">
        <v>89.772910996739512</v>
      </c>
      <c r="FA750" s="119">
        <v>72.639109697933236</v>
      </c>
      <c r="FB750" s="120">
        <v>61.558567540621382</v>
      </c>
    </row>
    <row r="751" spans="1:158" s="118" customFormat="1" ht="15" customHeight="1" x14ac:dyDescent="0.25">
      <c r="A751" s="85">
        <v>26150160</v>
      </c>
      <c r="B751" s="86">
        <v>-75.356111111111105</v>
      </c>
      <c r="C751" s="86">
        <v>5.0181666666666667</v>
      </c>
      <c r="D751" s="445">
        <v>3280</v>
      </c>
      <c r="E751" s="197" t="s">
        <v>221</v>
      </c>
      <c r="F751" s="169" t="s">
        <v>58</v>
      </c>
      <c r="G751" s="169" t="s">
        <v>1515</v>
      </c>
      <c r="H751" s="169" t="s">
        <v>713</v>
      </c>
      <c r="I751" s="169" t="s">
        <v>1548</v>
      </c>
      <c r="J751" s="171" t="s">
        <v>721</v>
      </c>
      <c r="K751" s="91">
        <v>0</v>
      </c>
      <c r="L751" s="91">
        <v>0</v>
      </c>
      <c r="M751" s="91">
        <v>0</v>
      </c>
      <c r="N751" s="91">
        <v>2</v>
      </c>
      <c r="O751" s="91">
        <v>0</v>
      </c>
      <c r="P751" s="91">
        <v>0</v>
      </c>
      <c r="Q751" s="91">
        <v>0</v>
      </c>
      <c r="R751" s="91">
        <v>0</v>
      </c>
      <c r="S751" s="91">
        <v>0</v>
      </c>
      <c r="T751" s="91">
        <v>5</v>
      </c>
      <c r="U751" s="91">
        <v>0</v>
      </c>
      <c r="V751" s="660">
        <v>2</v>
      </c>
      <c r="W751" s="660">
        <v>21</v>
      </c>
      <c r="X751" s="91">
        <v>9</v>
      </c>
      <c r="Y751" s="91">
        <v>10</v>
      </c>
      <c r="Z751" s="91">
        <v>35</v>
      </c>
      <c r="AA751" s="91">
        <v>2</v>
      </c>
      <c r="AB751" s="91">
        <v>0</v>
      </c>
      <c r="AC751" s="91">
        <v>6</v>
      </c>
      <c r="AD751" s="91">
        <v>3</v>
      </c>
      <c r="AE751" s="91">
        <v>5</v>
      </c>
      <c r="AF751" s="91">
        <v>9</v>
      </c>
      <c r="AG751" s="91">
        <v>0</v>
      </c>
      <c r="AH751" s="91">
        <v>16</v>
      </c>
      <c r="AI751" s="91">
        <v>6</v>
      </c>
      <c r="AJ751" s="91">
        <v>1</v>
      </c>
      <c r="AK751" s="91">
        <v>5</v>
      </c>
      <c r="AL751" s="91">
        <v>6</v>
      </c>
      <c r="AM751" s="91">
        <v>0</v>
      </c>
      <c r="AN751" s="91">
        <v>0</v>
      </c>
      <c r="AO751" s="120"/>
      <c r="AP751" s="92">
        <f t="shared" si="467"/>
        <v>143</v>
      </c>
      <c r="AQ751" s="93">
        <v>164.68333333333334</v>
      </c>
      <c r="AR751" s="94">
        <f>+AP751*100/AQ751</f>
        <v>86.833316465944733</v>
      </c>
      <c r="AS751" s="95">
        <f>IF(AND((AP751*$AT$1*100/(AQ751*AT751))&gt;100+3.33*AP751-AQ751*AT751/$AT$1,AQ751&lt;30),IF(100+3.33*AP751-AQ751*AT751/$AT$1&gt;200,200,100+3.33*AP751-AQ751*AT751/$AT$1),IF((AP751*$AT$1*100/(AQ751*AT751))&lt;100+AP751-3.33*AQ751*AT751/$AT$1,100+AP751-3.33*AQ751*AT751/$AT$1,IF((AP751*$AT$1*100/(AQ751*AT751))&gt;200,200,(AP751*$AT$1*100/(AQ751*AT751)))))</f>
        <v>86.833316465944748</v>
      </c>
      <c r="AT751" s="96">
        <f>COUNT(K751:AO751)</f>
        <v>30</v>
      </c>
      <c r="AU751" s="97">
        <f t="shared" si="509"/>
        <v>17</v>
      </c>
      <c r="AV751" s="98"/>
      <c r="AW751" s="58">
        <f t="shared" si="487"/>
        <v>0</v>
      </c>
      <c r="AX751" s="99"/>
      <c r="AY751" s="100">
        <f>MAX(K751:AO751)</f>
        <v>35</v>
      </c>
      <c r="AZ751" s="101">
        <v>45</v>
      </c>
      <c r="BA751" s="102">
        <f t="shared" si="470"/>
        <v>-10</v>
      </c>
      <c r="BB751" s="102" t="str">
        <f t="shared" si="471"/>
        <v/>
      </c>
      <c r="BC751" s="102" t="str">
        <f t="shared" si="472"/>
        <v/>
      </c>
      <c r="BD751" s="102">
        <v>20.366666666666671</v>
      </c>
      <c r="BE751" s="103">
        <f>AU751-BD751</f>
        <v>-3.3666666666666707</v>
      </c>
      <c r="BF751" s="448" t="s">
        <v>221</v>
      </c>
      <c r="BG751" s="105">
        <v>70.75</v>
      </c>
      <c r="BH751" s="105">
        <v>69.023333333333326</v>
      </c>
      <c r="BI751" s="105">
        <v>118.72413793103448</v>
      </c>
      <c r="BJ751" s="105">
        <v>164.68333333333334</v>
      </c>
      <c r="BK751" s="105">
        <v>182.86666666666667</v>
      </c>
      <c r="BL751" s="105">
        <v>119.91724137931034</v>
      </c>
      <c r="BM751" s="105">
        <v>104.6103448275862</v>
      </c>
      <c r="BN751" s="105">
        <v>90.407407407407405</v>
      </c>
      <c r="BO751" s="105">
        <v>118.60370370370372</v>
      </c>
      <c r="BP751" s="105">
        <v>175.44444444444446</v>
      </c>
      <c r="BQ751" s="105">
        <v>173.01111111111112</v>
      </c>
      <c r="BR751" s="106">
        <v>99.111111111111114</v>
      </c>
      <c r="BS751" s="107"/>
      <c r="BT751" s="191">
        <v>10.251724137931033</v>
      </c>
      <c r="BU751" s="192">
        <v>11.06458333333333</v>
      </c>
      <c r="BV751" s="192">
        <v>17.184444444444441</v>
      </c>
      <c r="BW751" s="192">
        <v>20.366666666666671</v>
      </c>
      <c r="BX751" s="192">
        <v>21.966666666666669</v>
      </c>
      <c r="BY751" s="193">
        <v>16.819540229885057</v>
      </c>
      <c r="BZ751" s="192">
        <v>15.206896551724137</v>
      </c>
      <c r="CA751" s="192">
        <v>14.148148148148151</v>
      </c>
      <c r="CB751" s="193">
        <v>16</v>
      </c>
      <c r="CC751" s="193">
        <v>20.074074074074069</v>
      </c>
      <c r="CD751" s="193">
        <v>19.662561576354676</v>
      </c>
      <c r="CE751" s="193">
        <v>13.123809523809522</v>
      </c>
      <c r="CF751" s="110"/>
      <c r="CG751" s="111">
        <v>55</v>
      </c>
      <c r="CH751" s="111">
        <v>57</v>
      </c>
      <c r="CI751" s="111">
        <v>56</v>
      </c>
      <c r="CJ751" s="111">
        <v>45</v>
      </c>
      <c r="CK751" s="111">
        <v>55</v>
      </c>
      <c r="CL751" s="111">
        <v>50</v>
      </c>
      <c r="CM751" s="111">
        <v>47</v>
      </c>
      <c r="CN751" s="111">
        <v>49</v>
      </c>
      <c r="CO751" s="111">
        <v>51</v>
      </c>
      <c r="CP751" s="111">
        <v>65</v>
      </c>
      <c r="CQ751" s="111">
        <v>77</v>
      </c>
      <c r="CR751" s="111">
        <v>52</v>
      </c>
      <c r="CS751" s="112"/>
      <c r="CT751" s="513" t="s">
        <v>221</v>
      </c>
      <c r="CU751" s="114">
        <f t="shared" si="510"/>
        <v>7</v>
      </c>
      <c r="CV751" s="114"/>
      <c r="CW751" s="114"/>
      <c r="CX751" s="114">
        <f>SUM(U751:AD751)</f>
        <v>88</v>
      </c>
      <c r="CY751" s="114"/>
      <c r="CZ751" s="114"/>
      <c r="DA751" s="114">
        <f t="shared" si="503"/>
        <v>48</v>
      </c>
      <c r="DB751" s="115">
        <f>+SUM(CU751:DA751)</f>
        <v>143</v>
      </c>
      <c r="DC751" s="116">
        <f t="shared" si="511"/>
        <v>10</v>
      </c>
      <c r="DD751" s="116">
        <f>COUNT(U751:AD751)</f>
        <v>10</v>
      </c>
      <c r="DE751" s="116">
        <f t="shared" si="507"/>
        <v>10</v>
      </c>
      <c r="DF751" s="117">
        <f t="shared" si="512"/>
        <v>30</v>
      </c>
      <c r="DH751" s="119">
        <v>23.33940162650153</v>
      </c>
      <c r="DI751" s="119">
        <v>43.676639558307841</v>
      </c>
      <c r="DJ751" s="120">
        <v>32.830112661344472</v>
      </c>
      <c r="DK751" s="121"/>
      <c r="DL751" s="119">
        <v>31.414064078510609</v>
      </c>
      <c r="DM751" s="119">
        <v>41.720255448116617</v>
      </c>
      <c r="DN751" s="120">
        <v>32.504142011834318</v>
      </c>
      <c r="DO751" s="121"/>
      <c r="DP751" s="119">
        <v>38.607978363759294</v>
      </c>
      <c r="DQ751" s="119">
        <v>54.930845165652471</v>
      </c>
      <c r="DR751" s="120">
        <v>51.021176470588237</v>
      </c>
      <c r="DS751" s="121"/>
      <c r="DT751" s="119">
        <v>60.033562958780351</v>
      </c>
      <c r="DU751" s="119">
        <v>56.542111801242228</v>
      </c>
      <c r="DV751" s="120">
        <v>55.184325239977404</v>
      </c>
      <c r="DW751" s="121"/>
      <c r="DX751" s="119">
        <v>40.195611673095122</v>
      </c>
      <c r="DY751" s="119">
        <v>28.996834291536278</v>
      </c>
      <c r="DZ751" s="120">
        <v>36.496015573830142</v>
      </c>
      <c r="EA751" s="121"/>
      <c r="EB751" s="119">
        <v>25.935849598163031</v>
      </c>
      <c r="EC751" s="119">
        <v>15.520665901262918</v>
      </c>
      <c r="ED751" s="120">
        <v>13.274253731343284</v>
      </c>
      <c r="EE751" s="121"/>
      <c r="EF751" s="119">
        <v>7.5122315846697472</v>
      </c>
      <c r="EG751" s="119">
        <v>4.9079913019842349</v>
      </c>
      <c r="EH751" s="120">
        <v>15.925930959499865</v>
      </c>
      <c r="EI751" s="121"/>
      <c r="EJ751" s="119">
        <v>7.6884324743266799</v>
      </c>
      <c r="EK751" s="119">
        <v>8.6494865336175142</v>
      </c>
      <c r="EL751" s="120">
        <v>21.815927145901952</v>
      </c>
      <c r="EM751" s="121"/>
      <c r="EN751" s="119">
        <v>17.855962219598581</v>
      </c>
      <c r="EO751" s="119">
        <v>22.648878394332939</v>
      </c>
      <c r="EP751" s="120">
        <v>39.095159386068474</v>
      </c>
      <c r="EQ751" s="121"/>
      <c r="ER751" s="119">
        <v>46.408698777857659</v>
      </c>
      <c r="ES751" s="119">
        <v>49.773082058128786</v>
      </c>
      <c r="ET751" s="120">
        <v>52.048988394782796</v>
      </c>
      <c r="EU751" s="121"/>
      <c r="EV751" s="119">
        <v>43.794229549778059</v>
      </c>
      <c r="EW751" s="119">
        <v>53.706087507926448</v>
      </c>
      <c r="EX751" s="120">
        <v>61.999682942295507</v>
      </c>
      <c r="EY751" s="121"/>
      <c r="EZ751" s="119">
        <v>36.815566835871408</v>
      </c>
      <c r="FA751" s="119">
        <v>37.916032148900172</v>
      </c>
      <c r="FB751" s="120">
        <v>23.810067681895099</v>
      </c>
    </row>
    <row r="752" spans="1:158" s="118" customFormat="1" ht="15" customHeight="1" x14ac:dyDescent="0.25">
      <c r="A752" s="85">
        <v>26160100</v>
      </c>
      <c r="B752" s="86">
        <v>-75.517944439999994</v>
      </c>
      <c r="C752" s="86">
        <v>5.1635277799999999</v>
      </c>
      <c r="D752" s="445">
        <v>2080</v>
      </c>
      <c r="E752" s="450" t="s">
        <v>547</v>
      </c>
      <c r="F752" s="451" t="s">
        <v>58</v>
      </c>
      <c r="G752" s="451" t="s">
        <v>1515</v>
      </c>
      <c r="H752" s="451" t="s">
        <v>713</v>
      </c>
      <c r="I752" s="451" t="s">
        <v>1628</v>
      </c>
      <c r="J752" s="281" t="s">
        <v>1097</v>
      </c>
      <c r="K752" s="91">
        <v>0</v>
      </c>
      <c r="L752" s="91">
        <v>0</v>
      </c>
      <c r="M752" s="91">
        <v>0</v>
      </c>
      <c r="N752" s="91">
        <v>0</v>
      </c>
      <c r="O752" s="91">
        <v>0</v>
      </c>
      <c r="P752" s="91">
        <v>0</v>
      </c>
      <c r="Q752" s="91">
        <v>0</v>
      </c>
      <c r="R752" s="91">
        <v>0</v>
      </c>
      <c r="S752" s="91">
        <v>0</v>
      </c>
      <c r="T752" s="91">
        <v>19</v>
      </c>
      <c r="U752" s="91">
        <v>0</v>
      </c>
      <c r="V752" s="660">
        <v>19</v>
      </c>
      <c r="W752" s="660">
        <v>0</v>
      </c>
      <c r="X752" s="91">
        <v>56</v>
      </c>
      <c r="Y752" s="91">
        <v>14</v>
      </c>
      <c r="Z752" s="91">
        <v>74</v>
      </c>
      <c r="AA752" s="91">
        <v>0</v>
      </c>
      <c r="AB752" s="91">
        <v>0</v>
      </c>
      <c r="AC752" s="91">
        <v>0</v>
      </c>
      <c r="AD752" s="91">
        <v>0</v>
      </c>
      <c r="AE752" s="91">
        <v>0</v>
      </c>
      <c r="AF752" s="91">
        <v>0</v>
      </c>
      <c r="AG752" s="91">
        <v>0</v>
      </c>
      <c r="AH752" s="91">
        <v>9</v>
      </c>
      <c r="AI752" s="91">
        <v>2</v>
      </c>
      <c r="AJ752" s="91">
        <v>42</v>
      </c>
      <c r="AK752" s="91">
        <v>7</v>
      </c>
      <c r="AL752" s="91">
        <v>5</v>
      </c>
      <c r="AM752" s="91">
        <v>0</v>
      </c>
      <c r="AN752" s="91" t="s">
        <v>1301</v>
      </c>
      <c r="AO752" s="120"/>
      <c r="AP752" s="92">
        <f t="shared" si="467"/>
        <v>247</v>
      </c>
      <c r="AQ752" s="93">
        <v>240.17307692307693</v>
      </c>
      <c r="AR752" s="94">
        <f>+AP752*100/AQ752</f>
        <v>102.84250140123308</v>
      </c>
      <c r="AS752" s="95">
        <f>IF(AND((AP752*$AT$1*100/(AQ752*AT752))&gt;100+3.33*AP752-AQ752*AT752/$AT$1,AQ752&lt;30),IF(100+3.33*AP752-AQ752*AT752/$AT$1&gt;200,200,100+3.33*AP752-AQ752*AT752/$AT$1),IF((AP752*$AT$1*100/(AQ752*AT752))&lt;100+AP752-3.33*AQ752*AT752/$AT$1,100+AP752-3.33*AQ752*AT752/$AT$1,IF((AP752*$AT$1*100/(AQ752*AT752))&gt;200,200,(AP752*$AT$1*100/(AQ752*AT752)))))</f>
        <v>106.38879455299973</v>
      </c>
      <c r="AT752" s="96">
        <f>COUNT(K752:AO752)</f>
        <v>29</v>
      </c>
      <c r="AU752" s="97">
        <f t="shared" si="509"/>
        <v>10</v>
      </c>
      <c r="AV752" s="98"/>
      <c r="AW752" s="58">
        <f t="shared" si="487"/>
        <v>0</v>
      </c>
      <c r="AX752" s="99"/>
      <c r="AY752" s="100">
        <f>MAX(K752:AO752)</f>
        <v>74</v>
      </c>
      <c r="AZ752" s="101">
        <v>130</v>
      </c>
      <c r="BA752" s="102">
        <f t="shared" si="470"/>
        <v>-56</v>
      </c>
      <c r="BB752" s="102" t="str">
        <f t="shared" si="471"/>
        <v/>
      </c>
      <c r="BC752" s="102" t="str">
        <f t="shared" si="472"/>
        <v/>
      </c>
      <c r="BD752" s="102">
        <v>19.3988603988604</v>
      </c>
      <c r="BE752" s="103">
        <f>AU752-BD752</f>
        <v>-9.3988603988603998</v>
      </c>
      <c r="BF752" s="124" t="s">
        <v>547</v>
      </c>
      <c r="BG752" s="105">
        <v>166.80769230769232</v>
      </c>
      <c r="BH752" s="105">
        <v>168.84</v>
      </c>
      <c r="BI752" s="105">
        <v>178.61538461538461</v>
      </c>
      <c r="BJ752" s="105">
        <v>240.17307692307693</v>
      </c>
      <c r="BK752" s="105">
        <v>242.04</v>
      </c>
      <c r="BL752" s="105">
        <v>164.53599999999997</v>
      </c>
      <c r="BM752" s="105">
        <v>96.68</v>
      </c>
      <c r="BN752" s="105">
        <v>117.96428571428571</v>
      </c>
      <c r="BO752" s="105">
        <v>157.68</v>
      </c>
      <c r="BP752" s="105">
        <v>292.45833333333331</v>
      </c>
      <c r="BQ752" s="105">
        <v>305.96153846153845</v>
      </c>
      <c r="BR752" s="106">
        <v>205.65185185185186</v>
      </c>
      <c r="BS752" s="107"/>
      <c r="BT752" s="191">
        <v>12.136904761904756</v>
      </c>
      <c r="BU752" s="192">
        <v>12.593903846905695</v>
      </c>
      <c r="BV752" s="192">
        <v>16.981373152709359</v>
      </c>
      <c r="BW752" s="192">
        <v>19.3988603988604</v>
      </c>
      <c r="BX752" s="192">
        <v>19.403872468527641</v>
      </c>
      <c r="BY752" s="193">
        <v>13.973453749315819</v>
      </c>
      <c r="BZ752" s="192">
        <v>11.590185676392574</v>
      </c>
      <c r="CA752" s="192">
        <v>11.929845422116527</v>
      </c>
      <c r="CB752" s="193">
        <v>14.76638176638177</v>
      </c>
      <c r="CC752" s="193">
        <v>19.438925378580546</v>
      </c>
      <c r="CD752" s="193">
        <v>19.718420126671365</v>
      </c>
      <c r="CE752" s="193">
        <v>14.904082441537849</v>
      </c>
      <c r="CF752" s="110"/>
      <c r="CG752" s="111">
        <v>100</v>
      </c>
      <c r="CH752" s="111">
        <v>130</v>
      </c>
      <c r="CI752" s="111">
        <v>104</v>
      </c>
      <c r="CJ752" s="111">
        <v>130</v>
      </c>
      <c r="CK752" s="111">
        <v>141</v>
      </c>
      <c r="CL752" s="111">
        <v>80</v>
      </c>
      <c r="CM752" s="111">
        <v>72</v>
      </c>
      <c r="CN752" s="111">
        <v>111</v>
      </c>
      <c r="CO752" s="111">
        <v>110</v>
      </c>
      <c r="CP752" s="111">
        <v>134</v>
      </c>
      <c r="CQ752" s="111">
        <v>122</v>
      </c>
      <c r="CR752" s="111">
        <v>112</v>
      </c>
      <c r="CS752" s="112"/>
      <c r="CT752" s="200" t="s">
        <v>547</v>
      </c>
      <c r="CU752" s="114">
        <f t="shared" si="510"/>
        <v>19</v>
      </c>
      <c r="CV752" s="114"/>
      <c r="CW752" s="114"/>
      <c r="CX752" s="114">
        <f>SUM(U752:AD752)</f>
        <v>163</v>
      </c>
      <c r="CY752" s="114"/>
      <c r="CZ752" s="114"/>
      <c r="DA752" s="114">
        <f t="shared" si="503"/>
        <v>65</v>
      </c>
      <c r="DB752" s="115">
        <f>+SUM(CU752:DA752)</f>
        <v>247</v>
      </c>
      <c r="DC752" s="116">
        <f t="shared" si="511"/>
        <v>10</v>
      </c>
      <c r="DD752" s="116">
        <f>COUNT(U752:AD752)</f>
        <v>10</v>
      </c>
      <c r="DE752" s="116">
        <f t="shared" si="507"/>
        <v>9</v>
      </c>
      <c r="DF752" s="117">
        <f t="shared" si="512"/>
        <v>29</v>
      </c>
      <c r="DH752" s="119">
        <v>68.893256997455467</v>
      </c>
      <c r="DI752" s="119">
        <v>51.0949990213349</v>
      </c>
      <c r="DJ752" s="120">
        <v>50.295077314542951</v>
      </c>
      <c r="DK752" s="121"/>
      <c r="DL752" s="119">
        <v>42.212560386473427</v>
      </c>
      <c r="DM752" s="119">
        <v>60.504669887278581</v>
      </c>
      <c r="DN752" s="120">
        <v>42.916103059581317</v>
      </c>
      <c r="DO752" s="121"/>
      <c r="DP752" s="119">
        <v>46.227598566308252</v>
      </c>
      <c r="DQ752" s="119">
        <v>56.933990442054963</v>
      </c>
      <c r="DR752" s="120">
        <v>64.338410991636806</v>
      </c>
      <c r="DS752" s="121"/>
      <c r="DT752" s="119">
        <v>77.317573174197221</v>
      </c>
      <c r="DU752" s="119">
        <v>69.915890878090366</v>
      </c>
      <c r="DV752" s="120">
        <v>87.419869281045763</v>
      </c>
      <c r="DW752" s="121"/>
      <c r="DX752" s="119">
        <v>71.386449776331844</v>
      </c>
      <c r="DY752" s="119">
        <v>77.685254168361126</v>
      </c>
      <c r="DZ752" s="120">
        <v>96.781629388640368</v>
      </c>
      <c r="EA752" s="121"/>
      <c r="EB752" s="119">
        <v>66.769215686274507</v>
      </c>
      <c r="EC752" s="119">
        <v>47.136928104575162</v>
      </c>
      <c r="ED752" s="120">
        <v>34.79385620915032</v>
      </c>
      <c r="EE752" s="121"/>
      <c r="EF752" s="119">
        <v>32.887936848559164</v>
      </c>
      <c r="EG752" s="119">
        <v>28.523179797670139</v>
      </c>
      <c r="EH752" s="120">
        <v>33.192454782342125</v>
      </c>
      <c r="EI752" s="121"/>
      <c r="EJ752" s="119">
        <v>31.869140409065782</v>
      </c>
      <c r="EK752" s="119">
        <v>37.263916528468762</v>
      </c>
      <c r="EL752" s="120">
        <v>51.350276395798787</v>
      </c>
      <c r="EM752" s="121"/>
      <c r="EN752" s="119">
        <v>42.569785647716685</v>
      </c>
      <c r="EO752" s="119">
        <v>56.101248835041943</v>
      </c>
      <c r="EP752" s="120">
        <v>65.780689655172424</v>
      </c>
      <c r="EQ752" s="121"/>
      <c r="ER752" s="119">
        <v>71.69571259997376</v>
      </c>
      <c r="ES752" s="119">
        <v>83.052471482889729</v>
      </c>
      <c r="ET752" s="120">
        <v>104.97595384817097</v>
      </c>
      <c r="EU752" s="121"/>
      <c r="EV752" s="119">
        <v>89.978489572578965</v>
      </c>
      <c r="EW752" s="119">
        <v>93.613984100763986</v>
      </c>
      <c r="EX752" s="120">
        <v>86.242009085277715</v>
      </c>
      <c r="EY752" s="121"/>
      <c r="EZ752" s="119">
        <v>74.517009132420085</v>
      </c>
      <c r="FA752" s="119">
        <v>74.316963470319621</v>
      </c>
      <c r="FB752" s="120">
        <v>41.009360730593606</v>
      </c>
    </row>
    <row r="753" spans="1:158" s="118" customFormat="1" ht="15" customHeight="1" x14ac:dyDescent="0.25">
      <c r="A753" s="85">
        <v>26170290</v>
      </c>
      <c r="B753" s="86">
        <v>-75.729777780000006</v>
      </c>
      <c r="C753" s="86">
        <v>5.4251388900000004</v>
      </c>
      <c r="D753" s="445">
        <v>1950</v>
      </c>
      <c r="E753" s="450" t="s">
        <v>409</v>
      </c>
      <c r="F753" s="451" t="s">
        <v>58</v>
      </c>
      <c r="G753" s="451" t="s">
        <v>1515</v>
      </c>
      <c r="H753" s="451" t="s">
        <v>713</v>
      </c>
      <c r="I753" s="451" t="s">
        <v>1624</v>
      </c>
      <c r="J753" s="281" t="s">
        <v>1011</v>
      </c>
      <c r="K753" s="91">
        <v>0</v>
      </c>
      <c r="L753" s="91">
        <v>0</v>
      </c>
      <c r="M753" s="91">
        <v>7</v>
      </c>
      <c r="N753" s="91">
        <v>11</v>
      </c>
      <c r="O753" s="91">
        <v>0</v>
      </c>
      <c r="P753" s="91">
        <v>0</v>
      </c>
      <c r="Q753" s="91">
        <v>0</v>
      </c>
      <c r="R753" s="91">
        <v>0</v>
      </c>
      <c r="S753" s="91">
        <v>0</v>
      </c>
      <c r="T753" s="91">
        <v>27</v>
      </c>
      <c r="U753" s="91">
        <v>0</v>
      </c>
      <c r="V753" s="660">
        <v>8</v>
      </c>
      <c r="W753" s="660">
        <v>2</v>
      </c>
      <c r="X753" s="91">
        <v>1</v>
      </c>
      <c r="Y753" s="91">
        <v>22</v>
      </c>
      <c r="Z753" s="91">
        <v>30</v>
      </c>
      <c r="AA753" s="91">
        <v>1</v>
      </c>
      <c r="AB753" s="91">
        <v>16</v>
      </c>
      <c r="AC753" s="91">
        <v>13</v>
      </c>
      <c r="AD753" s="91">
        <v>0</v>
      </c>
      <c r="AE753" s="91">
        <v>3</v>
      </c>
      <c r="AF753" s="91">
        <v>1</v>
      </c>
      <c r="AG753" s="91">
        <v>0</v>
      </c>
      <c r="AH753" s="91">
        <v>6</v>
      </c>
      <c r="AI753" s="91">
        <v>0</v>
      </c>
      <c r="AJ753" s="91">
        <v>11</v>
      </c>
      <c r="AK753" s="91">
        <v>6</v>
      </c>
      <c r="AL753" s="91">
        <v>3</v>
      </c>
      <c r="AM753" s="91">
        <v>0</v>
      </c>
      <c r="AN753" s="91">
        <v>0</v>
      </c>
      <c r="AO753" s="120"/>
      <c r="AP753" s="92">
        <f t="shared" si="467"/>
        <v>168</v>
      </c>
      <c r="AQ753" s="93">
        <v>266.92857142857144</v>
      </c>
      <c r="AR753" s="94">
        <f t="shared" ref="AR753:AR759" si="513">+AP753*100/AQ753</f>
        <v>62.938185710462932</v>
      </c>
      <c r="AS753" s="95">
        <f t="shared" ref="AS753:AS759" si="514">IF(AND((AP753*$AT$1*100/(AQ753*AT753))&gt;100+3.33*AP753-AQ753*AT753/$AT$1,AQ753&lt;30),IF(100+3.33*AP753-AQ753*AT753/$AT$1&gt;200,200,100+3.33*AP753-AQ753*AT753/$AT$1),IF((AP753*$AT$1*100/(AQ753*AT753))&lt;100+AP753-3.33*AQ753*AT753/$AT$1,100+AP753-3.33*AQ753*AT753/$AT$1,IF((AP753*$AT$1*100/(AQ753*AT753))&gt;200,200,(AP753*$AT$1*100/(AQ753*AT753)))))</f>
        <v>62.938185710462939</v>
      </c>
      <c r="AT753" s="96">
        <f t="shared" ref="AT753:AT760" si="515">COUNT(K753:AO753)</f>
        <v>30</v>
      </c>
      <c r="AU753" s="97">
        <f t="shared" si="509"/>
        <v>17</v>
      </c>
      <c r="AV753" s="98"/>
      <c r="AW753" s="58">
        <f t="shared" si="487"/>
        <v>0</v>
      </c>
      <c r="AX753" s="99"/>
      <c r="AY753" s="100">
        <f>MAX(K753:AO753)</f>
        <v>30</v>
      </c>
      <c r="AZ753" s="101">
        <v>79</v>
      </c>
      <c r="BA753" s="102">
        <f t="shared" si="470"/>
        <v>-49</v>
      </c>
      <c r="BB753" s="102" t="str">
        <f t="shared" si="471"/>
        <v/>
      </c>
      <c r="BC753" s="102" t="str">
        <f t="shared" si="472"/>
        <v/>
      </c>
      <c r="BD753" s="102">
        <v>19.124851367419737</v>
      </c>
      <c r="BE753" s="103">
        <f>AU753-BD753</f>
        <v>-2.1248513674197369</v>
      </c>
      <c r="BF753" s="124" t="s">
        <v>409</v>
      </c>
      <c r="BG753" s="105">
        <v>137.53333333333333</v>
      </c>
      <c r="BH753" s="105">
        <v>143.03333333333333</v>
      </c>
      <c r="BI753" s="105">
        <v>232.79</v>
      </c>
      <c r="BJ753" s="105">
        <v>266.92857142857144</v>
      </c>
      <c r="BK753" s="105">
        <v>260.34482758620692</v>
      </c>
      <c r="BL753" s="105">
        <v>166.33333333333334</v>
      </c>
      <c r="BM753" s="105">
        <v>151.62068965517241</v>
      </c>
      <c r="BN753" s="105">
        <v>163.10344827586206</v>
      </c>
      <c r="BO753" s="105">
        <v>212.85714285714286</v>
      </c>
      <c r="BP753" s="105">
        <v>295.3</v>
      </c>
      <c r="BQ753" s="105">
        <v>278.58928571428572</v>
      </c>
      <c r="BR753" s="106">
        <v>206.86206896551724</v>
      </c>
      <c r="BS753" s="107"/>
      <c r="BT753" s="191">
        <v>11.7</v>
      </c>
      <c r="BU753" s="192">
        <v>12.000451559934319</v>
      </c>
      <c r="BV753" s="192">
        <v>16.866666666666671</v>
      </c>
      <c r="BW753" s="192">
        <v>19.124851367419737</v>
      </c>
      <c r="BX753" s="192">
        <v>18.655172413793107</v>
      </c>
      <c r="BY753" s="193">
        <v>13.375615763546799</v>
      </c>
      <c r="BZ753" s="192">
        <v>11.068965517241379</v>
      </c>
      <c r="CA753" s="192">
        <v>11.620689655172416</v>
      </c>
      <c r="CB753" s="193">
        <v>14.928571428571427</v>
      </c>
      <c r="CC753" s="193">
        <v>20.259259259259256</v>
      </c>
      <c r="CD753" s="193">
        <v>20.535714285714281</v>
      </c>
      <c r="CE753" s="193">
        <v>15.482758620689657</v>
      </c>
      <c r="CF753" s="110"/>
      <c r="CG753" s="111">
        <v>88</v>
      </c>
      <c r="CH753" s="111">
        <v>72</v>
      </c>
      <c r="CI753" s="111">
        <v>63</v>
      </c>
      <c r="CJ753" s="111">
        <v>79</v>
      </c>
      <c r="CK753" s="111">
        <v>86</v>
      </c>
      <c r="CL753" s="111">
        <v>80</v>
      </c>
      <c r="CM753" s="111">
        <v>71</v>
      </c>
      <c r="CN753" s="111">
        <v>88</v>
      </c>
      <c r="CO753" s="111">
        <v>69</v>
      </c>
      <c r="CP753" s="111">
        <v>95</v>
      </c>
      <c r="CQ753" s="111">
        <v>80</v>
      </c>
      <c r="CR753" s="111">
        <v>64</v>
      </c>
      <c r="CS753" s="112"/>
      <c r="CT753" s="200" t="s">
        <v>409</v>
      </c>
      <c r="CU753" s="114">
        <f t="shared" si="510"/>
        <v>45</v>
      </c>
      <c r="CV753" s="114"/>
      <c r="CW753" s="114"/>
      <c r="CX753" s="114">
        <f>SUM(U753:AD753)</f>
        <v>93</v>
      </c>
      <c r="CY753" s="114"/>
      <c r="CZ753" s="114"/>
      <c r="DA753" s="114">
        <f t="shared" si="503"/>
        <v>30</v>
      </c>
      <c r="DB753" s="115">
        <f>+SUM(CU753:DA753)</f>
        <v>168</v>
      </c>
      <c r="DC753" s="116">
        <f t="shared" si="511"/>
        <v>10</v>
      </c>
      <c r="DD753" s="116">
        <f>COUNT(U753:AD753)</f>
        <v>10</v>
      </c>
      <c r="DE753" s="116">
        <f t="shared" si="507"/>
        <v>10</v>
      </c>
      <c r="DF753" s="117">
        <f t="shared" si="512"/>
        <v>30</v>
      </c>
      <c r="DH753" s="119">
        <v>44.70519645120406</v>
      </c>
      <c r="DI753" s="119">
        <v>41.834220532319392</v>
      </c>
      <c r="DJ753" s="120">
        <v>48.293916349809891</v>
      </c>
      <c r="DK753" s="121"/>
      <c r="DL753" s="119">
        <v>42.195431472081218</v>
      </c>
      <c r="DM753" s="119">
        <v>51.438240270727576</v>
      </c>
      <c r="DN753" s="120">
        <v>44.907994923857864</v>
      </c>
      <c r="DO753" s="121"/>
      <c r="DP753" s="119">
        <v>73.402896565415915</v>
      </c>
      <c r="DQ753" s="119">
        <v>69.667123287671231</v>
      </c>
      <c r="DR753" s="120">
        <v>78.047371451260673</v>
      </c>
      <c r="DS753" s="121"/>
      <c r="DT753" s="119">
        <v>75.900459098497493</v>
      </c>
      <c r="DU753" s="119">
        <v>85.235809682804671</v>
      </c>
      <c r="DV753" s="120">
        <v>81.988731218697822</v>
      </c>
      <c r="DW753" s="121"/>
      <c r="DX753" s="119">
        <v>79.646718943458524</v>
      </c>
      <c r="DY753" s="119">
        <v>76.328105654147748</v>
      </c>
      <c r="DZ753" s="120">
        <v>87.691842069060385</v>
      </c>
      <c r="EA753" s="121"/>
      <c r="EB753" s="119">
        <v>68.079212454212453</v>
      </c>
      <c r="EC753" s="119">
        <v>42.287087912087912</v>
      </c>
      <c r="ED753" s="120">
        <v>53.383699633699642</v>
      </c>
      <c r="EE753" s="121"/>
      <c r="EF753" s="119">
        <v>52.1</v>
      </c>
      <c r="EG753" s="119">
        <v>45.3</v>
      </c>
      <c r="EH753" s="120">
        <v>57.2</v>
      </c>
      <c r="EI753" s="121"/>
      <c r="EJ753" s="119">
        <v>47.782908224076273</v>
      </c>
      <c r="EK753" s="119">
        <v>50.282014302741359</v>
      </c>
      <c r="EL753" s="120">
        <v>69.675077473182355</v>
      </c>
      <c r="EM753" s="121"/>
      <c r="EN753" s="119">
        <v>61.2</v>
      </c>
      <c r="EO753" s="119">
        <v>69.7</v>
      </c>
      <c r="EP753" s="120">
        <v>80.599999999999994</v>
      </c>
      <c r="EQ753" s="121"/>
      <c r="ER753" s="119">
        <v>86.298767354167865</v>
      </c>
      <c r="ES753" s="119">
        <v>95.698633091470057</v>
      </c>
      <c r="ET753" s="120">
        <v>122.39825172827517</v>
      </c>
      <c r="EU753" s="121"/>
      <c r="EV753" s="119">
        <v>98.41682208131293</v>
      </c>
      <c r="EW753" s="119">
        <v>90.515471528036784</v>
      </c>
      <c r="EX753" s="120">
        <v>79.213539723983573</v>
      </c>
      <c r="EY753" s="121"/>
      <c r="EZ753" s="119">
        <v>71.324534426789683</v>
      </c>
      <c r="FA753" s="119">
        <v>76.521036220741493</v>
      </c>
      <c r="FB753" s="120">
        <v>50.946096019135481</v>
      </c>
    </row>
    <row r="754" spans="1:158" s="118" customFormat="1" ht="15" customHeight="1" x14ac:dyDescent="0.25">
      <c r="A754" s="85">
        <v>54015010</v>
      </c>
      <c r="B754" s="86">
        <v>-76.031138889999994</v>
      </c>
      <c r="C754" s="86">
        <v>5.2337777799999996</v>
      </c>
      <c r="D754" s="445">
        <v>1530</v>
      </c>
      <c r="E754" s="197" t="s">
        <v>548</v>
      </c>
      <c r="F754" s="169" t="s">
        <v>60</v>
      </c>
      <c r="G754" s="169"/>
      <c r="H754" s="169"/>
      <c r="I754" s="169"/>
      <c r="J754" s="171" t="s">
        <v>1098</v>
      </c>
      <c r="K754" s="91" t="s">
        <v>1301</v>
      </c>
      <c r="L754" s="91" t="s">
        <v>1301</v>
      </c>
      <c r="M754" s="91" t="s">
        <v>1301</v>
      </c>
      <c r="N754" s="91" t="s">
        <v>1301</v>
      </c>
      <c r="O754" s="91" t="s">
        <v>1301</v>
      </c>
      <c r="P754" s="91" t="s">
        <v>1301</v>
      </c>
      <c r="Q754" s="91" t="s">
        <v>1301</v>
      </c>
      <c r="R754" s="91" t="s">
        <v>1301</v>
      </c>
      <c r="S754" s="91" t="s">
        <v>1301</v>
      </c>
      <c r="T754" s="91" t="s">
        <v>1301</v>
      </c>
      <c r="U754" s="91" t="s">
        <v>1301</v>
      </c>
      <c r="V754" s="660" t="s">
        <v>1301</v>
      </c>
      <c r="W754" s="660" t="s">
        <v>1301</v>
      </c>
      <c r="X754" s="91" t="s">
        <v>1301</v>
      </c>
      <c r="Y754" s="91" t="s">
        <v>1301</v>
      </c>
      <c r="Z754" s="91" t="s">
        <v>1301</v>
      </c>
      <c r="AA754" s="91" t="s">
        <v>1301</v>
      </c>
      <c r="AB754" s="91" t="s">
        <v>1301</v>
      </c>
      <c r="AC754" s="91" t="s">
        <v>1301</v>
      </c>
      <c r="AD754" s="91" t="s">
        <v>1301</v>
      </c>
      <c r="AE754" s="91" t="s">
        <v>1301</v>
      </c>
      <c r="AF754" s="91" t="s">
        <v>1301</v>
      </c>
      <c r="AG754" s="91" t="s">
        <v>1301</v>
      </c>
      <c r="AH754" s="91" t="s">
        <v>1301</v>
      </c>
      <c r="AI754" s="91" t="s">
        <v>1301</v>
      </c>
      <c r="AJ754" s="91" t="s">
        <v>1301</v>
      </c>
      <c r="AK754" s="91" t="s">
        <v>1301</v>
      </c>
      <c r="AL754" s="91" t="s">
        <v>1301</v>
      </c>
      <c r="AM754" s="91" t="s">
        <v>1301</v>
      </c>
      <c r="AN754" s="91" t="s">
        <v>1301</v>
      </c>
      <c r="AO754" s="120"/>
      <c r="AP754" s="92" t="str">
        <f t="shared" si="467"/>
        <v/>
      </c>
      <c r="AQ754" s="93" t="s">
        <v>1301</v>
      </c>
      <c r="AR754" s="94"/>
      <c r="AS754" s="94"/>
      <c r="AT754" s="96"/>
      <c r="AU754" s="97"/>
      <c r="AV754" s="98"/>
      <c r="AW754" s="58" t="e">
        <f t="shared" si="487"/>
        <v>#N/A</v>
      </c>
      <c r="AX754" s="99"/>
      <c r="AY754" s="100">
        <f>MAX(K754:AO754)</f>
        <v>0</v>
      </c>
      <c r="AZ754" s="101"/>
      <c r="BA754" s="102" t="str">
        <f t="shared" si="470"/>
        <v/>
      </c>
      <c r="BB754" s="102" t="str">
        <f t="shared" si="471"/>
        <v/>
      </c>
      <c r="BC754" s="102" t="e">
        <f t="shared" si="472"/>
        <v>#N/A</v>
      </c>
      <c r="BD754" s="102" t="s">
        <v>1301</v>
      </c>
      <c r="BE754" s="103"/>
      <c r="BF754" s="124" t="s">
        <v>548</v>
      </c>
      <c r="BG754" s="105" t="s">
        <v>1301</v>
      </c>
      <c r="BH754" s="105" t="s">
        <v>1301</v>
      </c>
      <c r="BI754" s="105" t="s">
        <v>1301</v>
      </c>
      <c r="BJ754" s="105" t="s">
        <v>1301</v>
      </c>
      <c r="BK754" s="105" t="s">
        <v>1301</v>
      </c>
      <c r="BL754" s="105" t="s">
        <v>1301</v>
      </c>
      <c r="BM754" s="105" t="s">
        <v>1301</v>
      </c>
      <c r="BN754" s="105" t="s">
        <v>1301</v>
      </c>
      <c r="BO754" s="105" t="s">
        <v>1301</v>
      </c>
      <c r="BP754" s="105" t="s">
        <v>1301</v>
      </c>
      <c r="BQ754" s="105" t="s">
        <v>1301</v>
      </c>
      <c r="BR754" s="106" t="s">
        <v>1301</v>
      </c>
      <c r="BS754" s="107"/>
      <c r="BT754" s="191" t="s">
        <v>1301</v>
      </c>
      <c r="BU754" s="192" t="s">
        <v>1301</v>
      </c>
      <c r="BV754" s="192" t="s">
        <v>1301</v>
      </c>
      <c r="BW754" s="192" t="s">
        <v>1301</v>
      </c>
      <c r="BX754" s="192" t="s">
        <v>1301</v>
      </c>
      <c r="BY754" s="193" t="s">
        <v>1301</v>
      </c>
      <c r="BZ754" s="192" t="s">
        <v>1301</v>
      </c>
      <c r="CA754" s="192" t="s">
        <v>1301</v>
      </c>
      <c r="CB754" s="193" t="s">
        <v>1301</v>
      </c>
      <c r="CC754" s="193" t="s">
        <v>1301</v>
      </c>
      <c r="CD754" s="193" t="s">
        <v>1301</v>
      </c>
      <c r="CE754" s="193" t="s">
        <v>1301</v>
      </c>
      <c r="CF754" s="110"/>
      <c r="CG754" s="111"/>
      <c r="CH754" s="111"/>
      <c r="CI754" s="111"/>
      <c r="CJ754" s="111"/>
      <c r="CK754" s="111"/>
      <c r="CL754" s="111"/>
      <c r="CM754" s="111"/>
      <c r="CN754" s="111"/>
      <c r="CO754" s="111"/>
      <c r="CP754" s="111"/>
      <c r="CQ754" s="111"/>
      <c r="CR754" s="111"/>
      <c r="CS754" s="112"/>
      <c r="CT754" s="200" t="s">
        <v>548</v>
      </c>
      <c r="CU754" s="114">
        <f t="shared" si="510"/>
        <v>0</v>
      </c>
      <c r="CV754" s="114"/>
      <c r="CW754" s="114"/>
      <c r="CX754" s="114"/>
      <c r="CY754" s="114"/>
      <c r="CZ754" s="114"/>
      <c r="DA754" s="114"/>
      <c r="DB754" s="115"/>
      <c r="DC754" s="116">
        <f t="shared" si="511"/>
        <v>0</v>
      </c>
      <c r="DD754" s="116"/>
      <c r="DE754" s="116"/>
      <c r="DF754" s="117">
        <f t="shared" si="512"/>
        <v>0</v>
      </c>
      <c r="DH754" s="119">
        <v>52.731319494646982</v>
      </c>
      <c r="DI754" s="119">
        <v>35.930169713243139</v>
      </c>
      <c r="DJ754" s="120">
        <v>39.168945574718578</v>
      </c>
      <c r="DK754" s="121"/>
      <c r="DL754" s="119">
        <v>40.496470920383956</v>
      </c>
      <c r="DM754" s="119">
        <v>50.76874647092037</v>
      </c>
      <c r="DN754" s="120">
        <v>35.952964426877465</v>
      </c>
      <c r="DO754" s="121"/>
      <c r="DP754" s="119">
        <v>47.372190476190482</v>
      </c>
      <c r="DQ754" s="119">
        <v>48.699428571428577</v>
      </c>
      <c r="DR754" s="120">
        <v>49.414095238095236</v>
      </c>
      <c r="DS754" s="121"/>
      <c r="DT754" s="119">
        <v>63.124764890282144</v>
      </c>
      <c r="DU754" s="119">
        <v>74.20100469245898</v>
      </c>
      <c r="DV754" s="120">
        <v>81.552491286824136</v>
      </c>
      <c r="DW754" s="121"/>
      <c r="DX754" s="119">
        <v>62.954672122762176</v>
      </c>
      <c r="DY754" s="119">
        <v>60.110334526854231</v>
      </c>
      <c r="DZ754" s="120">
        <v>78.408906393861912</v>
      </c>
      <c r="EA754" s="121"/>
      <c r="EB754" s="119">
        <v>64.220827816193406</v>
      </c>
      <c r="EC754" s="119">
        <v>59.892464812907647</v>
      </c>
      <c r="ED754" s="120">
        <v>71.367659751851306</v>
      </c>
      <c r="EE754" s="121"/>
      <c r="EF754" s="119">
        <v>59.718404322949795</v>
      </c>
      <c r="EG754" s="119">
        <v>53.005093769866498</v>
      </c>
      <c r="EH754" s="120">
        <v>59.217410998092831</v>
      </c>
      <c r="EI754" s="121"/>
      <c r="EJ754" s="119">
        <v>51.519772460833416</v>
      </c>
      <c r="EK754" s="119">
        <v>55.669695193434926</v>
      </c>
      <c r="EL754" s="120">
        <v>65.487805073004367</v>
      </c>
      <c r="EM754" s="121"/>
      <c r="EN754" s="119">
        <v>51.452022354835648</v>
      </c>
      <c r="EO754" s="119">
        <v>73.126693189353034</v>
      </c>
      <c r="EP754" s="120">
        <v>61.377806194941755</v>
      </c>
      <c r="EQ754" s="121"/>
      <c r="ER754" s="119">
        <v>63.011979016348917</v>
      </c>
      <c r="ES754" s="119">
        <v>93.143875524166859</v>
      </c>
      <c r="ET754" s="120">
        <v>95.205015024701623</v>
      </c>
      <c r="EU754" s="121"/>
      <c r="EV754" s="119">
        <v>98.018195673341509</v>
      </c>
      <c r="EW754" s="119">
        <v>98.018195673341509</v>
      </c>
      <c r="EX754" s="120">
        <v>85.937521696795216</v>
      </c>
      <c r="EY754" s="121"/>
      <c r="EZ754" s="119">
        <v>63.597479380063746</v>
      </c>
      <c r="FA754" s="119">
        <v>59.762925476265785</v>
      </c>
      <c r="FB754" s="120">
        <v>43.770029926279165</v>
      </c>
    </row>
    <row r="755" spans="1:158" s="118" customFormat="1" ht="15" customHeight="1" x14ac:dyDescent="0.25">
      <c r="A755" s="85">
        <v>52010100</v>
      </c>
      <c r="B755" s="86">
        <v>-76.848472220000005</v>
      </c>
      <c r="C755" s="86">
        <v>2.3322222199999998</v>
      </c>
      <c r="D755" s="445">
        <v>920</v>
      </c>
      <c r="E755" s="197" t="s">
        <v>549</v>
      </c>
      <c r="F755" s="169" t="s">
        <v>65</v>
      </c>
      <c r="G755" s="169" t="s">
        <v>1521</v>
      </c>
      <c r="H755" s="169" t="s">
        <v>1103</v>
      </c>
      <c r="I755" s="169" t="s">
        <v>1690</v>
      </c>
      <c r="J755" s="171" t="s">
        <v>724</v>
      </c>
      <c r="K755" s="91" t="s">
        <v>1301</v>
      </c>
      <c r="L755" s="91" t="s">
        <v>1301</v>
      </c>
      <c r="M755" s="91" t="s">
        <v>1301</v>
      </c>
      <c r="N755" s="91" t="s">
        <v>1301</v>
      </c>
      <c r="O755" s="91" t="s">
        <v>1301</v>
      </c>
      <c r="P755" s="91" t="s">
        <v>1301</v>
      </c>
      <c r="Q755" s="91" t="s">
        <v>1301</v>
      </c>
      <c r="R755" s="91" t="s">
        <v>1301</v>
      </c>
      <c r="S755" s="91" t="s">
        <v>1301</v>
      </c>
      <c r="T755" s="91" t="s">
        <v>1301</v>
      </c>
      <c r="U755" s="91" t="s">
        <v>1301</v>
      </c>
      <c r="V755" s="660" t="s">
        <v>1301</v>
      </c>
      <c r="W755" s="660" t="s">
        <v>1301</v>
      </c>
      <c r="X755" s="91" t="s">
        <v>1301</v>
      </c>
      <c r="Y755" s="91" t="s">
        <v>1301</v>
      </c>
      <c r="Z755" s="91" t="s">
        <v>1301</v>
      </c>
      <c r="AA755" s="91" t="s">
        <v>1301</v>
      </c>
      <c r="AB755" s="91" t="s">
        <v>1301</v>
      </c>
      <c r="AC755" s="91" t="s">
        <v>1301</v>
      </c>
      <c r="AD755" s="91" t="s">
        <v>1301</v>
      </c>
      <c r="AE755" s="91" t="s">
        <v>1301</v>
      </c>
      <c r="AF755" s="91" t="s">
        <v>1301</v>
      </c>
      <c r="AG755" s="91" t="s">
        <v>1301</v>
      </c>
      <c r="AH755" s="91" t="s">
        <v>1301</v>
      </c>
      <c r="AI755" s="91" t="s">
        <v>1301</v>
      </c>
      <c r="AJ755" s="91" t="s">
        <v>1301</v>
      </c>
      <c r="AK755" s="91" t="s">
        <v>1301</v>
      </c>
      <c r="AL755" s="91" t="s">
        <v>1301</v>
      </c>
      <c r="AM755" s="91" t="s">
        <v>1301</v>
      </c>
      <c r="AN755" s="91" t="s">
        <v>1301</v>
      </c>
      <c r="AO755" s="120"/>
      <c r="AP755" s="92" t="str">
        <f t="shared" si="467"/>
        <v/>
      </c>
      <c r="AQ755" s="93">
        <v>242.82399999999998</v>
      </c>
      <c r="AR755" s="94"/>
      <c r="AS755" s="94"/>
      <c r="AT755" s="96"/>
      <c r="AU755" s="97"/>
      <c r="AV755" s="98"/>
      <c r="AW755" s="58"/>
      <c r="AX755" s="99"/>
      <c r="AY755" s="100"/>
      <c r="AZ755" s="101"/>
      <c r="BA755" s="102" t="str">
        <f t="shared" si="470"/>
        <v/>
      </c>
      <c r="BB755" s="102" t="str">
        <f t="shared" si="471"/>
        <v/>
      </c>
      <c r="BC755" s="102" t="str">
        <f t="shared" si="472"/>
        <v/>
      </c>
      <c r="BD755" s="102">
        <v>14.113026819923371</v>
      </c>
      <c r="BE755" s="103">
        <f>AU755-BD755</f>
        <v>-14.113026819923371</v>
      </c>
      <c r="BF755" s="124" t="s">
        <v>549</v>
      </c>
      <c r="BG755" s="105">
        <v>186.2</v>
      </c>
      <c r="BH755" s="105">
        <v>159.16296296296298</v>
      </c>
      <c r="BI755" s="105">
        <v>198.66666666666671</v>
      </c>
      <c r="BJ755" s="105">
        <v>242.82399999999998</v>
      </c>
      <c r="BK755" s="105">
        <v>203.06428571428572</v>
      </c>
      <c r="BL755" s="105">
        <v>88.953846153846143</v>
      </c>
      <c r="BM755" s="105">
        <v>38.964285714285715</v>
      </c>
      <c r="BN755" s="105">
        <v>34.975999999999992</v>
      </c>
      <c r="BO755" s="105">
        <v>96.050000000000011</v>
      </c>
      <c r="BP755" s="105">
        <v>223.12800000000004</v>
      </c>
      <c r="BQ755" s="105">
        <v>340.03461538461539</v>
      </c>
      <c r="BR755" s="106">
        <v>257.99599999999992</v>
      </c>
      <c r="BS755" s="107"/>
      <c r="BT755" s="191">
        <v>12.192307692307693</v>
      </c>
      <c r="BU755" s="192">
        <v>10.545429666119325</v>
      </c>
      <c r="BV755" s="192">
        <v>14.12857142857143</v>
      </c>
      <c r="BW755" s="192">
        <v>14.113026819923371</v>
      </c>
      <c r="BX755" s="192">
        <v>12.571428571428573</v>
      </c>
      <c r="BY755" s="193">
        <v>7.5086206896551735</v>
      </c>
      <c r="BZ755" s="192">
        <v>4.1785714285714279</v>
      </c>
      <c r="CA755" s="192">
        <v>3.6954931972789113</v>
      </c>
      <c r="CB755" s="193">
        <v>6.3397190293742032</v>
      </c>
      <c r="CC755" s="193">
        <v>14.633333333333335</v>
      </c>
      <c r="CD755" s="193">
        <v>18.304526748971188</v>
      </c>
      <c r="CE755" s="193">
        <v>16.021794871794871</v>
      </c>
      <c r="CF755" s="110"/>
      <c r="CG755" s="111"/>
      <c r="CH755" s="111"/>
      <c r="CI755" s="111"/>
      <c r="CJ755" s="111"/>
      <c r="CK755" s="111"/>
      <c r="CL755" s="111"/>
      <c r="CM755" s="111"/>
      <c r="CN755" s="111"/>
      <c r="CO755" s="111"/>
      <c r="CP755" s="111"/>
      <c r="CQ755" s="111"/>
      <c r="CR755" s="111"/>
      <c r="CS755" s="112"/>
      <c r="CT755" s="200" t="s">
        <v>549</v>
      </c>
      <c r="CU755" s="114">
        <f t="shared" si="510"/>
        <v>0</v>
      </c>
      <c r="CV755" s="114"/>
      <c r="CW755" s="114"/>
      <c r="CX755" s="114">
        <f>SUM(U755:AD755)</f>
        <v>0</v>
      </c>
      <c r="CY755" s="114"/>
      <c r="CZ755" s="114"/>
      <c r="DA755" s="114">
        <f>SUM(AE755:AO755)</f>
        <v>0</v>
      </c>
      <c r="DB755" s="115">
        <f>+SUM(CU755:DA755)</f>
        <v>0</v>
      </c>
      <c r="DC755" s="116">
        <f t="shared" si="511"/>
        <v>0</v>
      </c>
      <c r="DD755" s="116">
        <f>COUNT(U755:AD755)</f>
        <v>0</v>
      </c>
      <c r="DE755" s="116">
        <f>COUNT(AE755:AO755)</f>
        <v>0</v>
      </c>
      <c r="DF755" s="117">
        <f t="shared" si="512"/>
        <v>0</v>
      </c>
      <c r="DH755" s="119">
        <v>80.221274609640204</v>
      </c>
      <c r="DI755" s="119">
        <v>65.432471995926676</v>
      </c>
      <c r="DJ755" s="120">
        <v>63.304586727766463</v>
      </c>
      <c r="DK755" s="121"/>
      <c r="DL755" s="119">
        <v>47.999586397058827</v>
      </c>
      <c r="DM755" s="119">
        <v>64.401960784313729</v>
      </c>
      <c r="DN755" s="120">
        <v>51.823452818627452</v>
      </c>
      <c r="DO755" s="121"/>
      <c r="DP755" s="119">
        <v>51.501123052771398</v>
      </c>
      <c r="DQ755" s="119">
        <v>60.019369641347637</v>
      </c>
      <c r="DR755" s="120">
        <v>75.587199613573219</v>
      </c>
      <c r="DS755" s="121"/>
      <c r="DT755" s="119">
        <v>86.280845070422529</v>
      </c>
      <c r="DU755" s="119">
        <v>87.650382293762576</v>
      </c>
      <c r="DV755" s="120">
        <v>87.861080328122583</v>
      </c>
      <c r="DW755" s="121"/>
      <c r="DX755" s="119">
        <v>69.739698594674564</v>
      </c>
      <c r="DY755" s="119">
        <v>68.469779955621306</v>
      </c>
      <c r="DZ755" s="120">
        <v>81.909752218934912</v>
      </c>
      <c r="EA755" s="121"/>
      <c r="EB755" s="119">
        <v>46.809378233873751</v>
      </c>
      <c r="EC755" s="119">
        <v>22.49835719213522</v>
      </c>
      <c r="ED755" s="120">
        <v>25.803803035529491</v>
      </c>
      <c r="EE755" s="121"/>
      <c r="EF755" s="119">
        <v>12.189107533293576</v>
      </c>
      <c r="EG755" s="119">
        <v>14.605913337308683</v>
      </c>
      <c r="EH755" s="120">
        <v>13.870363744782345</v>
      </c>
      <c r="EI755" s="121"/>
      <c r="EJ755" s="119">
        <v>12.222079772079772</v>
      </c>
      <c r="EK755" s="119">
        <v>14.378917378917379</v>
      </c>
      <c r="EL755" s="120">
        <v>26.087464387464387</v>
      </c>
      <c r="EM755" s="121"/>
      <c r="EN755" s="119">
        <v>19.791043203371974</v>
      </c>
      <c r="EO755" s="119">
        <v>27.969994731296101</v>
      </c>
      <c r="EP755" s="120">
        <v>55.435115911485781</v>
      </c>
      <c r="EQ755" s="121"/>
      <c r="ER755" s="119">
        <v>61.057160725453407</v>
      </c>
      <c r="ES755" s="119">
        <v>83.953595997498425</v>
      </c>
      <c r="ET755" s="120">
        <v>123.20462789243277</v>
      </c>
      <c r="EU755" s="121"/>
      <c r="EV755" s="119">
        <v>96.094322840664304</v>
      </c>
      <c r="EW755" s="119">
        <v>125.14146804715911</v>
      </c>
      <c r="EX755" s="120">
        <v>109.12574757371506</v>
      </c>
      <c r="EY755" s="121"/>
      <c r="EZ755" s="119">
        <v>82.593834181382846</v>
      </c>
      <c r="FA755" s="119">
        <v>88.900999700688445</v>
      </c>
      <c r="FB755" s="120">
        <v>85.797473810236482</v>
      </c>
    </row>
    <row r="756" spans="1:158" s="118" customFormat="1" ht="15" customHeight="1" x14ac:dyDescent="0.25">
      <c r="A756" s="85">
        <v>54010010</v>
      </c>
      <c r="B756" s="86">
        <v>-76.693166669999997</v>
      </c>
      <c r="C756" s="86">
        <v>5.1648611100000004</v>
      </c>
      <c r="D756" s="445">
        <v>90</v>
      </c>
      <c r="E756" s="197" t="s">
        <v>550</v>
      </c>
      <c r="F756" s="169" t="s">
        <v>74</v>
      </c>
      <c r="G756" s="169" t="s">
        <v>1521</v>
      </c>
      <c r="H756" s="169" t="s">
        <v>1534</v>
      </c>
      <c r="I756" s="169" t="s">
        <v>1691</v>
      </c>
      <c r="J756" s="171" t="s">
        <v>1099</v>
      </c>
      <c r="K756" s="91">
        <v>0</v>
      </c>
      <c r="L756" s="91">
        <v>0</v>
      </c>
      <c r="M756" s="91">
        <v>0</v>
      </c>
      <c r="N756" s="91">
        <v>26</v>
      </c>
      <c r="O756" s="91">
        <v>0</v>
      </c>
      <c r="P756" s="91">
        <v>0</v>
      </c>
      <c r="Q756" s="91">
        <v>6</v>
      </c>
      <c r="R756" s="91">
        <v>10</v>
      </c>
      <c r="S756" s="91">
        <v>0</v>
      </c>
      <c r="T756" s="91">
        <v>18</v>
      </c>
      <c r="U756" s="91">
        <v>0</v>
      </c>
      <c r="V756" s="660">
        <v>0</v>
      </c>
      <c r="W756" s="660">
        <v>0</v>
      </c>
      <c r="X756" s="91">
        <v>27</v>
      </c>
      <c r="Y756" s="91">
        <v>40</v>
      </c>
      <c r="Z756" s="91">
        <v>25</v>
      </c>
      <c r="AA756" s="91">
        <v>5</v>
      </c>
      <c r="AB756" s="91">
        <v>84</v>
      </c>
      <c r="AC756" s="91">
        <v>17</v>
      </c>
      <c r="AD756" s="91">
        <v>0</v>
      </c>
      <c r="AE756" s="91">
        <v>38</v>
      </c>
      <c r="AF756" s="91">
        <v>5</v>
      </c>
      <c r="AG756" s="91">
        <v>0</v>
      </c>
      <c r="AH756" s="91">
        <v>0</v>
      </c>
      <c r="AI756" s="91">
        <v>0</v>
      </c>
      <c r="AJ756" s="91">
        <v>20</v>
      </c>
      <c r="AK756" s="91">
        <v>15</v>
      </c>
      <c r="AL756" s="91">
        <v>44</v>
      </c>
      <c r="AM756" s="91">
        <v>14</v>
      </c>
      <c r="AN756" s="91">
        <v>27</v>
      </c>
      <c r="AO756" s="120"/>
      <c r="AP756" s="92">
        <f t="shared" si="467"/>
        <v>421</v>
      </c>
      <c r="AQ756" s="93">
        <v>649.81481481481478</v>
      </c>
      <c r="AR756" s="94">
        <f t="shared" si="513"/>
        <v>64.787688800227983</v>
      </c>
      <c r="AS756" s="95">
        <f t="shared" si="514"/>
        <v>64.787688800227983</v>
      </c>
      <c r="AT756" s="96">
        <f t="shared" si="515"/>
        <v>30</v>
      </c>
      <c r="AU756" s="97">
        <f t="shared" si="509"/>
        <v>17</v>
      </c>
      <c r="AV756" s="98"/>
      <c r="AW756" s="58">
        <f t="shared" si="487"/>
        <v>27</v>
      </c>
      <c r="AX756" s="99"/>
      <c r="AY756" s="100">
        <f>MAX(K756:AO756)</f>
        <v>84</v>
      </c>
      <c r="AZ756" s="101">
        <v>310</v>
      </c>
      <c r="BA756" s="102">
        <f t="shared" si="470"/>
        <v>-226</v>
      </c>
      <c r="BB756" s="102" t="str">
        <f t="shared" si="471"/>
        <v/>
      </c>
      <c r="BC756" s="102" t="str">
        <f t="shared" si="472"/>
        <v/>
      </c>
      <c r="BD756" s="102">
        <v>19.814814814814813</v>
      </c>
      <c r="BE756" s="103">
        <f>AU756-BD756</f>
        <v>-2.8148148148148131</v>
      </c>
      <c r="BF756" s="124" t="s">
        <v>550</v>
      </c>
      <c r="BG756" s="105">
        <v>597.14814814814815</v>
      </c>
      <c r="BH756" s="105">
        <v>624.11111111111109</v>
      </c>
      <c r="BI756" s="105">
        <v>630.98148148148152</v>
      </c>
      <c r="BJ756" s="105">
        <v>649.81481481481478</v>
      </c>
      <c r="BK756" s="105">
        <v>776.44074074074081</v>
      </c>
      <c r="BL756" s="105">
        <v>658</v>
      </c>
      <c r="BM756" s="105">
        <v>683.54285714285709</v>
      </c>
      <c r="BN756" s="105">
        <v>743.16428571428571</v>
      </c>
      <c r="BO756" s="105">
        <v>664.07142857142856</v>
      </c>
      <c r="BP756" s="105">
        <v>638.14285714285711</v>
      </c>
      <c r="BQ756" s="105">
        <v>595.10714285714289</v>
      </c>
      <c r="BR756" s="106">
        <v>597.15185185185192</v>
      </c>
      <c r="BS756" s="107"/>
      <c r="BT756" s="191">
        <v>19.092857142857142</v>
      </c>
      <c r="BU756" s="192">
        <v>18.317916438606094</v>
      </c>
      <c r="BV756" s="192">
        <v>18.851851851851848</v>
      </c>
      <c r="BW756" s="192">
        <v>19.814814814814813</v>
      </c>
      <c r="BX756" s="192">
        <v>21.444444444444439</v>
      </c>
      <c r="BY756" s="193">
        <v>21.282019704433495</v>
      </c>
      <c r="BZ756" s="192">
        <v>22.571428571428566</v>
      </c>
      <c r="CA756" s="192">
        <v>22.107142857142858</v>
      </c>
      <c r="CB756" s="193">
        <v>21.499999999999996</v>
      </c>
      <c r="CC756" s="193">
        <v>20.571428571428573</v>
      </c>
      <c r="CD756" s="193">
        <v>20.285714285714288</v>
      </c>
      <c r="CE756" s="193">
        <v>20.134523809523813</v>
      </c>
      <c r="CF756" s="110"/>
      <c r="CG756" s="111">
        <v>265</v>
      </c>
      <c r="CH756" s="111">
        <v>274</v>
      </c>
      <c r="CI756" s="111">
        <v>292</v>
      </c>
      <c r="CJ756" s="111">
        <v>310</v>
      </c>
      <c r="CK756" s="111">
        <v>310</v>
      </c>
      <c r="CL756" s="111">
        <v>255</v>
      </c>
      <c r="CM756" s="111">
        <v>275</v>
      </c>
      <c r="CN756" s="111">
        <v>270</v>
      </c>
      <c r="CO756" s="111">
        <v>310</v>
      </c>
      <c r="CP756" s="111">
        <v>265</v>
      </c>
      <c r="CQ756" s="111">
        <v>223</v>
      </c>
      <c r="CR756" s="111">
        <v>248</v>
      </c>
      <c r="CS756" s="112"/>
      <c r="CT756" s="200" t="s">
        <v>550</v>
      </c>
      <c r="CU756" s="114">
        <f t="shared" si="510"/>
        <v>60</v>
      </c>
      <c r="CV756" s="114"/>
      <c r="CW756" s="114"/>
      <c r="CX756" s="114">
        <f>SUM(U756:AD756)</f>
        <v>198</v>
      </c>
      <c r="CY756" s="114"/>
      <c r="CZ756" s="114"/>
      <c r="DA756" s="114">
        <f>SUM(AE756:AO756)</f>
        <v>163</v>
      </c>
      <c r="DB756" s="115">
        <f>+SUM(CU756:DA756)</f>
        <v>421</v>
      </c>
      <c r="DC756" s="116">
        <f t="shared" si="511"/>
        <v>10</v>
      </c>
      <c r="DD756" s="116">
        <f>COUNT(U756:AD756)</f>
        <v>10</v>
      </c>
      <c r="DE756" s="116">
        <f>COUNT(AE756:AO756)</f>
        <v>10</v>
      </c>
      <c r="DF756" s="117">
        <f t="shared" si="512"/>
        <v>30</v>
      </c>
      <c r="DH756" s="119">
        <v>190.37256638864923</v>
      </c>
      <c r="DI756" s="119">
        <v>179.41587192023775</v>
      </c>
      <c r="DJ756" s="120">
        <v>197.12267280222417</v>
      </c>
      <c r="DK756" s="121"/>
      <c r="DL756" s="119">
        <v>197.52624113475179</v>
      </c>
      <c r="DM756" s="119">
        <v>245.68850363365729</v>
      </c>
      <c r="DN756" s="120">
        <v>201.48895893529465</v>
      </c>
      <c r="DO756" s="121"/>
      <c r="DP756" s="119">
        <v>196.93817358839664</v>
      </c>
      <c r="DQ756" s="119">
        <v>165.57358178874682</v>
      </c>
      <c r="DR756" s="120">
        <v>188.58083721544921</v>
      </c>
      <c r="DS756" s="121"/>
      <c r="DT756" s="119">
        <v>220.8888217450212</v>
      </c>
      <c r="DU756" s="119">
        <v>226.94197570830787</v>
      </c>
      <c r="DV756" s="120">
        <v>186.00623958370804</v>
      </c>
      <c r="DW756" s="121"/>
      <c r="DX756" s="119">
        <v>238.90068611003576</v>
      </c>
      <c r="DY756" s="119">
        <v>215.03050931302968</v>
      </c>
      <c r="DZ756" s="120">
        <v>231.1428786510088</v>
      </c>
      <c r="EA756" s="121"/>
      <c r="EB756" s="119">
        <v>224.10488902902591</v>
      </c>
      <c r="EC756" s="119">
        <v>211.80764972760875</v>
      </c>
      <c r="ED756" s="120">
        <v>188.09857235447649</v>
      </c>
      <c r="EE756" s="121"/>
      <c r="EF756" s="119">
        <v>191.53154477520516</v>
      </c>
      <c r="EG756" s="119">
        <v>218.99161722755986</v>
      </c>
      <c r="EH756" s="120">
        <v>214.36572688612381</v>
      </c>
      <c r="EI756" s="121"/>
      <c r="EJ756" s="119">
        <v>220.70933922915296</v>
      </c>
      <c r="EK756" s="119">
        <v>237.96155172954496</v>
      </c>
      <c r="EL756" s="120">
        <v>243.91059052278362</v>
      </c>
      <c r="EM756" s="121"/>
      <c r="EN756" s="119">
        <v>208.83175647339345</v>
      </c>
      <c r="EO756" s="119">
        <v>209.82288963178641</v>
      </c>
      <c r="EP756" s="120">
        <v>194.0638724133386</v>
      </c>
      <c r="EQ756" s="121"/>
      <c r="ER756" s="119">
        <v>226.99595465366477</v>
      </c>
      <c r="ES756" s="119">
        <v>192.99091585404935</v>
      </c>
      <c r="ET756" s="120">
        <v>217.92794430710063</v>
      </c>
      <c r="EU756" s="121"/>
      <c r="EV756" s="119">
        <v>211.31540156552265</v>
      </c>
      <c r="EW756" s="119">
        <v>180.32115569391595</v>
      </c>
      <c r="EX756" s="120">
        <v>180.9152945924132</v>
      </c>
      <c r="EY756" s="121"/>
      <c r="EZ756" s="119">
        <v>162.27048732943473</v>
      </c>
      <c r="FA756" s="119">
        <v>190.66782261208579</v>
      </c>
      <c r="FB756" s="120">
        <v>211.05057894736845</v>
      </c>
    </row>
    <row r="757" spans="1:158" s="118" customFormat="1" ht="15" customHeight="1" x14ac:dyDescent="0.25">
      <c r="A757" s="85">
        <v>26020320</v>
      </c>
      <c r="B757" s="86">
        <v>-76.404055560000003</v>
      </c>
      <c r="C757" s="86">
        <v>2.3630833299999998</v>
      </c>
      <c r="D757" s="445">
        <v>2900</v>
      </c>
      <c r="E757" s="197" t="s">
        <v>551</v>
      </c>
      <c r="F757" s="169" t="s">
        <v>65</v>
      </c>
      <c r="G757" s="169"/>
      <c r="H757" s="169"/>
      <c r="I757" s="169"/>
      <c r="J757" s="171" t="s">
        <v>803</v>
      </c>
      <c r="K757" s="91" t="s">
        <v>1301</v>
      </c>
      <c r="L757" s="91" t="s">
        <v>1301</v>
      </c>
      <c r="M757" s="91" t="s">
        <v>1301</v>
      </c>
      <c r="N757" s="91" t="s">
        <v>1301</v>
      </c>
      <c r="O757" s="91" t="s">
        <v>1301</v>
      </c>
      <c r="P757" s="91" t="s">
        <v>1301</v>
      </c>
      <c r="Q757" s="91" t="s">
        <v>1301</v>
      </c>
      <c r="R757" s="91" t="s">
        <v>1301</v>
      </c>
      <c r="S757" s="91" t="s">
        <v>1301</v>
      </c>
      <c r="T757" s="91" t="s">
        <v>1301</v>
      </c>
      <c r="U757" s="91" t="s">
        <v>1301</v>
      </c>
      <c r="V757" s="660" t="s">
        <v>1301</v>
      </c>
      <c r="W757" s="660" t="s">
        <v>1301</v>
      </c>
      <c r="X757" s="91" t="s">
        <v>1301</v>
      </c>
      <c r="Y757" s="91" t="s">
        <v>1301</v>
      </c>
      <c r="Z757" s="91" t="s">
        <v>1301</v>
      </c>
      <c r="AA757" s="91" t="s">
        <v>1301</v>
      </c>
      <c r="AB757" s="91" t="s">
        <v>1301</v>
      </c>
      <c r="AC757" s="91" t="s">
        <v>1301</v>
      </c>
      <c r="AD757" s="91" t="s">
        <v>1301</v>
      </c>
      <c r="AE757" s="91" t="s">
        <v>1301</v>
      </c>
      <c r="AF757" s="91" t="s">
        <v>1301</v>
      </c>
      <c r="AG757" s="91" t="s">
        <v>1301</v>
      </c>
      <c r="AH757" s="91" t="s">
        <v>1301</v>
      </c>
      <c r="AI757" s="91" t="s">
        <v>1301</v>
      </c>
      <c r="AJ757" s="91" t="s">
        <v>1301</v>
      </c>
      <c r="AK757" s="91" t="s">
        <v>1301</v>
      </c>
      <c r="AL757" s="91" t="s">
        <v>1301</v>
      </c>
      <c r="AM757" s="91" t="s">
        <v>1301</v>
      </c>
      <c r="AN757" s="91" t="s">
        <v>1301</v>
      </c>
      <c r="AO757" s="120"/>
      <c r="AP757" s="92" t="str">
        <f t="shared" si="467"/>
        <v/>
      </c>
      <c r="AQ757" s="93">
        <v>153.05000000000001</v>
      </c>
      <c r="AR757" s="94"/>
      <c r="AS757" s="94"/>
      <c r="AT757" s="96"/>
      <c r="AU757" s="97"/>
      <c r="AV757" s="98"/>
      <c r="AW757" s="58"/>
      <c r="AX757" s="99"/>
      <c r="AY757" s="100"/>
      <c r="AZ757" s="101">
        <v>114.5</v>
      </c>
      <c r="BA757" s="102" t="str">
        <f t="shared" si="470"/>
        <v/>
      </c>
      <c r="BB757" s="102" t="str">
        <f t="shared" si="471"/>
        <v/>
      </c>
      <c r="BC757" s="102" t="str">
        <f t="shared" si="472"/>
        <v/>
      </c>
      <c r="BD757" s="102">
        <v>21.166666666666675</v>
      </c>
      <c r="BE757" s="103"/>
      <c r="BF757" s="124" t="s">
        <v>551</v>
      </c>
      <c r="BG757" s="105">
        <v>122.88000000000001</v>
      </c>
      <c r="BH757" s="105">
        <v>120.72</v>
      </c>
      <c r="BI757" s="105">
        <v>143.40999999999997</v>
      </c>
      <c r="BJ757" s="105">
        <v>153.05000000000001</v>
      </c>
      <c r="BK757" s="105">
        <v>132.65555555555554</v>
      </c>
      <c r="BL757" s="105">
        <v>125.16551724137932</v>
      </c>
      <c r="BM757" s="105">
        <v>124.28620689655173</v>
      </c>
      <c r="BN757" s="105">
        <v>93.396428571428586</v>
      </c>
      <c r="BO757" s="105">
        <v>70.820689655172401</v>
      </c>
      <c r="BP757" s="105">
        <v>158.98620689655169</v>
      </c>
      <c r="BQ757" s="105">
        <v>202.86206896551724</v>
      </c>
      <c r="BR757" s="106">
        <v>162.55999999999997</v>
      </c>
      <c r="BS757" s="107"/>
      <c r="BT757" s="191">
        <v>15.433333333333332</v>
      </c>
      <c r="BU757" s="192">
        <v>15.989778325123151</v>
      </c>
      <c r="BV757" s="192">
        <v>19.266666666666662</v>
      </c>
      <c r="BW757" s="192">
        <v>21.166666666666675</v>
      </c>
      <c r="BX757" s="192">
        <v>22.11954022988505</v>
      </c>
      <c r="BY757" s="193">
        <v>22.413793103448278</v>
      </c>
      <c r="BZ757" s="192">
        <v>21.103448275862064</v>
      </c>
      <c r="CA757" s="192">
        <v>18.339162561576348</v>
      </c>
      <c r="CB757" s="193">
        <v>15.551724137931034</v>
      </c>
      <c r="CC757" s="193">
        <v>19.758620689655174</v>
      </c>
      <c r="CD757" s="193">
        <v>21.651724137931037</v>
      </c>
      <c r="CE757" s="193">
        <v>19.000000000000004</v>
      </c>
      <c r="CF757" s="110"/>
      <c r="CG757" s="111">
        <v>68</v>
      </c>
      <c r="CH757" s="111">
        <v>70</v>
      </c>
      <c r="CI757" s="111">
        <v>56</v>
      </c>
      <c r="CJ757" s="111">
        <v>114.5</v>
      </c>
      <c r="CK757" s="111">
        <v>120</v>
      </c>
      <c r="CL757" s="111">
        <v>31</v>
      </c>
      <c r="CM757" s="111">
        <v>80</v>
      </c>
      <c r="CN757" s="111">
        <v>54.2</v>
      </c>
      <c r="CO757" s="111">
        <v>43</v>
      </c>
      <c r="CP757" s="111">
        <v>115</v>
      </c>
      <c r="CQ757" s="111">
        <v>87</v>
      </c>
      <c r="CR757" s="111">
        <v>77</v>
      </c>
      <c r="CS757" s="112"/>
      <c r="CT757" s="200" t="s">
        <v>551</v>
      </c>
      <c r="CU757" s="114"/>
      <c r="CV757" s="114"/>
      <c r="CW757" s="114"/>
      <c r="CX757" s="114"/>
      <c r="CY757" s="114"/>
      <c r="CZ757" s="114"/>
      <c r="DA757" s="114"/>
      <c r="DB757" s="115"/>
      <c r="DC757" s="116"/>
      <c r="DD757" s="116"/>
      <c r="DE757" s="116"/>
      <c r="DF757" s="117"/>
      <c r="DH757" s="119">
        <v>42.091306784660766</v>
      </c>
      <c r="DI757" s="119">
        <v>33.793020648967548</v>
      </c>
      <c r="DJ757" s="120">
        <v>37.092339233038352</v>
      </c>
      <c r="DK757" s="121"/>
      <c r="DL757" s="119">
        <v>36.920538033395175</v>
      </c>
      <c r="DM757" s="119">
        <v>34.719313543599263</v>
      </c>
      <c r="DN757" s="120">
        <v>36.220148423005568</v>
      </c>
      <c r="DO757" s="121"/>
      <c r="DP757" s="119">
        <v>40.692870370370372</v>
      </c>
      <c r="DQ757" s="119">
        <v>44.092274774774772</v>
      </c>
      <c r="DR757" s="120">
        <v>48.391521521521518</v>
      </c>
      <c r="DS757" s="121"/>
      <c r="DT757" s="119">
        <v>41.104776847977682</v>
      </c>
      <c r="DU757" s="119">
        <v>57.806717805671767</v>
      </c>
      <c r="DV757" s="120">
        <v>44.505172013017194</v>
      </c>
      <c r="DW757" s="121"/>
      <c r="DX757" s="119">
        <v>39.308465266558962</v>
      </c>
      <c r="DY757" s="119">
        <v>34.707474421109318</v>
      </c>
      <c r="DZ757" s="120">
        <v>49.810726978998382</v>
      </c>
      <c r="EA757" s="121"/>
      <c r="EB757" s="119">
        <v>37.097621794871785</v>
      </c>
      <c r="EC757" s="119">
        <v>35.397730769230762</v>
      </c>
      <c r="ED757" s="120">
        <v>31.497980769230765</v>
      </c>
      <c r="EE757" s="121"/>
      <c r="EF757" s="119">
        <v>39.379647523549075</v>
      </c>
      <c r="EG757" s="119">
        <v>34.981920388939528</v>
      </c>
      <c r="EH757" s="120">
        <v>35.281765420844728</v>
      </c>
      <c r="EI757" s="121"/>
      <c r="EJ757" s="119">
        <v>31.814688221709009</v>
      </c>
      <c r="EK757" s="119">
        <v>28.413117782909932</v>
      </c>
      <c r="EL757" s="120">
        <v>26.412193995381063</v>
      </c>
      <c r="EM757" s="121"/>
      <c r="EN757" s="119">
        <v>21.474476987447698</v>
      </c>
      <c r="EO757" s="119">
        <v>16.801789865178986</v>
      </c>
      <c r="EP757" s="120">
        <v>33.007066480706655</v>
      </c>
      <c r="EQ757" s="121"/>
      <c r="ER757" s="119">
        <v>31.197675977653628</v>
      </c>
      <c r="ES757" s="119">
        <v>68.694882681564252</v>
      </c>
      <c r="ET757" s="120">
        <v>79.094108007448781</v>
      </c>
      <c r="EU757" s="121"/>
      <c r="EV757" s="119">
        <v>50.091007000538497</v>
      </c>
      <c r="EW757" s="119">
        <v>63.988511936815641</v>
      </c>
      <c r="EX757" s="120">
        <v>71.587147729312491</v>
      </c>
      <c r="EY757" s="121"/>
      <c r="EZ757" s="119">
        <v>55.297498869289903</v>
      </c>
      <c r="FA757" s="119">
        <v>46.597892356399818</v>
      </c>
      <c r="FB757" s="120">
        <v>45.497942107643588</v>
      </c>
    </row>
    <row r="758" spans="1:158" s="118" customFormat="1" ht="15" customHeight="1" x14ac:dyDescent="0.25">
      <c r="A758" s="85">
        <v>54020010</v>
      </c>
      <c r="B758" s="86">
        <v>-76.6965</v>
      </c>
      <c r="C758" s="86">
        <v>5.0976666699999997</v>
      </c>
      <c r="D758" s="445">
        <v>35</v>
      </c>
      <c r="E758" s="197" t="s">
        <v>552</v>
      </c>
      <c r="F758" s="169" t="s">
        <v>74</v>
      </c>
      <c r="G758" s="169" t="s">
        <v>1521</v>
      </c>
      <c r="H758" s="169" t="s">
        <v>1534</v>
      </c>
      <c r="I758" s="169" t="s">
        <v>1687</v>
      </c>
      <c r="J758" s="171" t="s">
        <v>1100</v>
      </c>
      <c r="K758" s="91">
        <v>0</v>
      </c>
      <c r="L758" s="91">
        <v>0</v>
      </c>
      <c r="M758" s="91">
        <v>0</v>
      </c>
      <c r="N758" s="91">
        <v>31</v>
      </c>
      <c r="O758" s="91">
        <v>13</v>
      </c>
      <c r="P758" s="91">
        <v>2</v>
      </c>
      <c r="Q758" s="91">
        <v>1</v>
      </c>
      <c r="R758" s="91">
        <v>1</v>
      </c>
      <c r="S758" s="91">
        <v>0</v>
      </c>
      <c r="T758" s="91">
        <v>26</v>
      </c>
      <c r="U758" s="91">
        <v>0</v>
      </c>
      <c r="V758" s="660">
        <v>52</v>
      </c>
      <c r="W758" s="660">
        <v>1</v>
      </c>
      <c r="X758" s="91">
        <v>24</v>
      </c>
      <c r="Y758" s="91">
        <v>9</v>
      </c>
      <c r="Z758" s="91">
        <v>15</v>
      </c>
      <c r="AA758" s="91">
        <v>1</v>
      </c>
      <c r="AB758" s="91">
        <v>33</v>
      </c>
      <c r="AC758" s="91">
        <v>9</v>
      </c>
      <c r="AD758" s="91">
        <v>22</v>
      </c>
      <c r="AE758" s="91">
        <v>40</v>
      </c>
      <c r="AF758" s="91">
        <v>1</v>
      </c>
      <c r="AG758" s="91">
        <v>1</v>
      </c>
      <c r="AH758" s="91">
        <v>0</v>
      </c>
      <c r="AI758" s="91">
        <v>0</v>
      </c>
      <c r="AJ758" s="91">
        <v>21</v>
      </c>
      <c r="AK758" s="91">
        <v>59</v>
      </c>
      <c r="AL758" s="91">
        <v>34</v>
      </c>
      <c r="AM758" s="91">
        <v>13</v>
      </c>
      <c r="AN758" s="91">
        <v>31</v>
      </c>
      <c r="AO758" s="120"/>
      <c r="AP758" s="92">
        <f t="shared" si="467"/>
        <v>440</v>
      </c>
      <c r="AQ758" s="93">
        <v>658.79310344827582</v>
      </c>
      <c r="AR758" s="94">
        <f t="shared" si="513"/>
        <v>66.788798743784355</v>
      </c>
      <c r="AS758" s="95">
        <f t="shared" si="514"/>
        <v>66.788798743784355</v>
      </c>
      <c r="AT758" s="96">
        <f t="shared" si="515"/>
        <v>30</v>
      </c>
      <c r="AU758" s="97">
        <f>COUNTIF(K758:AO758,"&gt;0")</f>
        <v>23</v>
      </c>
      <c r="AV758" s="98"/>
      <c r="AW758" s="58">
        <f t="shared" si="487"/>
        <v>31</v>
      </c>
      <c r="AX758" s="99"/>
      <c r="AY758" s="100">
        <f>MAX(K758:AO758)</f>
        <v>59</v>
      </c>
      <c r="AZ758" s="101">
        <v>340</v>
      </c>
      <c r="BA758" s="102">
        <f t="shared" si="470"/>
        <v>-281</v>
      </c>
      <c r="BB758" s="102" t="str">
        <f t="shared" si="471"/>
        <v/>
      </c>
      <c r="BC758" s="102" t="str">
        <f t="shared" si="472"/>
        <v/>
      </c>
      <c r="BD758" s="102">
        <v>24.137931034482762</v>
      </c>
      <c r="BE758" s="103">
        <f>AU758-BD758</f>
        <v>-1.1379310344827616</v>
      </c>
      <c r="BF758" s="124" t="s">
        <v>552</v>
      </c>
      <c r="BG758" s="105">
        <v>605.40740740740739</v>
      </c>
      <c r="BH758" s="105">
        <v>611.0344827586207</v>
      </c>
      <c r="BI758" s="105">
        <v>664.67857142857144</v>
      </c>
      <c r="BJ758" s="105">
        <v>658.79310344827582</v>
      </c>
      <c r="BK758" s="105">
        <v>823.27</v>
      </c>
      <c r="BL758" s="105">
        <v>687.09333333333336</v>
      </c>
      <c r="BM758" s="105">
        <v>727.63571428571424</v>
      </c>
      <c r="BN758" s="105">
        <v>765.7037037037037</v>
      </c>
      <c r="BO758" s="105">
        <v>711.68148148148157</v>
      </c>
      <c r="BP758" s="105">
        <v>676.46428571428567</v>
      </c>
      <c r="BQ758" s="105">
        <v>656.75862068965512</v>
      </c>
      <c r="BR758" s="106">
        <v>644.92857142857144</v>
      </c>
      <c r="BS758" s="107"/>
      <c r="BT758" s="191">
        <v>24.89622331691297</v>
      </c>
      <c r="BU758" s="192">
        <v>22.119649227110578</v>
      </c>
      <c r="BV758" s="192">
        <v>23.504597701149422</v>
      </c>
      <c r="BW758" s="192">
        <v>24.137931034482762</v>
      </c>
      <c r="BX758" s="192">
        <v>26.233333333333327</v>
      </c>
      <c r="BY758" s="193">
        <v>24.333333333333336</v>
      </c>
      <c r="BZ758" s="192">
        <v>24.799048751486321</v>
      </c>
      <c r="CA758" s="192">
        <v>26.37803320561941</v>
      </c>
      <c r="CB758" s="193">
        <v>25.312807881773402</v>
      </c>
      <c r="CC758" s="193">
        <v>25.642857142857135</v>
      </c>
      <c r="CD758" s="193">
        <v>24.593103448275858</v>
      </c>
      <c r="CE758" s="193">
        <v>24.230295566502459</v>
      </c>
      <c r="CF758" s="110"/>
      <c r="CG758" s="111">
        <v>266</v>
      </c>
      <c r="CH758" s="111">
        <v>266</v>
      </c>
      <c r="CI758" s="111">
        <v>338</v>
      </c>
      <c r="CJ758" s="111">
        <v>340</v>
      </c>
      <c r="CK758" s="111">
        <v>328</v>
      </c>
      <c r="CL758" s="111">
        <v>225</v>
      </c>
      <c r="CM758" s="111">
        <v>198</v>
      </c>
      <c r="CN758" s="111">
        <v>215</v>
      </c>
      <c r="CO758" s="111">
        <v>288</v>
      </c>
      <c r="CP758" s="111">
        <v>242</v>
      </c>
      <c r="CQ758" s="111">
        <v>264</v>
      </c>
      <c r="CR758" s="111">
        <v>288</v>
      </c>
      <c r="CS758" s="112"/>
      <c r="CT758" s="200" t="s">
        <v>552</v>
      </c>
      <c r="CU758" s="114">
        <f>SUM(K758:T758)</f>
        <v>74</v>
      </c>
      <c r="CV758" s="114"/>
      <c r="CW758" s="114"/>
      <c r="CX758" s="114">
        <f>SUM(U758:AD758)</f>
        <v>166</v>
      </c>
      <c r="CY758" s="114"/>
      <c r="CZ758" s="114"/>
      <c r="DA758" s="114">
        <f>SUM(AE758:AO758)</f>
        <v>200</v>
      </c>
      <c r="DB758" s="115">
        <f>+SUM(CU758:DA758)</f>
        <v>440</v>
      </c>
      <c r="DC758" s="116">
        <f>COUNT(K758:T758)</f>
        <v>10</v>
      </c>
      <c r="DD758" s="116">
        <f>COUNT(U758:AD758)</f>
        <v>10</v>
      </c>
      <c r="DE758" s="116">
        <f>COUNT(AE758:AO758)</f>
        <v>10</v>
      </c>
      <c r="DF758" s="117">
        <f>COUNT(K758:AO758)</f>
        <v>30</v>
      </c>
      <c r="DH758" s="119">
        <v>204.5053875968992</v>
      </c>
      <c r="DI758" s="119">
        <v>173.23155315614616</v>
      </c>
      <c r="DJ758" s="120">
        <v>212.44639258028789</v>
      </c>
      <c r="DK758" s="121"/>
      <c r="DL758" s="119">
        <v>207.16058389146488</v>
      </c>
      <c r="DM758" s="119">
        <v>214.88147690194063</v>
      </c>
      <c r="DN758" s="120">
        <v>161.83793920659457</v>
      </c>
      <c r="DO758" s="121"/>
      <c r="DP758" s="119">
        <v>194.33028857381154</v>
      </c>
      <c r="DQ758" s="119">
        <v>180.70346955796498</v>
      </c>
      <c r="DR758" s="120">
        <v>216.94290853489017</v>
      </c>
      <c r="DS758" s="121"/>
      <c r="DT758" s="119">
        <v>210.24446639676114</v>
      </c>
      <c r="DU758" s="119">
        <v>205.23630769230769</v>
      </c>
      <c r="DV758" s="120">
        <v>190.89922591093116</v>
      </c>
      <c r="DW758" s="121"/>
      <c r="DX758" s="119">
        <v>230.58127811300056</v>
      </c>
      <c r="DY758" s="119">
        <v>234.16854086670324</v>
      </c>
      <c r="DZ758" s="120">
        <v>261.87018102029623</v>
      </c>
      <c r="EA758" s="121"/>
      <c r="EB758" s="119">
        <v>218.70155931431177</v>
      </c>
      <c r="EC758" s="119">
        <v>198.71055754883537</v>
      </c>
      <c r="ED758" s="120">
        <v>167.62454980351956</v>
      </c>
      <c r="EE758" s="121"/>
      <c r="EF758" s="119">
        <v>192.67442468473783</v>
      </c>
      <c r="EG758" s="119">
        <v>204.42407952339369</v>
      </c>
      <c r="EH758" s="120">
        <v>220.15666820566167</v>
      </c>
      <c r="EI758" s="121"/>
      <c r="EJ758" s="119">
        <v>221.96784797382327</v>
      </c>
      <c r="EK758" s="119">
        <v>226.2730430405235</v>
      </c>
      <c r="EL758" s="120">
        <v>237.58669519254968</v>
      </c>
      <c r="EM758" s="121"/>
      <c r="EN758" s="119">
        <v>227.23502468356779</v>
      </c>
      <c r="EO758" s="119">
        <v>211.44110463605654</v>
      </c>
      <c r="EP758" s="120">
        <v>203.24800861141011</v>
      </c>
      <c r="EQ758" s="121"/>
      <c r="ER758" s="119">
        <v>235.43645411534035</v>
      </c>
      <c r="ES758" s="119">
        <v>191.6157942969183</v>
      </c>
      <c r="ET758" s="120">
        <v>217.50982055325861</v>
      </c>
      <c r="EU758" s="121"/>
      <c r="EV758" s="119">
        <v>198.99176846163115</v>
      </c>
      <c r="EW758" s="119">
        <v>176.67215335501749</v>
      </c>
      <c r="EX758" s="120">
        <v>173.29941151668473</v>
      </c>
      <c r="EY758" s="121"/>
      <c r="EZ758" s="119">
        <v>180.44304779312691</v>
      </c>
      <c r="FA758" s="119">
        <v>203.22125909522305</v>
      </c>
      <c r="FB758" s="120">
        <v>199.2598310426846</v>
      </c>
    </row>
    <row r="759" spans="1:158" s="118" customFormat="1" ht="15" customHeight="1" x14ac:dyDescent="0.25">
      <c r="A759" s="85">
        <v>26120120</v>
      </c>
      <c r="B759" s="86">
        <v>-75.816666999999995</v>
      </c>
      <c r="C759" s="86">
        <v>4.3166669999999998</v>
      </c>
      <c r="D759" s="445">
        <v>1245</v>
      </c>
      <c r="E759" s="450" t="s">
        <v>516</v>
      </c>
      <c r="F759" s="451" t="s">
        <v>63</v>
      </c>
      <c r="G759" s="451" t="s">
        <v>1515</v>
      </c>
      <c r="H759" s="451" t="s">
        <v>713</v>
      </c>
      <c r="I759" s="451" t="s">
        <v>1550</v>
      </c>
      <c r="J759" s="281" t="s">
        <v>1101</v>
      </c>
      <c r="K759" s="91">
        <v>0</v>
      </c>
      <c r="L759" s="91">
        <v>0</v>
      </c>
      <c r="M759" s="91">
        <v>0</v>
      </c>
      <c r="N759" s="91">
        <v>0</v>
      </c>
      <c r="O759" s="91">
        <v>3.2</v>
      </c>
      <c r="P759" s="91">
        <v>1.4</v>
      </c>
      <c r="Q759" s="91">
        <v>0</v>
      </c>
      <c r="R759" s="91">
        <v>0</v>
      </c>
      <c r="S759" s="91">
        <v>0</v>
      </c>
      <c r="T759" s="91">
        <v>0.8</v>
      </c>
      <c r="U759" s="91">
        <v>0</v>
      </c>
      <c r="V759" s="660">
        <v>52.1</v>
      </c>
      <c r="W759" s="660">
        <v>0</v>
      </c>
      <c r="X759" s="91">
        <v>14.5</v>
      </c>
      <c r="Y759" s="91">
        <v>27</v>
      </c>
      <c r="Z759" s="91">
        <v>7.7</v>
      </c>
      <c r="AA759" s="91">
        <v>3.9</v>
      </c>
      <c r="AB759" s="91">
        <v>0</v>
      </c>
      <c r="AC759" s="91">
        <v>0</v>
      </c>
      <c r="AD759" s="91">
        <v>0</v>
      </c>
      <c r="AE759" s="91">
        <v>16.5</v>
      </c>
      <c r="AF759" s="91">
        <v>0</v>
      </c>
      <c r="AG759" s="91">
        <v>0</v>
      </c>
      <c r="AH759" s="91">
        <v>0</v>
      </c>
      <c r="AI759" s="91">
        <v>0</v>
      </c>
      <c r="AJ759" s="91" t="s">
        <v>1301</v>
      </c>
      <c r="AK759" s="91">
        <v>12</v>
      </c>
      <c r="AL759" s="91">
        <v>2.2000000000000002</v>
      </c>
      <c r="AM759" s="91">
        <v>0</v>
      </c>
      <c r="AN759" s="91">
        <v>0</v>
      </c>
      <c r="AO759" s="120"/>
      <c r="AP759" s="92">
        <f t="shared" si="467"/>
        <v>141.30000000000001</v>
      </c>
      <c r="AQ759" s="93">
        <v>234.56551724137933</v>
      </c>
      <c r="AR759" s="94">
        <f t="shared" si="513"/>
        <v>60.239033282370933</v>
      </c>
      <c r="AS759" s="95">
        <f t="shared" si="514"/>
        <v>62.316241326590607</v>
      </c>
      <c r="AT759" s="96">
        <f t="shared" si="515"/>
        <v>29</v>
      </c>
      <c r="AU759" s="97">
        <f>COUNTIF(K759:AO759,"&gt;0")</f>
        <v>11</v>
      </c>
      <c r="AV759" s="98"/>
      <c r="AW759" s="58">
        <f t="shared" si="487"/>
        <v>0</v>
      </c>
      <c r="AX759" s="99"/>
      <c r="AY759" s="100">
        <f>MAX(K759:AO759)</f>
        <v>52.1</v>
      </c>
      <c r="AZ759" s="101">
        <v>103.5</v>
      </c>
      <c r="BA759" s="102">
        <f t="shared" si="470"/>
        <v>-51.4</v>
      </c>
      <c r="BB759" s="102" t="str">
        <f t="shared" si="471"/>
        <v/>
      </c>
      <c r="BC759" s="102" t="str">
        <f t="shared" si="472"/>
        <v/>
      </c>
      <c r="BD759" s="102">
        <v>14.97857142857143</v>
      </c>
      <c r="BE759" s="103">
        <f>AU759-BD759</f>
        <v>-3.9785714285714295</v>
      </c>
      <c r="BF759" s="124" t="s">
        <v>516</v>
      </c>
      <c r="BG759" s="105">
        <v>117.55714285714284</v>
      </c>
      <c r="BH759" s="105">
        <v>127.8034482758621</v>
      </c>
      <c r="BI759" s="105">
        <v>186.95555555555555</v>
      </c>
      <c r="BJ759" s="105">
        <v>234.56551724137933</v>
      </c>
      <c r="BK759" s="105">
        <v>185.3857142857143</v>
      </c>
      <c r="BL759" s="105">
        <v>102.88571428571427</v>
      </c>
      <c r="BM759" s="105">
        <v>72.906666666666666</v>
      </c>
      <c r="BN759" s="105">
        <v>74.236666666666665</v>
      </c>
      <c r="BO759" s="105">
        <v>134.35</v>
      </c>
      <c r="BP759" s="105">
        <v>241.0148148148148</v>
      </c>
      <c r="BQ759" s="105">
        <v>250.7</v>
      </c>
      <c r="BR759" s="106">
        <v>185.07857142857142</v>
      </c>
      <c r="BS759" s="107"/>
      <c r="BT759" s="191">
        <v>8.7181926278240152</v>
      </c>
      <c r="BU759" s="192">
        <v>8.6244797859690845</v>
      </c>
      <c r="BV759" s="192">
        <v>13.728927203065135</v>
      </c>
      <c r="BW759" s="192">
        <v>14.97857142857143</v>
      </c>
      <c r="BX759" s="192">
        <v>13.473065134099615</v>
      </c>
      <c r="BY759" s="193">
        <v>8.8114942528735654</v>
      </c>
      <c r="BZ759" s="192">
        <v>7.1666666666666634</v>
      </c>
      <c r="CA759" s="192">
        <v>6.2999999999999972</v>
      </c>
      <c r="CB759" s="193">
        <v>9.5552913198573144</v>
      </c>
      <c r="CC759" s="193">
        <v>15.25615763546798</v>
      </c>
      <c r="CD759" s="193">
        <v>15.804994054696792</v>
      </c>
      <c r="CE759" s="193">
        <v>11.46254458977408</v>
      </c>
      <c r="CF759" s="110"/>
      <c r="CG759" s="111">
        <v>117</v>
      </c>
      <c r="CH759" s="111">
        <v>76.400000000000006</v>
      </c>
      <c r="CI759" s="111">
        <v>105</v>
      </c>
      <c r="CJ759" s="111">
        <v>103.5</v>
      </c>
      <c r="CK759" s="111">
        <v>102.5</v>
      </c>
      <c r="CL759" s="111">
        <v>81</v>
      </c>
      <c r="CM759" s="111">
        <v>100</v>
      </c>
      <c r="CN759" s="111">
        <v>125</v>
      </c>
      <c r="CO759" s="111">
        <v>91</v>
      </c>
      <c r="CP759" s="111">
        <v>91.5</v>
      </c>
      <c r="CQ759" s="111">
        <v>108</v>
      </c>
      <c r="CR759" s="111">
        <v>142</v>
      </c>
      <c r="CS759" s="112"/>
      <c r="CT759" s="200" t="s">
        <v>516</v>
      </c>
      <c r="CU759" s="114">
        <f>SUM(K759:T759)</f>
        <v>5.3999999999999995</v>
      </c>
      <c r="CV759" s="114"/>
      <c r="CW759" s="114"/>
      <c r="CX759" s="114">
        <f>SUM(U759:AD759)</f>
        <v>105.2</v>
      </c>
      <c r="CY759" s="114"/>
      <c r="CZ759" s="114"/>
      <c r="DA759" s="114">
        <f>SUM(AE759:AO759)</f>
        <v>30.7</v>
      </c>
      <c r="DB759" s="115">
        <f>+SUM(CU759:DA759)</f>
        <v>141.30000000000001</v>
      </c>
      <c r="DC759" s="116">
        <f>COUNT(K759:T759)</f>
        <v>10</v>
      </c>
      <c r="DD759" s="116">
        <f>COUNT(U759:AD759)</f>
        <v>10</v>
      </c>
      <c r="DE759" s="116">
        <f>COUNT(AE759:AO759)</f>
        <v>9</v>
      </c>
      <c r="DF759" s="117">
        <f>COUNT(K759:AO759)</f>
        <v>29</v>
      </c>
      <c r="DH759" s="119">
        <v>48.44222573839663</v>
      </c>
      <c r="DI759" s="119">
        <v>38.576191983122371</v>
      </c>
      <c r="DJ759" s="120">
        <v>37.688248945147684</v>
      </c>
      <c r="DK759" s="121"/>
      <c r="DL759" s="119">
        <v>41.314870902233828</v>
      </c>
      <c r="DM759" s="119">
        <v>42.456739193501605</v>
      </c>
      <c r="DN759" s="120">
        <v>35.501723237597922</v>
      </c>
      <c r="DO759" s="121"/>
      <c r="DP759" s="119">
        <v>60.779636876432214</v>
      </c>
      <c r="DQ759" s="119">
        <v>50.283153534285212</v>
      </c>
      <c r="DR759" s="120">
        <v>77.973876255949236</v>
      </c>
      <c r="DS759" s="121"/>
      <c r="DT759" s="119">
        <v>80.050466063348395</v>
      </c>
      <c r="DU759" s="119">
        <v>70.056650075414751</v>
      </c>
      <c r="DV759" s="120">
        <v>70.756217194570112</v>
      </c>
      <c r="DW759" s="121"/>
      <c r="DX759" s="119">
        <v>58.387290533188242</v>
      </c>
      <c r="DY759" s="119">
        <v>60.986724700761684</v>
      </c>
      <c r="DZ759" s="120">
        <v>64.385984766050058</v>
      </c>
      <c r="EA759" s="121"/>
      <c r="EB759" s="119">
        <v>40.345050813008136</v>
      </c>
      <c r="EC759" s="119">
        <v>31.334989837398378</v>
      </c>
      <c r="ED759" s="120">
        <v>26.829959349593501</v>
      </c>
      <c r="EE759" s="121"/>
      <c r="EF759" s="119">
        <v>25.912457912457906</v>
      </c>
      <c r="EG759" s="119">
        <v>21.810485810485808</v>
      </c>
      <c r="EH759" s="120">
        <v>21.610389610389607</v>
      </c>
      <c r="EI759" s="121"/>
      <c r="EJ759" s="119">
        <v>16.904549125168234</v>
      </c>
      <c r="EK759" s="119">
        <v>22.205975773889634</v>
      </c>
      <c r="EL759" s="120">
        <v>35.209475100942129</v>
      </c>
      <c r="EM759" s="121"/>
      <c r="EN759" s="119">
        <v>38.79327672846992</v>
      </c>
      <c r="EO759" s="119">
        <v>47.291803846820294</v>
      </c>
      <c r="EP759" s="120">
        <v>53.19078149367526</v>
      </c>
      <c r="EQ759" s="121"/>
      <c r="ER759" s="119">
        <v>66.126480446927374</v>
      </c>
      <c r="ES759" s="119">
        <v>86.102188081936688</v>
      </c>
      <c r="ET759" s="120">
        <v>94.367998137802601</v>
      </c>
      <c r="EU759" s="121"/>
      <c r="EV759" s="119">
        <v>85.537413937867342</v>
      </c>
      <c r="EW759" s="119">
        <v>74.694643157010916</v>
      </c>
      <c r="EX759" s="120">
        <v>78.911276238455073</v>
      </c>
      <c r="EY759" s="121"/>
      <c r="EZ759" s="119">
        <v>60.404478844169226</v>
      </c>
      <c r="FA759" s="119">
        <v>60.50350257997934</v>
      </c>
      <c r="FB759" s="120">
        <v>39.015351909184709</v>
      </c>
    </row>
    <row r="760" spans="1:158" s="118" customFormat="1" ht="15" customHeight="1" x14ac:dyDescent="0.25">
      <c r="A760" s="85">
        <v>26115090</v>
      </c>
      <c r="B760" s="86">
        <v>-76.143777777777785</v>
      </c>
      <c r="C760" s="86">
        <v>4.7759999999999998</v>
      </c>
      <c r="D760" s="445">
        <v>1950</v>
      </c>
      <c r="E760" s="197" t="s">
        <v>553</v>
      </c>
      <c r="F760" s="169" t="s">
        <v>63</v>
      </c>
      <c r="G760" s="169" t="s">
        <v>1521</v>
      </c>
      <c r="H760" s="169" t="s">
        <v>1534</v>
      </c>
      <c r="I760" s="169" t="s">
        <v>1692</v>
      </c>
      <c r="J760" s="171" t="s">
        <v>732</v>
      </c>
      <c r="K760" s="91" t="s">
        <v>1301</v>
      </c>
      <c r="L760" s="91" t="s">
        <v>1301</v>
      </c>
      <c r="M760" s="91" t="s">
        <v>1301</v>
      </c>
      <c r="N760" s="91" t="s">
        <v>1301</v>
      </c>
      <c r="O760" s="91">
        <v>2</v>
      </c>
      <c r="P760" s="91">
        <v>0</v>
      </c>
      <c r="Q760" s="91">
        <v>0</v>
      </c>
      <c r="R760" s="91">
        <v>3</v>
      </c>
      <c r="S760" s="91">
        <v>0</v>
      </c>
      <c r="T760" s="91">
        <v>2</v>
      </c>
      <c r="U760" s="91" t="s">
        <v>1301</v>
      </c>
      <c r="V760" s="667">
        <v>52</v>
      </c>
      <c r="W760" s="660">
        <v>0</v>
      </c>
      <c r="X760" s="91">
        <v>19</v>
      </c>
      <c r="Y760" s="91">
        <v>17</v>
      </c>
      <c r="Z760" s="91">
        <v>39</v>
      </c>
      <c r="AA760" s="91" t="s">
        <v>1301</v>
      </c>
      <c r="AB760" s="91" t="s">
        <v>1301</v>
      </c>
      <c r="AC760" s="91">
        <v>26</v>
      </c>
      <c r="AD760" s="91">
        <v>0</v>
      </c>
      <c r="AE760" s="91">
        <v>0</v>
      </c>
      <c r="AF760" s="91">
        <v>0</v>
      </c>
      <c r="AG760" s="91">
        <v>1</v>
      </c>
      <c r="AH760" s="91">
        <v>0</v>
      </c>
      <c r="AI760" s="91" t="s">
        <v>1301</v>
      </c>
      <c r="AJ760" s="91">
        <v>1</v>
      </c>
      <c r="AK760" s="91">
        <v>0</v>
      </c>
      <c r="AL760" s="91">
        <v>0</v>
      </c>
      <c r="AM760" s="91">
        <v>0</v>
      </c>
      <c r="AN760" s="91" t="s">
        <v>1301</v>
      </c>
      <c r="AO760" s="120"/>
      <c r="AP760" s="92">
        <f t="shared" si="467"/>
        <v>162</v>
      </c>
      <c r="AQ760" s="93" t="s">
        <v>1301</v>
      </c>
      <c r="AR760" s="94"/>
      <c r="AS760" s="95"/>
      <c r="AT760" s="96">
        <f t="shared" si="515"/>
        <v>21</v>
      </c>
      <c r="AU760" s="97">
        <f>COUNTIF(K760:AO760,"&gt;0")</f>
        <v>10</v>
      </c>
      <c r="AV760" s="98"/>
      <c r="AW760" s="58">
        <f t="shared" si="487"/>
        <v>0</v>
      </c>
      <c r="AX760" s="99"/>
      <c r="AY760" s="100">
        <f>MAX(K760:AO760)</f>
        <v>52</v>
      </c>
      <c r="AZ760" s="101">
        <v>73</v>
      </c>
      <c r="BA760" s="102">
        <f t="shared" si="470"/>
        <v>-21</v>
      </c>
      <c r="BB760" s="102" t="str">
        <f t="shared" si="471"/>
        <v/>
      </c>
      <c r="BC760" s="102" t="str">
        <f t="shared" si="472"/>
        <v/>
      </c>
      <c r="BD760" s="102" t="s">
        <v>1301</v>
      </c>
      <c r="BE760" s="103"/>
      <c r="BF760" s="124" t="s">
        <v>553</v>
      </c>
      <c r="BG760" s="105" t="s">
        <v>1301</v>
      </c>
      <c r="BH760" s="105" t="s">
        <v>1301</v>
      </c>
      <c r="BI760" s="105" t="s">
        <v>1301</v>
      </c>
      <c r="BJ760" s="105" t="s">
        <v>1301</v>
      </c>
      <c r="BK760" s="105" t="s">
        <v>1301</v>
      </c>
      <c r="BL760" s="105" t="s">
        <v>1301</v>
      </c>
      <c r="BM760" s="105" t="s">
        <v>1301</v>
      </c>
      <c r="BN760" s="105" t="s">
        <v>1301</v>
      </c>
      <c r="BO760" s="105" t="s">
        <v>1301</v>
      </c>
      <c r="BP760" s="105" t="s">
        <v>1301</v>
      </c>
      <c r="BQ760" s="105" t="s">
        <v>1301</v>
      </c>
      <c r="BR760" s="106" t="s">
        <v>1301</v>
      </c>
      <c r="BS760" s="107"/>
      <c r="BT760" s="191" t="s">
        <v>1301</v>
      </c>
      <c r="BU760" s="192" t="s">
        <v>1301</v>
      </c>
      <c r="BV760" s="192" t="s">
        <v>1301</v>
      </c>
      <c r="BW760" s="192" t="s">
        <v>1301</v>
      </c>
      <c r="BX760" s="192" t="s">
        <v>1301</v>
      </c>
      <c r="BY760" s="193" t="s">
        <v>1301</v>
      </c>
      <c r="BZ760" s="192" t="s">
        <v>1301</v>
      </c>
      <c r="CA760" s="192" t="s">
        <v>1301</v>
      </c>
      <c r="CB760" s="193" t="s">
        <v>1301</v>
      </c>
      <c r="CC760" s="193" t="s">
        <v>1301</v>
      </c>
      <c r="CD760" s="193" t="s">
        <v>1301</v>
      </c>
      <c r="CE760" s="193" t="s">
        <v>1301</v>
      </c>
      <c r="CF760" s="110"/>
      <c r="CG760" s="111">
        <v>69</v>
      </c>
      <c r="CH760" s="111">
        <v>60</v>
      </c>
      <c r="CI760" s="111">
        <v>76</v>
      </c>
      <c r="CJ760" s="111">
        <v>73</v>
      </c>
      <c r="CK760" s="111">
        <v>63</v>
      </c>
      <c r="CL760" s="111">
        <v>75</v>
      </c>
      <c r="CM760" s="111">
        <v>70</v>
      </c>
      <c r="CN760" s="111">
        <v>53</v>
      </c>
      <c r="CO760" s="111">
        <v>63</v>
      </c>
      <c r="CP760" s="111">
        <v>102</v>
      </c>
      <c r="CQ760" s="111">
        <v>114</v>
      </c>
      <c r="CR760" s="111">
        <v>200</v>
      </c>
      <c r="CS760" s="112"/>
      <c r="CT760" s="200" t="s">
        <v>553</v>
      </c>
      <c r="CU760" s="114">
        <f>SUM(K760:T760)</f>
        <v>7</v>
      </c>
      <c r="CV760" s="114"/>
      <c r="CW760" s="114"/>
      <c r="CX760" s="114">
        <f>SUM(U760:AD760)</f>
        <v>153</v>
      </c>
      <c r="CY760" s="114"/>
      <c r="CZ760" s="114"/>
      <c r="DA760" s="114">
        <f>SUM(AE760:AO760)</f>
        <v>2</v>
      </c>
      <c r="DB760" s="115">
        <f>+SUM(CU760:DA760)</f>
        <v>162</v>
      </c>
      <c r="DC760" s="116">
        <f>COUNT(K760:T760)</f>
        <v>6</v>
      </c>
      <c r="DD760" s="116">
        <f>COUNT(U760:AD760)</f>
        <v>7</v>
      </c>
      <c r="DE760" s="116">
        <f>COUNT(AE760:AO760)</f>
        <v>8</v>
      </c>
      <c r="DF760" s="117">
        <f>COUNT(K760:AO760)</f>
        <v>21</v>
      </c>
      <c r="DH760" s="119"/>
      <c r="DI760" s="119"/>
      <c r="DJ760" s="120"/>
      <c r="DK760" s="121"/>
      <c r="DL760" s="119"/>
      <c r="DM760" s="119"/>
      <c r="DN760" s="120"/>
      <c r="DO760" s="121"/>
      <c r="DP760" s="119"/>
      <c r="DQ760" s="119"/>
      <c r="DR760" s="120"/>
      <c r="DS760" s="121"/>
      <c r="DT760" s="119"/>
      <c r="DU760" s="119"/>
      <c r="DV760" s="120"/>
      <c r="DW760" s="121"/>
      <c r="DX760" s="119"/>
      <c r="DY760" s="119"/>
      <c r="DZ760" s="120"/>
      <c r="EA760" s="121"/>
      <c r="EB760" s="119"/>
      <c r="EC760" s="119"/>
      <c r="ED760" s="120"/>
      <c r="EE760" s="121"/>
      <c r="EF760" s="119"/>
      <c r="EG760" s="119"/>
      <c r="EH760" s="120"/>
      <c r="EI760" s="121"/>
      <c r="EJ760" s="119"/>
      <c r="EK760" s="119"/>
      <c r="EL760" s="120"/>
      <c r="EM760" s="121"/>
      <c r="EN760" s="119"/>
      <c r="EO760" s="119"/>
      <c r="EP760" s="120"/>
      <c r="EQ760" s="121"/>
      <c r="ER760" s="119"/>
      <c r="ES760" s="119"/>
      <c r="ET760" s="120"/>
      <c r="EU760" s="121"/>
      <c r="EV760" s="119"/>
      <c r="EW760" s="119"/>
      <c r="EX760" s="120"/>
      <c r="EY760" s="121"/>
      <c r="EZ760" s="119"/>
      <c r="FA760" s="119"/>
      <c r="FB760" s="120"/>
    </row>
    <row r="761" spans="1:158" s="118" customFormat="1" ht="15" customHeight="1" x14ac:dyDescent="0.25">
      <c r="A761" s="85">
        <v>54030020</v>
      </c>
      <c r="B761" s="86">
        <v>-76.353388888888887</v>
      </c>
      <c r="C761" s="86">
        <v>4.3568888888888884</v>
      </c>
      <c r="D761" s="445">
        <v>1143</v>
      </c>
      <c r="E761" s="197" t="s">
        <v>1234</v>
      </c>
      <c r="F761" s="169" t="s">
        <v>63</v>
      </c>
      <c r="G761" s="169" t="s">
        <v>1521</v>
      </c>
      <c r="H761" s="169" t="s">
        <v>1534</v>
      </c>
      <c r="I761" s="169" t="s">
        <v>1692</v>
      </c>
      <c r="J761" s="171" t="s">
        <v>1235</v>
      </c>
      <c r="K761" s="91">
        <v>1</v>
      </c>
      <c r="L761" s="91">
        <v>0</v>
      </c>
      <c r="M761" s="91">
        <v>0</v>
      </c>
      <c r="N761" s="91">
        <v>0</v>
      </c>
      <c r="O761" s="91">
        <v>0</v>
      </c>
      <c r="P761" s="91">
        <v>0</v>
      </c>
      <c r="Q761" s="91">
        <v>1</v>
      </c>
      <c r="R761" s="91">
        <v>0</v>
      </c>
      <c r="S761" s="91">
        <v>0</v>
      </c>
      <c r="T761" s="91">
        <v>4</v>
      </c>
      <c r="U761" s="91">
        <v>0</v>
      </c>
      <c r="V761" s="660">
        <v>32</v>
      </c>
      <c r="W761" s="660">
        <v>34</v>
      </c>
      <c r="X761" s="91">
        <v>19</v>
      </c>
      <c r="Y761" s="91">
        <v>1</v>
      </c>
      <c r="Z761" s="91">
        <v>45</v>
      </c>
      <c r="AA761" s="91">
        <v>10</v>
      </c>
      <c r="AB761" s="91">
        <v>0</v>
      </c>
      <c r="AC761" s="91">
        <v>16</v>
      </c>
      <c r="AD761" s="91">
        <v>0</v>
      </c>
      <c r="AE761" s="91">
        <v>0</v>
      </c>
      <c r="AF761" s="91">
        <v>4</v>
      </c>
      <c r="AG761" s="91">
        <v>0</v>
      </c>
      <c r="AH761" s="91">
        <v>11</v>
      </c>
      <c r="AI761" s="91">
        <v>0</v>
      </c>
      <c r="AJ761" s="91">
        <v>0</v>
      </c>
      <c r="AK761" s="91">
        <v>0</v>
      </c>
      <c r="AL761" s="91">
        <v>0</v>
      </c>
      <c r="AM761" s="91">
        <v>0</v>
      </c>
      <c r="AN761" s="91">
        <v>0</v>
      </c>
      <c r="AO761" s="120"/>
      <c r="AP761" s="92">
        <f t="shared" si="467"/>
        <v>178</v>
      </c>
      <c r="AQ761" s="93">
        <v>103.14285714285714</v>
      </c>
      <c r="AR761" s="94">
        <f>+AP761*100/AQ761</f>
        <v>172.57617728531858</v>
      </c>
      <c r="AS761" s="95">
        <f>IF(AND((AP761*$AT$1*100/(AQ761*AT761))&gt;100+3.33*AP761-AQ761*AT761/$AT$1,AQ761&lt;30),IF(100+3.33*AP761-AQ761*AT761/$AT$1&gt;200,200,100+3.33*AP761-AQ761*AT761/$AT$1),IF((AP761*$AT$1*100/(AQ761*AT761))&lt;100+AP761-3.33*AQ761*AT761/$AT$1,100+AP761-3.33*AQ761*AT761/$AT$1,IF((AP761*$AT$1*100/(AQ761*AT761))&gt;200,200,(AP761*$AT$1*100/(AQ761*AT761)))))</f>
        <v>172.57617728531855</v>
      </c>
      <c r="AT761" s="96">
        <f>COUNT(K761:AO761)</f>
        <v>30</v>
      </c>
      <c r="AU761" s="97">
        <f>COUNTIF(K761:AO761,"&gt;0")</f>
        <v>12</v>
      </c>
      <c r="AV761" s="98"/>
      <c r="AW761" s="58">
        <f t="shared" si="487"/>
        <v>0</v>
      </c>
      <c r="AX761" s="99"/>
      <c r="AY761" s="100">
        <f>MAX(K761:AO761)</f>
        <v>45</v>
      </c>
      <c r="AZ761" s="101">
        <v>151</v>
      </c>
      <c r="BA761" s="102">
        <f t="shared" si="470"/>
        <v>-106</v>
      </c>
      <c r="BB761" s="102" t="str">
        <f t="shared" si="471"/>
        <v/>
      </c>
      <c r="BC761" s="102" t="str">
        <f t="shared" si="472"/>
        <v/>
      </c>
      <c r="BD761" s="102">
        <v>10.696789536266351</v>
      </c>
      <c r="BE761" s="103">
        <f>AU761-BD761</f>
        <v>1.3032104637336488</v>
      </c>
      <c r="BF761" s="124" t="s">
        <v>1234</v>
      </c>
      <c r="BG761" s="105">
        <v>41.903448275862068</v>
      </c>
      <c r="BH761" s="105">
        <v>57.88</v>
      </c>
      <c r="BI761" s="105">
        <v>76.037037037037038</v>
      </c>
      <c r="BJ761" s="105">
        <v>103.14285714285714</v>
      </c>
      <c r="BK761" s="105">
        <v>102.83999999999999</v>
      </c>
      <c r="BL761" s="105">
        <v>60.8</v>
      </c>
      <c r="BM761" s="105">
        <v>44.655172413793103</v>
      </c>
      <c r="BN761" s="105">
        <v>41.807142857142857</v>
      </c>
      <c r="BO761" s="105">
        <v>71.551724137931032</v>
      </c>
      <c r="BP761" s="105">
        <v>120.67857142857143</v>
      </c>
      <c r="BQ761" s="105">
        <v>139.88888888888889</v>
      </c>
      <c r="BR761" s="106">
        <v>72.310344827586206</v>
      </c>
      <c r="BS761" s="107"/>
      <c r="BT761" s="191">
        <v>4.7931034482758594</v>
      </c>
      <c r="BU761" s="192">
        <v>5.7677911681914136</v>
      </c>
      <c r="BV761" s="192">
        <v>8.9224137931034466</v>
      </c>
      <c r="BW761" s="192">
        <v>10.696789536266351</v>
      </c>
      <c r="BX761" s="192">
        <v>10.8</v>
      </c>
      <c r="BY761" s="193">
        <v>6.9999999999999991</v>
      </c>
      <c r="BZ761" s="192">
        <v>5.6206896551724119</v>
      </c>
      <c r="CA761" s="192">
        <v>5.9126436781609186</v>
      </c>
      <c r="CB761" s="193">
        <v>8.344827586206895</v>
      </c>
      <c r="CC761" s="193">
        <v>11.392857142857141</v>
      </c>
      <c r="CD761" s="193">
        <v>12.197044334975368</v>
      </c>
      <c r="CE761" s="193">
        <v>7.2413793103448238</v>
      </c>
      <c r="CF761" s="110"/>
      <c r="CG761" s="111">
        <v>57</v>
      </c>
      <c r="CH761" s="111">
        <v>77</v>
      </c>
      <c r="CI761" s="111">
        <v>76</v>
      </c>
      <c r="CJ761" s="111">
        <v>151</v>
      </c>
      <c r="CK761" s="111">
        <v>57</v>
      </c>
      <c r="CL761" s="111">
        <v>59</v>
      </c>
      <c r="CM761" s="111">
        <v>44</v>
      </c>
      <c r="CN761" s="111">
        <v>52</v>
      </c>
      <c r="CO761" s="111">
        <v>46</v>
      </c>
      <c r="CP761" s="111">
        <v>72</v>
      </c>
      <c r="CQ761" s="111">
        <v>72</v>
      </c>
      <c r="CR761" s="111">
        <v>70</v>
      </c>
      <c r="CS761" s="112"/>
      <c r="CT761" s="200" t="s">
        <v>1234</v>
      </c>
      <c r="CU761" s="114">
        <f>SUM(K761:T761)</f>
        <v>6</v>
      </c>
      <c r="CV761" s="114"/>
      <c r="CW761" s="114"/>
      <c r="CX761" s="114">
        <f>SUM(U761:AD761)</f>
        <v>157</v>
      </c>
      <c r="CY761" s="114"/>
      <c r="CZ761" s="114"/>
      <c r="DA761" s="114">
        <f>SUM(AE761:AO761)</f>
        <v>15</v>
      </c>
      <c r="DB761" s="115">
        <f>+SUM(CU761:DA761)</f>
        <v>178</v>
      </c>
      <c r="DC761" s="116">
        <f>COUNT(K761:T761)</f>
        <v>10</v>
      </c>
      <c r="DD761" s="116">
        <f>COUNT(U761:AD761)</f>
        <v>10</v>
      </c>
      <c r="DE761" s="116">
        <f>COUNT(AE761:AO761)</f>
        <v>10</v>
      </c>
      <c r="DF761" s="117">
        <f>COUNT(K761:AO761)</f>
        <v>30</v>
      </c>
      <c r="DH761" s="119"/>
      <c r="DI761" s="119"/>
      <c r="DJ761" s="120"/>
      <c r="DK761" s="121"/>
      <c r="DL761" s="119"/>
      <c r="DM761" s="119"/>
      <c r="DN761" s="120"/>
      <c r="DO761" s="121"/>
      <c r="DP761" s="119"/>
      <c r="DQ761" s="119"/>
      <c r="DR761" s="120"/>
      <c r="DS761" s="121"/>
      <c r="DT761" s="119"/>
      <c r="DU761" s="119"/>
      <c r="DV761" s="120"/>
      <c r="DW761" s="121"/>
      <c r="DX761" s="119"/>
      <c r="DY761" s="119"/>
      <c r="DZ761" s="120"/>
      <c r="EA761" s="121"/>
      <c r="EB761" s="119"/>
      <c r="EC761" s="119"/>
      <c r="ED761" s="120"/>
      <c r="EE761" s="121"/>
      <c r="EF761" s="119"/>
      <c r="EG761" s="119"/>
      <c r="EH761" s="120"/>
      <c r="EI761" s="121"/>
      <c r="EJ761" s="119"/>
      <c r="EK761" s="119"/>
      <c r="EL761" s="120"/>
      <c r="EM761" s="121"/>
      <c r="EN761" s="119"/>
      <c r="EO761" s="119"/>
      <c r="EP761" s="120"/>
      <c r="EQ761" s="121"/>
      <c r="ER761" s="119"/>
      <c r="ES761" s="119"/>
      <c r="ET761" s="120"/>
      <c r="EU761" s="121"/>
      <c r="EV761" s="119"/>
      <c r="EW761" s="119"/>
      <c r="EX761" s="120"/>
      <c r="EY761" s="121"/>
      <c r="EZ761" s="119"/>
      <c r="FA761" s="119"/>
      <c r="FB761" s="120"/>
    </row>
    <row r="762" spans="1:158" s="118" customFormat="1" ht="15" customHeight="1" x14ac:dyDescent="0.25">
      <c r="A762" s="145"/>
      <c r="B762" s="146"/>
      <c r="C762" s="146"/>
      <c r="D762" s="147"/>
      <c r="E762" s="216" t="s">
        <v>554</v>
      </c>
      <c r="F762" s="358"/>
      <c r="G762" s="207"/>
      <c r="H762" s="207"/>
      <c r="I762" s="207"/>
      <c r="J762" s="527"/>
      <c r="K762" s="359"/>
      <c r="L762" s="151"/>
      <c r="M762" s="151"/>
      <c r="N762" s="151"/>
      <c r="O762" s="151"/>
      <c r="P762" s="151"/>
      <c r="Q762" s="151"/>
      <c r="R762" s="151"/>
      <c r="S762" s="151"/>
      <c r="T762" s="151"/>
      <c r="U762" s="151"/>
      <c r="V762" s="662"/>
      <c r="W762" s="662"/>
      <c r="X762" s="151"/>
      <c r="Y762" s="151"/>
      <c r="Z762" s="359"/>
      <c r="AA762" s="151"/>
      <c r="AB762" s="151"/>
      <c r="AC762" s="151"/>
      <c r="AD762" s="359"/>
      <c r="AE762" s="151"/>
      <c r="AF762" s="151"/>
      <c r="AG762" s="151"/>
      <c r="AH762" s="151"/>
      <c r="AI762" s="151"/>
      <c r="AJ762" s="151"/>
      <c r="AK762" s="151"/>
      <c r="AL762" s="151"/>
      <c r="AM762" s="151"/>
      <c r="AN762" s="151"/>
      <c r="AO762" s="151"/>
      <c r="AP762" s="676"/>
      <c r="AQ762" s="152"/>
      <c r="AR762" s="276"/>
      <c r="AS762" s="276"/>
      <c r="AT762" s="152"/>
      <c r="AU762" s="152"/>
      <c r="AV762" s="98"/>
      <c r="AW762" s="218"/>
      <c r="AX762" s="99"/>
      <c r="AY762" s="152"/>
      <c r="AZ762" s="152"/>
      <c r="BA762" s="523" t="str">
        <f t="shared" si="470"/>
        <v/>
      </c>
      <c r="BB762" s="523" t="str">
        <f t="shared" si="471"/>
        <v/>
      </c>
      <c r="BC762" s="523" t="str">
        <f t="shared" si="472"/>
        <v/>
      </c>
      <c r="BD762" s="523"/>
      <c r="BE762" s="249"/>
      <c r="BF762" s="155" t="s">
        <v>554</v>
      </c>
      <c r="BG762" s="156"/>
      <c r="BH762" s="156"/>
      <c r="BI762" s="156"/>
      <c r="BJ762" s="156"/>
      <c r="BK762" s="156"/>
      <c r="BL762" s="156"/>
      <c r="BM762" s="156"/>
      <c r="BN762" s="156"/>
      <c r="BO762" s="156"/>
      <c r="BP762" s="156"/>
      <c r="BQ762" s="156"/>
      <c r="BR762" s="157"/>
      <c r="BS762" s="107"/>
      <c r="BT762" s="158"/>
      <c r="BU762" s="158"/>
      <c r="BV762" s="158"/>
      <c r="BW762" s="158"/>
      <c r="BX762" s="158"/>
      <c r="BY762" s="158"/>
      <c r="BZ762" s="158"/>
      <c r="CA762" s="158"/>
      <c r="CB762" s="158"/>
      <c r="CC762" s="158"/>
      <c r="CD762" s="158"/>
      <c r="CE762" s="158"/>
      <c r="CF762" s="158"/>
      <c r="CG762" s="111"/>
      <c r="CH762" s="111"/>
      <c r="CI762" s="111"/>
      <c r="CJ762" s="111"/>
      <c r="CK762" s="111"/>
      <c r="CL762" s="111"/>
      <c r="CM762" s="111"/>
      <c r="CN762" s="111"/>
      <c r="CO762" s="111"/>
      <c r="CP762" s="111"/>
      <c r="CQ762" s="111"/>
      <c r="CR762" s="111"/>
      <c r="CS762" s="158"/>
      <c r="CT762" s="360" t="s">
        <v>554</v>
      </c>
      <c r="CU762" s="160"/>
      <c r="CV762" s="160"/>
      <c r="CW762" s="160"/>
      <c r="CX762" s="160"/>
      <c r="CY762" s="160"/>
      <c r="CZ762" s="160"/>
      <c r="DA762" s="160"/>
      <c r="DB762" s="160"/>
      <c r="DC762" s="160"/>
      <c r="DD762" s="161"/>
      <c r="DE762" s="161"/>
      <c r="DF762" s="162"/>
      <c r="DH762" s="163"/>
      <c r="DI762" s="163"/>
      <c r="DJ762" s="163"/>
      <c r="DK762" s="121"/>
      <c r="DL762" s="163"/>
      <c r="DM762" s="163"/>
      <c r="DN762" s="163"/>
      <c r="DO762" s="121"/>
      <c r="DP762" s="163"/>
      <c r="DQ762" s="163"/>
      <c r="DR762" s="163"/>
      <c r="DS762" s="121"/>
      <c r="DT762" s="163"/>
      <c r="DU762" s="163"/>
      <c r="DV762" s="163"/>
      <c r="DW762" s="121"/>
      <c r="DX762" s="163"/>
      <c r="DY762" s="163"/>
      <c r="DZ762" s="163"/>
      <c r="EA762" s="121"/>
      <c r="EB762" s="163"/>
      <c r="EC762" s="163"/>
      <c r="ED762" s="163"/>
      <c r="EE762" s="121"/>
      <c r="EF762" s="163"/>
      <c r="EG762" s="163"/>
      <c r="EH762" s="163"/>
      <c r="EI762" s="121"/>
      <c r="EJ762" s="163"/>
      <c r="EK762" s="163"/>
      <c r="EL762" s="163"/>
      <c r="EM762" s="121"/>
      <c r="EN762" s="163"/>
      <c r="EO762" s="163"/>
      <c r="EP762" s="163"/>
      <c r="EQ762" s="121"/>
      <c r="ER762" s="163"/>
      <c r="ES762" s="163"/>
      <c r="ET762" s="163"/>
      <c r="EU762" s="121"/>
      <c r="EV762" s="163"/>
      <c r="EW762" s="163"/>
      <c r="EX762" s="163"/>
      <c r="EY762" s="121"/>
      <c r="EZ762" s="163"/>
      <c r="FA762" s="163"/>
      <c r="FB762" s="163"/>
    </row>
    <row r="763" spans="1:158" s="118" customFormat="1" ht="15" customHeight="1" x14ac:dyDescent="0.25">
      <c r="A763" s="208">
        <v>52010060</v>
      </c>
      <c r="B763" s="86">
        <v>-77.216388888889</v>
      </c>
      <c r="C763" s="86">
        <v>1.9546388888890001</v>
      </c>
      <c r="D763" s="87">
        <v>650</v>
      </c>
      <c r="E763" s="528" t="s">
        <v>1256</v>
      </c>
      <c r="F763" s="210" t="s">
        <v>616</v>
      </c>
      <c r="G763" s="210" t="s">
        <v>1521</v>
      </c>
      <c r="H763" s="210" t="s">
        <v>1103</v>
      </c>
      <c r="I763" s="210" t="s">
        <v>1690</v>
      </c>
      <c r="J763" s="365" t="s">
        <v>1257</v>
      </c>
      <c r="K763" s="126" t="s">
        <v>1301</v>
      </c>
      <c r="L763" s="126" t="s">
        <v>1301</v>
      </c>
      <c r="M763" s="126" t="s">
        <v>1301</v>
      </c>
      <c r="N763" s="126" t="s">
        <v>1301</v>
      </c>
      <c r="O763" s="126" t="s">
        <v>1301</v>
      </c>
      <c r="P763" s="126" t="s">
        <v>1301</v>
      </c>
      <c r="Q763" s="126" t="s">
        <v>1301</v>
      </c>
      <c r="R763" s="126" t="s">
        <v>1301</v>
      </c>
      <c r="S763" s="126" t="s">
        <v>1301</v>
      </c>
      <c r="T763" s="126" t="s">
        <v>1301</v>
      </c>
      <c r="U763" s="126" t="s">
        <v>1301</v>
      </c>
      <c r="V763" s="661" t="s">
        <v>1301</v>
      </c>
      <c r="W763" s="661" t="s">
        <v>1301</v>
      </c>
      <c r="X763" s="126" t="s">
        <v>1301</v>
      </c>
      <c r="Y763" s="126" t="s">
        <v>1301</v>
      </c>
      <c r="Z763" s="339" t="s">
        <v>1301</v>
      </c>
      <c r="AA763" s="126" t="s">
        <v>1301</v>
      </c>
      <c r="AB763" s="126" t="s">
        <v>1301</v>
      </c>
      <c r="AC763" s="126" t="s">
        <v>1301</v>
      </c>
      <c r="AD763" s="126" t="s">
        <v>1301</v>
      </c>
      <c r="AE763" s="126" t="s">
        <v>1301</v>
      </c>
      <c r="AF763" s="126" t="s">
        <v>1301</v>
      </c>
      <c r="AG763" s="126" t="s">
        <v>1301</v>
      </c>
      <c r="AH763" s="126" t="s">
        <v>1301</v>
      </c>
      <c r="AI763" s="126" t="s">
        <v>1301</v>
      </c>
      <c r="AJ763" s="126" t="s">
        <v>1301</v>
      </c>
      <c r="AK763" s="126" t="s">
        <v>1301</v>
      </c>
      <c r="AL763" s="126" t="s">
        <v>1301</v>
      </c>
      <c r="AM763" s="126" t="s">
        <v>1301</v>
      </c>
      <c r="AN763" s="126" t="s">
        <v>1301</v>
      </c>
      <c r="AO763" s="120"/>
      <c r="AP763" s="92" t="str">
        <f t="shared" si="467"/>
        <v/>
      </c>
      <c r="AQ763" s="93">
        <v>144.13333333333335</v>
      </c>
      <c r="AR763" s="94" t="e">
        <f t="shared" ref="AR763:AR782" si="516">+AP763*100/AQ763</f>
        <v>#VALUE!</v>
      </c>
      <c r="AS763" s="95" t="e">
        <f t="shared" ref="AS763:AS782" si="517">IF(AND((AP763*$AT$1*100/(AQ763*AT763))&gt;100+3.33*AP763-AQ763*AT763/$AT$1,AQ763&lt;30),IF(100+3.33*AP763-AQ763*AT763/$AT$1&gt;200,200,100+3.33*AP763-AQ763*AT763/$AT$1),IF((AP763*$AT$1*100/(AQ763*AT763))&lt;100+AP763-3.33*AQ763*AT763/$AT$1,100+AP763-3.33*AQ763*AT763/$AT$1,IF((AP763*$AT$1*100/(AQ763*AT763))&gt;200,200,(AP763*$AT$1*100/(AQ763*AT763)))))</f>
        <v>#VALUE!</v>
      </c>
      <c r="AT763" s="96">
        <f t="shared" ref="AT763:AT782" si="518">COUNT(K763:AO763)</f>
        <v>0</v>
      </c>
      <c r="AU763" s="97">
        <f t="shared" ref="AU763:AU778" si="519">COUNTIF(K763:AO763,"&gt;0")</f>
        <v>0</v>
      </c>
      <c r="AV763" s="98"/>
      <c r="AW763" s="58" t="e">
        <f t="shared" ref="AW763" si="520">+LOOKUP(1000,K763:AO763)</f>
        <v>#N/A</v>
      </c>
      <c r="AX763" s="99"/>
      <c r="AY763" s="100">
        <f>MAX(K763:AO763)</f>
        <v>0</v>
      </c>
      <c r="AZ763" s="101">
        <v>93</v>
      </c>
      <c r="BA763" s="102" t="str">
        <f t="shared" si="470"/>
        <v/>
      </c>
      <c r="BB763" s="102" t="str">
        <f t="shared" si="471"/>
        <v/>
      </c>
      <c r="BC763" s="102" t="e">
        <f t="shared" si="472"/>
        <v>#N/A</v>
      </c>
      <c r="BD763" s="102">
        <v>11.403065134099618</v>
      </c>
      <c r="BE763" s="103">
        <f>AU763-BD763</f>
        <v>-11.403065134099618</v>
      </c>
      <c r="BF763" s="213" t="s">
        <v>1256</v>
      </c>
      <c r="BG763" s="105">
        <v>126.75862068965517</v>
      </c>
      <c r="BH763" s="105">
        <v>104.40689655172415</v>
      </c>
      <c r="BI763" s="105">
        <v>149.80740740740742</v>
      </c>
      <c r="BJ763" s="105">
        <v>144.13333333333335</v>
      </c>
      <c r="BK763" s="105">
        <v>123.57600000000001</v>
      </c>
      <c r="BL763" s="105">
        <v>45.392307692307696</v>
      </c>
      <c r="BM763" s="105">
        <v>26.9</v>
      </c>
      <c r="BN763" s="105">
        <v>26.321428571428573</v>
      </c>
      <c r="BO763" s="105">
        <v>58.792307692307688</v>
      </c>
      <c r="BP763" s="105">
        <v>178.208</v>
      </c>
      <c r="BQ763" s="105">
        <v>231.6888888888889</v>
      </c>
      <c r="BR763" s="106">
        <v>177.57692307692307</v>
      </c>
      <c r="BS763" s="107"/>
      <c r="BT763" s="142">
        <v>9.5137931034482737</v>
      </c>
      <c r="BU763" s="143">
        <v>7.7164351851851833</v>
      </c>
      <c r="BV763" s="143">
        <v>10.228571428571428</v>
      </c>
      <c r="BW763" s="143">
        <v>11.403065134099618</v>
      </c>
      <c r="BX763" s="143">
        <v>8.28095238095238</v>
      </c>
      <c r="BY763" s="143">
        <v>3.7459770114942539</v>
      </c>
      <c r="BZ763" s="143">
        <v>2.6428571428571428</v>
      </c>
      <c r="CA763" s="143">
        <v>2.5551724137931022</v>
      </c>
      <c r="CB763" s="143">
        <v>4.8382877526753871</v>
      </c>
      <c r="CC763" s="143">
        <v>12.10110544217687</v>
      </c>
      <c r="CD763" s="143">
        <v>15.678571428571429</v>
      </c>
      <c r="CE763" s="144">
        <v>12.853196743803169</v>
      </c>
      <c r="CF763" s="110"/>
      <c r="CG763" s="111">
        <v>104</v>
      </c>
      <c r="CH763" s="111">
        <v>85</v>
      </c>
      <c r="CI763" s="111">
        <v>107</v>
      </c>
      <c r="CJ763" s="111">
        <v>93</v>
      </c>
      <c r="CK763" s="111">
        <v>80</v>
      </c>
      <c r="CL763" s="111">
        <v>75</v>
      </c>
      <c r="CM763" s="111">
        <v>83</v>
      </c>
      <c r="CN763" s="111">
        <v>75</v>
      </c>
      <c r="CO763" s="111">
        <v>72</v>
      </c>
      <c r="CP763" s="111">
        <v>80</v>
      </c>
      <c r="CQ763" s="111">
        <v>105.3</v>
      </c>
      <c r="CR763" s="111">
        <v>85</v>
      </c>
      <c r="CS763" s="112"/>
      <c r="CT763" s="529" t="s">
        <v>1256</v>
      </c>
      <c r="CU763" s="114">
        <f>SUM(K763:T763)</f>
        <v>0</v>
      </c>
      <c r="CV763" s="114"/>
      <c r="CW763" s="114"/>
      <c r="CX763" s="114">
        <f>SUM(U763:AD763)</f>
        <v>0</v>
      </c>
      <c r="CY763" s="114"/>
      <c r="CZ763" s="114"/>
      <c r="DA763" s="114">
        <f>SUM(AE763:AO763)</f>
        <v>0</v>
      </c>
      <c r="DB763" s="115">
        <f>+SUM(CU763:DA763)</f>
        <v>0</v>
      </c>
      <c r="DC763" s="116">
        <f>COUNT(K763:T763)</f>
        <v>0</v>
      </c>
      <c r="DD763" s="116">
        <f>COUNT(U763:AD763)</f>
        <v>0</v>
      </c>
      <c r="DE763" s="116">
        <f>COUNT(AE763:AO763)</f>
        <v>0</v>
      </c>
      <c r="DF763" s="117">
        <f>COUNT(K763:AO763)</f>
        <v>0</v>
      </c>
      <c r="DH763" s="119"/>
      <c r="DI763" s="119"/>
      <c r="DJ763" s="120"/>
      <c r="DK763" s="121"/>
      <c r="DL763" s="119"/>
      <c r="DM763" s="119"/>
      <c r="DN763" s="120"/>
      <c r="DO763" s="121"/>
      <c r="DP763" s="119"/>
      <c r="DQ763" s="119"/>
      <c r="DR763" s="120"/>
      <c r="DS763" s="121"/>
      <c r="DT763" s="119"/>
      <c r="DU763" s="119"/>
      <c r="DV763" s="120"/>
      <c r="DW763" s="121"/>
      <c r="DX763" s="119"/>
      <c r="DY763" s="119"/>
      <c r="DZ763" s="120"/>
      <c r="EA763" s="121"/>
      <c r="EB763" s="119"/>
      <c r="EC763" s="119"/>
      <c r="ED763" s="120"/>
      <c r="EE763" s="121"/>
      <c r="EF763" s="119"/>
      <c r="EG763" s="119"/>
      <c r="EH763" s="120"/>
      <c r="EI763" s="121"/>
      <c r="EJ763" s="119"/>
      <c r="EK763" s="119"/>
      <c r="EL763" s="120"/>
      <c r="EM763" s="121"/>
      <c r="EN763" s="119"/>
      <c r="EO763" s="119"/>
      <c r="EP763" s="120"/>
      <c r="EQ763" s="121"/>
      <c r="ER763" s="119"/>
      <c r="ES763" s="119"/>
      <c r="ET763" s="120"/>
      <c r="EU763" s="121"/>
      <c r="EV763" s="119"/>
      <c r="EW763" s="119"/>
      <c r="EX763" s="120"/>
      <c r="EY763" s="121"/>
      <c r="EZ763" s="119"/>
      <c r="FA763" s="119"/>
      <c r="FB763" s="120"/>
    </row>
    <row r="764" spans="1:158" s="118" customFormat="1" ht="15" customHeight="1" x14ac:dyDescent="0.25">
      <c r="A764" s="85">
        <v>51025090</v>
      </c>
      <c r="B764" s="86">
        <v>-78.695583330000005</v>
      </c>
      <c r="C764" s="86">
        <v>1.5501944400000001</v>
      </c>
      <c r="D764" s="87">
        <v>16</v>
      </c>
      <c r="E764" s="530" t="s">
        <v>1935</v>
      </c>
      <c r="F764" s="89" t="s">
        <v>616</v>
      </c>
      <c r="G764" s="89" t="s">
        <v>1521</v>
      </c>
      <c r="H764" s="89" t="s">
        <v>1535</v>
      </c>
      <c r="I764" s="89" t="s">
        <v>1693</v>
      </c>
      <c r="J764" s="171" t="s">
        <v>1102</v>
      </c>
      <c r="K764" s="91">
        <v>3.4</v>
      </c>
      <c r="L764" s="91">
        <v>0</v>
      </c>
      <c r="M764" s="91">
        <v>0.8</v>
      </c>
      <c r="N764" s="91">
        <v>8.1</v>
      </c>
      <c r="O764" s="91">
        <v>3.5</v>
      </c>
      <c r="P764" s="91">
        <v>0</v>
      </c>
      <c r="Q764" s="91">
        <v>1.8</v>
      </c>
      <c r="R764" s="91">
        <v>1.9</v>
      </c>
      <c r="S764" s="91">
        <v>1.1000000000000001</v>
      </c>
      <c r="T764" s="91">
        <v>0.6</v>
      </c>
      <c r="U764" s="91">
        <v>1.3</v>
      </c>
      <c r="V764" s="660">
        <v>3.9</v>
      </c>
      <c r="W764" s="660">
        <v>1.1000000000000001</v>
      </c>
      <c r="X764" s="91">
        <v>31.2</v>
      </c>
      <c r="Y764" s="91">
        <v>1.7</v>
      </c>
      <c r="Z764" s="339">
        <v>31.7</v>
      </c>
      <c r="AA764" s="91">
        <v>0</v>
      </c>
      <c r="AB764" s="91">
        <v>2.5</v>
      </c>
      <c r="AC764" s="91">
        <v>0</v>
      </c>
      <c r="AD764" s="91">
        <v>0</v>
      </c>
      <c r="AE764" s="91">
        <v>25.9</v>
      </c>
      <c r="AF764" s="91">
        <v>17</v>
      </c>
      <c r="AG764" s="91">
        <v>1.1000000000000001</v>
      </c>
      <c r="AH764" s="91">
        <v>1.1000000000000001</v>
      </c>
      <c r="AI764" s="91">
        <v>0.4</v>
      </c>
      <c r="AJ764" s="91">
        <v>0</v>
      </c>
      <c r="AK764" s="91">
        <v>0</v>
      </c>
      <c r="AL764" s="91">
        <v>1.1000000000000001</v>
      </c>
      <c r="AM764" s="91">
        <v>1.5</v>
      </c>
      <c r="AN764" s="91" t="s">
        <v>1301</v>
      </c>
      <c r="AO764" s="120"/>
      <c r="AP764" s="92">
        <f t="shared" si="467"/>
        <v>142.69999999999999</v>
      </c>
      <c r="AQ764" s="93">
        <v>358.71923076923082</v>
      </c>
      <c r="AR764" s="94">
        <f t="shared" si="516"/>
        <v>39.780415366635566</v>
      </c>
      <c r="AS764" s="95">
        <f t="shared" si="517"/>
        <v>41.152153827554031</v>
      </c>
      <c r="AT764" s="96">
        <f t="shared" si="518"/>
        <v>29</v>
      </c>
      <c r="AU764" s="97">
        <f t="shared" si="519"/>
        <v>22</v>
      </c>
      <c r="AV764" s="98"/>
      <c r="AW764" s="58">
        <f t="shared" si="487"/>
        <v>1.5</v>
      </c>
      <c r="AX764" s="99"/>
      <c r="AY764" s="100">
        <f>MAX(K764:AO764)</f>
        <v>31.7</v>
      </c>
      <c r="AZ764" s="101"/>
      <c r="BA764" s="102" t="str">
        <f t="shared" si="470"/>
        <v/>
      </c>
      <c r="BB764" s="102" t="str">
        <f t="shared" si="471"/>
        <v/>
      </c>
      <c r="BC764" s="102" t="str">
        <f t="shared" si="472"/>
        <v/>
      </c>
      <c r="BD764" s="102">
        <v>20.115839042711809</v>
      </c>
      <c r="BE764" s="103">
        <f>AU764-BD764</f>
        <v>1.8841609572881914</v>
      </c>
      <c r="BF764" s="125" t="s">
        <v>1842</v>
      </c>
      <c r="BG764" s="105">
        <v>338.60399999999993</v>
      </c>
      <c r="BH764" s="105">
        <v>282.75716852347057</v>
      </c>
      <c r="BI764" s="105">
        <v>266.26785714285722</v>
      </c>
      <c r="BJ764" s="105">
        <v>358.71923076923082</v>
      </c>
      <c r="BK764" s="105">
        <v>466.71600000000007</v>
      </c>
      <c r="BL764" s="105">
        <v>300.38799999999998</v>
      </c>
      <c r="BM764" s="105">
        <v>216.71249999999998</v>
      </c>
      <c r="BN764" s="105">
        <v>115.456</v>
      </c>
      <c r="BO764" s="105">
        <v>156.09230769230768</v>
      </c>
      <c r="BP764" s="105">
        <v>165.38878020445506</v>
      </c>
      <c r="BQ764" s="105">
        <v>107.83461538461542</v>
      </c>
      <c r="BR764" s="106">
        <v>221.86907939764612</v>
      </c>
      <c r="BS764" s="107"/>
      <c r="BT764" s="174">
        <v>19.244338750165149</v>
      </c>
      <c r="BU764" s="174">
        <v>17.73202566675555</v>
      </c>
      <c r="BV764" s="174">
        <v>18.267391304347829</v>
      </c>
      <c r="BW764" s="174">
        <v>20.115839042711809</v>
      </c>
      <c r="BX764" s="174">
        <v>24.267241379310342</v>
      </c>
      <c r="BY764" s="109">
        <v>20.015873015873016</v>
      </c>
      <c r="BZ764" s="109">
        <v>17.941561758803132</v>
      </c>
      <c r="CA764" s="109">
        <v>13.352269886277019</v>
      </c>
      <c r="CB764" s="109">
        <v>15.210164835164834</v>
      </c>
      <c r="CC764" s="109">
        <v>16.439753002535401</v>
      </c>
      <c r="CD764" s="109">
        <v>12.287100893997449</v>
      </c>
      <c r="CE764" s="109">
        <v>16.532326007326002</v>
      </c>
      <c r="CF764" s="110"/>
      <c r="CG764" s="111"/>
      <c r="CH764" s="111"/>
      <c r="CI764" s="111"/>
      <c r="CJ764" s="111"/>
      <c r="CK764" s="111"/>
      <c r="CL764" s="111"/>
      <c r="CM764" s="111"/>
      <c r="CN764" s="111"/>
      <c r="CO764" s="111"/>
      <c r="CP764" s="111"/>
      <c r="CQ764" s="111"/>
      <c r="CR764" s="111"/>
      <c r="CS764" s="112"/>
      <c r="CT764" s="531" t="s">
        <v>1842</v>
      </c>
      <c r="CU764" s="114">
        <f>SUM(K764:T764)</f>
        <v>21.200000000000003</v>
      </c>
      <c r="CV764" s="114"/>
      <c r="CW764" s="114"/>
      <c r="CX764" s="114">
        <f>SUM(U764:AD764)</f>
        <v>73.400000000000006</v>
      </c>
      <c r="CY764" s="114"/>
      <c r="CZ764" s="114"/>
      <c r="DA764" s="114">
        <f>SUM(AE764:AO764)</f>
        <v>48.1</v>
      </c>
      <c r="DB764" s="115">
        <f>+SUM(CU764:DA764)</f>
        <v>142.70000000000002</v>
      </c>
      <c r="DC764" s="116">
        <f>COUNT(K764:T764)</f>
        <v>10</v>
      </c>
      <c r="DD764" s="116">
        <f>COUNT(U764:AD764)</f>
        <v>10</v>
      </c>
      <c r="DE764" s="116">
        <f>COUNT(AE764:AO764)</f>
        <v>9</v>
      </c>
      <c r="DF764" s="117">
        <f>COUNT(K764:AO764)</f>
        <v>29</v>
      </c>
      <c r="DH764" s="119">
        <v>67.187941994208657</v>
      </c>
      <c r="DI764" s="119">
        <v>101.27305291817123</v>
      </c>
      <c r="DJ764" s="120">
        <v>125.14245336348222</v>
      </c>
      <c r="DK764" s="121"/>
      <c r="DL764" s="119">
        <v>102.68575411848974</v>
      </c>
      <c r="DM764" s="119">
        <v>104.93136703161774</v>
      </c>
      <c r="DN764" s="120">
        <v>67.572534022306371</v>
      </c>
      <c r="DO764" s="121"/>
      <c r="DP764" s="119">
        <v>90.926215668000665</v>
      </c>
      <c r="DQ764" s="119">
        <v>75.823567786853786</v>
      </c>
      <c r="DR764" s="120">
        <v>93.512285510662792</v>
      </c>
      <c r="DS764" s="121"/>
      <c r="DT764" s="119">
        <v>123.19634305825336</v>
      </c>
      <c r="DU764" s="119">
        <v>112.66586726157279</v>
      </c>
      <c r="DV764" s="120">
        <v>130.76192761120836</v>
      </c>
      <c r="DW764" s="121"/>
      <c r="DX764" s="119">
        <v>155.05332698955894</v>
      </c>
      <c r="DY764" s="119">
        <v>137.00698659077415</v>
      </c>
      <c r="DZ764" s="120">
        <v>132.23611499109541</v>
      </c>
      <c r="EA764" s="121"/>
      <c r="EB764" s="119">
        <v>113.08985214811612</v>
      </c>
      <c r="EC764" s="119">
        <v>97.997790028705623</v>
      </c>
      <c r="ED764" s="120">
        <v>77.774426788695507</v>
      </c>
      <c r="EE764" s="121"/>
      <c r="EF764" s="119">
        <v>85.328621324696783</v>
      </c>
      <c r="EG764" s="119">
        <v>81.030742363624825</v>
      </c>
      <c r="EH764" s="120">
        <v>61.323394932368075</v>
      </c>
      <c r="EI764" s="121"/>
      <c r="EJ764" s="119">
        <v>44.429591140502801</v>
      </c>
      <c r="EK764" s="119">
        <v>43.037820815619583</v>
      </c>
      <c r="EL764" s="120">
        <v>53.208450112843117</v>
      </c>
      <c r="EM764" s="121"/>
      <c r="EN764" s="119">
        <v>61.55775522187735</v>
      </c>
      <c r="EO764" s="119">
        <v>57.420266756144613</v>
      </c>
      <c r="EP764" s="120">
        <v>52.879120879120869</v>
      </c>
      <c r="EQ764" s="121"/>
      <c r="ER764" s="119">
        <v>52.932507011671035</v>
      </c>
      <c r="ES764" s="119">
        <v>49.802089930335654</v>
      </c>
      <c r="ET764" s="120">
        <v>47.051117343707588</v>
      </c>
      <c r="EU764" s="121"/>
      <c r="EV764" s="119">
        <v>41.2771037474755</v>
      </c>
      <c r="EW764" s="119">
        <v>44.413354277308194</v>
      </c>
      <c r="EX764" s="120">
        <v>54.226783354526638</v>
      </c>
      <c r="EY764" s="121"/>
      <c r="EZ764" s="119">
        <v>46.746167138759731</v>
      </c>
      <c r="FA764" s="119">
        <v>67.30629754333458</v>
      </c>
      <c r="FB764" s="120">
        <v>98.606794577164948</v>
      </c>
    </row>
    <row r="765" spans="1:158" s="118" customFormat="1" ht="15" customHeight="1" x14ac:dyDescent="0.25">
      <c r="A765" s="85">
        <v>51020040</v>
      </c>
      <c r="B765" s="86">
        <v>-78.715916669999999</v>
      </c>
      <c r="C765" s="86">
        <v>1.3621666700000001</v>
      </c>
      <c r="D765" s="87">
        <v>100</v>
      </c>
      <c r="E765" s="530" t="s">
        <v>1863</v>
      </c>
      <c r="F765" s="89" t="s">
        <v>616</v>
      </c>
      <c r="G765" s="89" t="s">
        <v>1521</v>
      </c>
      <c r="H765" s="89" t="s">
        <v>1535</v>
      </c>
      <c r="I765" s="89" t="s">
        <v>1693</v>
      </c>
      <c r="J765" s="171" t="s">
        <v>1361</v>
      </c>
      <c r="K765" s="126">
        <v>13</v>
      </c>
      <c r="L765" s="126">
        <v>0</v>
      </c>
      <c r="M765" s="126">
        <v>8</v>
      </c>
      <c r="N765" s="126">
        <v>28</v>
      </c>
      <c r="O765" s="126">
        <v>23</v>
      </c>
      <c r="P765" s="126">
        <v>0</v>
      </c>
      <c r="Q765" s="126">
        <v>44</v>
      </c>
      <c r="R765" s="126">
        <v>1</v>
      </c>
      <c r="S765" s="126">
        <v>1</v>
      </c>
      <c r="T765" s="126">
        <v>0</v>
      </c>
      <c r="U765" s="91">
        <v>16</v>
      </c>
      <c r="V765" s="660">
        <v>0</v>
      </c>
      <c r="W765" s="660">
        <v>15</v>
      </c>
      <c r="X765" s="126">
        <v>130</v>
      </c>
      <c r="Y765" s="91">
        <v>6</v>
      </c>
      <c r="Z765" s="246">
        <v>23</v>
      </c>
      <c r="AA765" s="91">
        <v>0</v>
      </c>
      <c r="AB765" s="91">
        <v>0</v>
      </c>
      <c r="AC765" s="91">
        <v>0</v>
      </c>
      <c r="AD765" s="91">
        <v>0</v>
      </c>
      <c r="AE765" s="91">
        <v>145</v>
      </c>
      <c r="AF765" s="91">
        <v>0</v>
      </c>
      <c r="AG765" s="91">
        <v>7</v>
      </c>
      <c r="AH765" s="91">
        <v>0</v>
      </c>
      <c r="AI765" s="91">
        <v>1</v>
      </c>
      <c r="AJ765" s="126">
        <v>0</v>
      </c>
      <c r="AK765" s="91">
        <v>0</v>
      </c>
      <c r="AL765" s="91">
        <v>6</v>
      </c>
      <c r="AM765" s="91">
        <v>7</v>
      </c>
      <c r="AN765" s="91">
        <v>1</v>
      </c>
      <c r="AO765" s="120"/>
      <c r="AP765" s="92">
        <f t="shared" si="467"/>
        <v>475</v>
      </c>
      <c r="AQ765" s="93">
        <v>408.37633321732937</v>
      </c>
      <c r="AR765" s="94">
        <f t="shared" si="516"/>
        <v>116.31428203926178</v>
      </c>
      <c r="AS765" s="95">
        <f t="shared" si="517"/>
        <v>116.31428203926178</v>
      </c>
      <c r="AT765" s="96">
        <f>COUNT(K765:AO765)</f>
        <v>30</v>
      </c>
      <c r="AU765" s="97">
        <f>COUNTIF(K765:AO765,"&gt;0")</f>
        <v>18</v>
      </c>
      <c r="AV765" s="98"/>
      <c r="AW765" s="58">
        <f t="shared" si="487"/>
        <v>1</v>
      </c>
      <c r="AX765" s="99"/>
      <c r="AY765" s="100">
        <f>MAX(K765:AO765)</f>
        <v>145</v>
      </c>
      <c r="AZ765" s="101">
        <v>178.9</v>
      </c>
      <c r="BA765" s="102">
        <f t="shared" si="470"/>
        <v>-33.900000000000006</v>
      </c>
      <c r="BB765" s="102" t="str">
        <f t="shared" si="471"/>
        <v/>
      </c>
      <c r="BC765" s="102" t="str">
        <f t="shared" si="472"/>
        <v/>
      </c>
      <c r="BD765" s="102">
        <v>24.16</v>
      </c>
      <c r="BE765" s="103">
        <f>AU765-BD765</f>
        <v>-6.16</v>
      </c>
      <c r="BF765" s="531" t="s">
        <v>1775</v>
      </c>
      <c r="BG765" s="105">
        <v>390.24122846346108</v>
      </c>
      <c r="BH765" s="105">
        <v>327.04731578286129</v>
      </c>
      <c r="BI765" s="105">
        <v>331.07975964172448</v>
      </c>
      <c r="BJ765" s="105">
        <v>408.37633321732937</v>
      </c>
      <c r="BK765" s="105">
        <v>496.54514680116273</v>
      </c>
      <c r="BL765" s="105">
        <v>303.507894898877</v>
      </c>
      <c r="BM765" s="105">
        <v>189.8438774340614</v>
      </c>
      <c r="BN765" s="105">
        <v>139.64059443220359</v>
      </c>
      <c r="BO765" s="105">
        <v>172.32926135283407</v>
      </c>
      <c r="BP765" s="105">
        <v>163.86579097825205</v>
      </c>
      <c r="BQ765" s="105">
        <v>131.77082942769044</v>
      </c>
      <c r="BR765" s="106">
        <v>264.34724185735939</v>
      </c>
      <c r="BS765" s="107"/>
      <c r="BT765" s="174">
        <v>23.333333333333332</v>
      </c>
      <c r="BU765" s="174">
        <v>20.916666666666668</v>
      </c>
      <c r="BV765" s="174">
        <v>20.28</v>
      </c>
      <c r="BW765" s="174">
        <v>24.16</v>
      </c>
      <c r="BX765" s="174">
        <v>25.875</v>
      </c>
      <c r="BY765" s="109">
        <v>23.64</v>
      </c>
      <c r="BZ765" s="109">
        <v>21.72</v>
      </c>
      <c r="CA765" s="109">
        <v>18.36</v>
      </c>
      <c r="CB765" s="109">
        <v>20.28</v>
      </c>
      <c r="CC765" s="109">
        <v>19.760000000000002</v>
      </c>
      <c r="CD765" s="109">
        <v>15.68</v>
      </c>
      <c r="CE765" s="109">
        <v>20.916666666666668</v>
      </c>
      <c r="CF765" s="110"/>
      <c r="CG765" s="111">
        <v>135.80000000000001</v>
      </c>
      <c r="CH765" s="111">
        <v>156.69999999999999</v>
      </c>
      <c r="CI765" s="111">
        <v>137.4</v>
      </c>
      <c r="CJ765" s="111">
        <v>178.9</v>
      </c>
      <c r="CK765" s="111">
        <v>154</v>
      </c>
      <c r="CL765" s="111">
        <v>145</v>
      </c>
      <c r="CM765" s="111">
        <v>140.30000000000001</v>
      </c>
      <c r="CN765" s="111">
        <v>180.8</v>
      </c>
      <c r="CO765" s="111">
        <v>151.80000000000001</v>
      </c>
      <c r="CP765" s="111">
        <v>95.2</v>
      </c>
      <c r="CQ765" s="111">
        <v>134.30000000000001</v>
      </c>
      <c r="CR765" s="111">
        <v>130.19999999999999</v>
      </c>
      <c r="CS765" s="112"/>
      <c r="CT765" s="531" t="s">
        <v>1775</v>
      </c>
      <c r="CU765" s="114"/>
      <c r="CV765" s="114"/>
      <c r="CW765" s="114"/>
      <c r="CX765" s="114"/>
      <c r="CY765" s="114"/>
      <c r="CZ765" s="114"/>
      <c r="DA765" s="114"/>
      <c r="DB765" s="115"/>
      <c r="DC765" s="116"/>
      <c r="DD765" s="116"/>
      <c r="DE765" s="116"/>
      <c r="DF765" s="117"/>
      <c r="DH765" s="119"/>
      <c r="DI765" s="119"/>
      <c r="DJ765" s="120"/>
      <c r="DK765" s="121"/>
      <c r="DL765" s="119"/>
      <c r="DM765" s="119"/>
      <c r="DN765" s="120"/>
      <c r="DO765" s="121"/>
      <c r="DP765" s="119"/>
      <c r="DQ765" s="119"/>
      <c r="DR765" s="120"/>
      <c r="DS765" s="121"/>
      <c r="DT765" s="119"/>
      <c r="DU765" s="119"/>
      <c r="DV765" s="120"/>
      <c r="DW765" s="121"/>
      <c r="DX765" s="119"/>
      <c r="DY765" s="119"/>
      <c r="DZ765" s="120"/>
      <c r="EA765" s="121"/>
      <c r="EB765" s="119"/>
      <c r="EC765" s="119"/>
      <c r="ED765" s="120"/>
      <c r="EE765" s="121"/>
      <c r="EF765" s="119"/>
      <c r="EG765" s="119"/>
      <c r="EH765" s="120"/>
      <c r="EI765" s="121"/>
      <c r="EJ765" s="119"/>
      <c r="EK765" s="119"/>
      <c r="EL765" s="120"/>
      <c r="EM765" s="121"/>
      <c r="EN765" s="119"/>
      <c r="EO765" s="119"/>
      <c r="EP765" s="120"/>
      <c r="EQ765" s="121"/>
      <c r="ER765" s="119"/>
      <c r="ES765" s="119"/>
      <c r="ET765" s="120"/>
      <c r="EU765" s="121"/>
      <c r="EV765" s="119"/>
      <c r="EW765" s="119"/>
      <c r="EX765" s="120"/>
      <c r="EY765" s="121"/>
      <c r="EZ765" s="119"/>
      <c r="FA765" s="119"/>
      <c r="FB765" s="120"/>
    </row>
    <row r="766" spans="1:158" s="118" customFormat="1" ht="15" customHeight="1" x14ac:dyDescent="0.25">
      <c r="A766" s="85">
        <v>52045010</v>
      </c>
      <c r="B766" s="86">
        <v>-77.303083330000007</v>
      </c>
      <c r="C766" s="86">
        <v>1.1982222199999999</v>
      </c>
      <c r="D766" s="87">
        <v>2710</v>
      </c>
      <c r="E766" s="532" t="s">
        <v>1936</v>
      </c>
      <c r="F766" s="89" t="s">
        <v>616</v>
      </c>
      <c r="G766" s="89" t="s">
        <v>1521</v>
      </c>
      <c r="H766" s="89" t="s">
        <v>1103</v>
      </c>
      <c r="I766" s="89" t="s">
        <v>1556</v>
      </c>
      <c r="J766" s="171" t="s">
        <v>1104</v>
      </c>
      <c r="K766" s="126">
        <v>0.2</v>
      </c>
      <c r="L766" s="126">
        <v>2</v>
      </c>
      <c r="M766" s="126">
        <v>0</v>
      </c>
      <c r="N766" s="126">
        <v>0</v>
      </c>
      <c r="O766" s="126">
        <v>0</v>
      </c>
      <c r="P766" s="126">
        <v>0</v>
      </c>
      <c r="Q766" s="126">
        <v>0</v>
      </c>
      <c r="R766" s="126">
        <v>0.4</v>
      </c>
      <c r="S766" s="126">
        <v>4.5</v>
      </c>
      <c r="T766" s="126">
        <v>0.2</v>
      </c>
      <c r="U766" s="91">
        <v>0.3</v>
      </c>
      <c r="V766" s="661">
        <v>0.2</v>
      </c>
      <c r="W766" s="661">
        <v>0</v>
      </c>
      <c r="X766" s="126">
        <v>6.6</v>
      </c>
      <c r="Y766" s="126">
        <v>1.2</v>
      </c>
      <c r="Z766" s="339">
        <v>17.8</v>
      </c>
      <c r="AA766" s="91">
        <v>8</v>
      </c>
      <c r="AB766" s="91">
        <v>0.2</v>
      </c>
      <c r="AC766" s="91">
        <v>2.1</v>
      </c>
      <c r="AD766" s="91">
        <v>0</v>
      </c>
      <c r="AE766" s="91">
        <v>0</v>
      </c>
      <c r="AF766" s="91">
        <v>0</v>
      </c>
      <c r="AG766" s="91">
        <v>2.6</v>
      </c>
      <c r="AH766" s="91">
        <v>2.8</v>
      </c>
      <c r="AI766" s="91">
        <v>4.2</v>
      </c>
      <c r="AJ766" s="126">
        <v>0.7</v>
      </c>
      <c r="AK766" s="91">
        <v>5.5</v>
      </c>
      <c r="AL766" s="91">
        <v>0</v>
      </c>
      <c r="AM766" s="91">
        <v>0</v>
      </c>
      <c r="AN766" s="91">
        <v>0.6</v>
      </c>
      <c r="AO766" s="120"/>
      <c r="AP766" s="92">
        <f t="shared" si="467"/>
        <v>60.100000000000009</v>
      </c>
      <c r="AQ766" s="93">
        <v>87.236000000000004</v>
      </c>
      <c r="AR766" s="94">
        <f>+AP766*100/AQ766</f>
        <v>68.893576046586276</v>
      </c>
      <c r="AS766" s="95">
        <f>IF(AND((AP766*$AT$1*100/(AQ766*AT766))&gt;100+3.33*AP766-AQ766*AT766/$AT$1,AQ766&lt;30),IF(100+3.33*AP766-AQ766*AT766/$AT$1&gt;200,200,100+3.33*AP766-AQ766*AT766/$AT$1),IF((AP766*$AT$1*100/(AQ766*AT766))&lt;100+AP766-3.33*AQ766*AT766/$AT$1,100+AP766-3.33*AQ766*AT766/$AT$1,IF((AP766*$AT$1*100/(AQ766*AT766))&gt;200,200,(AP766*$AT$1*100/(AQ766*AT766)))))</f>
        <v>68.89357604658629</v>
      </c>
      <c r="AT766" s="96">
        <f>COUNT(K766:AO766)</f>
        <v>30</v>
      </c>
      <c r="AU766" s="97">
        <f t="shared" si="519"/>
        <v>19</v>
      </c>
      <c r="AV766" s="98"/>
      <c r="AW766" s="58">
        <f t="shared" si="487"/>
        <v>0.6</v>
      </c>
      <c r="AX766" s="99"/>
      <c r="AY766" s="100">
        <f>MAX(K766:AO766)</f>
        <v>17.8</v>
      </c>
      <c r="AZ766" s="101">
        <v>47</v>
      </c>
      <c r="BA766" s="102">
        <f t="shared" si="470"/>
        <v>-29.2</v>
      </c>
      <c r="BB766" s="102" t="str">
        <f t="shared" si="471"/>
        <v/>
      </c>
      <c r="BC766" s="102" t="str">
        <f t="shared" si="472"/>
        <v/>
      </c>
      <c r="BD766" s="102">
        <v>13.791777188328911</v>
      </c>
      <c r="BE766" s="103">
        <f>AU766-BD766</f>
        <v>5.2082228116710887</v>
      </c>
      <c r="BF766" s="125" t="s">
        <v>557</v>
      </c>
      <c r="BG766" s="105">
        <v>77.157561268500004</v>
      </c>
      <c r="BH766" s="105">
        <v>69.969230769230762</v>
      </c>
      <c r="BI766" s="105">
        <v>81.41852204992</v>
      </c>
      <c r="BJ766" s="105">
        <v>87.236000000000004</v>
      </c>
      <c r="BK766" s="105">
        <v>85.912500000000009</v>
      </c>
      <c r="BL766" s="105">
        <v>45.337499999999999</v>
      </c>
      <c r="BM766" s="105">
        <v>35.368868279958328</v>
      </c>
      <c r="BN766" s="105">
        <v>24.096153846153843</v>
      </c>
      <c r="BO766" s="105">
        <v>30.412499999999998</v>
      </c>
      <c r="BP766" s="105">
        <v>85.049999999999983</v>
      </c>
      <c r="BQ766" s="105">
        <v>114.33876285570835</v>
      </c>
      <c r="BR766" s="106">
        <v>91.068055693291669</v>
      </c>
      <c r="BS766" s="107"/>
      <c r="BT766" s="174">
        <v>12.275707747977863</v>
      </c>
      <c r="BU766" s="174">
        <v>10.988067786359617</v>
      </c>
      <c r="BV766" s="174">
        <v>12.83057142857143</v>
      </c>
      <c r="BW766" s="174">
        <v>13.791777188328911</v>
      </c>
      <c r="BX766" s="174">
        <v>13.451999999999998</v>
      </c>
      <c r="BY766" s="109">
        <v>9.2634482758620695</v>
      </c>
      <c r="BZ766" s="109">
        <v>8.3023399014778292</v>
      </c>
      <c r="CA766" s="109">
        <v>5.736124794745483</v>
      </c>
      <c r="CB766" s="109">
        <v>7.7010467980295578</v>
      </c>
      <c r="CC766" s="109">
        <v>11.915138660828315</v>
      </c>
      <c r="CD766" s="109">
        <v>15.326923076923077</v>
      </c>
      <c r="CE766" s="109">
        <v>14.251428571428569</v>
      </c>
      <c r="CF766" s="110"/>
      <c r="CG766" s="111">
        <v>66.099999999999994</v>
      </c>
      <c r="CH766" s="111">
        <v>52.3</v>
      </c>
      <c r="CI766" s="111">
        <v>46.3</v>
      </c>
      <c r="CJ766" s="111">
        <v>47</v>
      </c>
      <c r="CK766" s="111">
        <v>45</v>
      </c>
      <c r="CL766" s="111">
        <v>32.9</v>
      </c>
      <c r="CM766" s="111">
        <v>49.3</v>
      </c>
      <c r="CN766" s="111">
        <v>28</v>
      </c>
      <c r="CO766" s="111">
        <v>35.700000000000003</v>
      </c>
      <c r="CP766" s="111">
        <v>42.8</v>
      </c>
      <c r="CQ766" s="111">
        <v>43</v>
      </c>
      <c r="CR766" s="111">
        <v>45.8</v>
      </c>
      <c r="CS766" s="112"/>
      <c r="CT766" s="533" t="s">
        <v>557</v>
      </c>
      <c r="CU766" s="114">
        <f t="shared" ref="CU766:CU807" si="521">SUM(K766:T766)</f>
        <v>7.3</v>
      </c>
      <c r="CV766" s="114"/>
      <c r="CW766" s="114"/>
      <c r="CX766" s="114">
        <f>SUM(U766:AD766)</f>
        <v>36.400000000000006</v>
      </c>
      <c r="CY766" s="114"/>
      <c r="CZ766" s="114"/>
      <c r="DA766" s="114">
        <f>SUM(AE766:AO766)</f>
        <v>16.400000000000002</v>
      </c>
      <c r="DB766" s="115">
        <f>+SUM(CU766:DA766)</f>
        <v>60.100000000000009</v>
      </c>
      <c r="DC766" s="116">
        <f t="shared" ref="DC766:DC807" si="522">COUNT(K766:T766)</f>
        <v>10</v>
      </c>
      <c r="DD766" s="116">
        <f>COUNT(U766:AD766)</f>
        <v>10</v>
      </c>
      <c r="DE766" s="116">
        <f>COUNT(AE766:AO766)</f>
        <v>10</v>
      </c>
      <c r="DF766" s="117">
        <f t="shared" ref="DF766:DF807" si="523">COUNT(K766:AO766)</f>
        <v>30</v>
      </c>
      <c r="DH766" s="119">
        <v>24.090352941176469</v>
      </c>
      <c r="DI766" s="119">
        <v>25.106823529411766</v>
      </c>
      <c r="DJ766" s="120">
        <v>19.922823529411769</v>
      </c>
      <c r="DK766" s="121"/>
      <c r="DL766" s="119">
        <v>21.073195767195767</v>
      </c>
      <c r="DM766" s="119">
        <v>23.263973544973545</v>
      </c>
      <c r="DN766" s="120">
        <v>21.386164021164017</v>
      </c>
      <c r="DO766" s="121"/>
      <c r="DP766" s="119">
        <v>22.479379746835441</v>
      </c>
      <c r="DQ766" s="119">
        <v>26.482556962025321</v>
      </c>
      <c r="DR766" s="120">
        <v>32.128063291139242</v>
      </c>
      <c r="DS766" s="121"/>
      <c r="DT766" s="119">
        <v>27.964297520661155</v>
      </c>
      <c r="DU766" s="119">
        <v>30.534545454545452</v>
      </c>
      <c r="DV766" s="120">
        <v>28.581157024793388</v>
      </c>
      <c r="DW766" s="121"/>
      <c r="DX766" s="119">
        <v>25.005369415807561</v>
      </c>
      <c r="DY766" s="119">
        <v>21.504617697594501</v>
      </c>
      <c r="DZ766" s="120">
        <v>31.106679553264605</v>
      </c>
      <c r="EA766" s="121"/>
      <c r="EB766" s="119">
        <v>16.910947284978196</v>
      </c>
      <c r="EC766" s="119">
        <v>14.158002378121283</v>
      </c>
      <c r="ED766" s="120">
        <v>11.700015854141894</v>
      </c>
      <c r="EE766" s="121"/>
      <c r="EF766" s="119">
        <v>10.745021231422507</v>
      </c>
      <c r="EG766" s="119">
        <v>11.996868365180466</v>
      </c>
      <c r="EH766" s="120">
        <v>10.014777070063694</v>
      </c>
      <c r="EI766" s="121"/>
      <c r="EJ766" s="119">
        <v>7.5493951612903221</v>
      </c>
      <c r="EK766" s="119">
        <v>8.3546639784946226</v>
      </c>
      <c r="EL766" s="120">
        <v>9.0592741935483865</v>
      </c>
      <c r="EM766" s="121"/>
      <c r="EN766" s="119">
        <v>17.676559633027523</v>
      </c>
      <c r="EO766" s="119">
        <v>13.281834862385319</v>
      </c>
      <c r="EP766" s="120">
        <v>32.911605504587151</v>
      </c>
      <c r="EQ766" s="121"/>
      <c r="ER766" s="119">
        <v>25.606525871172121</v>
      </c>
      <c r="ES766" s="119">
        <v>32.260190073917641</v>
      </c>
      <c r="ET766" s="120">
        <v>37.60328405491024</v>
      </c>
      <c r="EU766" s="121"/>
      <c r="EV766" s="119">
        <v>33.250410958904105</v>
      </c>
      <c r="EW766" s="119">
        <v>37.802550554468361</v>
      </c>
      <c r="EX766" s="120">
        <v>30.083705153294186</v>
      </c>
      <c r="EY766" s="121"/>
      <c r="EZ766" s="119">
        <v>22.884776119402982</v>
      </c>
      <c r="FA766" s="119">
        <v>33.708656716417906</v>
      </c>
      <c r="FB766" s="120">
        <v>26.286567164179104</v>
      </c>
    </row>
    <row r="767" spans="1:158" s="118" customFormat="1" ht="15" customHeight="1" x14ac:dyDescent="0.25">
      <c r="A767" s="208">
        <v>44015060</v>
      </c>
      <c r="B767" s="534">
        <v>-76.651833330000002</v>
      </c>
      <c r="C767" s="534">
        <v>1.1573333299999999</v>
      </c>
      <c r="D767" s="87">
        <v>650</v>
      </c>
      <c r="E767" s="535" t="s">
        <v>1295</v>
      </c>
      <c r="F767" s="536" t="s">
        <v>555</v>
      </c>
      <c r="G767" s="537" t="s">
        <v>1526</v>
      </c>
      <c r="H767" s="537" t="s">
        <v>1529</v>
      </c>
      <c r="I767" s="537" t="s">
        <v>1694</v>
      </c>
      <c r="J767" s="538" t="s">
        <v>722</v>
      </c>
      <c r="K767" s="539">
        <v>0</v>
      </c>
      <c r="L767" s="539">
        <v>2.7</v>
      </c>
      <c r="M767" s="539">
        <v>0</v>
      </c>
      <c r="N767" s="539">
        <v>0.2</v>
      </c>
      <c r="O767" s="539">
        <v>8.4</v>
      </c>
      <c r="P767" s="539">
        <v>1.5</v>
      </c>
      <c r="Q767" s="539">
        <v>1.1000000000000001</v>
      </c>
      <c r="R767" s="539">
        <v>19.600000000000001</v>
      </c>
      <c r="S767" s="539">
        <v>31.3</v>
      </c>
      <c r="T767" s="539">
        <v>2.5</v>
      </c>
      <c r="U767" s="539">
        <v>1.2</v>
      </c>
      <c r="V767" s="670">
        <v>6.5</v>
      </c>
      <c r="W767" s="670">
        <v>1.4</v>
      </c>
      <c r="X767" s="539">
        <v>0</v>
      </c>
      <c r="Y767" s="406">
        <v>0</v>
      </c>
      <c r="Z767" s="407">
        <v>5.4</v>
      </c>
      <c r="AA767" s="406">
        <v>5.9</v>
      </c>
      <c r="AB767" s="539">
        <v>3.2</v>
      </c>
      <c r="AC767" s="539">
        <v>23</v>
      </c>
      <c r="AD767" s="539">
        <v>0</v>
      </c>
      <c r="AE767" s="539">
        <v>3</v>
      </c>
      <c r="AF767" s="539">
        <v>3</v>
      </c>
      <c r="AG767" s="539">
        <v>0.5</v>
      </c>
      <c r="AH767" s="539">
        <v>0.9</v>
      </c>
      <c r="AI767" s="539">
        <v>2.5</v>
      </c>
      <c r="AJ767" s="539" t="s">
        <v>1301</v>
      </c>
      <c r="AK767" s="539">
        <v>29.5</v>
      </c>
      <c r="AL767" s="539">
        <v>2.7</v>
      </c>
      <c r="AM767" s="539">
        <v>2.2000000000000002</v>
      </c>
      <c r="AN767" s="539">
        <v>48.9</v>
      </c>
      <c r="AO767" s="539"/>
      <c r="AP767" s="92">
        <f t="shared" si="467"/>
        <v>207.1</v>
      </c>
      <c r="AQ767" s="93">
        <v>394.36800000000005</v>
      </c>
      <c r="AR767" s="94">
        <f t="shared" si="516"/>
        <v>52.514402791301521</v>
      </c>
      <c r="AS767" s="95">
        <f t="shared" si="517"/>
        <v>54.325244266863635</v>
      </c>
      <c r="AT767" s="96">
        <f t="shared" si="518"/>
        <v>29</v>
      </c>
      <c r="AU767" s="97">
        <f t="shared" si="519"/>
        <v>24</v>
      </c>
      <c r="AV767" s="98"/>
      <c r="AW767" s="58">
        <f t="shared" si="487"/>
        <v>48.9</v>
      </c>
      <c r="AX767" s="99"/>
      <c r="AY767" s="100">
        <f>MAX(K767:AO767)</f>
        <v>48.9</v>
      </c>
      <c r="AZ767" s="101">
        <v>120.5</v>
      </c>
      <c r="BA767" s="102">
        <f t="shared" si="470"/>
        <v>-71.599999999999994</v>
      </c>
      <c r="BB767" s="102" t="str">
        <f t="shared" si="471"/>
        <v/>
      </c>
      <c r="BC767" s="102" t="str">
        <f t="shared" si="472"/>
        <v/>
      </c>
      <c r="BD767" s="102">
        <v>22.862068965517246</v>
      </c>
      <c r="BE767" s="103">
        <f>AU767-BD767</f>
        <v>1.1379310344827545</v>
      </c>
      <c r="BF767" s="213" t="s">
        <v>1295</v>
      </c>
      <c r="BG767" s="105">
        <v>204.1423076923077</v>
      </c>
      <c r="BH767" s="105">
        <v>225.25185185185185</v>
      </c>
      <c r="BI767" s="105">
        <v>297.5958333333333</v>
      </c>
      <c r="BJ767" s="105">
        <v>394.36800000000005</v>
      </c>
      <c r="BK767" s="105">
        <v>431.04166666666669</v>
      </c>
      <c r="BL767" s="105">
        <v>466.32499999999987</v>
      </c>
      <c r="BM767" s="105">
        <v>418.45833333333326</v>
      </c>
      <c r="BN767" s="105">
        <v>316.32165110905964</v>
      </c>
      <c r="BO767" s="105">
        <v>306.50833333333333</v>
      </c>
      <c r="BP767" s="105">
        <v>234.24583333333337</v>
      </c>
      <c r="BQ767" s="105">
        <v>245.11923076923074</v>
      </c>
      <c r="BR767" s="106">
        <v>229.96249999999995</v>
      </c>
      <c r="BS767" s="107"/>
      <c r="BT767" s="143">
        <v>16.890370370370366</v>
      </c>
      <c r="BU767" s="143">
        <v>17.94368082162622</v>
      </c>
      <c r="BV767" s="143">
        <v>22.040190249702732</v>
      </c>
      <c r="BW767" s="143">
        <v>22.862068965517246</v>
      </c>
      <c r="BX767" s="143">
        <v>24.504835513277836</v>
      </c>
      <c r="BY767" s="143">
        <v>24.231724544447495</v>
      </c>
      <c r="BZ767" s="143">
        <v>23.992003850291599</v>
      </c>
      <c r="CA767" s="143">
        <v>21.192409790002952</v>
      </c>
      <c r="CB767" s="143">
        <v>18.246630994847404</v>
      </c>
      <c r="CC767" s="143">
        <v>18.277654320987654</v>
      </c>
      <c r="CD767" s="143">
        <v>17.64482758620689</v>
      </c>
      <c r="CE767" s="144">
        <v>19.417413793103449</v>
      </c>
      <c r="CF767" s="110"/>
      <c r="CG767" s="111">
        <v>119.5</v>
      </c>
      <c r="CH767" s="111">
        <v>108</v>
      </c>
      <c r="CI767" s="111">
        <v>129.30000000000001</v>
      </c>
      <c r="CJ767" s="111">
        <v>120.5</v>
      </c>
      <c r="CK767" s="111">
        <v>119.5</v>
      </c>
      <c r="CL767" s="111">
        <v>168</v>
      </c>
      <c r="CM767" s="111">
        <v>117.6</v>
      </c>
      <c r="CN767" s="111">
        <v>168.3</v>
      </c>
      <c r="CO767" s="111">
        <v>119.5</v>
      </c>
      <c r="CP767" s="111">
        <v>124.7</v>
      </c>
      <c r="CQ767" s="111">
        <v>110.3</v>
      </c>
      <c r="CR767" s="111">
        <v>128.4</v>
      </c>
      <c r="CS767" s="112"/>
      <c r="CT767" s="531" t="s">
        <v>1295</v>
      </c>
      <c r="CU767" s="114">
        <f t="shared" si="521"/>
        <v>67.3</v>
      </c>
      <c r="CV767" s="114"/>
      <c r="CW767" s="114"/>
      <c r="CX767" s="114">
        <f>SUM(U767:AD767)</f>
        <v>46.599999999999994</v>
      </c>
      <c r="CY767" s="114"/>
      <c r="CZ767" s="114"/>
      <c r="DA767" s="114">
        <f>SUM(AE767:AO767)</f>
        <v>93.2</v>
      </c>
      <c r="DB767" s="115">
        <f>+SUM(CU767:DA767)</f>
        <v>207.1</v>
      </c>
      <c r="DC767" s="116">
        <f t="shared" si="522"/>
        <v>10</v>
      </c>
      <c r="DD767" s="116">
        <f>COUNT(U767:AD767)</f>
        <v>10</v>
      </c>
      <c r="DE767" s="116">
        <f>COUNT(AE767:AO767)</f>
        <v>9</v>
      </c>
      <c r="DF767" s="117">
        <f t="shared" si="523"/>
        <v>29</v>
      </c>
      <c r="DH767" s="119">
        <v>73.990306014907915</v>
      </c>
      <c r="DI767" s="119">
        <v>54.896033494931679</v>
      </c>
      <c r="DJ767" s="120">
        <v>71.691921359725583</v>
      </c>
      <c r="DK767" s="121"/>
      <c r="DL767" s="119">
        <v>101.63834112547558</v>
      </c>
      <c r="DM767" s="119">
        <v>58.728769093903203</v>
      </c>
      <c r="DN767" s="120">
        <v>66.737237606708192</v>
      </c>
      <c r="DO767" s="121"/>
      <c r="DP767" s="119">
        <v>88.896625715247382</v>
      </c>
      <c r="DQ767" s="119">
        <v>94.320514978121835</v>
      </c>
      <c r="DR767" s="120">
        <v>89.907859306630755</v>
      </c>
      <c r="DS767" s="121"/>
      <c r="DT767" s="119">
        <v>117.35443103448279</v>
      </c>
      <c r="DU767" s="119">
        <v>132.71648580121706</v>
      </c>
      <c r="DV767" s="120">
        <v>133.3970831643002</v>
      </c>
      <c r="DW767" s="121"/>
      <c r="DX767" s="119">
        <v>155.14204982517484</v>
      </c>
      <c r="DY767" s="119">
        <v>126.91682954545456</v>
      </c>
      <c r="DZ767" s="120">
        <v>160.26512062937064</v>
      </c>
      <c r="EA767" s="121"/>
      <c r="EB767" s="119">
        <v>192.25635732430146</v>
      </c>
      <c r="EC767" s="119">
        <v>144.94405249788315</v>
      </c>
      <c r="ED767" s="120">
        <v>136.32359017781542</v>
      </c>
      <c r="EE767" s="121"/>
      <c r="EF767" s="119">
        <v>139.59151470945784</v>
      </c>
      <c r="EG767" s="119">
        <v>139.19153902261121</v>
      </c>
      <c r="EH767" s="120">
        <v>132.49194626793096</v>
      </c>
      <c r="EI767" s="121"/>
      <c r="EJ767" s="119">
        <v>128.09901302994945</v>
      </c>
      <c r="EK767" s="119">
        <v>111.655241151303</v>
      </c>
      <c r="EL767" s="120">
        <v>108.20407915208091</v>
      </c>
      <c r="EM767" s="121"/>
      <c r="EN767" s="119">
        <v>106.97549476469908</v>
      </c>
      <c r="EO767" s="119">
        <v>90.714401392244838</v>
      </c>
      <c r="EP767" s="120">
        <v>98.589270509722681</v>
      </c>
      <c r="EQ767" s="121"/>
      <c r="ER767" s="119">
        <v>82.894408094435093</v>
      </c>
      <c r="ES767" s="119">
        <v>83.694354131534581</v>
      </c>
      <c r="ET767" s="120">
        <v>70.595237774030366</v>
      </c>
      <c r="EU767" s="121"/>
      <c r="EV767" s="119">
        <v>67.999900373599004</v>
      </c>
      <c r="EW767" s="119">
        <v>93.475367372353674</v>
      </c>
      <c r="EX767" s="120">
        <v>74.5647322540473</v>
      </c>
      <c r="EY767" s="121"/>
      <c r="EZ767" s="119">
        <v>63.114821576763489</v>
      </c>
      <c r="FA767" s="119">
        <v>64.630290456431538</v>
      </c>
      <c r="FB767" s="120">
        <v>87.09488796680499</v>
      </c>
    </row>
    <row r="768" spans="1:158" s="118" customFormat="1" ht="15" customHeight="1" x14ac:dyDescent="0.25">
      <c r="A768" s="208">
        <v>44015010</v>
      </c>
      <c r="B768" s="86">
        <v>-76.619249999999994</v>
      </c>
      <c r="C768" s="86">
        <v>1.0342499999999999</v>
      </c>
      <c r="D768" s="87">
        <v>440</v>
      </c>
      <c r="E768" s="540" t="s">
        <v>1937</v>
      </c>
      <c r="F768" s="210" t="s">
        <v>555</v>
      </c>
      <c r="G768" s="210" t="s">
        <v>1526</v>
      </c>
      <c r="H768" s="210" t="s">
        <v>723</v>
      </c>
      <c r="I768" s="210" t="s">
        <v>1695</v>
      </c>
      <c r="J768" s="365" t="s">
        <v>1296</v>
      </c>
      <c r="K768" s="126">
        <v>0</v>
      </c>
      <c r="L768" s="126">
        <v>61.9</v>
      </c>
      <c r="M768" s="126">
        <v>1</v>
      </c>
      <c r="N768" s="126">
        <v>2.5</v>
      </c>
      <c r="O768" s="126">
        <v>5.9</v>
      </c>
      <c r="P768" s="126">
        <v>3.1</v>
      </c>
      <c r="Q768" s="126">
        <v>4.3</v>
      </c>
      <c r="R768" s="126">
        <v>5.4</v>
      </c>
      <c r="S768" s="126">
        <v>25.7</v>
      </c>
      <c r="T768" s="126">
        <v>0.7</v>
      </c>
      <c r="U768" s="91">
        <v>0</v>
      </c>
      <c r="V768" s="661">
        <v>18.8</v>
      </c>
      <c r="W768" s="661">
        <v>17.899999999999999</v>
      </c>
      <c r="X768" s="126">
        <v>0</v>
      </c>
      <c r="Y768" s="126">
        <v>1.2</v>
      </c>
      <c r="Z768" s="339">
        <v>20.5</v>
      </c>
      <c r="AA768" s="91">
        <v>28.2</v>
      </c>
      <c r="AB768" s="91">
        <v>3.6</v>
      </c>
      <c r="AC768" s="91">
        <v>35.200000000000003</v>
      </c>
      <c r="AD768" s="91">
        <v>0.3</v>
      </c>
      <c r="AE768" s="91">
        <v>35.6</v>
      </c>
      <c r="AF768" s="91">
        <v>11</v>
      </c>
      <c r="AG768" s="91">
        <v>21</v>
      </c>
      <c r="AH768" s="91">
        <v>0</v>
      </c>
      <c r="AI768" s="91">
        <v>4.0999999999999996</v>
      </c>
      <c r="AJ768" s="126">
        <v>23.1</v>
      </c>
      <c r="AK768" s="91">
        <v>0.8</v>
      </c>
      <c r="AL768" s="91">
        <v>0</v>
      </c>
      <c r="AM768" s="91">
        <v>5.2</v>
      </c>
      <c r="AN768" s="91">
        <v>66</v>
      </c>
      <c r="AO768" s="120"/>
      <c r="AP768" s="92" t="str">
        <f t="shared" si="467"/>
        <v/>
      </c>
      <c r="AQ768" s="93" t="s">
        <v>1301</v>
      </c>
      <c r="AR768" s="94"/>
      <c r="AS768" s="94"/>
      <c r="AT768" s="96"/>
      <c r="AU768" s="97"/>
      <c r="AV768" s="98"/>
      <c r="AW768" s="58"/>
      <c r="AX768" s="99"/>
      <c r="AY768" s="100"/>
      <c r="AZ768" s="101"/>
      <c r="BA768" s="102" t="str">
        <f t="shared" si="470"/>
        <v/>
      </c>
      <c r="BB768" s="102" t="str">
        <f t="shared" si="471"/>
        <v/>
      </c>
      <c r="BC768" s="102" t="str">
        <f t="shared" si="472"/>
        <v/>
      </c>
      <c r="BD768" s="102" t="s">
        <v>1301</v>
      </c>
      <c r="BE768" s="103"/>
      <c r="BF768" s="213" t="s">
        <v>1843</v>
      </c>
      <c r="BG768" s="105" t="s">
        <v>1301</v>
      </c>
      <c r="BH768" s="105" t="s">
        <v>1301</v>
      </c>
      <c r="BI768" s="105" t="s">
        <v>1301</v>
      </c>
      <c r="BJ768" s="105" t="s">
        <v>1301</v>
      </c>
      <c r="BK768" s="105" t="s">
        <v>1301</v>
      </c>
      <c r="BL768" s="105" t="s">
        <v>1301</v>
      </c>
      <c r="BM768" s="105" t="s">
        <v>1301</v>
      </c>
      <c r="BN768" s="105" t="s">
        <v>1301</v>
      </c>
      <c r="BO768" s="105" t="s">
        <v>1301</v>
      </c>
      <c r="BP768" s="105" t="s">
        <v>1301</v>
      </c>
      <c r="BQ768" s="105" t="s">
        <v>1301</v>
      </c>
      <c r="BR768" s="106" t="s">
        <v>1301</v>
      </c>
      <c r="BS768" s="107"/>
      <c r="BT768" s="174" t="s">
        <v>1301</v>
      </c>
      <c r="BU768" s="174" t="s">
        <v>1301</v>
      </c>
      <c r="BV768" s="174" t="s">
        <v>1301</v>
      </c>
      <c r="BW768" s="174" t="s">
        <v>1301</v>
      </c>
      <c r="BX768" s="174" t="s">
        <v>1301</v>
      </c>
      <c r="BY768" s="109" t="s">
        <v>1301</v>
      </c>
      <c r="BZ768" s="109" t="s">
        <v>1301</v>
      </c>
      <c r="CA768" s="109" t="s">
        <v>1301</v>
      </c>
      <c r="CB768" s="109" t="s">
        <v>1301</v>
      </c>
      <c r="CC768" s="109" t="s">
        <v>1301</v>
      </c>
      <c r="CD768" s="109" t="s">
        <v>1301</v>
      </c>
      <c r="CE768" s="109" t="s">
        <v>1301</v>
      </c>
      <c r="CF768" s="110"/>
      <c r="CG768" s="111"/>
      <c r="CH768" s="111"/>
      <c r="CI768" s="111"/>
      <c r="CJ768" s="111"/>
      <c r="CK768" s="111"/>
      <c r="CL768" s="111"/>
      <c r="CM768" s="111"/>
      <c r="CN768" s="111"/>
      <c r="CO768" s="111"/>
      <c r="CP768" s="111"/>
      <c r="CQ768" s="111"/>
      <c r="CR768" s="111"/>
      <c r="CS768" s="112"/>
      <c r="CT768" s="541" t="s">
        <v>1843</v>
      </c>
      <c r="CU768" s="114">
        <f t="shared" si="521"/>
        <v>110.50000000000001</v>
      </c>
      <c r="CV768" s="114"/>
      <c r="CW768" s="114"/>
      <c r="CX768" s="114"/>
      <c r="CY768" s="114"/>
      <c r="CZ768" s="114"/>
      <c r="DA768" s="114"/>
      <c r="DB768" s="115"/>
      <c r="DC768" s="116">
        <f t="shared" si="522"/>
        <v>10</v>
      </c>
      <c r="DD768" s="116"/>
      <c r="DE768" s="116"/>
      <c r="DF768" s="117">
        <f t="shared" si="523"/>
        <v>30</v>
      </c>
      <c r="DH768" s="119">
        <v>112.13179273377007</v>
      </c>
      <c r="DI768" s="119">
        <v>101.17525312686122</v>
      </c>
      <c r="DJ768" s="120">
        <v>118.15295413936866</v>
      </c>
      <c r="DK768" s="121"/>
      <c r="DL768" s="119">
        <v>141.71688121975711</v>
      </c>
      <c r="DM768" s="119">
        <v>109.56180954989497</v>
      </c>
      <c r="DN768" s="120">
        <v>105.55464256368116</v>
      </c>
      <c r="DO768" s="121"/>
      <c r="DP768" s="119">
        <v>116.8359229001787</v>
      </c>
      <c r="DQ768" s="119">
        <v>138.66348480980341</v>
      </c>
      <c r="DR768" s="120">
        <v>126.19059229001786</v>
      </c>
      <c r="DS768" s="121"/>
      <c r="DT768" s="119">
        <v>173.19799564270158</v>
      </c>
      <c r="DU768" s="119">
        <v>205.97898420479311</v>
      </c>
      <c r="DV768" s="120">
        <v>176.36376089324622</v>
      </c>
      <c r="DW768" s="121"/>
      <c r="DX768" s="119">
        <v>167.56115258791917</v>
      </c>
      <c r="DY768" s="119">
        <v>176.02284320598204</v>
      </c>
      <c r="DZ768" s="120">
        <v>217.83933753943219</v>
      </c>
      <c r="EA768" s="121"/>
      <c r="EB768" s="119">
        <v>224.45003596506245</v>
      </c>
      <c r="EC768" s="119">
        <v>174.80164868413539</v>
      </c>
      <c r="ED768" s="120">
        <v>174.80164868413539</v>
      </c>
      <c r="EE768" s="121"/>
      <c r="EF768" s="119">
        <v>190.14188607053936</v>
      </c>
      <c r="EG768" s="119">
        <v>142.09158995163048</v>
      </c>
      <c r="EH768" s="120">
        <v>166.21479983989903</v>
      </c>
      <c r="EI768" s="121"/>
      <c r="EJ768" s="119">
        <v>121.97425892317004</v>
      </c>
      <c r="EK768" s="119">
        <v>123.97071990320633</v>
      </c>
      <c r="EL768" s="120">
        <v>122.54467634603755</v>
      </c>
      <c r="EM768" s="121"/>
      <c r="EN768" s="119">
        <v>132.01877086422115</v>
      </c>
      <c r="EO768" s="119">
        <v>117.23031804486105</v>
      </c>
      <c r="EP768" s="120">
        <v>103.81298005643501</v>
      </c>
      <c r="EQ768" s="121"/>
      <c r="ER768" s="119">
        <v>108.64207146845338</v>
      </c>
      <c r="ES768" s="119">
        <v>117.53905639307649</v>
      </c>
      <c r="ET768" s="120">
        <v>127.91887213847014</v>
      </c>
      <c r="EU768" s="121"/>
      <c r="EV768" s="119">
        <v>114.74759308747549</v>
      </c>
      <c r="EW768" s="119">
        <v>130.54477017637626</v>
      </c>
      <c r="EX768" s="120">
        <v>117.3643034028149</v>
      </c>
      <c r="EY768" s="121"/>
      <c r="EZ768" s="119">
        <v>111.46287011807451</v>
      </c>
      <c r="FA768" s="119">
        <v>112.28169744676558</v>
      </c>
      <c r="FB768" s="120">
        <v>151.89246947219701</v>
      </c>
    </row>
    <row r="769" spans="1:158" s="118" customFormat="1" ht="15" customHeight="1" x14ac:dyDescent="0.25">
      <c r="A769" s="85">
        <v>52055220</v>
      </c>
      <c r="B769" s="86">
        <v>-77.636888889999994</v>
      </c>
      <c r="C769" s="86">
        <v>1.07061111</v>
      </c>
      <c r="D769" s="87">
        <v>3120</v>
      </c>
      <c r="E769" s="542" t="s">
        <v>558</v>
      </c>
      <c r="F769" s="89" t="s">
        <v>616</v>
      </c>
      <c r="G769" s="89" t="s">
        <v>1521</v>
      </c>
      <c r="H769" s="89" t="s">
        <v>1103</v>
      </c>
      <c r="I769" s="89" t="s">
        <v>1557</v>
      </c>
      <c r="J769" s="171" t="s">
        <v>1105</v>
      </c>
      <c r="K769" s="126">
        <v>0</v>
      </c>
      <c r="L769" s="126">
        <v>4.7</v>
      </c>
      <c r="M769" s="126">
        <v>0</v>
      </c>
      <c r="N769" s="126">
        <v>0</v>
      </c>
      <c r="O769" s="126">
        <v>0.1</v>
      </c>
      <c r="P769" s="126">
        <v>1.6</v>
      </c>
      <c r="Q769" s="126">
        <v>0</v>
      </c>
      <c r="R769" s="126">
        <v>0</v>
      </c>
      <c r="S769" s="126">
        <v>0</v>
      </c>
      <c r="T769" s="126">
        <v>0</v>
      </c>
      <c r="U769" s="91">
        <v>0</v>
      </c>
      <c r="V769" s="661">
        <v>0</v>
      </c>
      <c r="W769" s="661">
        <v>1.9</v>
      </c>
      <c r="X769" s="126">
        <v>1.1000000000000001</v>
      </c>
      <c r="Y769" s="126">
        <v>6</v>
      </c>
      <c r="Z769" s="339">
        <v>31.1</v>
      </c>
      <c r="AA769" s="91">
        <v>0.6</v>
      </c>
      <c r="AB769" s="91">
        <v>1.5</v>
      </c>
      <c r="AC769" s="91">
        <v>6</v>
      </c>
      <c r="AD769" s="91">
        <v>0</v>
      </c>
      <c r="AE769" s="91">
        <v>0</v>
      </c>
      <c r="AF769" s="91">
        <v>1.9</v>
      </c>
      <c r="AG769" s="91">
        <v>0</v>
      </c>
      <c r="AH769" s="91">
        <v>4.0999999999999996</v>
      </c>
      <c r="AI769" s="126">
        <v>3.1</v>
      </c>
      <c r="AJ769" s="126">
        <v>12.4</v>
      </c>
      <c r="AK769" s="91">
        <v>13.2</v>
      </c>
      <c r="AL769" s="91">
        <v>15</v>
      </c>
      <c r="AM769" s="91">
        <v>0</v>
      </c>
      <c r="AN769" s="91">
        <v>0.1</v>
      </c>
      <c r="AO769" s="120"/>
      <c r="AP769" s="92">
        <f t="shared" si="467"/>
        <v>104.4</v>
      </c>
      <c r="AQ769" s="93">
        <v>138.67241379310346</v>
      </c>
      <c r="AR769" s="94">
        <f t="shared" si="516"/>
        <v>75.28534129056321</v>
      </c>
      <c r="AS769" s="95">
        <f t="shared" si="517"/>
        <v>75.28534129056321</v>
      </c>
      <c r="AT769" s="96">
        <f t="shared" si="518"/>
        <v>30</v>
      </c>
      <c r="AU769" s="97">
        <f t="shared" si="519"/>
        <v>17</v>
      </c>
      <c r="AV769" s="98"/>
      <c r="AW769" s="58">
        <f t="shared" si="487"/>
        <v>0.1</v>
      </c>
      <c r="AX769" s="99"/>
      <c r="AY769" s="100">
        <f t="shared" ref="AY769:AY782" si="524">MAX(K769:AO769)</f>
        <v>31.1</v>
      </c>
      <c r="AZ769" s="101">
        <v>68.8</v>
      </c>
      <c r="BA769" s="102">
        <f t="shared" si="470"/>
        <v>-37.699999999999996</v>
      </c>
      <c r="BB769" s="102" t="str">
        <f t="shared" si="471"/>
        <v/>
      </c>
      <c r="BC769" s="102" t="str">
        <f t="shared" si="472"/>
        <v/>
      </c>
      <c r="BD769" s="102">
        <v>16.27816091954023</v>
      </c>
      <c r="BE769" s="103">
        <f t="shared" ref="BE769:BE782" si="525">AU769-BD769</f>
        <v>0.72183908045976963</v>
      </c>
      <c r="BF769" s="125" t="s">
        <v>558</v>
      </c>
      <c r="BG769" s="105">
        <v>84.206666666666663</v>
      </c>
      <c r="BH769" s="105">
        <v>73.096551724137939</v>
      </c>
      <c r="BI769" s="105">
        <v>112.69629629629628</v>
      </c>
      <c r="BJ769" s="105">
        <v>138.67241379310346</v>
      </c>
      <c r="BK769" s="105">
        <v>116.24642857142855</v>
      </c>
      <c r="BL769" s="105">
        <v>60.121428571428552</v>
      </c>
      <c r="BM769" s="105">
        <v>38.08620689655173</v>
      </c>
      <c r="BN769" s="105">
        <v>20.758620689655167</v>
      </c>
      <c r="BO769" s="105">
        <v>46.037931034482753</v>
      </c>
      <c r="BP769" s="105">
        <v>100.87307692307694</v>
      </c>
      <c r="BQ769" s="105">
        <v>121.6111111111111</v>
      </c>
      <c r="BR769" s="106">
        <v>102.57586206896551</v>
      </c>
      <c r="BS769" s="107"/>
      <c r="BT769" s="174">
        <v>12.199999999999998</v>
      </c>
      <c r="BU769" s="174">
        <v>10.683647296722008</v>
      </c>
      <c r="BV769" s="174">
        <v>14.770114942528734</v>
      </c>
      <c r="BW769" s="174">
        <v>16.27816091954023</v>
      </c>
      <c r="BX769" s="174">
        <v>15.005555555555553</v>
      </c>
      <c r="BY769" s="109">
        <v>9.2149425287356319</v>
      </c>
      <c r="BZ769" s="109">
        <v>7.3214285714285694</v>
      </c>
      <c r="CA769" s="109">
        <v>5.0411111111111095</v>
      </c>
      <c r="CB769" s="109">
        <v>7.3770114942528746</v>
      </c>
      <c r="CC769" s="109">
        <v>13.151367419738406</v>
      </c>
      <c r="CD769" s="109">
        <v>15.300492610837438</v>
      </c>
      <c r="CE769" s="109">
        <v>15.087777777777777</v>
      </c>
      <c r="CF769" s="110"/>
      <c r="CG769" s="111">
        <v>40</v>
      </c>
      <c r="CH769" s="111">
        <v>56.3</v>
      </c>
      <c r="CI769" s="111">
        <v>50.5</v>
      </c>
      <c r="CJ769" s="111">
        <v>68.8</v>
      </c>
      <c r="CK769" s="111">
        <v>40</v>
      </c>
      <c r="CL769" s="111">
        <v>37</v>
      </c>
      <c r="CM769" s="111">
        <v>32</v>
      </c>
      <c r="CN769" s="111">
        <v>36.799999999999997</v>
      </c>
      <c r="CO769" s="111">
        <v>42</v>
      </c>
      <c r="CP769" s="111">
        <v>51.6</v>
      </c>
      <c r="CQ769" s="111">
        <v>50.8</v>
      </c>
      <c r="CR769" s="111">
        <v>46.6</v>
      </c>
      <c r="CS769" s="112"/>
      <c r="CT769" s="533" t="s">
        <v>558</v>
      </c>
      <c r="CU769" s="114">
        <f t="shared" si="521"/>
        <v>6.4</v>
      </c>
      <c r="CV769" s="114"/>
      <c r="CW769" s="114"/>
      <c r="CX769" s="114">
        <f t="shared" ref="CX769:CX807" si="526">SUM(U769:AD769)</f>
        <v>48.2</v>
      </c>
      <c r="CY769" s="114"/>
      <c r="CZ769" s="114"/>
      <c r="DA769" s="114">
        <f t="shared" ref="DA769:DA807" si="527">SUM(AE769:AO769)</f>
        <v>49.800000000000004</v>
      </c>
      <c r="DB769" s="115">
        <f t="shared" ref="DB769:DB778" si="528">+SUM(CU769:DA769)</f>
        <v>104.4</v>
      </c>
      <c r="DC769" s="116">
        <f t="shared" si="522"/>
        <v>10</v>
      </c>
      <c r="DD769" s="116">
        <f t="shared" ref="DD769:DD807" si="529">COUNT(U769:AD769)</f>
        <v>10</v>
      </c>
      <c r="DE769" s="116">
        <f t="shared" ref="DE769:DE807" si="530">COUNT(AE769:AO769)</f>
        <v>10</v>
      </c>
      <c r="DF769" s="117">
        <f t="shared" si="523"/>
        <v>30</v>
      </c>
      <c r="DH769" s="119">
        <v>28.73998283998284</v>
      </c>
      <c r="DI769" s="119">
        <v>27.055225225225225</v>
      </c>
      <c r="DJ769" s="120">
        <v>21.208125268125272</v>
      </c>
      <c r="DK769" s="121"/>
      <c r="DL769" s="119">
        <v>26.564320827943082</v>
      </c>
      <c r="DM769" s="119">
        <v>28.108758085381634</v>
      </c>
      <c r="DN769" s="120">
        <v>24.916921086675291</v>
      </c>
      <c r="DO769" s="121"/>
      <c r="DP769" s="119">
        <v>26.324391691394656</v>
      </c>
      <c r="DQ769" s="119">
        <v>36.874243323442137</v>
      </c>
      <c r="DR769" s="120">
        <v>38.381364985163202</v>
      </c>
      <c r="DS769" s="121"/>
      <c r="DT769" s="119">
        <v>42.496735193343113</v>
      </c>
      <c r="DU769" s="119">
        <v>51.526064610866371</v>
      </c>
      <c r="DV769" s="120">
        <v>39.650533529123834</v>
      </c>
      <c r="DW769" s="121"/>
      <c r="DX769" s="119">
        <v>33.104810360777059</v>
      </c>
      <c r="DY769" s="119">
        <v>33.60639839654641</v>
      </c>
      <c r="DZ769" s="120">
        <v>41.732124576009873</v>
      </c>
      <c r="EA769" s="121"/>
      <c r="EB769" s="119">
        <v>24.345333333333336</v>
      </c>
      <c r="EC769" s="119">
        <v>16.590166666666665</v>
      </c>
      <c r="ED769" s="120">
        <v>14.037833333333335</v>
      </c>
      <c r="EE769" s="121"/>
      <c r="EF769" s="119">
        <v>12.879904761904758</v>
      </c>
      <c r="EG769" s="119">
        <v>11.790066666666663</v>
      </c>
      <c r="EH769" s="120">
        <v>10.006695238095235</v>
      </c>
      <c r="EI769" s="121"/>
      <c r="EJ769" s="119">
        <v>11.282338129496402</v>
      </c>
      <c r="EK769" s="119">
        <v>7.2166306954436434</v>
      </c>
      <c r="EL769" s="120">
        <v>9.7576978417266176</v>
      </c>
      <c r="EM769" s="121"/>
      <c r="EN769" s="119">
        <v>13.827814009661834</v>
      </c>
      <c r="EO769" s="119">
        <v>12.534565217391302</v>
      </c>
      <c r="EP769" s="120">
        <v>28.550954106280191</v>
      </c>
      <c r="EQ769" s="121"/>
      <c r="ER769" s="119">
        <v>26.834660869565216</v>
      </c>
      <c r="ES769" s="119">
        <v>34.37248695652174</v>
      </c>
      <c r="ET769" s="120">
        <v>54.372852173913039</v>
      </c>
      <c r="EU769" s="121"/>
      <c r="EV769" s="119">
        <v>42.754851627772972</v>
      </c>
      <c r="EW769" s="119">
        <v>40.187585710169984</v>
      </c>
      <c r="EX769" s="120">
        <v>31.300895995390377</v>
      </c>
      <c r="EY769" s="121"/>
      <c r="EZ769" s="119">
        <v>30.711656804733725</v>
      </c>
      <c r="FA769" s="119">
        <v>35.328441814595656</v>
      </c>
      <c r="FB769" s="120">
        <v>35.729901380670611</v>
      </c>
    </row>
    <row r="770" spans="1:158" s="118" customFormat="1" ht="15" customHeight="1" x14ac:dyDescent="0.25">
      <c r="A770" s="85">
        <v>52020020</v>
      </c>
      <c r="B770" s="86">
        <v>-76.781666670000007</v>
      </c>
      <c r="C770" s="86">
        <v>2.0049999999999999</v>
      </c>
      <c r="D770" s="87">
        <v>2272</v>
      </c>
      <c r="E770" s="530" t="s">
        <v>559</v>
      </c>
      <c r="F770" s="89" t="s">
        <v>65</v>
      </c>
      <c r="G770" s="89" t="s">
        <v>1521</v>
      </c>
      <c r="H770" s="89" t="s">
        <v>1103</v>
      </c>
      <c r="I770" s="89" t="s">
        <v>1696</v>
      </c>
      <c r="J770" s="171" t="s">
        <v>1106</v>
      </c>
      <c r="K770" s="126">
        <v>0</v>
      </c>
      <c r="L770" s="126">
        <v>1.8</v>
      </c>
      <c r="M770" s="126">
        <v>7.6</v>
      </c>
      <c r="N770" s="126">
        <v>0</v>
      </c>
      <c r="O770" s="126">
        <v>0</v>
      </c>
      <c r="P770" s="126">
        <v>0</v>
      </c>
      <c r="Q770" s="126">
        <v>0</v>
      </c>
      <c r="R770" s="126">
        <v>0</v>
      </c>
      <c r="S770" s="126">
        <v>0</v>
      </c>
      <c r="T770" s="126">
        <v>0</v>
      </c>
      <c r="U770" s="91">
        <v>0</v>
      </c>
      <c r="V770" s="661">
        <v>0</v>
      </c>
      <c r="W770" s="661">
        <v>4.8</v>
      </c>
      <c r="X770" s="126">
        <v>14.2</v>
      </c>
      <c r="Y770" s="126">
        <v>17.600000000000001</v>
      </c>
      <c r="Z770" s="339">
        <v>41.2</v>
      </c>
      <c r="AA770" s="91">
        <v>4.5999999999999996</v>
      </c>
      <c r="AB770" s="91">
        <v>0</v>
      </c>
      <c r="AC770" s="91">
        <v>3.6</v>
      </c>
      <c r="AD770" s="91">
        <v>0</v>
      </c>
      <c r="AE770" s="91">
        <v>18.2</v>
      </c>
      <c r="AF770" s="91">
        <v>25.6</v>
      </c>
      <c r="AG770" s="91">
        <v>1.8</v>
      </c>
      <c r="AH770" s="91">
        <v>2.7</v>
      </c>
      <c r="AI770" s="126">
        <v>37.5</v>
      </c>
      <c r="AJ770" s="126">
        <v>2.6</v>
      </c>
      <c r="AK770" s="126">
        <v>12.2</v>
      </c>
      <c r="AL770" s="91">
        <v>0</v>
      </c>
      <c r="AM770" s="91">
        <v>0</v>
      </c>
      <c r="AN770" s="91">
        <v>1.1000000000000001</v>
      </c>
      <c r="AO770" s="120"/>
      <c r="AP770" s="92">
        <f t="shared" si="467"/>
        <v>197.09999999999997</v>
      </c>
      <c r="AQ770" s="93">
        <v>131.89285714285717</v>
      </c>
      <c r="AR770" s="94">
        <f t="shared" si="516"/>
        <v>149.43948009748166</v>
      </c>
      <c r="AS770" s="95">
        <f t="shared" si="517"/>
        <v>149.43948009748166</v>
      </c>
      <c r="AT770" s="96">
        <f t="shared" si="518"/>
        <v>30</v>
      </c>
      <c r="AU770" s="97">
        <f t="shared" si="519"/>
        <v>16</v>
      </c>
      <c r="AV770" s="98"/>
      <c r="AW770" s="58">
        <f t="shared" si="487"/>
        <v>1.1000000000000001</v>
      </c>
      <c r="AX770" s="99"/>
      <c r="AY770" s="100">
        <f t="shared" si="524"/>
        <v>41.2</v>
      </c>
      <c r="AZ770" s="101">
        <v>90</v>
      </c>
      <c r="BA770" s="102">
        <f t="shared" si="470"/>
        <v>-48.8</v>
      </c>
      <c r="BB770" s="102" t="str">
        <f t="shared" si="471"/>
        <v/>
      </c>
      <c r="BC770" s="102" t="str">
        <f t="shared" si="472"/>
        <v/>
      </c>
      <c r="BD770" s="102">
        <v>12.827586206896552</v>
      </c>
      <c r="BE770" s="103">
        <f t="shared" si="525"/>
        <v>3.1724137931034484</v>
      </c>
      <c r="BF770" s="200" t="s">
        <v>559</v>
      </c>
      <c r="BG770" s="105">
        <v>128.41481481481483</v>
      </c>
      <c r="BH770" s="105">
        <v>112.42499999999998</v>
      </c>
      <c r="BI770" s="105">
        <v>112.93703703703703</v>
      </c>
      <c r="BJ770" s="105">
        <v>131.89285714285717</v>
      </c>
      <c r="BK770" s="105">
        <v>78.633333333333326</v>
      </c>
      <c r="BL770" s="105">
        <v>37.842307692307699</v>
      </c>
      <c r="BM770" s="105">
        <v>25.791999999999998</v>
      </c>
      <c r="BN770" s="105">
        <v>14.830769230769231</v>
      </c>
      <c r="BO770" s="105">
        <v>41.949999999999996</v>
      </c>
      <c r="BP770" s="105">
        <v>163.82916666666668</v>
      </c>
      <c r="BQ770" s="105">
        <v>202.34230769230771</v>
      </c>
      <c r="BR770" s="106">
        <v>163.18965517241378</v>
      </c>
      <c r="BS770" s="107"/>
      <c r="BT770" s="174">
        <v>11.251724137931033</v>
      </c>
      <c r="BU770" s="174">
        <v>10.076860485573542</v>
      </c>
      <c r="BV770" s="174">
        <v>12.037037037037035</v>
      </c>
      <c r="BW770" s="174">
        <v>12.827586206896552</v>
      </c>
      <c r="BX770" s="174">
        <v>9.2018808777429442</v>
      </c>
      <c r="BY770" s="109">
        <v>6.0905319413048327</v>
      </c>
      <c r="BZ770" s="109">
        <v>4.8418669453152203</v>
      </c>
      <c r="CA770" s="109">
        <v>2.8261904761904755</v>
      </c>
      <c r="CB770" s="109">
        <v>5.1071428571428577</v>
      </c>
      <c r="CC770" s="109">
        <v>13.703571428571427</v>
      </c>
      <c r="CD770" s="109">
        <v>17.538952745849294</v>
      </c>
      <c r="CE770" s="109">
        <v>13.517241379310342</v>
      </c>
      <c r="CF770" s="110"/>
      <c r="CG770" s="111">
        <v>70.3</v>
      </c>
      <c r="CH770" s="111">
        <v>110</v>
      </c>
      <c r="CI770" s="111">
        <v>138</v>
      </c>
      <c r="CJ770" s="111">
        <v>90</v>
      </c>
      <c r="CK770" s="111">
        <v>111</v>
      </c>
      <c r="CL770" s="111">
        <v>115</v>
      </c>
      <c r="CM770" s="111">
        <v>135</v>
      </c>
      <c r="CN770" s="111">
        <v>183</v>
      </c>
      <c r="CO770" s="111">
        <v>111</v>
      </c>
      <c r="CP770" s="111">
        <v>75</v>
      </c>
      <c r="CQ770" s="111">
        <v>98</v>
      </c>
      <c r="CR770" s="111">
        <v>130</v>
      </c>
      <c r="CS770" s="112"/>
      <c r="CT770" s="531" t="s">
        <v>559</v>
      </c>
      <c r="CU770" s="114">
        <f t="shared" si="521"/>
        <v>9.4</v>
      </c>
      <c r="CV770" s="114"/>
      <c r="CW770" s="114"/>
      <c r="CX770" s="114">
        <f t="shared" si="526"/>
        <v>86</v>
      </c>
      <c r="CY770" s="114"/>
      <c r="CZ770" s="114"/>
      <c r="DA770" s="114">
        <f t="shared" si="527"/>
        <v>101.69999999999999</v>
      </c>
      <c r="DB770" s="115">
        <f t="shared" si="528"/>
        <v>197.1</v>
      </c>
      <c r="DC770" s="116">
        <f t="shared" si="522"/>
        <v>10</v>
      </c>
      <c r="DD770" s="116">
        <f t="shared" si="529"/>
        <v>10</v>
      </c>
      <c r="DE770" s="116">
        <f t="shared" si="530"/>
        <v>10</v>
      </c>
      <c r="DF770" s="117">
        <f t="shared" si="523"/>
        <v>30</v>
      </c>
      <c r="DH770" s="119">
        <v>35.931846988852413</v>
      </c>
      <c r="DI770" s="119">
        <v>44.680470603529514</v>
      </c>
      <c r="DJ770" s="120">
        <v>29.891130683480121</v>
      </c>
      <c r="DK770" s="121"/>
      <c r="DL770" s="119">
        <v>31.42523456985629</v>
      </c>
      <c r="DM770" s="119">
        <v>33.729751771645752</v>
      </c>
      <c r="DN770" s="120">
        <v>26.082944692980718</v>
      </c>
      <c r="DO770" s="121"/>
      <c r="DP770" s="119">
        <v>34.893029724204965</v>
      </c>
      <c r="DQ770" s="119">
        <v>30.066328206159312</v>
      </c>
      <c r="DR770" s="120">
        <v>38.513055862739186</v>
      </c>
      <c r="DS770" s="121"/>
      <c r="DT770" s="119">
        <v>34.597626827171112</v>
      </c>
      <c r="DU770" s="119">
        <v>51.743353396388656</v>
      </c>
      <c r="DV770" s="120">
        <v>32.352353109773574</v>
      </c>
      <c r="DW770" s="121"/>
      <c r="DX770" s="119">
        <v>24.284523809523815</v>
      </c>
      <c r="DY770" s="119">
        <v>18.394235055724423</v>
      </c>
      <c r="DZ770" s="120">
        <v>25.317907801418446</v>
      </c>
      <c r="EA770" s="121"/>
      <c r="EB770" s="119">
        <v>16.029851024208565</v>
      </c>
      <c r="EC770" s="119">
        <v>10.817690875232774</v>
      </c>
      <c r="ED770" s="120">
        <v>8.3591247672253264</v>
      </c>
      <c r="EE770" s="121"/>
      <c r="EF770" s="119">
        <v>10.406591194968552</v>
      </c>
      <c r="EG770" s="119">
        <v>7.2943396226415089</v>
      </c>
      <c r="EH770" s="120">
        <v>8.0724025157232706</v>
      </c>
      <c r="EI770" s="121"/>
      <c r="EJ770" s="119">
        <v>5.8846560846560854</v>
      </c>
      <c r="EK770" s="119">
        <v>5.5904232804232805</v>
      </c>
      <c r="EL770" s="120">
        <v>7.0615873015873021</v>
      </c>
      <c r="EM770" s="121"/>
      <c r="EN770" s="119">
        <v>9.4600634249471476</v>
      </c>
      <c r="EO770" s="119">
        <v>9.1674841437632146</v>
      </c>
      <c r="EP770" s="120">
        <v>27.50245243128964</v>
      </c>
      <c r="EQ770" s="121"/>
      <c r="ER770" s="119">
        <v>27.284785859959211</v>
      </c>
      <c r="ES770" s="119">
        <v>46.858653976886472</v>
      </c>
      <c r="ET770" s="120">
        <v>71.276560163154301</v>
      </c>
      <c r="EU770" s="121"/>
      <c r="EV770" s="119">
        <v>47.372403100775188</v>
      </c>
      <c r="EW770" s="119">
        <v>53.380129897339195</v>
      </c>
      <c r="EX770" s="120">
        <v>55.940800335218924</v>
      </c>
      <c r="EY770" s="121"/>
      <c r="EZ770" s="119">
        <v>47.520692192535073</v>
      </c>
      <c r="FA770" s="119">
        <v>48.40434142752023</v>
      </c>
      <c r="FB770" s="120">
        <v>37.506000862703303</v>
      </c>
    </row>
    <row r="771" spans="1:158" s="118" customFormat="1" ht="15" customHeight="1" x14ac:dyDescent="0.25">
      <c r="A771" s="208">
        <v>44010110</v>
      </c>
      <c r="B771" s="86">
        <v>-76.541527779999996</v>
      </c>
      <c r="C771" s="86">
        <v>1.0268055599999999</v>
      </c>
      <c r="D771" s="87">
        <v>430</v>
      </c>
      <c r="E771" s="528" t="s">
        <v>1938</v>
      </c>
      <c r="F771" s="210" t="s">
        <v>555</v>
      </c>
      <c r="G771" s="210" t="s">
        <v>1526</v>
      </c>
      <c r="H771" s="210" t="s">
        <v>1529</v>
      </c>
      <c r="I771" s="210" t="s">
        <v>1694</v>
      </c>
      <c r="J771" s="365" t="s">
        <v>722</v>
      </c>
      <c r="K771" s="126">
        <v>0</v>
      </c>
      <c r="L771" s="126">
        <v>0</v>
      </c>
      <c r="M771" s="126">
        <v>14.7</v>
      </c>
      <c r="N771" s="126">
        <v>17</v>
      </c>
      <c r="O771" s="126">
        <v>8.5</v>
      </c>
      <c r="P771" s="126">
        <v>0.6</v>
      </c>
      <c r="Q771" s="126">
        <v>2.1</v>
      </c>
      <c r="R771" s="126">
        <v>6.2</v>
      </c>
      <c r="S771" s="126">
        <v>23.1</v>
      </c>
      <c r="T771" s="126">
        <v>0</v>
      </c>
      <c r="U771" s="91">
        <v>0</v>
      </c>
      <c r="V771" s="661">
        <v>37.1</v>
      </c>
      <c r="W771" s="661">
        <v>1.3</v>
      </c>
      <c r="X771" s="126">
        <v>0</v>
      </c>
      <c r="Y771" s="126">
        <v>0</v>
      </c>
      <c r="Z771" s="339">
        <v>36.9</v>
      </c>
      <c r="AA771" s="91">
        <v>74.900000000000006</v>
      </c>
      <c r="AB771" s="91">
        <v>0.2</v>
      </c>
      <c r="AC771" s="91">
        <v>1.3</v>
      </c>
      <c r="AD771" s="91">
        <v>0</v>
      </c>
      <c r="AE771" s="91">
        <v>16.399999999999999</v>
      </c>
      <c r="AF771" s="91">
        <v>6.3</v>
      </c>
      <c r="AG771" s="91">
        <v>4.5999999999999996</v>
      </c>
      <c r="AH771" s="91">
        <v>0</v>
      </c>
      <c r="AI771" s="126">
        <v>6.2</v>
      </c>
      <c r="AJ771" s="126">
        <v>36.700000000000003</v>
      </c>
      <c r="AK771" s="126">
        <v>0.9</v>
      </c>
      <c r="AL771" s="126">
        <v>11.1</v>
      </c>
      <c r="AM771" s="91">
        <v>9.3000000000000007</v>
      </c>
      <c r="AN771" s="91">
        <v>25.1</v>
      </c>
      <c r="AO771" s="120"/>
      <c r="AP771" s="92">
        <f t="shared" si="467"/>
        <v>340.50000000000006</v>
      </c>
      <c r="AQ771" s="93">
        <v>604.53103448275863</v>
      </c>
      <c r="AR771" s="94">
        <f t="shared" si="516"/>
        <v>56.324651767685424</v>
      </c>
      <c r="AS771" s="95">
        <f t="shared" si="517"/>
        <v>56.324651767685424</v>
      </c>
      <c r="AT771" s="96">
        <f t="shared" si="518"/>
        <v>30</v>
      </c>
      <c r="AU771" s="97">
        <f t="shared" si="519"/>
        <v>22</v>
      </c>
      <c r="AV771" s="98"/>
      <c r="AW771" s="58">
        <f t="shared" si="487"/>
        <v>25.1</v>
      </c>
      <c r="AX771" s="99"/>
      <c r="AY771" s="100">
        <f t="shared" si="524"/>
        <v>74.900000000000006</v>
      </c>
      <c r="AZ771" s="101">
        <v>149.30000000000001</v>
      </c>
      <c r="BA771" s="102">
        <f t="shared" si="470"/>
        <v>-74.400000000000006</v>
      </c>
      <c r="BB771" s="102" t="str">
        <f t="shared" si="471"/>
        <v/>
      </c>
      <c r="BC771" s="102" t="str">
        <f t="shared" si="472"/>
        <v/>
      </c>
      <c r="BD771" s="102">
        <v>22.360919540229887</v>
      </c>
      <c r="BE771" s="103">
        <f t="shared" si="525"/>
        <v>-0.36091954022988659</v>
      </c>
      <c r="BF771" s="408" t="s">
        <v>1844</v>
      </c>
      <c r="BG771" s="105">
        <v>383.82333333333338</v>
      </c>
      <c r="BH771" s="105">
        <v>394.55666666666662</v>
      </c>
      <c r="BI771" s="105">
        <v>459.11428571428559</v>
      </c>
      <c r="BJ771" s="105">
        <v>604.53103448275863</v>
      </c>
      <c r="BK771" s="105">
        <v>669.80000000000007</v>
      </c>
      <c r="BL771" s="105">
        <v>600.9206896551724</v>
      </c>
      <c r="BM771" s="105">
        <v>531.64666666666665</v>
      </c>
      <c r="BN771" s="105">
        <v>383.24137931034488</v>
      </c>
      <c r="BO771" s="105">
        <v>381.9766666666668</v>
      </c>
      <c r="BP771" s="105">
        <v>398.98275862068959</v>
      </c>
      <c r="BQ771" s="105">
        <v>470.56000000000006</v>
      </c>
      <c r="BR771" s="106">
        <v>476.3</v>
      </c>
      <c r="BS771" s="107"/>
      <c r="BT771" s="142">
        <v>17.366666666666671</v>
      </c>
      <c r="BU771" s="143">
        <v>17.159903530377669</v>
      </c>
      <c r="BV771" s="143">
        <v>21.818888888888885</v>
      </c>
      <c r="BW771" s="143">
        <v>22.360919540229887</v>
      </c>
      <c r="BX771" s="143">
        <v>24.172413793103452</v>
      </c>
      <c r="BY771" s="143">
        <v>23.593103448275865</v>
      </c>
      <c r="BZ771" s="143">
        <v>22.066666666666659</v>
      </c>
      <c r="CA771" s="143">
        <v>17.72413793103448</v>
      </c>
      <c r="CB771" s="143">
        <v>16.93333333333333</v>
      </c>
      <c r="CC771" s="143">
        <v>18.619540229885061</v>
      </c>
      <c r="CD771" s="143">
        <v>19.166666666666668</v>
      </c>
      <c r="CE771" s="144">
        <v>21.066666666666663</v>
      </c>
      <c r="CF771" s="110"/>
      <c r="CG771" s="111">
        <v>182.6</v>
      </c>
      <c r="CH771" s="111">
        <v>146</v>
      </c>
      <c r="CI771" s="111">
        <v>137.4</v>
      </c>
      <c r="CJ771" s="111">
        <v>149.30000000000001</v>
      </c>
      <c r="CK771" s="111">
        <v>193</v>
      </c>
      <c r="CL771" s="111">
        <v>134.1</v>
      </c>
      <c r="CM771" s="111">
        <v>177.2</v>
      </c>
      <c r="CN771" s="111">
        <v>133.30000000000001</v>
      </c>
      <c r="CO771" s="111">
        <v>185.7</v>
      </c>
      <c r="CP771" s="111">
        <v>160</v>
      </c>
      <c r="CQ771" s="111">
        <v>160</v>
      </c>
      <c r="CR771" s="111">
        <v>178</v>
      </c>
      <c r="CS771" s="112"/>
      <c r="CT771" s="529" t="s">
        <v>1844</v>
      </c>
      <c r="CU771" s="114">
        <f t="shared" si="521"/>
        <v>72.200000000000017</v>
      </c>
      <c r="CV771" s="114"/>
      <c r="CW771" s="114"/>
      <c r="CX771" s="114">
        <f t="shared" si="526"/>
        <v>151.69999999999999</v>
      </c>
      <c r="CY771" s="114"/>
      <c r="CZ771" s="114"/>
      <c r="DA771" s="114">
        <f t="shared" si="527"/>
        <v>116.6</v>
      </c>
      <c r="DB771" s="115">
        <f t="shared" si="528"/>
        <v>340.5</v>
      </c>
      <c r="DC771" s="116">
        <f t="shared" si="522"/>
        <v>10</v>
      </c>
      <c r="DD771" s="116">
        <f t="shared" si="529"/>
        <v>10</v>
      </c>
      <c r="DE771" s="116">
        <f t="shared" si="530"/>
        <v>10</v>
      </c>
      <c r="DF771" s="117">
        <f t="shared" si="523"/>
        <v>30</v>
      </c>
      <c r="DH771" s="119">
        <v>135.88017972536349</v>
      </c>
      <c r="DI771" s="119">
        <v>115.0832132920481</v>
      </c>
      <c r="DJ771" s="120">
        <v>120.38244031592174</v>
      </c>
      <c r="DK771" s="121"/>
      <c r="DL771" s="119">
        <v>126.01759098786829</v>
      </c>
      <c r="DM771" s="119">
        <v>108.4054939341421</v>
      </c>
      <c r="DN771" s="120">
        <v>115.9969150779896</v>
      </c>
      <c r="DO771" s="121"/>
      <c r="DP771" s="119">
        <v>132.27347368421056</v>
      </c>
      <c r="DQ771" s="119">
        <v>131.57361403508773</v>
      </c>
      <c r="DR771" s="120">
        <v>135.07291228070176</v>
      </c>
      <c r="DS771" s="121"/>
      <c r="DT771" s="119">
        <v>210.80934989228234</v>
      </c>
      <c r="DU771" s="119">
        <v>195.50867127106827</v>
      </c>
      <c r="DV771" s="120">
        <v>200.70890191357239</v>
      </c>
      <c r="DW771" s="121"/>
      <c r="DX771" s="119">
        <v>202.77895446880274</v>
      </c>
      <c r="DY771" s="119">
        <v>175.38179789856014</v>
      </c>
      <c r="DZ771" s="120">
        <v>214.77770917109876</v>
      </c>
      <c r="EA771" s="121"/>
      <c r="EB771" s="119">
        <v>192.9</v>
      </c>
      <c r="EC771" s="119">
        <v>188.5</v>
      </c>
      <c r="ED771" s="120">
        <v>176.6</v>
      </c>
      <c r="EE771" s="121"/>
      <c r="EF771" s="119">
        <v>171.02113492051225</v>
      </c>
      <c r="EG771" s="119">
        <v>165.9205045807777</v>
      </c>
      <c r="EH771" s="120">
        <v>161.01989896024838</v>
      </c>
      <c r="EI771" s="121"/>
      <c r="EJ771" s="119">
        <v>129.89863268914996</v>
      </c>
      <c r="EK771" s="119">
        <v>116.6987716306682</v>
      </c>
      <c r="EL771" s="120">
        <v>118.79874952633574</v>
      </c>
      <c r="EM771" s="121"/>
      <c r="EN771" s="119">
        <v>111.13754940711463</v>
      </c>
      <c r="EO771" s="119">
        <v>119.26956521739129</v>
      </c>
      <c r="EP771" s="120">
        <v>150.59288537549406</v>
      </c>
      <c r="EQ771" s="121"/>
      <c r="ER771" s="119">
        <v>110.12227313701918</v>
      </c>
      <c r="ES771" s="119">
        <v>151.44301757812494</v>
      </c>
      <c r="ET771" s="120">
        <v>146.26547851562495</v>
      </c>
      <c r="EU771" s="121"/>
      <c r="EV771" s="119">
        <v>133.15003934426235</v>
      </c>
      <c r="EW771" s="119">
        <v>142.03314566744734</v>
      </c>
      <c r="EX771" s="120">
        <v>137.10881498829045</v>
      </c>
      <c r="EY771" s="121"/>
      <c r="EZ771" s="119">
        <v>149.18101455115288</v>
      </c>
      <c r="FA771" s="119">
        <v>151.1794206402507</v>
      </c>
      <c r="FB771" s="120">
        <v>145.98356480859633</v>
      </c>
    </row>
    <row r="772" spans="1:158" s="118" customFormat="1" ht="15" customHeight="1" x14ac:dyDescent="0.25">
      <c r="A772" s="85">
        <v>52050120</v>
      </c>
      <c r="B772" s="86">
        <v>-77.502916670000005</v>
      </c>
      <c r="C772" s="86">
        <v>0.88824999999999998</v>
      </c>
      <c r="D772" s="87">
        <v>2764</v>
      </c>
      <c r="E772" s="530" t="s">
        <v>560</v>
      </c>
      <c r="F772" s="89" t="s">
        <v>616</v>
      </c>
      <c r="G772" s="89" t="s">
        <v>1521</v>
      </c>
      <c r="H772" s="89" t="s">
        <v>1103</v>
      </c>
      <c r="I772" s="89" t="s">
        <v>1557</v>
      </c>
      <c r="J772" s="171" t="s">
        <v>1107</v>
      </c>
      <c r="K772" s="126">
        <v>2.1</v>
      </c>
      <c r="L772" s="126">
        <v>0</v>
      </c>
      <c r="M772" s="126">
        <v>0</v>
      </c>
      <c r="N772" s="126">
        <v>0</v>
      </c>
      <c r="O772" s="126">
        <v>0</v>
      </c>
      <c r="P772" s="126">
        <v>0</v>
      </c>
      <c r="Q772" s="126">
        <v>0</v>
      </c>
      <c r="R772" s="126">
        <v>0.7</v>
      </c>
      <c r="S772" s="126">
        <v>1.2</v>
      </c>
      <c r="T772" s="126">
        <v>0</v>
      </c>
      <c r="U772" s="91">
        <v>0</v>
      </c>
      <c r="V772" s="661">
        <v>1.3</v>
      </c>
      <c r="W772" s="661">
        <v>0</v>
      </c>
      <c r="X772" s="126">
        <v>18.8</v>
      </c>
      <c r="Y772" s="126">
        <v>0</v>
      </c>
      <c r="Z772" s="339">
        <v>11.5</v>
      </c>
      <c r="AA772" s="91">
        <v>6.2</v>
      </c>
      <c r="AB772" s="91">
        <v>1.2</v>
      </c>
      <c r="AC772" s="91">
        <v>1.2</v>
      </c>
      <c r="AD772" s="91">
        <v>0</v>
      </c>
      <c r="AE772" s="91">
        <v>1.2</v>
      </c>
      <c r="AF772" s="91">
        <v>6.5</v>
      </c>
      <c r="AG772" s="91">
        <v>0</v>
      </c>
      <c r="AH772" s="91">
        <v>4.5</v>
      </c>
      <c r="AI772" s="126">
        <v>1.3</v>
      </c>
      <c r="AJ772" s="126">
        <v>0</v>
      </c>
      <c r="AK772" s="126">
        <v>0</v>
      </c>
      <c r="AL772" s="126">
        <v>0</v>
      </c>
      <c r="AM772" s="126">
        <v>0</v>
      </c>
      <c r="AN772" s="126">
        <v>0.5</v>
      </c>
      <c r="AO772" s="120"/>
      <c r="AP772" s="92">
        <f t="shared" si="467"/>
        <v>58.20000000000001</v>
      </c>
      <c r="AQ772" s="93">
        <v>109.19655172413795</v>
      </c>
      <c r="AR772" s="94">
        <f t="shared" si="516"/>
        <v>53.298386332775443</v>
      </c>
      <c r="AS772" s="95">
        <f t="shared" si="517"/>
        <v>53.298386332775443</v>
      </c>
      <c r="AT772" s="96">
        <f t="shared" si="518"/>
        <v>30</v>
      </c>
      <c r="AU772" s="97">
        <f t="shared" si="519"/>
        <v>14</v>
      </c>
      <c r="AV772" s="98"/>
      <c r="AW772" s="58">
        <f t="shared" si="487"/>
        <v>0.5</v>
      </c>
      <c r="AX772" s="99"/>
      <c r="AY772" s="100">
        <f t="shared" si="524"/>
        <v>18.8</v>
      </c>
      <c r="AZ772" s="101">
        <v>66.599999999999994</v>
      </c>
      <c r="BA772" s="102">
        <f t="shared" si="470"/>
        <v>-47.8</v>
      </c>
      <c r="BB772" s="102" t="str">
        <f t="shared" si="471"/>
        <v/>
      </c>
      <c r="BC772" s="102" t="str">
        <f t="shared" si="472"/>
        <v/>
      </c>
      <c r="BD772" s="102">
        <v>14.578571428571427</v>
      </c>
      <c r="BE772" s="103">
        <f t="shared" si="525"/>
        <v>-0.5785714285714274</v>
      </c>
      <c r="BF772" s="200" t="s">
        <v>560</v>
      </c>
      <c r="BG772" s="105">
        <v>88.07</v>
      </c>
      <c r="BH772" s="105">
        <v>81.08275862068966</v>
      </c>
      <c r="BI772" s="105">
        <v>97.764285714285705</v>
      </c>
      <c r="BJ772" s="105">
        <v>109.19655172413795</v>
      </c>
      <c r="BK772" s="105">
        <v>103.58214285714288</v>
      </c>
      <c r="BL772" s="105">
        <v>86.17142857142855</v>
      </c>
      <c r="BM772" s="105">
        <v>82.836666666666673</v>
      </c>
      <c r="BN772" s="105">
        <v>63.034482758620697</v>
      </c>
      <c r="BO772" s="105">
        <v>52.656666666666666</v>
      </c>
      <c r="BP772" s="105">
        <v>76.963333333333324</v>
      </c>
      <c r="BQ772" s="105">
        <v>110.47333333333336</v>
      </c>
      <c r="BR772" s="106">
        <v>112.34666666666666</v>
      </c>
      <c r="BS772" s="107"/>
      <c r="BT772" s="174">
        <v>12.833333333333334</v>
      </c>
      <c r="BU772" s="174">
        <v>11.424859742747675</v>
      </c>
      <c r="BV772" s="174">
        <v>13.097777777777781</v>
      </c>
      <c r="BW772" s="174">
        <v>14.578571428571427</v>
      </c>
      <c r="BX772" s="174">
        <v>14.927777777777781</v>
      </c>
      <c r="BY772" s="109">
        <v>14.894252873563218</v>
      </c>
      <c r="BZ772" s="109">
        <v>14.399999999999999</v>
      </c>
      <c r="CA772" s="109">
        <v>12.546666666666667</v>
      </c>
      <c r="CB772" s="109">
        <v>9.5666666666666682</v>
      </c>
      <c r="CC772" s="109">
        <v>11.100000000000001</v>
      </c>
      <c r="CD772" s="109">
        <v>13.933333333333334</v>
      </c>
      <c r="CE772" s="109">
        <v>14.166666666666668</v>
      </c>
      <c r="CF772" s="110"/>
      <c r="CG772" s="111">
        <v>130.19999999999999</v>
      </c>
      <c r="CH772" s="111">
        <v>60.3</v>
      </c>
      <c r="CI772" s="111">
        <v>41.5</v>
      </c>
      <c r="CJ772" s="111">
        <v>66.599999999999994</v>
      </c>
      <c r="CK772" s="111">
        <v>60</v>
      </c>
      <c r="CL772" s="111">
        <v>70.2</v>
      </c>
      <c r="CM772" s="111">
        <v>90.8</v>
      </c>
      <c r="CN772" s="111">
        <v>140.4</v>
      </c>
      <c r="CO772" s="111">
        <v>65</v>
      </c>
      <c r="CP772" s="111">
        <v>70</v>
      </c>
      <c r="CQ772" s="111">
        <v>65.5</v>
      </c>
      <c r="CR772" s="111">
        <v>68.400000000000006</v>
      </c>
      <c r="CS772" s="112"/>
      <c r="CT772" s="531" t="s">
        <v>560</v>
      </c>
      <c r="CU772" s="114">
        <f t="shared" si="521"/>
        <v>4</v>
      </c>
      <c r="CV772" s="114"/>
      <c r="CW772" s="114"/>
      <c r="CX772" s="114">
        <f t="shared" si="526"/>
        <v>40.20000000000001</v>
      </c>
      <c r="CY772" s="114"/>
      <c r="CZ772" s="114"/>
      <c r="DA772" s="114">
        <f t="shared" si="527"/>
        <v>14</v>
      </c>
      <c r="DB772" s="115">
        <f t="shared" si="528"/>
        <v>58.20000000000001</v>
      </c>
      <c r="DC772" s="116">
        <f t="shared" si="522"/>
        <v>10</v>
      </c>
      <c r="DD772" s="116">
        <f t="shared" si="529"/>
        <v>10</v>
      </c>
      <c r="DE772" s="116">
        <f t="shared" si="530"/>
        <v>10</v>
      </c>
      <c r="DF772" s="117">
        <f t="shared" si="523"/>
        <v>30</v>
      </c>
      <c r="DH772" s="119">
        <v>35.906046511627899</v>
      </c>
      <c r="DI772" s="119">
        <v>23.937364341085264</v>
      </c>
      <c r="DJ772" s="120">
        <v>25.223255813953482</v>
      </c>
      <c r="DK772" s="121"/>
      <c r="DL772" s="119">
        <v>25.233796296296294</v>
      </c>
      <c r="DM772" s="119">
        <v>24.123509259259258</v>
      </c>
      <c r="DN772" s="120">
        <v>23.31602777777778</v>
      </c>
      <c r="DO772" s="121"/>
      <c r="DP772" s="119">
        <v>33.564510638297875</v>
      </c>
      <c r="DQ772" s="119">
        <v>28.657418439716309</v>
      </c>
      <c r="DR772" s="120">
        <v>30.031404255319153</v>
      </c>
      <c r="DS772" s="121"/>
      <c r="DT772" s="119">
        <v>37.941877394636016</v>
      </c>
      <c r="DU772" s="119">
        <v>33.518601532567047</v>
      </c>
      <c r="DV772" s="120">
        <v>31.159521072796935</v>
      </c>
      <c r="DW772" s="121"/>
      <c r="DX772" s="119">
        <v>31.677950566426361</v>
      </c>
      <c r="DY772" s="119">
        <v>27.362687950566428</v>
      </c>
      <c r="DZ772" s="120">
        <v>36.189361483007211</v>
      </c>
      <c r="EA772" s="121"/>
      <c r="EB772" s="119">
        <v>29.302137096774192</v>
      </c>
      <c r="EC772" s="119">
        <v>23.382513440860215</v>
      </c>
      <c r="ED772" s="120">
        <v>20.718682795698925</v>
      </c>
      <c r="EE772" s="121"/>
      <c r="EF772" s="119">
        <v>30.507469220246239</v>
      </c>
      <c r="EG772" s="119">
        <v>29.236324669402652</v>
      </c>
      <c r="EH772" s="120">
        <v>24.729539443684455</v>
      </c>
      <c r="EI772" s="121"/>
      <c r="EJ772" s="119">
        <v>21.786884984025562</v>
      </c>
      <c r="EK772" s="119">
        <v>19.697731629392973</v>
      </c>
      <c r="EL772" s="120">
        <v>20.79205005324814</v>
      </c>
      <c r="EM772" s="121"/>
      <c r="EN772" s="119">
        <v>19.604096133751312</v>
      </c>
      <c r="EO772" s="119">
        <v>10.802257053291537</v>
      </c>
      <c r="EP772" s="120">
        <v>19.10399164054337</v>
      </c>
      <c r="EQ772" s="121"/>
      <c r="ER772" s="119">
        <v>20.790500582072177</v>
      </c>
      <c r="ES772" s="119">
        <v>30.840884749708962</v>
      </c>
      <c r="ET772" s="120">
        <v>33.008614668218854</v>
      </c>
      <c r="EU772" s="121"/>
      <c r="EV772" s="119">
        <v>33.934692805881326</v>
      </c>
      <c r="EW772" s="119">
        <v>33.641309294591281</v>
      </c>
      <c r="EX772" s="120">
        <v>28.751584106423945</v>
      </c>
      <c r="EY772" s="121"/>
      <c r="EZ772" s="119">
        <v>25.801123829344434</v>
      </c>
      <c r="FA772" s="119">
        <v>35.867471383975037</v>
      </c>
      <c r="FB772" s="120">
        <v>32.251404786680546</v>
      </c>
    </row>
    <row r="773" spans="1:158" s="118" customFormat="1" ht="15" customHeight="1" x14ac:dyDescent="0.25">
      <c r="A773" s="85">
        <v>52030090</v>
      </c>
      <c r="B773" s="86">
        <v>-76.967527779999998</v>
      </c>
      <c r="C773" s="86">
        <v>1.59519444</v>
      </c>
      <c r="D773" s="87">
        <v>2248</v>
      </c>
      <c r="E773" s="530" t="s">
        <v>561</v>
      </c>
      <c r="F773" s="89" t="s">
        <v>616</v>
      </c>
      <c r="G773" s="89" t="s">
        <v>1526</v>
      </c>
      <c r="H773" s="89" t="s">
        <v>1529</v>
      </c>
      <c r="I773" s="89" t="s">
        <v>1694</v>
      </c>
      <c r="J773" s="171" t="s">
        <v>1108</v>
      </c>
      <c r="K773" s="126">
        <v>0</v>
      </c>
      <c r="L773" s="126">
        <v>17.399999999999999</v>
      </c>
      <c r="M773" s="126">
        <v>3.5</v>
      </c>
      <c r="N773" s="126">
        <v>0</v>
      </c>
      <c r="O773" s="126">
        <v>0</v>
      </c>
      <c r="P773" s="126">
        <v>0</v>
      </c>
      <c r="Q773" s="126">
        <v>0</v>
      </c>
      <c r="R773" s="126">
        <v>0</v>
      </c>
      <c r="S773" s="126">
        <v>0</v>
      </c>
      <c r="T773" s="126">
        <v>0</v>
      </c>
      <c r="U773" s="91">
        <v>0</v>
      </c>
      <c r="V773" s="661">
        <v>0</v>
      </c>
      <c r="W773" s="661">
        <v>0</v>
      </c>
      <c r="X773" s="126">
        <v>9.6999999999999993</v>
      </c>
      <c r="Y773" s="126">
        <v>54.5</v>
      </c>
      <c r="Z773" s="339">
        <v>16.8</v>
      </c>
      <c r="AA773" s="91">
        <v>28</v>
      </c>
      <c r="AB773" s="91">
        <v>3.5</v>
      </c>
      <c r="AC773" s="91">
        <v>5.5</v>
      </c>
      <c r="AD773" s="91">
        <v>0</v>
      </c>
      <c r="AE773" s="91">
        <v>0</v>
      </c>
      <c r="AF773" s="91">
        <v>0</v>
      </c>
      <c r="AG773" s="91">
        <v>7.8</v>
      </c>
      <c r="AH773" s="91">
        <v>0</v>
      </c>
      <c r="AI773" s="126">
        <v>1.3</v>
      </c>
      <c r="AJ773" s="126">
        <v>33</v>
      </c>
      <c r="AK773" s="126">
        <v>16</v>
      </c>
      <c r="AL773" s="126">
        <v>0.5</v>
      </c>
      <c r="AM773" s="126">
        <v>0</v>
      </c>
      <c r="AN773" s="126">
        <v>0</v>
      </c>
      <c r="AO773" s="120"/>
      <c r="AP773" s="92">
        <f t="shared" ref="AP773:AP836" si="531">IF(AT773&gt;1,SUM(K773:AO773),"")</f>
        <v>197.5</v>
      </c>
      <c r="AQ773" s="93">
        <v>149.64074074074074</v>
      </c>
      <c r="AR773" s="94">
        <f t="shared" si="516"/>
        <v>131.98277355641909</v>
      </c>
      <c r="AS773" s="95">
        <f t="shared" si="517"/>
        <v>131.98277355641906</v>
      </c>
      <c r="AT773" s="96">
        <f t="shared" si="518"/>
        <v>30</v>
      </c>
      <c r="AU773" s="97">
        <f t="shared" si="519"/>
        <v>13</v>
      </c>
      <c r="AV773" s="98"/>
      <c r="AW773" s="58">
        <f t="shared" si="487"/>
        <v>0</v>
      </c>
      <c r="AX773" s="99"/>
      <c r="AY773" s="100">
        <f t="shared" si="524"/>
        <v>54.5</v>
      </c>
      <c r="AZ773" s="101">
        <v>120</v>
      </c>
      <c r="BA773" s="102">
        <f t="shared" ref="BA773:BA836" si="532">IF(AND(AZ773&gt;0,AY773&gt;0),AY773-AZ773,"")</f>
        <v>-65.5</v>
      </c>
      <c r="BB773" s="102" t="str">
        <f t="shared" ref="BB773:BB836" si="533">IF(AND(ISNUMBER(BA773),BA773&gt;0),"Si","")</f>
        <v/>
      </c>
      <c r="BC773" s="102" t="str">
        <f t="shared" ref="BC773:BC836" si="534">IF(AND(BB773="Si",AY773=AW773),"Si","")</f>
        <v/>
      </c>
      <c r="BD773" s="102">
        <v>11.699999999999998</v>
      </c>
      <c r="BE773" s="103">
        <f t="shared" si="525"/>
        <v>1.3000000000000025</v>
      </c>
      <c r="BF773" s="200" t="s">
        <v>561</v>
      </c>
      <c r="BG773" s="105">
        <v>145.18666666666664</v>
      </c>
      <c r="BH773" s="105">
        <v>115.70714285714288</v>
      </c>
      <c r="BI773" s="105">
        <v>135.80689655172415</v>
      </c>
      <c r="BJ773" s="105">
        <v>149.64074074074074</v>
      </c>
      <c r="BK773" s="105">
        <v>97.303333333333327</v>
      </c>
      <c r="BL773" s="105">
        <v>37.536666666666676</v>
      </c>
      <c r="BM773" s="105">
        <v>33.082758620689653</v>
      </c>
      <c r="BN773" s="105">
        <v>15.142857142857144</v>
      </c>
      <c r="BO773" s="105">
        <v>45.37</v>
      </c>
      <c r="BP773" s="105">
        <v>166.38620689655173</v>
      </c>
      <c r="BQ773" s="105">
        <v>216.29333333333335</v>
      </c>
      <c r="BR773" s="106">
        <v>193.05172413793099</v>
      </c>
      <c r="BS773" s="107"/>
      <c r="BT773" s="174">
        <v>12.433333333333334</v>
      </c>
      <c r="BU773" s="174">
        <v>10.379379523201361</v>
      </c>
      <c r="BV773" s="174">
        <v>12.511494252873566</v>
      </c>
      <c r="BW773" s="174">
        <v>11.699999999999998</v>
      </c>
      <c r="BX773" s="174">
        <v>10.1</v>
      </c>
      <c r="BY773" s="109">
        <v>6.8</v>
      </c>
      <c r="BZ773" s="109">
        <v>5.8965517241379288</v>
      </c>
      <c r="CA773" s="109">
        <v>3.6264367816091934</v>
      </c>
      <c r="CB773" s="109">
        <v>5.3000000000000007</v>
      </c>
      <c r="CC773" s="109">
        <v>11.775555555555556</v>
      </c>
      <c r="CD773" s="109">
        <v>16.033333333333331</v>
      </c>
      <c r="CE773" s="109">
        <v>13.96666666666666</v>
      </c>
      <c r="CF773" s="110"/>
      <c r="CG773" s="111">
        <v>70</v>
      </c>
      <c r="CH773" s="111">
        <v>67.7</v>
      </c>
      <c r="CI773" s="111">
        <v>123</v>
      </c>
      <c r="CJ773" s="111">
        <v>120</v>
      </c>
      <c r="CK773" s="111">
        <v>62</v>
      </c>
      <c r="CL773" s="111">
        <v>42.3</v>
      </c>
      <c r="CM773" s="111">
        <v>36</v>
      </c>
      <c r="CN773" s="111">
        <v>37</v>
      </c>
      <c r="CO773" s="111">
        <v>47</v>
      </c>
      <c r="CP773" s="111">
        <v>77.7</v>
      </c>
      <c r="CQ773" s="111">
        <v>83.6</v>
      </c>
      <c r="CR773" s="111">
        <v>100.7</v>
      </c>
      <c r="CS773" s="112"/>
      <c r="CT773" s="531" t="s">
        <v>561</v>
      </c>
      <c r="CU773" s="114">
        <f t="shared" si="521"/>
        <v>20.9</v>
      </c>
      <c r="CV773" s="114"/>
      <c r="CW773" s="114"/>
      <c r="CX773" s="114">
        <f t="shared" si="526"/>
        <v>118</v>
      </c>
      <c r="CY773" s="114"/>
      <c r="CZ773" s="114"/>
      <c r="DA773" s="114">
        <f t="shared" si="527"/>
        <v>58.6</v>
      </c>
      <c r="DB773" s="115">
        <f t="shared" si="528"/>
        <v>197.5</v>
      </c>
      <c r="DC773" s="116">
        <f t="shared" si="522"/>
        <v>10</v>
      </c>
      <c r="DD773" s="116">
        <f t="shared" si="529"/>
        <v>10</v>
      </c>
      <c r="DE773" s="116">
        <f t="shared" si="530"/>
        <v>10</v>
      </c>
      <c r="DF773" s="117">
        <f t="shared" si="523"/>
        <v>30</v>
      </c>
      <c r="DH773" s="119">
        <v>49.506569343065699</v>
      </c>
      <c r="DI773" s="119">
        <v>56.907551426675511</v>
      </c>
      <c r="DJ773" s="120">
        <v>44.305879230258796</v>
      </c>
      <c r="DK773" s="121"/>
      <c r="DL773" s="119">
        <v>40.213316355404643</v>
      </c>
      <c r="DM773" s="119">
        <v>44.659009620826268</v>
      </c>
      <c r="DN773" s="120">
        <v>34.151007357102436</v>
      </c>
      <c r="DO773" s="121"/>
      <c r="DP773" s="119">
        <v>44.067674307545367</v>
      </c>
      <c r="DQ773" s="119">
        <v>50.145974212034382</v>
      </c>
      <c r="DR773" s="120">
        <v>57.30968481375357</v>
      </c>
      <c r="DS773" s="121"/>
      <c r="DT773" s="119">
        <v>47.508564345278344</v>
      </c>
      <c r="DU773" s="119">
        <v>58.410529637142204</v>
      </c>
      <c r="DV773" s="120">
        <v>42.007572684246114</v>
      </c>
      <c r="DW773" s="121"/>
      <c r="DX773" s="119">
        <v>31.005177020708079</v>
      </c>
      <c r="DY773" s="119">
        <v>28.604776219104874</v>
      </c>
      <c r="DZ773" s="120">
        <v>40.206713426853703</v>
      </c>
      <c r="EA773" s="121"/>
      <c r="EB773" s="119">
        <v>17.282231559290384</v>
      </c>
      <c r="EC773" s="119">
        <v>9.7899346405228762</v>
      </c>
      <c r="ED773" s="120">
        <v>8.5911671335200737</v>
      </c>
      <c r="EE773" s="121"/>
      <c r="EF773" s="119">
        <v>12.604077669902914</v>
      </c>
      <c r="EG773" s="119">
        <v>10.40336569579288</v>
      </c>
      <c r="EH773" s="120">
        <v>7.902556634304208</v>
      </c>
      <c r="EI773" s="121"/>
      <c r="EJ773" s="119">
        <v>5.3843023255813955</v>
      </c>
      <c r="EK773" s="119">
        <v>5.4840116279069759</v>
      </c>
      <c r="EL773" s="120">
        <v>6.2816860465116271</v>
      </c>
      <c r="EM773" s="121"/>
      <c r="EN773" s="119">
        <v>9.9169593147751609</v>
      </c>
      <c r="EO773" s="119">
        <v>7.6130192719486081</v>
      </c>
      <c r="EP773" s="120">
        <v>29.250021413276233</v>
      </c>
      <c r="EQ773" s="121"/>
      <c r="ER773" s="119">
        <v>36.504256559766766</v>
      </c>
      <c r="ES773" s="119">
        <v>55.706495626822161</v>
      </c>
      <c r="ET773" s="120">
        <v>79.309247813411076</v>
      </c>
      <c r="EU773" s="121"/>
      <c r="EV773" s="119">
        <v>63.087975226298241</v>
      </c>
      <c r="EW773" s="119">
        <v>75.185669366364948</v>
      </c>
      <c r="EX773" s="120">
        <v>71.586355407336825</v>
      </c>
      <c r="EY773" s="121"/>
      <c r="EZ773" s="119">
        <v>59.097823204419889</v>
      </c>
      <c r="FA773" s="119">
        <v>58.597841620626156</v>
      </c>
      <c r="FB773" s="120">
        <v>63.297668508287295</v>
      </c>
    </row>
    <row r="774" spans="1:158" s="118" customFormat="1" ht="15" customHeight="1" x14ac:dyDescent="0.25">
      <c r="A774" s="85">
        <v>52040060</v>
      </c>
      <c r="B774" s="86">
        <v>-77.174055559999999</v>
      </c>
      <c r="C774" s="86">
        <v>1.2873055600000001</v>
      </c>
      <c r="D774" s="87">
        <v>2576</v>
      </c>
      <c r="E774" s="530" t="s">
        <v>562</v>
      </c>
      <c r="F774" s="89" t="s">
        <v>616</v>
      </c>
      <c r="G774" s="89" t="s">
        <v>1521</v>
      </c>
      <c r="H774" s="89" t="s">
        <v>1103</v>
      </c>
      <c r="I774" s="89" t="s">
        <v>1556</v>
      </c>
      <c r="J774" s="171" t="s">
        <v>1109</v>
      </c>
      <c r="K774" s="126">
        <v>0</v>
      </c>
      <c r="L774" s="126">
        <v>0</v>
      </c>
      <c r="M774" s="126">
        <v>0</v>
      </c>
      <c r="N774" s="126">
        <v>0</v>
      </c>
      <c r="O774" s="126">
        <v>0</v>
      </c>
      <c r="P774" s="126">
        <v>0</v>
      </c>
      <c r="Q774" s="126">
        <v>0</v>
      </c>
      <c r="R774" s="126">
        <v>0</v>
      </c>
      <c r="S774" s="126">
        <v>0</v>
      </c>
      <c r="T774" s="126">
        <v>0</v>
      </c>
      <c r="U774" s="126">
        <v>0</v>
      </c>
      <c r="V774" s="661">
        <v>0</v>
      </c>
      <c r="W774" s="661">
        <v>0</v>
      </c>
      <c r="X774" s="126">
        <v>4.3</v>
      </c>
      <c r="Y774" s="126">
        <v>6.1</v>
      </c>
      <c r="Z774" s="339">
        <v>21.4</v>
      </c>
      <c r="AA774" s="91">
        <v>21.9</v>
      </c>
      <c r="AB774" s="91">
        <v>0.7</v>
      </c>
      <c r="AC774" s="91">
        <v>0</v>
      </c>
      <c r="AD774" s="91">
        <v>0</v>
      </c>
      <c r="AE774" s="126">
        <v>12.2</v>
      </c>
      <c r="AF774" s="126">
        <v>2.2999999999999998</v>
      </c>
      <c r="AG774" s="126">
        <v>8.1</v>
      </c>
      <c r="AH774" s="126">
        <v>0</v>
      </c>
      <c r="AI774" s="126">
        <v>12.1</v>
      </c>
      <c r="AJ774" s="126">
        <v>23.7</v>
      </c>
      <c r="AK774" s="126">
        <v>8.1</v>
      </c>
      <c r="AL774" s="126">
        <v>0</v>
      </c>
      <c r="AM774" s="126">
        <v>0</v>
      </c>
      <c r="AN774" s="126">
        <v>2.2999999999999998</v>
      </c>
      <c r="AO774" s="120"/>
      <c r="AP774" s="92">
        <f t="shared" si="531"/>
        <v>123.19999999999997</v>
      </c>
      <c r="AQ774" s="93">
        <v>146.82666666666665</v>
      </c>
      <c r="AR774" s="94">
        <f t="shared" si="516"/>
        <v>83.908463494369769</v>
      </c>
      <c r="AS774" s="95">
        <f t="shared" si="517"/>
        <v>83.908463494369769</v>
      </c>
      <c r="AT774" s="96">
        <f t="shared" si="518"/>
        <v>30</v>
      </c>
      <c r="AU774" s="97">
        <f t="shared" si="519"/>
        <v>12</v>
      </c>
      <c r="AV774" s="98"/>
      <c r="AW774" s="58">
        <f t="shared" si="487"/>
        <v>2.2999999999999998</v>
      </c>
      <c r="AX774" s="99"/>
      <c r="AY774" s="100">
        <f t="shared" si="524"/>
        <v>23.7</v>
      </c>
      <c r="AZ774" s="101">
        <v>105</v>
      </c>
      <c r="BA774" s="102">
        <f t="shared" si="532"/>
        <v>-81.3</v>
      </c>
      <c r="BB774" s="102" t="str">
        <f t="shared" si="533"/>
        <v/>
      </c>
      <c r="BC774" s="102" t="str">
        <f t="shared" si="534"/>
        <v/>
      </c>
      <c r="BD774" s="102">
        <v>11.666666666666664</v>
      </c>
      <c r="BE774" s="103">
        <f t="shared" si="525"/>
        <v>0.3333333333333357</v>
      </c>
      <c r="BF774" s="200" t="s">
        <v>562</v>
      </c>
      <c r="BG774" s="105">
        <v>145.33333333333334</v>
      </c>
      <c r="BH774" s="105">
        <v>123.68965517241377</v>
      </c>
      <c r="BI774" s="105">
        <v>148.48214285714283</v>
      </c>
      <c r="BJ774" s="105">
        <v>146.82666666666665</v>
      </c>
      <c r="BK774" s="105">
        <v>114.57586206896549</v>
      </c>
      <c r="BL774" s="105">
        <v>52.051724137931032</v>
      </c>
      <c r="BM774" s="105">
        <v>29.227586206896557</v>
      </c>
      <c r="BN774" s="105">
        <v>19.358620689655172</v>
      </c>
      <c r="BO774" s="105">
        <v>38.689655172413794</v>
      </c>
      <c r="BP774" s="105">
        <v>145.23571428571432</v>
      </c>
      <c r="BQ774" s="105">
        <v>212.28</v>
      </c>
      <c r="BR774" s="106">
        <v>165.27857142857147</v>
      </c>
      <c r="BS774" s="107"/>
      <c r="BT774" s="174">
        <v>10.433333333333334</v>
      </c>
      <c r="BU774" s="174">
        <v>9.6669993205367764</v>
      </c>
      <c r="BV774" s="174">
        <v>12.119540229885057</v>
      </c>
      <c r="BW774" s="174">
        <v>11.666666666666664</v>
      </c>
      <c r="BX774" s="174">
        <v>9.7766666666666673</v>
      </c>
      <c r="BY774" s="109">
        <v>6.2034482758620708</v>
      </c>
      <c r="BZ774" s="109">
        <v>4.8965517241379297</v>
      </c>
      <c r="CA774" s="109">
        <v>3.1724137931034466</v>
      </c>
      <c r="CB774" s="109">
        <v>4.5390804597701155</v>
      </c>
      <c r="CC774" s="109">
        <v>11.265555555555558</v>
      </c>
      <c r="CD774" s="109">
        <v>15.466666666666667</v>
      </c>
      <c r="CE774" s="109">
        <v>13.304444444444444</v>
      </c>
      <c r="CF774" s="110"/>
      <c r="CG774" s="111">
        <v>76.900000000000006</v>
      </c>
      <c r="CH774" s="111">
        <v>79.3</v>
      </c>
      <c r="CI774" s="111">
        <v>91</v>
      </c>
      <c r="CJ774" s="111">
        <v>105</v>
      </c>
      <c r="CK774" s="111">
        <v>64.2</v>
      </c>
      <c r="CL774" s="111">
        <v>46.1</v>
      </c>
      <c r="CM774" s="111">
        <v>37.700000000000003</v>
      </c>
      <c r="CN774" s="111">
        <v>47.5</v>
      </c>
      <c r="CO774" s="111">
        <v>54.2</v>
      </c>
      <c r="CP774" s="111">
        <v>145</v>
      </c>
      <c r="CQ774" s="111">
        <v>77</v>
      </c>
      <c r="CR774" s="111">
        <v>90</v>
      </c>
      <c r="CS774" s="112"/>
      <c r="CT774" s="531" t="s">
        <v>562</v>
      </c>
      <c r="CU774" s="114">
        <f t="shared" si="521"/>
        <v>0</v>
      </c>
      <c r="CV774" s="114"/>
      <c r="CW774" s="114"/>
      <c r="CX774" s="114">
        <f t="shared" si="526"/>
        <v>54.4</v>
      </c>
      <c r="CY774" s="114"/>
      <c r="CZ774" s="114"/>
      <c r="DA774" s="114">
        <f t="shared" si="527"/>
        <v>68.8</v>
      </c>
      <c r="DB774" s="115">
        <f t="shared" si="528"/>
        <v>123.19999999999999</v>
      </c>
      <c r="DC774" s="116">
        <f t="shared" si="522"/>
        <v>10</v>
      </c>
      <c r="DD774" s="116">
        <f t="shared" si="529"/>
        <v>10</v>
      </c>
      <c r="DE774" s="116">
        <f t="shared" si="530"/>
        <v>10</v>
      </c>
      <c r="DF774" s="117">
        <f t="shared" si="523"/>
        <v>30</v>
      </c>
      <c r="DH774" s="119">
        <v>52.214136763710236</v>
      </c>
      <c r="DI774" s="119">
        <v>51.013811780636431</v>
      </c>
      <c r="DJ774" s="120">
        <v>44.512051455653356</v>
      </c>
      <c r="DK774" s="121"/>
      <c r="DL774" s="119">
        <v>42.789082352941172</v>
      </c>
      <c r="DM774" s="119">
        <v>46.422117647058819</v>
      </c>
      <c r="DN774" s="120">
        <v>39.458799999999997</v>
      </c>
      <c r="DO774" s="121"/>
      <c r="DP774" s="119">
        <v>45.70100883002209</v>
      </c>
      <c r="DQ774" s="119">
        <v>45.90101324503312</v>
      </c>
      <c r="DR774" s="120">
        <v>59.401311258278156</v>
      </c>
      <c r="DS774" s="121"/>
      <c r="DT774" s="119">
        <v>53.085145255003233</v>
      </c>
      <c r="DU774" s="119">
        <v>54.784669679363034</v>
      </c>
      <c r="DV774" s="120">
        <v>46.986851732300416</v>
      </c>
      <c r="DW774" s="121"/>
      <c r="DX774" s="119">
        <v>36.607212837837842</v>
      </c>
      <c r="DY774" s="119">
        <v>33.006503378378376</v>
      </c>
      <c r="DZ774" s="120">
        <v>48.809617117117114</v>
      </c>
      <c r="EA774" s="121"/>
      <c r="EB774" s="119">
        <v>23.364774193548389</v>
      </c>
      <c r="EC774" s="119">
        <v>10.883591397849463</v>
      </c>
      <c r="ED774" s="120">
        <v>12.181634408602148</v>
      </c>
      <c r="EE774" s="121"/>
      <c r="EF774" s="119">
        <v>10.7</v>
      </c>
      <c r="EG774" s="119">
        <v>10.7</v>
      </c>
      <c r="EH774" s="120">
        <v>6.6</v>
      </c>
      <c r="EI774" s="121"/>
      <c r="EJ774" s="119">
        <v>4.5</v>
      </c>
      <c r="EK774" s="119">
        <v>7</v>
      </c>
      <c r="EL774" s="120">
        <v>7.3</v>
      </c>
      <c r="EM774" s="121"/>
      <c r="EN774" s="119">
        <v>9.9979959919839683</v>
      </c>
      <c r="EO774" s="119">
        <v>9.9979959919839683</v>
      </c>
      <c r="EP774" s="120">
        <v>29.894008016032064</v>
      </c>
      <c r="EQ774" s="121"/>
      <c r="ER774" s="119">
        <v>35.094592720970539</v>
      </c>
      <c r="ES774" s="119">
        <v>60.390695166570382</v>
      </c>
      <c r="ET774" s="120">
        <v>77.588045445792403</v>
      </c>
      <c r="EU774" s="121"/>
      <c r="EV774" s="119">
        <v>69.396677836285306</v>
      </c>
      <c r="EW774" s="119">
        <v>76.996314025849685</v>
      </c>
      <c r="EX774" s="120">
        <v>62.497008137865002</v>
      </c>
      <c r="EY774" s="121"/>
      <c r="EZ774" s="119">
        <v>46.004892576047659</v>
      </c>
      <c r="FA774" s="119">
        <v>61.806573069559683</v>
      </c>
      <c r="FB774" s="120">
        <v>48.905201021059362</v>
      </c>
    </row>
    <row r="775" spans="1:158" s="118" customFormat="1" ht="15" customHeight="1" x14ac:dyDescent="0.25">
      <c r="A775" s="85">
        <v>52050110</v>
      </c>
      <c r="B775" s="86">
        <v>-77.787111109999998</v>
      </c>
      <c r="C775" s="86">
        <v>0.90800000000000003</v>
      </c>
      <c r="D775" s="87">
        <v>3092</v>
      </c>
      <c r="E775" s="530" t="s">
        <v>564</v>
      </c>
      <c r="F775" s="89" t="s">
        <v>616</v>
      </c>
      <c r="G775" s="89" t="s">
        <v>1521</v>
      </c>
      <c r="H775" s="89" t="s">
        <v>1103</v>
      </c>
      <c r="I775" s="89" t="s">
        <v>1557</v>
      </c>
      <c r="J775" s="171" t="s">
        <v>1110</v>
      </c>
      <c r="K775" s="126">
        <v>0</v>
      </c>
      <c r="L775" s="126">
        <v>0</v>
      </c>
      <c r="M775" s="126">
        <v>0</v>
      </c>
      <c r="N775" s="126">
        <v>0</v>
      </c>
      <c r="O775" s="126">
        <v>0</v>
      </c>
      <c r="P775" s="126">
        <v>0</v>
      </c>
      <c r="Q775" s="126">
        <v>1.5</v>
      </c>
      <c r="R775" s="126">
        <v>0</v>
      </c>
      <c r="S775" s="126">
        <v>3.5</v>
      </c>
      <c r="T775" s="126">
        <v>1.2</v>
      </c>
      <c r="U775" s="126">
        <v>1</v>
      </c>
      <c r="V775" s="661">
        <v>0</v>
      </c>
      <c r="W775" s="661">
        <v>0</v>
      </c>
      <c r="X775" s="126">
        <v>0.5</v>
      </c>
      <c r="Y775" s="126">
        <v>1.5</v>
      </c>
      <c r="Z775" s="339">
        <v>7</v>
      </c>
      <c r="AA775" s="91">
        <v>10.5</v>
      </c>
      <c r="AB775" s="91">
        <v>9.6999999999999993</v>
      </c>
      <c r="AC775" s="91">
        <v>1.2</v>
      </c>
      <c r="AD775" s="91">
        <v>0</v>
      </c>
      <c r="AE775" s="126">
        <v>0</v>
      </c>
      <c r="AF775" s="126">
        <v>0</v>
      </c>
      <c r="AG775" s="126">
        <v>3.5</v>
      </c>
      <c r="AH775" s="126">
        <v>2.8</v>
      </c>
      <c r="AI775" s="126">
        <v>4</v>
      </c>
      <c r="AJ775" s="126">
        <v>2.2000000000000002</v>
      </c>
      <c r="AK775" s="126">
        <v>0</v>
      </c>
      <c r="AL775" s="126">
        <v>0</v>
      </c>
      <c r="AM775" s="126">
        <v>0</v>
      </c>
      <c r="AN775" s="126">
        <v>0</v>
      </c>
      <c r="AO775" s="120"/>
      <c r="AP775" s="92">
        <f t="shared" si="531"/>
        <v>50.1</v>
      </c>
      <c r="AQ775" s="93">
        <v>103.62333333333336</v>
      </c>
      <c r="AR775" s="94">
        <f t="shared" si="516"/>
        <v>48.348184128413791</v>
      </c>
      <c r="AS775" s="95">
        <f t="shared" si="517"/>
        <v>48.348184128413799</v>
      </c>
      <c r="AT775" s="96">
        <f t="shared" si="518"/>
        <v>30</v>
      </c>
      <c r="AU775" s="97">
        <f t="shared" si="519"/>
        <v>14</v>
      </c>
      <c r="AV775" s="98"/>
      <c r="AW775" s="58">
        <f t="shared" si="487"/>
        <v>0</v>
      </c>
      <c r="AX775" s="99"/>
      <c r="AY775" s="100">
        <f t="shared" si="524"/>
        <v>10.5</v>
      </c>
      <c r="AZ775" s="101">
        <v>49.3</v>
      </c>
      <c r="BA775" s="102">
        <f t="shared" si="532"/>
        <v>-38.799999999999997</v>
      </c>
      <c r="BB775" s="102" t="str">
        <f t="shared" si="533"/>
        <v/>
      </c>
      <c r="BC775" s="102" t="str">
        <f t="shared" si="534"/>
        <v/>
      </c>
      <c r="BD775" s="102">
        <v>14.633333333333333</v>
      </c>
      <c r="BE775" s="103">
        <f t="shared" si="525"/>
        <v>-0.63333333333333286</v>
      </c>
      <c r="BF775" s="200" t="s">
        <v>564</v>
      </c>
      <c r="BG775" s="105">
        <v>77.856666666666655</v>
      </c>
      <c r="BH775" s="105">
        <v>76.393333333333359</v>
      </c>
      <c r="BI775" s="105">
        <v>96.171428571428578</v>
      </c>
      <c r="BJ775" s="105">
        <v>103.62333333333336</v>
      </c>
      <c r="BK775" s="105">
        <v>91.566666666666634</v>
      </c>
      <c r="BL775" s="105">
        <v>49.000000000000007</v>
      </c>
      <c r="BM775" s="105">
        <v>36.339999999999996</v>
      </c>
      <c r="BN775" s="105">
        <v>24.965517241379313</v>
      </c>
      <c r="BO775" s="105">
        <v>40.386666666666663</v>
      </c>
      <c r="BP775" s="105">
        <v>78.11333333333333</v>
      </c>
      <c r="BQ775" s="105">
        <v>102.51333333333334</v>
      </c>
      <c r="BR775" s="106">
        <v>106.30999999999999</v>
      </c>
      <c r="BS775" s="107"/>
      <c r="BT775" s="174">
        <v>11.999999999999996</v>
      </c>
      <c r="BU775" s="174">
        <v>11.440322249589491</v>
      </c>
      <c r="BV775" s="174">
        <v>14.135555555555552</v>
      </c>
      <c r="BW775" s="174">
        <v>14.633333333333333</v>
      </c>
      <c r="BX775" s="174">
        <v>14.466666666666665</v>
      </c>
      <c r="BY775" s="109">
        <v>10.56666666666667</v>
      </c>
      <c r="BZ775" s="109">
        <v>9.3333333333333321</v>
      </c>
      <c r="CA775" s="109">
        <v>6.9111111111111088</v>
      </c>
      <c r="CB775" s="109">
        <v>7.1333333333333337</v>
      </c>
      <c r="CC775" s="109">
        <v>11.533333333333335</v>
      </c>
      <c r="CD775" s="109">
        <v>14.500000000000002</v>
      </c>
      <c r="CE775" s="109">
        <v>14.366666666666667</v>
      </c>
      <c r="CF775" s="110"/>
      <c r="CG775" s="111">
        <v>56</v>
      </c>
      <c r="CH775" s="111">
        <v>61</v>
      </c>
      <c r="CI775" s="111">
        <v>78.5</v>
      </c>
      <c r="CJ775" s="111">
        <v>49.3</v>
      </c>
      <c r="CK775" s="111">
        <v>74</v>
      </c>
      <c r="CL775" s="111">
        <v>44.1</v>
      </c>
      <c r="CM775" s="111">
        <v>70</v>
      </c>
      <c r="CN775" s="111">
        <v>31</v>
      </c>
      <c r="CO775" s="111">
        <v>62</v>
      </c>
      <c r="CP775" s="111">
        <v>50</v>
      </c>
      <c r="CQ775" s="111">
        <v>42</v>
      </c>
      <c r="CR775" s="111">
        <v>50.5</v>
      </c>
      <c r="CS775" s="112"/>
      <c r="CT775" s="531" t="s">
        <v>564</v>
      </c>
      <c r="CU775" s="114">
        <f t="shared" si="521"/>
        <v>6.2</v>
      </c>
      <c r="CV775" s="114"/>
      <c r="CW775" s="114"/>
      <c r="CX775" s="114">
        <f t="shared" si="526"/>
        <v>31.4</v>
      </c>
      <c r="CY775" s="114"/>
      <c r="CZ775" s="114"/>
      <c r="DA775" s="114">
        <f t="shared" si="527"/>
        <v>12.5</v>
      </c>
      <c r="DB775" s="115">
        <f t="shared" si="528"/>
        <v>50.1</v>
      </c>
      <c r="DC775" s="116">
        <f t="shared" si="522"/>
        <v>10</v>
      </c>
      <c r="DD775" s="116">
        <f t="shared" si="529"/>
        <v>10</v>
      </c>
      <c r="DE775" s="116">
        <f t="shared" si="530"/>
        <v>10</v>
      </c>
      <c r="DF775" s="117">
        <f t="shared" si="523"/>
        <v>30</v>
      </c>
      <c r="DH775" s="119">
        <v>27.216047197640115</v>
      </c>
      <c r="DI775" s="119">
        <v>19.51150442477876</v>
      </c>
      <c r="DJ775" s="120">
        <v>21.112448377581121</v>
      </c>
      <c r="DK775" s="121"/>
      <c r="DL775" s="119">
        <v>24.827876206443428</v>
      </c>
      <c r="DM775" s="119">
        <v>23.403325932303233</v>
      </c>
      <c r="DN775" s="120">
        <v>29.203280619874032</v>
      </c>
      <c r="DO775" s="121"/>
      <c r="DP775" s="119">
        <v>33.171567852437413</v>
      </c>
      <c r="DQ775" s="119">
        <v>29.075079051383394</v>
      </c>
      <c r="DR775" s="120">
        <v>38.866686429512505</v>
      </c>
      <c r="DS775" s="121"/>
      <c r="DT775" s="119">
        <v>35.205323653962495</v>
      </c>
      <c r="DU775" s="119">
        <v>40.906185722928008</v>
      </c>
      <c r="DV775" s="120">
        <v>34.105157289776166</v>
      </c>
      <c r="DW775" s="121"/>
      <c r="DX775" s="119">
        <v>32.198881944444452</v>
      </c>
      <c r="DY775" s="119">
        <v>28.399013888888891</v>
      </c>
      <c r="DZ775" s="120">
        <v>35.398770833333337</v>
      </c>
      <c r="EA775" s="121"/>
      <c r="EB775" s="119">
        <v>18.401288515406161</v>
      </c>
      <c r="EC775" s="119">
        <v>15.701099439775907</v>
      </c>
      <c r="ED775" s="120">
        <v>13.500945378151259</v>
      </c>
      <c r="EE775" s="121"/>
      <c r="EF775" s="119">
        <v>12.463235294117647</v>
      </c>
      <c r="EG775" s="119">
        <v>10.568823529411764</v>
      </c>
      <c r="EH775" s="120">
        <v>10.867941176470588</v>
      </c>
      <c r="EI775" s="121"/>
      <c r="EJ775" s="119">
        <v>16.2</v>
      </c>
      <c r="EK775" s="119">
        <v>8.6999999999999993</v>
      </c>
      <c r="EL775" s="120">
        <v>8.6</v>
      </c>
      <c r="EM775" s="121"/>
      <c r="EN775" s="119">
        <v>13.406638358103331</v>
      </c>
      <c r="EO775" s="119">
        <v>9.5047062986553463</v>
      </c>
      <c r="EP775" s="120">
        <v>24.21198867657467</v>
      </c>
      <c r="EQ775" s="121"/>
      <c r="ER775" s="119">
        <v>20.793682611996957</v>
      </c>
      <c r="ES775" s="119">
        <v>29.591009870918743</v>
      </c>
      <c r="ET775" s="120">
        <v>37.388640850417602</v>
      </c>
      <c r="EU775" s="121"/>
      <c r="EV775" s="119">
        <v>33.968728195369494</v>
      </c>
      <c r="EW775" s="119">
        <v>36.866060894386294</v>
      </c>
      <c r="EX775" s="120">
        <v>34.16854424357755</v>
      </c>
      <c r="EY775" s="121"/>
      <c r="EZ775" s="119">
        <v>33.090797034291015</v>
      </c>
      <c r="FA775" s="119">
        <v>41.788378127896195</v>
      </c>
      <c r="FB775" s="120">
        <v>32.990824837812788</v>
      </c>
    </row>
    <row r="776" spans="1:158" s="118" customFormat="1" ht="15" customHeight="1" x14ac:dyDescent="0.25">
      <c r="A776" s="208">
        <v>47015040</v>
      </c>
      <c r="B776" s="86">
        <v>-76.960972220000002</v>
      </c>
      <c r="C776" s="86">
        <v>1.19827778</v>
      </c>
      <c r="D776" s="87">
        <v>2100</v>
      </c>
      <c r="E776" s="528" t="s">
        <v>565</v>
      </c>
      <c r="F776" s="210" t="s">
        <v>555</v>
      </c>
      <c r="G776" s="210" t="s">
        <v>1526</v>
      </c>
      <c r="H776" s="210" t="s">
        <v>723</v>
      </c>
      <c r="I776" s="210" t="s">
        <v>1695</v>
      </c>
      <c r="J776" s="365" t="s">
        <v>1111</v>
      </c>
      <c r="K776" s="126">
        <v>0</v>
      </c>
      <c r="L776" s="126">
        <v>0</v>
      </c>
      <c r="M776" s="126">
        <v>0</v>
      </c>
      <c r="N776" s="126">
        <v>0</v>
      </c>
      <c r="O776" s="126">
        <v>1.2</v>
      </c>
      <c r="P776" s="126">
        <v>1.1000000000000001</v>
      </c>
      <c r="Q776" s="126">
        <v>5.7</v>
      </c>
      <c r="R776" s="126">
        <v>5.2</v>
      </c>
      <c r="S776" s="126">
        <v>6.7</v>
      </c>
      <c r="T776" s="126">
        <v>7.2</v>
      </c>
      <c r="U776" s="126">
        <v>0</v>
      </c>
      <c r="V776" s="661">
        <v>0</v>
      </c>
      <c r="W776" s="661">
        <v>0</v>
      </c>
      <c r="X776" s="126">
        <v>4.2</v>
      </c>
      <c r="Y776" s="126">
        <v>0</v>
      </c>
      <c r="Z776" s="339">
        <v>14.4</v>
      </c>
      <c r="AA776" s="91">
        <v>1.7</v>
      </c>
      <c r="AB776" s="91">
        <v>0</v>
      </c>
      <c r="AC776" s="91">
        <v>0</v>
      </c>
      <c r="AD776" s="91">
        <v>0</v>
      </c>
      <c r="AE776" s="126">
        <v>0</v>
      </c>
      <c r="AF776" s="126">
        <v>0</v>
      </c>
      <c r="AG776" s="126">
        <v>0</v>
      </c>
      <c r="AH776" s="126">
        <v>2.1</v>
      </c>
      <c r="AI776" s="126" t="s">
        <v>1301</v>
      </c>
      <c r="AJ776" s="126">
        <v>3.5</v>
      </c>
      <c r="AK776" s="126">
        <v>0</v>
      </c>
      <c r="AL776" s="126" t="s">
        <v>1301</v>
      </c>
      <c r="AM776" s="126">
        <v>3.8</v>
      </c>
      <c r="AN776" s="126">
        <v>21.8</v>
      </c>
      <c r="AO776" s="120"/>
      <c r="AP776" s="92">
        <f t="shared" si="531"/>
        <v>78.599999999999994</v>
      </c>
      <c r="AQ776" s="93">
        <v>152.49583333333331</v>
      </c>
      <c r="AR776" s="94">
        <f t="shared" si="516"/>
        <v>51.54239186863029</v>
      </c>
      <c r="AS776" s="95">
        <f t="shared" si="517"/>
        <v>55.22399128781818</v>
      </c>
      <c r="AT776" s="96">
        <f t="shared" si="518"/>
        <v>28</v>
      </c>
      <c r="AU776" s="97">
        <f t="shared" si="519"/>
        <v>13</v>
      </c>
      <c r="AV776" s="98"/>
      <c r="AW776" s="58">
        <f t="shared" si="487"/>
        <v>21.8</v>
      </c>
      <c r="AX776" s="99"/>
      <c r="AY776" s="100">
        <f t="shared" si="524"/>
        <v>21.8</v>
      </c>
      <c r="AZ776" s="101">
        <v>46.8</v>
      </c>
      <c r="BA776" s="102">
        <f t="shared" si="532"/>
        <v>-24.999999999999996</v>
      </c>
      <c r="BB776" s="102" t="str">
        <f t="shared" si="533"/>
        <v/>
      </c>
      <c r="BC776" s="102" t="str">
        <f t="shared" si="534"/>
        <v/>
      </c>
      <c r="BD776" s="102">
        <v>20.888228299643281</v>
      </c>
      <c r="BE776" s="103">
        <f t="shared" si="525"/>
        <v>-7.8882282996432806</v>
      </c>
      <c r="BF776" s="408" t="s">
        <v>565</v>
      </c>
      <c r="BG776" s="105">
        <v>94.02222222222224</v>
      </c>
      <c r="BH776" s="105">
        <v>96.948275862068982</v>
      </c>
      <c r="BI776" s="105">
        <v>134.34444444444443</v>
      </c>
      <c r="BJ776" s="105">
        <v>152.49583333333331</v>
      </c>
      <c r="BK776" s="105">
        <v>187.9115384615385</v>
      </c>
      <c r="BL776" s="105">
        <v>190.98214285714286</v>
      </c>
      <c r="BM776" s="105">
        <v>188.93103448275863</v>
      </c>
      <c r="BN776" s="105">
        <v>129.54285714285714</v>
      </c>
      <c r="BO776" s="105">
        <v>116.11428571428574</v>
      </c>
      <c r="BP776" s="105">
        <v>96.489285714285714</v>
      </c>
      <c r="BQ776" s="105">
        <v>108.36785714285713</v>
      </c>
      <c r="BR776" s="106">
        <v>104.66538461538461</v>
      </c>
      <c r="BS776" s="107"/>
      <c r="BT776" s="174">
        <v>14.496666666666664</v>
      </c>
      <c r="BU776" s="174">
        <v>15.063574165298306</v>
      </c>
      <c r="BV776" s="174">
        <v>19.698850574712644</v>
      </c>
      <c r="BW776" s="174">
        <v>20.888228299643281</v>
      </c>
      <c r="BX776" s="174">
        <v>23.087460317460316</v>
      </c>
      <c r="BY776" s="109">
        <v>23.254022988505749</v>
      </c>
      <c r="BZ776" s="109">
        <v>23.759999999999994</v>
      </c>
      <c r="CA776" s="109">
        <v>19.948888888888884</v>
      </c>
      <c r="CB776" s="109">
        <v>17.153940886699505</v>
      </c>
      <c r="CC776" s="109">
        <v>15.898888888888889</v>
      </c>
      <c r="CD776" s="109">
        <v>16.111494252873563</v>
      </c>
      <c r="CE776" s="109">
        <v>15.968888888888888</v>
      </c>
      <c r="CF776" s="110"/>
      <c r="CG776" s="111">
        <v>54.9</v>
      </c>
      <c r="CH776" s="111">
        <v>80</v>
      </c>
      <c r="CI776" s="111">
        <v>40</v>
      </c>
      <c r="CJ776" s="111">
        <v>46.8</v>
      </c>
      <c r="CK776" s="111">
        <v>64</v>
      </c>
      <c r="CL776" s="111">
        <v>60.2</v>
      </c>
      <c r="CM776" s="111">
        <v>79</v>
      </c>
      <c r="CN776" s="111">
        <v>41.2</v>
      </c>
      <c r="CO776" s="111">
        <v>40.4</v>
      </c>
      <c r="CP776" s="111">
        <v>49.3</v>
      </c>
      <c r="CQ776" s="111">
        <v>46</v>
      </c>
      <c r="CR776" s="111">
        <v>59.6</v>
      </c>
      <c r="CS776" s="112"/>
      <c r="CT776" s="529" t="s">
        <v>565</v>
      </c>
      <c r="CU776" s="114">
        <f t="shared" si="521"/>
        <v>27.099999999999998</v>
      </c>
      <c r="CV776" s="114"/>
      <c r="CW776" s="114"/>
      <c r="CX776" s="114">
        <f t="shared" si="526"/>
        <v>20.3</v>
      </c>
      <c r="CY776" s="114"/>
      <c r="CZ776" s="114"/>
      <c r="DA776" s="114">
        <f t="shared" si="527"/>
        <v>31.2</v>
      </c>
      <c r="DB776" s="115">
        <f t="shared" si="528"/>
        <v>78.599999999999994</v>
      </c>
      <c r="DC776" s="116">
        <f t="shared" si="522"/>
        <v>10</v>
      </c>
      <c r="DD776" s="116">
        <f t="shared" si="529"/>
        <v>10</v>
      </c>
      <c r="DE776" s="116">
        <f t="shared" si="530"/>
        <v>8</v>
      </c>
      <c r="DF776" s="117">
        <f t="shared" si="523"/>
        <v>28</v>
      </c>
      <c r="DH776" s="119">
        <v>27.660857142857143</v>
      </c>
      <c r="DI776" s="119">
        <v>38.46742857142857</v>
      </c>
      <c r="DJ776" s="120">
        <v>34.501714285714286</v>
      </c>
      <c r="DK776" s="121"/>
      <c r="DL776" s="119">
        <v>42.01927441860466</v>
      </c>
      <c r="DM776" s="119">
        <v>34.45128682170543</v>
      </c>
      <c r="DN776" s="120">
        <v>44.956105426356586</v>
      </c>
      <c r="DO776" s="121"/>
      <c r="DP776" s="119">
        <v>42.755957718540252</v>
      </c>
      <c r="DQ776" s="119">
        <v>48.428738349501366</v>
      </c>
      <c r="DR776" s="120">
        <v>42.125648759544568</v>
      </c>
      <c r="DS776" s="121"/>
      <c r="DT776" s="119">
        <v>54.57334954407294</v>
      </c>
      <c r="DU776" s="119">
        <v>55.730010131712255</v>
      </c>
      <c r="DV776" s="120">
        <v>62.66997365754812</v>
      </c>
      <c r="DW776" s="121"/>
      <c r="DX776" s="119">
        <v>52.686334405144699</v>
      </c>
      <c r="DY776" s="119">
        <v>61.777309753483394</v>
      </c>
      <c r="DZ776" s="120">
        <v>78.306355841371925</v>
      </c>
      <c r="EA776" s="121"/>
      <c r="EB776" s="119">
        <v>63.578271854471957</v>
      </c>
      <c r="EC776" s="119">
        <v>69.321475492673059</v>
      </c>
      <c r="ED776" s="120">
        <v>66.500252652854968</v>
      </c>
      <c r="EE776" s="121"/>
      <c r="EF776" s="119">
        <v>61.578107544499893</v>
      </c>
      <c r="EG776" s="119">
        <v>67.433075147091685</v>
      </c>
      <c r="EH776" s="120">
        <v>57.943989722201543</v>
      </c>
      <c r="EI776" s="121"/>
      <c r="EJ776" s="119">
        <v>47.705147674905731</v>
      </c>
      <c r="EK776" s="119">
        <v>43.949636049434424</v>
      </c>
      <c r="EL776" s="120">
        <v>46.791644847088385</v>
      </c>
      <c r="EM776" s="121"/>
      <c r="EN776" s="119">
        <v>46.805733888752762</v>
      </c>
      <c r="EO776" s="119">
        <v>34.504226905170306</v>
      </c>
      <c r="EP776" s="120">
        <v>35.30432492036266</v>
      </c>
      <c r="EQ776" s="121"/>
      <c r="ER776" s="119">
        <v>29.443001239904824</v>
      </c>
      <c r="ES776" s="119">
        <v>33.732710029824737</v>
      </c>
      <c r="ET776" s="120">
        <v>37.144978385442847</v>
      </c>
      <c r="EU776" s="121"/>
      <c r="EV776" s="119">
        <v>33.102409638554221</v>
      </c>
      <c r="EW776" s="119">
        <v>40.334012974976837</v>
      </c>
      <c r="EX776" s="120">
        <v>36.463577386468955</v>
      </c>
      <c r="EY776" s="121"/>
      <c r="EZ776" s="119">
        <v>32.267822878228785</v>
      </c>
      <c r="FA776" s="119">
        <v>49.273837638376385</v>
      </c>
      <c r="FB776" s="120">
        <v>36.628339483394832</v>
      </c>
    </row>
    <row r="777" spans="1:158" s="118" customFormat="1" ht="15" customHeight="1" x14ac:dyDescent="0.25">
      <c r="A777" s="85">
        <v>52065020</v>
      </c>
      <c r="B777" s="86">
        <v>-78.135166670000004</v>
      </c>
      <c r="C777" s="86">
        <v>1.67272222</v>
      </c>
      <c r="D777" s="87">
        <v>60</v>
      </c>
      <c r="E777" s="530" t="s">
        <v>566</v>
      </c>
      <c r="F777" s="89" t="s">
        <v>616</v>
      </c>
      <c r="G777" s="89" t="s">
        <v>1521</v>
      </c>
      <c r="H777" s="89" t="s">
        <v>1103</v>
      </c>
      <c r="I777" s="89" t="s">
        <v>1697</v>
      </c>
      <c r="J777" s="171" t="s">
        <v>1112</v>
      </c>
      <c r="K777" s="126">
        <v>0</v>
      </c>
      <c r="L777" s="126">
        <v>0</v>
      </c>
      <c r="M777" s="126">
        <v>2</v>
      </c>
      <c r="N777" s="126">
        <v>93</v>
      </c>
      <c r="O777" s="126">
        <v>13</v>
      </c>
      <c r="P777" s="126">
        <v>6</v>
      </c>
      <c r="Q777" s="126">
        <v>26</v>
      </c>
      <c r="R777" s="126">
        <v>1</v>
      </c>
      <c r="S777" s="126">
        <v>0</v>
      </c>
      <c r="T777" s="126">
        <v>0</v>
      </c>
      <c r="U777" s="126">
        <v>0</v>
      </c>
      <c r="V777" s="661">
        <v>2</v>
      </c>
      <c r="W777" s="661">
        <v>105</v>
      </c>
      <c r="X777" s="126">
        <v>33</v>
      </c>
      <c r="Y777" s="126">
        <v>0</v>
      </c>
      <c r="Z777" s="339">
        <v>135</v>
      </c>
      <c r="AA777" s="91">
        <v>0</v>
      </c>
      <c r="AB777" s="91">
        <v>5</v>
      </c>
      <c r="AC777" s="91">
        <v>65</v>
      </c>
      <c r="AD777" s="91">
        <v>0</v>
      </c>
      <c r="AE777" s="126">
        <v>1</v>
      </c>
      <c r="AF777" s="126">
        <v>24</v>
      </c>
      <c r="AG777" s="126">
        <v>43</v>
      </c>
      <c r="AH777" s="126">
        <v>0</v>
      </c>
      <c r="AI777" s="126">
        <v>2</v>
      </c>
      <c r="AJ777" s="126">
        <v>12</v>
      </c>
      <c r="AK777" s="126">
        <v>10</v>
      </c>
      <c r="AL777" s="126">
        <v>5</v>
      </c>
      <c r="AM777" s="126">
        <v>8</v>
      </c>
      <c r="AN777" s="126">
        <v>23</v>
      </c>
      <c r="AO777" s="120"/>
      <c r="AP777" s="92">
        <f t="shared" si="531"/>
        <v>614</v>
      </c>
      <c r="AQ777" s="93">
        <v>805.68058840433753</v>
      </c>
      <c r="AR777" s="94">
        <f t="shared" si="516"/>
        <v>76.208861034623681</v>
      </c>
      <c r="AS777" s="95">
        <f t="shared" si="517"/>
        <v>76.208861034623681</v>
      </c>
      <c r="AT777" s="96">
        <f t="shared" si="518"/>
        <v>30</v>
      </c>
      <c r="AU777" s="97">
        <f t="shared" si="519"/>
        <v>21</v>
      </c>
      <c r="AV777" s="98"/>
      <c r="AW777" s="58">
        <f t="shared" si="487"/>
        <v>23</v>
      </c>
      <c r="AX777" s="99"/>
      <c r="AY777" s="100">
        <f t="shared" si="524"/>
        <v>135</v>
      </c>
      <c r="AZ777" s="101">
        <v>217.1</v>
      </c>
      <c r="BA777" s="102">
        <f t="shared" si="532"/>
        <v>-82.1</v>
      </c>
      <c r="BB777" s="102" t="str">
        <f t="shared" si="533"/>
        <v/>
      </c>
      <c r="BC777" s="102" t="str">
        <f t="shared" si="534"/>
        <v/>
      </c>
      <c r="BD777" s="102">
        <v>25.258395887090465</v>
      </c>
      <c r="BE777" s="103">
        <f t="shared" si="525"/>
        <v>-4.2583958870904652</v>
      </c>
      <c r="BF777" s="200" t="s">
        <v>566</v>
      </c>
      <c r="BG777" s="105">
        <v>622.7166666666667</v>
      </c>
      <c r="BH777" s="105">
        <v>499.98708333333326</v>
      </c>
      <c r="BI777" s="105">
        <v>578.44399999999996</v>
      </c>
      <c r="BJ777" s="105">
        <v>805.68058840433753</v>
      </c>
      <c r="BK777" s="105">
        <v>864.85833333333323</v>
      </c>
      <c r="BL777" s="105">
        <v>602.72898685050518</v>
      </c>
      <c r="BM777" s="105">
        <v>493.91396943735725</v>
      </c>
      <c r="BN777" s="105">
        <v>379.59000000000009</v>
      </c>
      <c r="BO777" s="105">
        <v>420.17817116419474</v>
      </c>
      <c r="BP777" s="105">
        <v>514.88874999999996</v>
      </c>
      <c r="BQ777" s="105">
        <v>387.53333333333347</v>
      </c>
      <c r="BR777" s="106">
        <v>530.35950395110331</v>
      </c>
      <c r="BS777" s="107"/>
      <c r="BT777" s="174">
        <v>25.120695317365946</v>
      </c>
      <c r="BU777" s="174">
        <v>21.738420395102906</v>
      </c>
      <c r="BV777" s="174">
        <v>23.994742552193284</v>
      </c>
      <c r="BW777" s="174">
        <v>25.258395887090465</v>
      </c>
      <c r="BX777" s="174">
        <v>27.798299319727885</v>
      </c>
      <c r="BY777" s="109">
        <v>25.400298934781699</v>
      </c>
      <c r="BZ777" s="109">
        <v>23.489659697329131</v>
      </c>
      <c r="CA777" s="109">
        <v>20.197185080928918</v>
      </c>
      <c r="CB777" s="109">
        <v>22.886339885507539</v>
      </c>
      <c r="CC777" s="109">
        <v>24.119987554408734</v>
      </c>
      <c r="CD777" s="109">
        <v>20.660885331143952</v>
      </c>
      <c r="CE777" s="109">
        <v>23.970278275034513</v>
      </c>
      <c r="CF777" s="110"/>
      <c r="CG777" s="111">
        <v>193</v>
      </c>
      <c r="CH777" s="111">
        <v>141.5</v>
      </c>
      <c r="CI777" s="111">
        <v>171.2</v>
      </c>
      <c r="CJ777" s="111">
        <v>217.1</v>
      </c>
      <c r="CK777" s="111">
        <v>184.5</v>
      </c>
      <c r="CL777" s="111">
        <v>199.5</v>
      </c>
      <c r="CM777" s="111">
        <v>202.2</v>
      </c>
      <c r="CN777" s="111">
        <v>161.4</v>
      </c>
      <c r="CO777" s="111">
        <v>145.4</v>
      </c>
      <c r="CP777" s="111">
        <v>162.30000000000001</v>
      </c>
      <c r="CQ777" s="111">
        <v>155</v>
      </c>
      <c r="CR777" s="111">
        <v>196</v>
      </c>
      <c r="CS777" s="112"/>
      <c r="CT777" s="531" t="s">
        <v>566</v>
      </c>
      <c r="CU777" s="114">
        <f t="shared" si="521"/>
        <v>141</v>
      </c>
      <c r="CV777" s="114"/>
      <c r="CW777" s="114"/>
      <c r="CX777" s="114">
        <f t="shared" si="526"/>
        <v>345</v>
      </c>
      <c r="CY777" s="114"/>
      <c r="CZ777" s="114"/>
      <c r="DA777" s="114">
        <f t="shared" si="527"/>
        <v>128</v>
      </c>
      <c r="DB777" s="115">
        <f t="shared" si="528"/>
        <v>614</v>
      </c>
      <c r="DC777" s="116">
        <f t="shared" si="522"/>
        <v>10</v>
      </c>
      <c r="DD777" s="116">
        <f t="shared" si="529"/>
        <v>10</v>
      </c>
      <c r="DE777" s="116">
        <f t="shared" si="530"/>
        <v>10</v>
      </c>
      <c r="DF777" s="117">
        <f t="shared" si="523"/>
        <v>30</v>
      </c>
      <c r="DH777" s="119">
        <v>180.34952806098323</v>
      </c>
      <c r="DI777" s="119">
        <v>157.4399909206121</v>
      </c>
      <c r="DJ777" s="120">
        <v>214.15875688047365</v>
      </c>
      <c r="DK777" s="121"/>
      <c r="DL777" s="119">
        <v>192.57818372027515</v>
      </c>
      <c r="DM777" s="119">
        <v>200.37155004761323</v>
      </c>
      <c r="DN777" s="120">
        <v>134.33302485280109</v>
      </c>
      <c r="DO777" s="121"/>
      <c r="DP777" s="119">
        <v>191.10081374321888</v>
      </c>
      <c r="DQ777" s="119">
        <v>191.29936004321183</v>
      </c>
      <c r="DR777" s="120">
        <v>221.47839764214095</v>
      </c>
      <c r="DS777" s="121"/>
      <c r="DT777" s="119">
        <v>221.6720152570453</v>
      </c>
      <c r="DU777" s="119">
        <v>293.93908032066497</v>
      </c>
      <c r="DV777" s="120">
        <v>305.76821476711723</v>
      </c>
      <c r="DW777" s="121"/>
      <c r="DX777" s="119">
        <v>287.01402357979714</v>
      </c>
      <c r="DY777" s="119">
        <v>282.60920424337888</v>
      </c>
      <c r="DZ777" s="120">
        <v>301.93034360539525</v>
      </c>
      <c r="EA777" s="121"/>
      <c r="EB777" s="119">
        <v>226.82123931345035</v>
      </c>
      <c r="EC777" s="119">
        <v>217.39542300245819</v>
      </c>
      <c r="ED777" s="120">
        <v>214.2869091126629</v>
      </c>
      <c r="EE777" s="121"/>
      <c r="EF777" s="119">
        <v>219.65619348251172</v>
      </c>
      <c r="EG777" s="119">
        <v>148.37377121387053</v>
      </c>
      <c r="EH777" s="120">
        <v>140.69417323465228</v>
      </c>
      <c r="EI777" s="121"/>
      <c r="EJ777" s="119">
        <v>109.93695574740913</v>
      </c>
      <c r="EK777" s="119">
        <v>144.86838034499723</v>
      </c>
      <c r="EL777" s="120">
        <v>139.72569839035231</v>
      </c>
      <c r="EM777" s="121"/>
      <c r="EN777" s="119">
        <v>152.28463768115944</v>
      </c>
      <c r="EO777" s="119">
        <v>150.66888555722139</v>
      </c>
      <c r="EP777" s="120">
        <v>184.80164917541231</v>
      </c>
      <c r="EQ777" s="121"/>
      <c r="ER777" s="119">
        <v>204.27347164094795</v>
      </c>
      <c r="ES777" s="119">
        <v>146.23014994736437</v>
      </c>
      <c r="ET777" s="120">
        <v>173.54465427375663</v>
      </c>
      <c r="EU777" s="121"/>
      <c r="EV777" s="119">
        <v>138.90485573539763</v>
      </c>
      <c r="EW777" s="119">
        <v>116.89261083743844</v>
      </c>
      <c r="EX777" s="120">
        <v>129.41681914144971</v>
      </c>
      <c r="EY777" s="121"/>
      <c r="EZ777" s="119">
        <v>130.63731164453108</v>
      </c>
      <c r="FA777" s="119">
        <v>160.35089625387542</v>
      </c>
      <c r="FB777" s="120">
        <v>230.94627486021417</v>
      </c>
    </row>
    <row r="778" spans="1:158" s="118" customFormat="1" ht="15" customHeight="1" x14ac:dyDescent="0.25">
      <c r="A778" s="85">
        <v>52055030</v>
      </c>
      <c r="B778" s="86">
        <v>-77.465111109999995</v>
      </c>
      <c r="C778" s="86">
        <v>1.18436111</v>
      </c>
      <c r="D778" s="87">
        <v>1493</v>
      </c>
      <c r="E778" s="530" t="s">
        <v>567</v>
      </c>
      <c r="F778" s="89" t="s">
        <v>616</v>
      </c>
      <c r="G778" s="89" t="s">
        <v>1521</v>
      </c>
      <c r="H778" s="89" t="s">
        <v>1103</v>
      </c>
      <c r="I778" s="89" t="s">
        <v>1557</v>
      </c>
      <c r="J778" s="171" t="s">
        <v>1113</v>
      </c>
      <c r="K778" s="126" t="s">
        <v>1301</v>
      </c>
      <c r="L778" s="126" t="s">
        <v>1301</v>
      </c>
      <c r="M778" s="126" t="s">
        <v>1301</v>
      </c>
      <c r="N778" s="126" t="s">
        <v>1301</v>
      </c>
      <c r="O778" s="126" t="s">
        <v>1301</v>
      </c>
      <c r="P778" s="126" t="s">
        <v>1301</v>
      </c>
      <c r="Q778" s="126" t="s">
        <v>1301</v>
      </c>
      <c r="R778" s="126" t="s">
        <v>1301</v>
      </c>
      <c r="S778" s="126" t="s">
        <v>1301</v>
      </c>
      <c r="T778" s="126" t="s">
        <v>1301</v>
      </c>
      <c r="U778" s="126" t="s">
        <v>1301</v>
      </c>
      <c r="V778" s="661" t="s">
        <v>1301</v>
      </c>
      <c r="W778" s="661" t="s">
        <v>1301</v>
      </c>
      <c r="X778" s="126" t="s">
        <v>1301</v>
      </c>
      <c r="Y778" s="126" t="s">
        <v>1301</v>
      </c>
      <c r="Z778" s="339" t="s">
        <v>1301</v>
      </c>
      <c r="AA778" s="126" t="s">
        <v>1301</v>
      </c>
      <c r="AB778" s="91" t="s">
        <v>1301</v>
      </c>
      <c r="AC778" s="91" t="s">
        <v>1301</v>
      </c>
      <c r="AD778" s="126" t="s">
        <v>1301</v>
      </c>
      <c r="AE778" s="126" t="s">
        <v>1301</v>
      </c>
      <c r="AF778" s="126" t="s">
        <v>1301</v>
      </c>
      <c r="AG778" s="126" t="s">
        <v>1301</v>
      </c>
      <c r="AH778" s="126" t="s">
        <v>1301</v>
      </c>
      <c r="AI778" s="126" t="s">
        <v>1301</v>
      </c>
      <c r="AJ778" s="126" t="s">
        <v>1301</v>
      </c>
      <c r="AK778" s="126" t="s">
        <v>1301</v>
      </c>
      <c r="AL778" s="126" t="s">
        <v>1301</v>
      </c>
      <c r="AM778" s="126" t="s">
        <v>1301</v>
      </c>
      <c r="AN778" s="126" t="s">
        <v>1301</v>
      </c>
      <c r="AO778" s="120"/>
      <c r="AP778" s="92" t="str">
        <f t="shared" si="531"/>
        <v/>
      </c>
      <c r="AQ778" s="93">
        <v>119.556</v>
      </c>
      <c r="AR778" s="94" t="e">
        <f t="shared" si="516"/>
        <v>#VALUE!</v>
      </c>
      <c r="AS778" s="95" t="e">
        <f t="shared" si="517"/>
        <v>#VALUE!</v>
      </c>
      <c r="AT778" s="96">
        <f t="shared" si="518"/>
        <v>0</v>
      </c>
      <c r="AU778" s="97">
        <f t="shared" si="519"/>
        <v>0</v>
      </c>
      <c r="AV778" s="98"/>
      <c r="AW778" s="58" t="e">
        <f>+LOOKUP(1000,K778:AO778)</f>
        <v>#N/A</v>
      </c>
      <c r="AX778" s="99"/>
      <c r="AY778" s="100">
        <f t="shared" si="524"/>
        <v>0</v>
      </c>
      <c r="AZ778" s="101">
        <v>69.400000000000006</v>
      </c>
      <c r="BA778" s="102" t="str">
        <f t="shared" si="532"/>
        <v/>
      </c>
      <c r="BB778" s="102" t="str">
        <f t="shared" si="533"/>
        <v/>
      </c>
      <c r="BC778" s="102" t="e">
        <f t="shared" si="534"/>
        <v>#N/A</v>
      </c>
      <c r="BD778" s="102">
        <v>14.974944793613046</v>
      </c>
      <c r="BE778" s="103">
        <f t="shared" si="525"/>
        <v>-14.974944793613046</v>
      </c>
      <c r="BF778" s="200" t="s">
        <v>567</v>
      </c>
      <c r="BG778" s="105">
        <v>107.66785714285716</v>
      </c>
      <c r="BH778" s="105">
        <v>82.41153846153847</v>
      </c>
      <c r="BI778" s="105">
        <v>105.10357142857143</v>
      </c>
      <c r="BJ778" s="105">
        <v>119.556</v>
      </c>
      <c r="BK778" s="105">
        <v>96.170370370370364</v>
      </c>
      <c r="BL778" s="105">
        <v>49.142307692307703</v>
      </c>
      <c r="BM778" s="105">
        <v>30.170370370370371</v>
      </c>
      <c r="BN778" s="105">
        <v>17.829166666666666</v>
      </c>
      <c r="BO778" s="105">
        <v>37.974074074074075</v>
      </c>
      <c r="BP778" s="105">
        <v>113.9357142857143</v>
      </c>
      <c r="BQ778" s="105">
        <v>152.72962962962961</v>
      </c>
      <c r="BR778" s="106">
        <v>139.82916666666668</v>
      </c>
      <c r="BS778" s="107"/>
      <c r="BT778" s="174">
        <v>12.915555555555557</v>
      </c>
      <c r="BU778" s="174">
        <v>11.097441160372192</v>
      </c>
      <c r="BV778" s="174">
        <v>12.948275862068964</v>
      </c>
      <c r="BW778" s="174">
        <v>14.974944793613046</v>
      </c>
      <c r="BX778" s="174">
        <v>12.843333333333332</v>
      </c>
      <c r="BY778" s="109">
        <v>7.6564039408866993</v>
      </c>
      <c r="BZ778" s="109">
        <v>4.7190476190476183</v>
      </c>
      <c r="CA778" s="109">
        <v>3.1816884661117713</v>
      </c>
      <c r="CB778" s="109">
        <v>5.4477285166940348</v>
      </c>
      <c r="CC778" s="109">
        <v>13.677011494252875</v>
      </c>
      <c r="CD778" s="109">
        <v>16.293697978596906</v>
      </c>
      <c r="CE778" s="109">
        <v>15.947820349084722</v>
      </c>
      <c r="CF778" s="110"/>
      <c r="CG778" s="111">
        <v>41.6</v>
      </c>
      <c r="CH778" s="111">
        <v>56.6</v>
      </c>
      <c r="CI778" s="111">
        <v>51</v>
      </c>
      <c r="CJ778" s="111">
        <v>69.400000000000006</v>
      </c>
      <c r="CK778" s="111">
        <v>52.5</v>
      </c>
      <c r="CL778" s="111">
        <v>55.8</v>
      </c>
      <c r="CM778" s="111">
        <v>43</v>
      </c>
      <c r="CN778" s="111">
        <v>56.4</v>
      </c>
      <c r="CO778" s="111">
        <v>58.2</v>
      </c>
      <c r="CP778" s="111">
        <v>76</v>
      </c>
      <c r="CQ778" s="111">
        <v>57.7</v>
      </c>
      <c r="CR778" s="111">
        <v>58</v>
      </c>
      <c r="CS778" s="112"/>
      <c r="CT778" s="531" t="s">
        <v>567</v>
      </c>
      <c r="CU778" s="114">
        <f t="shared" si="521"/>
        <v>0</v>
      </c>
      <c r="CV778" s="114"/>
      <c r="CW778" s="114"/>
      <c r="CX778" s="114">
        <f t="shared" si="526"/>
        <v>0</v>
      </c>
      <c r="CY778" s="114"/>
      <c r="CZ778" s="114"/>
      <c r="DA778" s="114">
        <f t="shared" si="527"/>
        <v>0</v>
      </c>
      <c r="DB778" s="115">
        <f t="shared" si="528"/>
        <v>0</v>
      </c>
      <c r="DC778" s="116">
        <f t="shared" si="522"/>
        <v>0</v>
      </c>
      <c r="DD778" s="116">
        <f t="shared" si="529"/>
        <v>0</v>
      </c>
      <c r="DE778" s="116">
        <f t="shared" si="530"/>
        <v>0</v>
      </c>
      <c r="DF778" s="117">
        <f t="shared" si="523"/>
        <v>0</v>
      </c>
      <c r="DH778" s="119">
        <v>43.364085755376436</v>
      </c>
      <c r="DI778" s="119">
        <v>33.817893575035953</v>
      </c>
      <c r="DJ778" s="120">
        <v>27.521468945449687</v>
      </c>
      <c r="DK778" s="121"/>
      <c r="DL778" s="119">
        <v>34.978980476391392</v>
      </c>
      <c r="DM778" s="119">
        <v>33.621587204173217</v>
      </c>
      <c r="DN778" s="120">
        <v>25.268397836676765</v>
      </c>
      <c r="DO778" s="121"/>
      <c r="DP778" s="119">
        <v>31.185855523786561</v>
      </c>
      <c r="DQ778" s="119">
        <v>36.418381618381616</v>
      </c>
      <c r="DR778" s="120">
        <v>37.150935271624931</v>
      </c>
      <c r="DS778" s="121"/>
      <c r="DT778" s="119">
        <v>35.959403905447061</v>
      </c>
      <c r="DU778" s="119">
        <v>47.840727418065534</v>
      </c>
      <c r="DV778" s="120">
        <v>47.735582962201661</v>
      </c>
      <c r="DW778" s="121"/>
      <c r="DX778" s="119">
        <v>24.626579325895108</v>
      </c>
      <c r="DY778" s="119">
        <v>32.766745713952488</v>
      </c>
      <c r="DZ778" s="120">
        <v>34.003226684290318</v>
      </c>
      <c r="EA778" s="121"/>
      <c r="EB778" s="119">
        <v>21.537623539982032</v>
      </c>
      <c r="EC778" s="119">
        <v>14.762878107217734</v>
      </c>
      <c r="ED778" s="120">
        <v>11.931641209943098</v>
      </c>
      <c r="EE778" s="121"/>
      <c r="EF778" s="119">
        <v>12.303082895638275</v>
      </c>
      <c r="EG778" s="119">
        <v>7.2088376341630509</v>
      </c>
      <c r="EH778" s="120">
        <v>9.5156656770952281</v>
      </c>
      <c r="EI778" s="121"/>
      <c r="EJ778" s="119">
        <v>7.9691379310344823</v>
      </c>
      <c r="EK778" s="119">
        <v>6.0717241379310343</v>
      </c>
      <c r="EL778" s="120">
        <v>8.7281034482758599</v>
      </c>
      <c r="EM778" s="121"/>
      <c r="EN778" s="119">
        <v>12.854545454545454</v>
      </c>
      <c r="EO778" s="119">
        <v>9.3858585858585855</v>
      </c>
      <c r="EP778" s="120">
        <v>28.259595959595959</v>
      </c>
      <c r="EQ778" s="121"/>
      <c r="ER778" s="119">
        <v>26.19233716475096</v>
      </c>
      <c r="ES778" s="119">
        <v>40.256704980842912</v>
      </c>
      <c r="ET778" s="120">
        <v>57.378544061302684</v>
      </c>
      <c r="EU778" s="121"/>
      <c r="EV778" s="119">
        <v>51.281521224947092</v>
      </c>
      <c r="EW778" s="119">
        <v>48.712306734719277</v>
      </c>
      <c r="EX778" s="120">
        <v>42.340654798954311</v>
      </c>
      <c r="EY778" s="121"/>
      <c r="EZ778" s="119">
        <v>46.577793103448279</v>
      </c>
      <c r="FA778" s="119">
        <v>51.719497536945816</v>
      </c>
      <c r="FB778" s="120">
        <v>42.847536945812813</v>
      </c>
    </row>
    <row r="779" spans="1:158" s="118" customFormat="1" ht="15" customHeight="1" x14ac:dyDescent="0.25">
      <c r="A779" s="543">
        <v>53020010</v>
      </c>
      <c r="B779" s="544">
        <v>-78.09</v>
      </c>
      <c r="C779" s="544">
        <v>2.44</v>
      </c>
      <c r="D779" s="545">
        <v>50</v>
      </c>
      <c r="E779" s="530" t="s">
        <v>1711</v>
      </c>
      <c r="F779" s="89" t="s">
        <v>735</v>
      </c>
      <c r="G779" s="89"/>
      <c r="H779" s="89"/>
      <c r="I779" s="89"/>
      <c r="J779" s="171" t="s">
        <v>1712</v>
      </c>
      <c r="K779" s="126">
        <v>0</v>
      </c>
      <c r="L779" s="126">
        <v>0</v>
      </c>
      <c r="M779" s="126">
        <v>0</v>
      </c>
      <c r="N779" s="126">
        <v>35</v>
      </c>
      <c r="O779" s="126">
        <v>3</v>
      </c>
      <c r="P779" s="126">
        <v>0</v>
      </c>
      <c r="Q779" s="126">
        <v>82</v>
      </c>
      <c r="R779" s="126">
        <v>1</v>
      </c>
      <c r="S779" s="126">
        <v>0</v>
      </c>
      <c r="T779" s="126">
        <v>9</v>
      </c>
      <c r="U779" s="126">
        <v>0</v>
      </c>
      <c r="V779" s="661">
        <v>40</v>
      </c>
      <c r="W779" s="661">
        <v>0</v>
      </c>
      <c r="X779" s="126">
        <v>34</v>
      </c>
      <c r="Y779" s="126">
        <v>0</v>
      </c>
      <c r="Z779" s="126">
        <v>0</v>
      </c>
      <c r="AA779" s="126">
        <v>15</v>
      </c>
      <c r="AB779" s="91">
        <v>0</v>
      </c>
      <c r="AC779" s="91">
        <v>65</v>
      </c>
      <c r="AD779" s="126">
        <v>0</v>
      </c>
      <c r="AE779" s="126">
        <v>0</v>
      </c>
      <c r="AF779" s="126">
        <v>4</v>
      </c>
      <c r="AG779" s="126">
        <v>12</v>
      </c>
      <c r="AH779" s="126">
        <v>0</v>
      </c>
      <c r="AI779" s="126">
        <v>0</v>
      </c>
      <c r="AJ779" s="126">
        <v>0</v>
      </c>
      <c r="AK779" s="126">
        <v>34</v>
      </c>
      <c r="AL779" s="126">
        <v>5</v>
      </c>
      <c r="AM779" s="126">
        <v>0</v>
      </c>
      <c r="AN779" s="126">
        <v>6</v>
      </c>
      <c r="AO779" s="120"/>
      <c r="AP779" s="92">
        <f t="shared" si="531"/>
        <v>345</v>
      </c>
      <c r="AQ779" s="93">
        <v>361.25357142857143</v>
      </c>
      <c r="AR779" s="94">
        <f>+AP779*100/AQ779</f>
        <v>95.500785953673216</v>
      </c>
      <c r="AS779" s="95">
        <f>IF(AND((AP779*$AT$1*100/(AQ779*AT779))&gt;100+3.33*AP779-AQ779*AT779/$AT$1,AQ779&lt;30),IF(100+3.33*AP779-AQ779*AT779/$AT$1&gt;200,200,100+3.33*AP779-AQ779*AT779/$AT$1),IF((AP779*$AT$1*100/(AQ779*AT779))&lt;100+AP779-3.33*AQ779*AT779/$AT$1,100+AP779-3.33*AQ779*AT779/$AT$1,IF((AP779*$AT$1*100/(AQ779*AT779))&gt;200,200,(AP779*$AT$1*100/(AQ779*AT779)))))</f>
        <v>95.500785953673216</v>
      </c>
      <c r="AT779" s="96">
        <f>COUNT(K779:AO779)</f>
        <v>30</v>
      </c>
      <c r="AU779" s="97">
        <f>COUNTIF(K779:AO779,"&gt;0")</f>
        <v>14</v>
      </c>
      <c r="AV779" s="98"/>
      <c r="AW779" s="58">
        <f>+LOOKUP(1000,K779:AO779)</f>
        <v>6</v>
      </c>
      <c r="AX779" s="99"/>
      <c r="AY779" s="100">
        <f t="shared" si="524"/>
        <v>82</v>
      </c>
      <c r="AZ779" s="101">
        <v>145</v>
      </c>
      <c r="BA779" s="102">
        <f t="shared" si="532"/>
        <v>-63</v>
      </c>
      <c r="BB779" s="102" t="str">
        <f t="shared" si="533"/>
        <v/>
      </c>
      <c r="BC779" s="102" t="str">
        <f t="shared" si="534"/>
        <v/>
      </c>
      <c r="BD779" s="102">
        <v>15.214285714285714</v>
      </c>
      <c r="BE779" s="103">
        <f t="shared" si="525"/>
        <v>-1.2142857142857135</v>
      </c>
      <c r="BF779" s="546" t="s">
        <v>1711</v>
      </c>
      <c r="BG779" s="105">
        <v>386.75</v>
      </c>
      <c r="BH779" s="105">
        <v>260.04074074074077</v>
      </c>
      <c r="BI779" s="105">
        <v>281.23846153846154</v>
      </c>
      <c r="BJ779" s="105">
        <v>361.25357142857143</v>
      </c>
      <c r="BK779" s="105">
        <v>453.6</v>
      </c>
      <c r="BL779" s="105">
        <v>393.75555555555553</v>
      </c>
      <c r="BM779" s="105">
        <v>313.92222222222222</v>
      </c>
      <c r="BN779" s="105">
        <v>263.88214285714287</v>
      </c>
      <c r="BO779" s="105">
        <v>245.13333333333335</v>
      </c>
      <c r="BP779" s="105">
        <v>296.18928571428569</v>
      </c>
      <c r="BQ779" s="105">
        <v>240.64285714285714</v>
      </c>
      <c r="BR779" s="106">
        <v>256.48571428571432</v>
      </c>
      <c r="BS779" s="107"/>
      <c r="BT779" s="143">
        <v>17.392857142857139</v>
      </c>
      <c r="BU779" s="143">
        <v>13.157995070633618</v>
      </c>
      <c r="BV779" s="143">
        <v>13.352380952380953</v>
      </c>
      <c r="BW779" s="143">
        <v>15.214285714285714</v>
      </c>
      <c r="BX779" s="143">
        <v>19.116049382716042</v>
      </c>
      <c r="BY779" s="143">
        <v>17.025510204081634</v>
      </c>
      <c r="BZ779" s="143">
        <v>15.148148148148152</v>
      </c>
      <c r="CA779" s="143">
        <v>13.257471264367815</v>
      </c>
      <c r="CB779" s="143">
        <v>15.894173602853748</v>
      </c>
      <c r="CC779" s="143">
        <v>16.142857142857146</v>
      </c>
      <c r="CD779" s="143">
        <v>12.857142857142856</v>
      </c>
      <c r="CE779" s="144">
        <v>14.892857142857142</v>
      </c>
      <c r="CF779" s="110"/>
      <c r="CG779" s="111">
        <v>150</v>
      </c>
      <c r="CH779" s="111">
        <v>208.7</v>
      </c>
      <c r="CI779" s="111">
        <v>145</v>
      </c>
      <c r="CJ779" s="111">
        <v>145</v>
      </c>
      <c r="CK779" s="111">
        <v>140</v>
      </c>
      <c r="CL779" s="111">
        <v>198</v>
      </c>
      <c r="CM779" s="111">
        <v>136</v>
      </c>
      <c r="CN779" s="111">
        <v>206</v>
      </c>
      <c r="CO779" s="111">
        <v>170.8</v>
      </c>
      <c r="CP779" s="111">
        <v>145</v>
      </c>
      <c r="CQ779" s="111">
        <v>155</v>
      </c>
      <c r="CR779" s="111">
        <v>135</v>
      </c>
      <c r="CS779" s="112"/>
      <c r="CT779" s="531" t="s">
        <v>1711</v>
      </c>
      <c r="CU779" s="114">
        <f t="shared" si="521"/>
        <v>130</v>
      </c>
      <c r="CV779" s="114"/>
      <c r="CW779" s="114"/>
      <c r="CX779" s="114">
        <f t="shared" si="526"/>
        <v>154</v>
      </c>
      <c r="CY779" s="114"/>
      <c r="CZ779" s="114"/>
      <c r="DA779" s="114">
        <f t="shared" si="527"/>
        <v>61</v>
      </c>
      <c r="DB779" s="115">
        <f t="shared" ref="DB779:DB789" si="535">+SUM(CU779:DA779)</f>
        <v>345</v>
      </c>
      <c r="DC779" s="116">
        <f t="shared" si="522"/>
        <v>10</v>
      </c>
      <c r="DD779" s="116">
        <f t="shared" si="529"/>
        <v>10</v>
      </c>
      <c r="DE779" s="116">
        <f t="shared" si="530"/>
        <v>10</v>
      </c>
      <c r="DF779" s="117">
        <f t="shared" si="523"/>
        <v>30</v>
      </c>
      <c r="DH779" s="119">
        <v>146.40834069220909</v>
      </c>
      <c r="DI779" s="119">
        <v>141.2080444381142</v>
      </c>
      <c r="DJ779" s="120">
        <v>125.40714428144139</v>
      </c>
      <c r="DK779" s="121"/>
      <c r="DL779" s="119">
        <v>99.310451574569228</v>
      </c>
      <c r="DM779" s="119">
        <v>103.55362448009508</v>
      </c>
      <c r="DN779" s="120">
        <v>97.188865121806302</v>
      </c>
      <c r="DO779" s="121"/>
      <c r="DP779" s="119">
        <v>126.21887497943493</v>
      </c>
      <c r="DQ779" s="119">
        <v>128.1191591510746</v>
      </c>
      <c r="DR779" s="120">
        <v>139.02078939890217</v>
      </c>
      <c r="DS779" s="121"/>
      <c r="DT779" s="119">
        <v>124.88871419535555</v>
      </c>
      <c r="DU779" s="119">
        <v>180.08372639378328</v>
      </c>
      <c r="DV779" s="120">
        <v>150.68638294027286</v>
      </c>
      <c r="DW779" s="121"/>
      <c r="DX779" s="119">
        <v>157.2645141277988</v>
      </c>
      <c r="DY779" s="119">
        <v>124.87182336021658</v>
      </c>
      <c r="DZ779" s="120">
        <v>134.96954486492584</v>
      </c>
      <c r="EA779" s="121"/>
      <c r="EB779" s="119">
        <v>113.47579527279193</v>
      </c>
      <c r="EC779" s="119">
        <v>118.37475031100055</v>
      </c>
      <c r="ED779" s="120">
        <v>99.078866180913479</v>
      </c>
      <c r="EE779" s="121"/>
      <c r="EF779" s="119">
        <v>81.614110730034312</v>
      </c>
      <c r="EG779" s="119">
        <v>61.010548462403108</v>
      </c>
      <c r="EH779" s="120">
        <v>61.510634925209693</v>
      </c>
      <c r="EI779" s="121"/>
      <c r="EJ779" s="119">
        <v>47.512808659809707</v>
      </c>
      <c r="EK779" s="119">
        <v>43.811810932624525</v>
      </c>
      <c r="EL779" s="120">
        <v>61.416556878154019</v>
      </c>
      <c r="EM779" s="121"/>
      <c r="EN779" s="119">
        <v>64.711973562458695</v>
      </c>
      <c r="EO779" s="119">
        <v>62.411547918043617</v>
      </c>
      <c r="EP779" s="120">
        <v>95.417654990085921</v>
      </c>
      <c r="EQ779" s="121"/>
      <c r="ER779" s="119">
        <v>108.34416623065998</v>
      </c>
      <c r="ES779" s="119">
        <v>166.33258091038195</v>
      </c>
      <c r="ET779" s="120">
        <v>193.39384109425217</v>
      </c>
      <c r="EU779" s="121"/>
      <c r="EV779" s="119">
        <v>158.57198057677195</v>
      </c>
      <c r="EW779" s="119">
        <v>159.8587694328881</v>
      </c>
      <c r="EX779" s="120">
        <v>133.62807351975164</v>
      </c>
      <c r="EY779" s="121"/>
      <c r="EZ779" s="119">
        <v>136.04981186378703</v>
      </c>
      <c r="FA779" s="119">
        <v>157.69861404357212</v>
      </c>
      <c r="FB779" s="120">
        <v>201.49275056322909</v>
      </c>
    </row>
    <row r="780" spans="1:158" s="118" customFormat="1" ht="15" customHeight="1" x14ac:dyDescent="0.25">
      <c r="A780" s="85">
        <v>53010020</v>
      </c>
      <c r="B780" s="215">
        <v>-78.454527780000006</v>
      </c>
      <c r="C780" s="215">
        <v>2.5050833300000002</v>
      </c>
      <c r="D780" s="87">
        <v>10</v>
      </c>
      <c r="E780" s="530" t="s">
        <v>1367</v>
      </c>
      <c r="F780" s="89" t="s">
        <v>616</v>
      </c>
      <c r="G780" s="89" t="s">
        <v>1521</v>
      </c>
      <c r="H780" s="89" t="s">
        <v>1103</v>
      </c>
      <c r="I780" s="89" t="s">
        <v>1698</v>
      </c>
      <c r="J780" s="171" t="s">
        <v>1170</v>
      </c>
      <c r="K780" s="91">
        <v>0</v>
      </c>
      <c r="L780" s="91">
        <v>0</v>
      </c>
      <c r="M780" s="126">
        <v>0</v>
      </c>
      <c r="N780" s="126">
        <v>50</v>
      </c>
      <c r="O780" s="126">
        <v>0</v>
      </c>
      <c r="P780" s="126">
        <v>0</v>
      </c>
      <c r="Q780" s="126">
        <v>0</v>
      </c>
      <c r="R780" s="126">
        <v>0</v>
      </c>
      <c r="S780" s="126">
        <v>0</v>
      </c>
      <c r="T780" s="126">
        <v>0</v>
      </c>
      <c r="U780" s="126">
        <v>0</v>
      </c>
      <c r="V780" s="661">
        <v>18</v>
      </c>
      <c r="W780" s="661">
        <v>0</v>
      </c>
      <c r="X780" s="126">
        <v>34</v>
      </c>
      <c r="Y780" s="126">
        <v>7</v>
      </c>
      <c r="Z780" s="339">
        <v>0</v>
      </c>
      <c r="AA780" s="126">
        <v>0</v>
      </c>
      <c r="AB780" s="91">
        <v>0</v>
      </c>
      <c r="AC780" s="91">
        <v>6</v>
      </c>
      <c r="AD780" s="91">
        <v>0</v>
      </c>
      <c r="AE780" s="91">
        <v>0</v>
      </c>
      <c r="AF780" s="126">
        <v>0</v>
      </c>
      <c r="AG780" s="126">
        <v>22</v>
      </c>
      <c r="AH780" s="126">
        <v>0</v>
      </c>
      <c r="AI780" s="126">
        <v>0</v>
      </c>
      <c r="AJ780" s="126">
        <v>0</v>
      </c>
      <c r="AK780" s="126">
        <v>33</v>
      </c>
      <c r="AL780" s="126">
        <v>3</v>
      </c>
      <c r="AM780" s="126">
        <v>5</v>
      </c>
      <c r="AN780" s="126" t="s">
        <v>1301</v>
      </c>
      <c r="AO780" s="120"/>
      <c r="AP780" s="92">
        <f t="shared" si="531"/>
        <v>178</v>
      </c>
      <c r="AQ780" s="93">
        <v>313.05384615384617</v>
      </c>
      <c r="AR780" s="94">
        <f>+AP780*100/AQ780</f>
        <v>56.859227952920364</v>
      </c>
      <c r="AS780" s="95">
        <f>IF(AND((AP780*$AT$1*100/(AQ780*AT780))&gt;100+3.33*AP780-AQ780*AT780/$AT$1,AQ780&lt;30),IF(100+3.33*AP780-AQ780*AT780/$AT$1&gt;200,200,100+3.33*AP780-AQ780*AT780/$AT$1),IF((AP780*$AT$1*100/(AQ780*AT780))&lt;100+AP780-3.33*AQ780*AT780/$AT$1,100+AP780-3.33*AQ780*AT780/$AT$1,IF((AP780*$AT$1*100/(AQ780*AT780))&gt;200,200,(AP780*$AT$1*100/(AQ780*AT780)))))</f>
        <v>58.819890985779679</v>
      </c>
      <c r="AT780" s="96">
        <f>COUNT(K780:AO780)</f>
        <v>29</v>
      </c>
      <c r="AU780" s="97">
        <f>COUNTIF(K780:AO780,"&gt;0")</f>
        <v>9</v>
      </c>
      <c r="AV780" s="98"/>
      <c r="AW780" s="58">
        <f>+LOOKUP(1000,K780:AO780)</f>
        <v>5</v>
      </c>
      <c r="AX780" s="99"/>
      <c r="AY780" s="100">
        <f t="shared" si="524"/>
        <v>50</v>
      </c>
      <c r="AZ780" s="101">
        <v>163.19999999999999</v>
      </c>
      <c r="BA780" s="102">
        <f t="shared" si="532"/>
        <v>-113.19999999999999</v>
      </c>
      <c r="BB780" s="102" t="str">
        <f t="shared" si="533"/>
        <v/>
      </c>
      <c r="BC780" s="102" t="str">
        <f t="shared" si="534"/>
        <v/>
      </c>
      <c r="BD780" s="102">
        <v>11.595862068965518</v>
      </c>
      <c r="BE780" s="103">
        <f t="shared" si="525"/>
        <v>-2.5958620689655181</v>
      </c>
      <c r="BF780" s="306" t="s">
        <v>1367</v>
      </c>
      <c r="BG780" s="105">
        <v>410.67833333333328</v>
      </c>
      <c r="BH780" s="105">
        <v>281.4153846153846</v>
      </c>
      <c r="BI780" s="105">
        <v>189.89310344827592</v>
      </c>
      <c r="BJ780" s="105">
        <v>313.05384615384617</v>
      </c>
      <c r="BK780" s="105">
        <v>488.62400000000002</v>
      </c>
      <c r="BL780" s="105">
        <v>413.48320841739582</v>
      </c>
      <c r="BM780" s="105">
        <v>290.91923076923081</v>
      </c>
      <c r="BN780" s="105">
        <v>194.35185185185182</v>
      </c>
      <c r="BO780" s="105">
        <v>253.51538461538468</v>
      </c>
      <c r="BP780" s="105">
        <v>324.25000000000006</v>
      </c>
      <c r="BQ780" s="105">
        <v>341.73461538461538</v>
      </c>
      <c r="BR780" s="106">
        <v>301.94399999999996</v>
      </c>
      <c r="BS780" s="107"/>
      <c r="BT780" s="143">
        <v>12.398469387755103</v>
      </c>
      <c r="BU780" s="143">
        <v>9.8049209623922291</v>
      </c>
      <c r="BV780" s="143">
        <v>8.3111111111111065</v>
      </c>
      <c r="BW780" s="143">
        <v>11.595862068965518</v>
      </c>
      <c r="BX780" s="143">
        <v>15.990188834154351</v>
      </c>
      <c r="BY780" s="143">
        <v>14.737137383689104</v>
      </c>
      <c r="BZ780" s="143">
        <v>12.028735632183905</v>
      </c>
      <c r="CA780" s="143">
        <v>9.4027586206896547</v>
      </c>
      <c r="CB780" s="143">
        <v>11.340599815035011</v>
      </c>
      <c r="CC780" s="143">
        <v>11.937931034482759</v>
      </c>
      <c r="CD780" s="143">
        <v>11.039591315453386</v>
      </c>
      <c r="CE780" s="144">
        <v>11.628735632183908</v>
      </c>
      <c r="CF780" s="110"/>
      <c r="CG780" s="111">
        <v>150</v>
      </c>
      <c r="CH780" s="111">
        <v>145.19999999999999</v>
      </c>
      <c r="CI780" s="111">
        <v>136.69999999999999</v>
      </c>
      <c r="CJ780" s="111">
        <v>163.19999999999999</v>
      </c>
      <c r="CK780" s="111">
        <v>252</v>
      </c>
      <c r="CL780" s="111">
        <v>160</v>
      </c>
      <c r="CM780" s="111">
        <v>185.8</v>
      </c>
      <c r="CN780" s="111">
        <v>185.2</v>
      </c>
      <c r="CO780" s="111">
        <v>180.2</v>
      </c>
      <c r="CP780" s="111">
        <v>198.2</v>
      </c>
      <c r="CQ780" s="111">
        <v>160</v>
      </c>
      <c r="CR780" s="111">
        <v>187.2</v>
      </c>
      <c r="CS780" s="112"/>
      <c r="CT780" s="531" t="s">
        <v>1367</v>
      </c>
      <c r="CU780" s="114">
        <f t="shared" si="521"/>
        <v>50</v>
      </c>
      <c r="CV780" s="114"/>
      <c r="CW780" s="114"/>
      <c r="CX780" s="114">
        <f t="shared" si="526"/>
        <v>65</v>
      </c>
      <c r="CY780" s="114"/>
      <c r="CZ780" s="114"/>
      <c r="DA780" s="114">
        <f t="shared" si="527"/>
        <v>63</v>
      </c>
      <c r="DB780" s="115">
        <f t="shared" si="535"/>
        <v>178</v>
      </c>
      <c r="DC780" s="116">
        <f t="shared" si="522"/>
        <v>10</v>
      </c>
      <c r="DD780" s="116">
        <f t="shared" si="529"/>
        <v>10</v>
      </c>
      <c r="DE780" s="116">
        <f t="shared" si="530"/>
        <v>9</v>
      </c>
      <c r="DF780" s="117">
        <f t="shared" si="523"/>
        <v>29</v>
      </c>
      <c r="DH780" s="119">
        <v>91.449533339747902</v>
      </c>
      <c r="DI780" s="119">
        <v>122.90483979601653</v>
      </c>
      <c r="DJ780" s="120">
        <v>127.48773212739344</v>
      </c>
      <c r="DK780" s="121"/>
      <c r="DL780" s="119">
        <v>115.81541299056887</v>
      </c>
      <c r="DM780" s="119">
        <v>95.812750988743502</v>
      </c>
      <c r="DN780" s="120">
        <v>65.208678125950698</v>
      </c>
      <c r="DO780" s="121"/>
      <c r="DP780" s="119">
        <v>91.960129163834125</v>
      </c>
      <c r="DQ780" s="119">
        <v>80.062848402447315</v>
      </c>
      <c r="DR780" s="120">
        <v>114.87702243371857</v>
      </c>
      <c r="DS780" s="121"/>
      <c r="DT780" s="119">
        <v>110.54212138309018</v>
      </c>
      <c r="DU780" s="119">
        <v>116.41878778109132</v>
      </c>
      <c r="DV780" s="120">
        <v>103.8548803095027</v>
      </c>
      <c r="DW780" s="121"/>
      <c r="DX780" s="119">
        <v>107.93375050917928</v>
      </c>
      <c r="DY780" s="119">
        <v>111.68211762392372</v>
      </c>
      <c r="DZ780" s="120">
        <v>140.51571081426545</v>
      </c>
      <c r="EA780" s="121"/>
      <c r="EB780" s="119">
        <v>107.52152569659441</v>
      </c>
      <c r="EC780" s="119">
        <v>58.93696594427243</v>
      </c>
      <c r="ED780" s="120">
        <v>51.352034674922592</v>
      </c>
      <c r="EE780" s="121"/>
      <c r="EF780" s="119">
        <v>59.46542434394194</v>
      </c>
      <c r="EG780" s="119">
        <v>58.942881072026807</v>
      </c>
      <c r="EH780" s="120">
        <v>47.969472361809053</v>
      </c>
      <c r="EI780" s="121"/>
      <c r="EJ780" s="119">
        <v>20.143625730994152</v>
      </c>
      <c r="EK780" s="119">
        <v>53.4422723475355</v>
      </c>
      <c r="EL780" s="120">
        <v>23.535154553049285</v>
      </c>
      <c r="EM780" s="121"/>
      <c r="EN780" s="119">
        <v>42.9918019347434</v>
      </c>
      <c r="EO780" s="119">
        <v>36.836157566814236</v>
      </c>
      <c r="EP780" s="120">
        <v>45.629935235284478</v>
      </c>
      <c r="EQ780" s="121"/>
      <c r="ER780" s="119">
        <v>45.907181793404199</v>
      </c>
      <c r="ES780" s="119">
        <v>31.008299264104661</v>
      </c>
      <c r="ET780" s="120">
        <v>36.967852275824484</v>
      </c>
      <c r="EU780" s="121"/>
      <c r="EV780" s="119">
        <v>49.944745979532151</v>
      </c>
      <c r="EW780" s="119">
        <v>42.777786915204672</v>
      </c>
      <c r="EX780" s="120">
        <v>43.449689327485359</v>
      </c>
      <c r="EY780" s="121"/>
      <c r="EZ780" s="119">
        <v>39.159915123456791</v>
      </c>
      <c r="FA780" s="119">
        <v>89.304949294532619</v>
      </c>
      <c r="FB780" s="120">
        <v>76.590691137566139</v>
      </c>
    </row>
    <row r="781" spans="1:158" s="118" customFormat="1" ht="15" customHeight="1" x14ac:dyDescent="0.25">
      <c r="A781" s="208">
        <v>44015030</v>
      </c>
      <c r="B781" s="86">
        <v>-76.668750000000003</v>
      </c>
      <c r="C781" s="86">
        <v>1.90041667</v>
      </c>
      <c r="D781" s="87">
        <v>2900</v>
      </c>
      <c r="E781" s="528" t="s">
        <v>568</v>
      </c>
      <c r="F781" s="210" t="s">
        <v>65</v>
      </c>
      <c r="G781" s="210" t="s">
        <v>1526</v>
      </c>
      <c r="H781" s="210" t="s">
        <v>1529</v>
      </c>
      <c r="I781" s="210" t="s">
        <v>1694</v>
      </c>
      <c r="J781" s="365" t="s">
        <v>1114</v>
      </c>
      <c r="K781" s="126">
        <v>0</v>
      </c>
      <c r="L781" s="126">
        <v>0</v>
      </c>
      <c r="M781" s="126">
        <v>7.6</v>
      </c>
      <c r="N781" s="126">
        <v>0</v>
      </c>
      <c r="O781" s="126">
        <v>0</v>
      </c>
      <c r="P781" s="126">
        <v>0</v>
      </c>
      <c r="Q781" s="126">
        <v>1</v>
      </c>
      <c r="R781" s="126">
        <v>1.2</v>
      </c>
      <c r="S781" s="126">
        <v>1.8</v>
      </c>
      <c r="T781" s="126">
        <v>0</v>
      </c>
      <c r="U781" s="126">
        <v>0</v>
      </c>
      <c r="V781" s="661">
        <v>0</v>
      </c>
      <c r="W781" s="661">
        <v>0</v>
      </c>
      <c r="X781" s="126">
        <v>15.5</v>
      </c>
      <c r="Y781" s="126">
        <v>11</v>
      </c>
      <c r="Z781" s="339">
        <v>23.7</v>
      </c>
      <c r="AA781" s="126">
        <v>2</v>
      </c>
      <c r="AB781" s="91">
        <v>0.5</v>
      </c>
      <c r="AC781" s="91">
        <v>6.6</v>
      </c>
      <c r="AD781" s="126">
        <v>0.5</v>
      </c>
      <c r="AE781" s="126">
        <v>0</v>
      </c>
      <c r="AF781" s="126">
        <v>2.6</v>
      </c>
      <c r="AG781" s="126">
        <v>1.6</v>
      </c>
      <c r="AH781" s="126">
        <v>1.8</v>
      </c>
      <c r="AI781" s="126">
        <v>1.3</v>
      </c>
      <c r="AJ781" s="126">
        <v>3.7</v>
      </c>
      <c r="AK781" s="126">
        <v>17.3</v>
      </c>
      <c r="AL781" s="126">
        <v>2.2999999999999998</v>
      </c>
      <c r="AM781" s="126">
        <v>0.7</v>
      </c>
      <c r="AN781" s="126">
        <v>1</v>
      </c>
      <c r="AO781" s="120"/>
      <c r="AP781" s="92">
        <f t="shared" si="531"/>
        <v>103.69999999999997</v>
      </c>
      <c r="AQ781" s="93">
        <v>105.2</v>
      </c>
      <c r="AR781" s="94">
        <f t="shared" si="516"/>
        <v>98.574144486691992</v>
      </c>
      <c r="AS781" s="95">
        <f t="shared" si="517"/>
        <v>98.574144486691978</v>
      </c>
      <c r="AT781" s="96">
        <f t="shared" si="518"/>
        <v>30</v>
      </c>
      <c r="AU781" s="97">
        <f>COUNTIF(K781:AO781,"&gt;0")</f>
        <v>20</v>
      </c>
      <c r="AV781" s="98"/>
      <c r="AW781" s="58">
        <f t="shared" si="487"/>
        <v>1</v>
      </c>
      <c r="AX781" s="99"/>
      <c r="AY781" s="100">
        <f t="shared" si="524"/>
        <v>23.7</v>
      </c>
      <c r="AZ781" s="101">
        <v>65</v>
      </c>
      <c r="BA781" s="102">
        <f t="shared" si="532"/>
        <v>-41.3</v>
      </c>
      <c r="BB781" s="102" t="str">
        <f t="shared" si="533"/>
        <v/>
      </c>
      <c r="BC781" s="102" t="str">
        <f t="shared" si="534"/>
        <v/>
      </c>
      <c r="BD781" s="102">
        <v>16.138396319081838</v>
      </c>
      <c r="BE781" s="103">
        <f t="shared" si="525"/>
        <v>3.8616036809181615</v>
      </c>
      <c r="BF781" s="408" t="s">
        <v>568</v>
      </c>
      <c r="BG781" s="105">
        <v>80.120689655172427</v>
      </c>
      <c r="BH781" s="105">
        <v>78.351851851851848</v>
      </c>
      <c r="BI781" s="105">
        <v>86.511999999999972</v>
      </c>
      <c r="BJ781" s="105">
        <v>105.2</v>
      </c>
      <c r="BK781" s="105">
        <v>95.933333333333323</v>
      </c>
      <c r="BL781" s="105">
        <v>95.362962962962939</v>
      </c>
      <c r="BM781" s="105">
        <v>110.152</v>
      </c>
      <c r="BN781" s="105">
        <v>75.377777777777766</v>
      </c>
      <c r="BO781" s="105">
        <v>54.846428571428568</v>
      </c>
      <c r="BP781" s="105">
        <v>100.31034482758622</v>
      </c>
      <c r="BQ781" s="105">
        <v>123.28620689655173</v>
      </c>
      <c r="BR781" s="106">
        <v>99.97241379310347</v>
      </c>
      <c r="BS781" s="107"/>
      <c r="BT781" s="174">
        <v>12.388888888888893</v>
      </c>
      <c r="BU781" s="174">
        <v>11.262081312244808</v>
      </c>
      <c r="BV781" s="174">
        <v>13.854100529100528</v>
      </c>
      <c r="BW781" s="174">
        <v>16.138396319081838</v>
      </c>
      <c r="BX781" s="174">
        <v>16.444581280788174</v>
      </c>
      <c r="BY781" s="109">
        <v>17.824933687002652</v>
      </c>
      <c r="BZ781" s="109">
        <v>20.07039203612479</v>
      </c>
      <c r="CA781" s="109">
        <v>15.510848385331144</v>
      </c>
      <c r="CB781" s="109">
        <v>12.050830140485315</v>
      </c>
      <c r="CC781" s="109">
        <v>13.742222222222219</v>
      </c>
      <c r="CD781" s="109">
        <v>16.924999999999997</v>
      </c>
      <c r="CE781" s="109">
        <v>13.450000000000001</v>
      </c>
      <c r="CF781" s="110"/>
      <c r="CG781" s="111">
        <v>55.8</v>
      </c>
      <c r="CH781" s="111">
        <v>36.5</v>
      </c>
      <c r="CI781" s="111">
        <v>34.200000000000003</v>
      </c>
      <c r="CJ781" s="111">
        <v>65</v>
      </c>
      <c r="CK781" s="111">
        <v>41</v>
      </c>
      <c r="CL781" s="111">
        <v>28.3</v>
      </c>
      <c r="CM781" s="111">
        <v>36.5</v>
      </c>
      <c r="CN781" s="111">
        <v>40.6</v>
      </c>
      <c r="CO781" s="111">
        <v>30.9</v>
      </c>
      <c r="CP781" s="111">
        <v>39.799999999999997</v>
      </c>
      <c r="CQ781" s="111">
        <v>44.9</v>
      </c>
      <c r="CR781" s="111">
        <v>35.200000000000003</v>
      </c>
      <c r="CS781" s="112"/>
      <c r="CT781" s="529" t="s">
        <v>568</v>
      </c>
      <c r="CU781" s="114">
        <f t="shared" si="521"/>
        <v>11.6</v>
      </c>
      <c r="CV781" s="114"/>
      <c r="CW781" s="114"/>
      <c r="CX781" s="114">
        <f t="shared" si="526"/>
        <v>59.800000000000004</v>
      </c>
      <c r="CY781" s="114"/>
      <c r="CZ781" s="114"/>
      <c r="DA781" s="114">
        <f t="shared" si="527"/>
        <v>32.299999999999997</v>
      </c>
      <c r="DB781" s="115">
        <f t="shared" si="535"/>
        <v>103.7</v>
      </c>
      <c r="DC781" s="116">
        <f t="shared" si="522"/>
        <v>10</v>
      </c>
      <c r="DD781" s="116">
        <f t="shared" si="529"/>
        <v>10</v>
      </c>
      <c r="DE781" s="116">
        <f t="shared" si="530"/>
        <v>10</v>
      </c>
      <c r="DF781" s="117">
        <f t="shared" si="523"/>
        <v>30</v>
      </c>
      <c r="DH781" s="119">
        <v>25.889789750328514</v>
      </c>
      <c r="DI781" s="119">
        <v>26.989356110381078</v>
      </c>
      <c r="DJ781" s="120">
        <v>23.190854139290408</v>
      </c>
      <c r="DK781" s="121"/>
      <c r="DL781" s="119">
        <v>25.047651195499302</v>
      </c>
      <c r="DM781" s="119">
        <v>23.229676511954995</v>
      </c>
      <c r="DN781" s="120">
        <v>23.532672292545712</v>
      </c>
      <c r="DO781" s="121"/>
      <c r="DP781" s="119">
        <v>28.209336455893823</v>
      </c>
      <c r="DQ781" s="119">
        <v>26.024106167056981</v>
      </c>
      <c r="DR781" s="120">
        <v>30.593224043715839</v>
      </c>
      <c r="DS781" s="121"/>
      <c r="DT781" s="119">
        <v>32.061746947537898</v>
      </c>
      <c r="DU781" s="119">
        <v>35.64629008452971</v>
      </c>
      <c r="DV781" s="120">
        <v>34.650583657587539</v>
      </c>
      <c r="DW781" s="121"/>
      <c r="DX781" s="119">
        <v>29.105459457431248</v>
      </c>
      <c r="DY781" s="119">
        <v>25.504784060635625</v>
      </c>
      <c r="DZ781" s="120">
        <v>37.306997861243488</v>
      </c>
      <c r="EA781" s="121"/>
      <c r="EB781" s="119">
        <v>29.172364414451494</v>
      </c>
      <c r="EC781" s="119">
        <v>26.674730474858041</v>
      </c>
      <c r="ED781" s="120">
        <v>27.873594765862897</v>
      </c>
      <c r="EE781" s="121"/>
      <c r="EF781" s="119">
        <v>33.994281870164812</v>
      </c>
      <c r="EG781" s="119">
        <v>30.694836865119402</v>
      </c>
      <c r="EH781" s="120">
        <v>34.394214598049103</v>
      </c>
      <c r="EI781" s="121"/>
      <c r="EJ781" s="119">
        <v>25.703609550561794</v>
      </c>
      <c r="EK781" s="119">
        <v>26.203679775280893</v>
      </c>
      <c r="EL781" s="120">
        <v>19.3027106741573</v>
      </c>
      <c r="EM781" s="121"/>
      <c r="EN781" s="119">
        <v>19.877613972764948</v>
      </c>
      <c r="EO781" s="119">
        <v>14.084138543516874</v>
      </c>
      <c r="EP781" s="120">
        <v>22.274914150384841</v>
      </c>
      <c r="EQ781" s="121"/>
      <c r="ER781" s="119">
        <v>21.494839483948397</v>
      </c>
      <c r="ES781" s="119">
        <v>36.291287128712874</v>
      </c>
      <c r="ET781" s="120">
        <v>53.287206720672067</v>
      </c>
      <c r="EU781" s="121"/>
      <c r="EV781" s="119">
        <v>34.469189033189046</v>
      </c>
      <c r="EW781" s="119">
        <v>38.454066378066393</v>
      </c>
      <c r="EX781" s="120">
        <v>42.140077922077928</v>
      </c>
      <c r="EY781" s="121"/>
      <c r="EZ781" s="119">
        <v>35.004676018704068</v>
      </c>
      <c r="FA781" s="119">
        <v>32.90439545758182</v>
      </c>
      <c r="FB781" s="120">
        <v>31.904261857047416</v>
      </c>
    </row>
    <row r="782" spans="1:158" s="118" customFormat="1" ht="15" customHeight="1" x14ac:dyDescent="0.25">
      <c r="A782" s="85">
        <v>52055210</v>
      </c>
      <c r="B782" s="86">
        <v>-77.278805559999995</v>
      </c>
      <c r="C782" s="86">
        <v>1.1599999999999999</v>
      </c>
      <c r="D782" s="87">
        <v>2820</v>
      </c>
      <c r="E782" s="530" t="s">
        <v>1939</v>
      </c>
      <c r="F782" s="89" t="s">
        <v>616</v>
      </c>
      <c r="G782" s="89" t="s">
        <v>1521</v>
      </c>
      <c r="H782" s="89" t="s">
        <v>1103</v>
      </c>
      <c r="I782" s="89" t="s">
        <v>1556</v>
      </c>
      <c r="J782" s="171" t="s">
        <v>1251</v>
      </c>
      <c r="K782" s="126">
        <v>0</v>
      </c>
      <c r="L782" s="126">
        <v>1.4</v>
      </c>
      <c r="M782" s="126">
        <v>0</v>
      </c>
      <c r="N782" s="126">
        <v>0</v>
      </c>
      <c r="O782" s="126">
        <v>0</v>
      </c>
      <c r="P782" s="126">
        <v>0</v>
      </c>
      <c r="Q782" s="126">
        <v>0.5</v>
      </c>
      <c r="R782" s="126">
        <v>0</v>
      </c>
      <c r="S782" s="126">
        <v>2</v>
      </c>
      <c r="T782" s="126">
        <v>3.4</v>
      </c>
      <c r="U782" s="126">
        <v>1.3</v>
      </c>
      <c r="V782" s="661">
        <v>0.1</v>
      </c>
      <c r="W782" s="661">
        <v>0</v>
      </c>
      <c r="X782" s="126">
        <v>13.4</v>
      </c>
      <c r="Y782" s="126">
        <v>3.5</v>
      </c>
      <c r="Z782" s="339">
        <v>11.1</v>
      </c>
      <c r="AA782" s="126">
        <v>3.8</v>
      </c>
      <c r="AB782" s="91">
        <v>0.2</v>
      </c>
      <c r="AC782" s="91">
        <v>1.4</v>
      </c>
      <c r="AD782" s="126">
        <v>0</v>
      </c>
      <c r="AE782" s="126">
        <v>0</v>
      </c>
      <c r="AF782" s="126">
        <v>0</v>
      </c>
      <c r="AG782" s="126">
        <v>2</v>
      </c>
      <c r="AH782" s="126">
        <v>1.8</v>
      </c>
      <c r="AI782" s="126">
        <v>9.6</v>
      </c>
      <c r="AJ782" s="126">
        <v>3.8</v>
      </c>
      <c r="AK782" s="126">
        <v>15.8</v>
      </c>
      <c r="AL782" s="126">
        <v>0</v>
      </c>
      <c r="AM782" s="126">
        <v>0</v>
      </c>
      <c r="AN782" s="126">
        <v>2.2999999999999998</v>
      </c>
      <c r="AO782" s="120"/>
      <c r="AP782" s="92">
        <f t="shared" si="531"/>
        <v>77.399999999999991</v>
      </c>
      <c r="AQ782" s="93">
        <v>102.57777777777777</v>
      </c>
      <c r="AR782" s="94">
        <f t="shared" si="516"/>
        <v>75.454939341421138</v>
      </c>
      <c r="AS782" s="95">
        <f t="shared" si="517"/>
        <v>75.454939341421138</v>
      </c>
      <c r="AT782" s="96">
        <f t="shared" si="518"/>
        <v>30</v>
      </c>
      <c r="AU782" s="97">
        <f>COUNTIF(K782:AO782,"&gt;0")</f>
        <v>18</v>
      </c>
      <c r="AV782" s="98"/>
      <c r="AW782" s="58">
        <f t="shared" si="487"/>
        <v>2.2999999999999998</v>
      </c>
      <c r="AX782" s="99"/>
      <c r="AY782" s="100">
        <f t="shared" si="524"/>
        <v>15.8</v>
      </c>
      <c r="AZ782" s="101">
        <v>51.6</v>
      </c>
      <c r="BA782" s="102">
        <f t="shared" si="532"/>
        <v>-35.799999999999997</v>
      </c>
      <c r="BB782" s="102" t="str">
        <f t="shared" si="533"/>
        <v/>
      </c>
      <c r="BC782" s="102" t="str">
        <f t="shared" si="534"/>
        <v/>
      </c>
      <c r="BD782" s="102">
        <v>14.845337183624938</v>
      </c>
      <c r="BE782" s="103">
        <f t="shared" si="525"/>
        <v>3.1546628163750619</v>
      </c>
      <c r="BF782" s="200" t="s">
        <v>1845</v>
      </c>
      <c r="BG782" s="105">
        <v>86.311538461538461</v>
      </c>
      <c r="BH782" s="105">
        <v>73.199999999999989</v>
      </c>
      <c r="BI782" s="105">
        <v>93.523076923076943</v>
      </c>
      <c r="BJ782" s="105">
        <v>102.57777777777777</v>
      </c>
      <c r="BK782" s="105">
        <v>90.982758620689651</v>
      </c>
      <c r="BL782" s="105">
        <v>67.370370370370381</v>
      </c>
      <c r="BM782" s="105">
        <v>58.282142857142858</v>
      </c>
      <c r="BN782" s="105">
        <v>39.581481481481489</v>
      </c>
      <c r="BO782" s="105">
        <v>42.992307692307698</v>
      </c>
      <c r="BP782" s="105">
        <v>83.492592592592587</v>
      </c>
      <c r="BQ782" s="105">
        <v>119.11111111111113</v>
      </c>
      <c r="BR782" s="106">
        <v>96.245833333333351</v>
      </c>
      <c r="BS782" s="107"/>
      <c r="BT782" s="174">
        <v>12.642857142857144</v>
      </c>
      <c r="BU782" s="174">
        <v>11.065406017992226</v>
      </c>
      <c r="BV782" s="174">
        <v>13.583743842364527</v>
      </c>
      <c r="BW782" s="174">
        <v>14.845337183624938</v>
      </c>
      <c r="BX782" s="174">
        <v>14.982222222222221</v>
      </c>
      <c r="BY782" s="109">
        <v>14.071428571428571</v>
      </c>
      <c r="BZ782" s="109">
        <v>12.085568326947635</v>
      </c>
      <c r="CA782" s="109">
        <v>9.2659928656361448</v>
      </c>
      <c r="CB782" s="109">
        <v>8.6299277416994418</v>
      </c>
      <c r="CC782" s="109">
        <v>12.709961685823759</v>
      </c>
      <c r="CD782" s="109">
        <v>15.061831153388823</v>
      </c>
      <c r="CE782" s="109">
        <v>14.728571428571426</v>
      </c>
      <c r="CF782" s="110"/>
      <c r="CG782" s="111">
        <v>46.2</v>
      </c>
      <c r="CH782" s="111">
        <v>45.7</v>
      </c>
      <c r="CI782" s="111">
        <v>38.5</v>
      </c>
      <c r="CJ782" s="111">
        <v>51.6</v>
      </c>
      <c r="CK782" s="111">
        <v>38.4</v>
      </c>
      <c r="CL782" s="111">
        <v>35.4</v>
      </c>
      <c r="CM782" s="111">
        <v>36.5</v>
      </c>
      <c r="CN782" s="111">
        <v>26.3</v>
      </c>
      <c r="CO782" s="111">
        <v>41.7</v>
      </c>
      <c r="CP782" s="111">
        <v>41.2</v>
      </c>
      <c r="CQ782" s="111">
        <v>48.1</v>
      </c>
      <c r="CR782" s="111">
        <v>40.6</v>
      </c>
      <c r="CS782" s="112"/>
      <c r="CT782" s="531" t="s">
        <v>1845</v>
      </c>
      <c r="CU782" s="114">
        <f t="shared" si="521"/>
        <v>7.3</v>
      </c>
      <c r="CV782" s="114"/>
      <c r="CW782" s="114"/>
      <c r="CX782" s="114">
        <f t="shared" si="526"/>
        <v>34.799999999999997</v>
      </c>
      <c r="CY782" s="114"/>
      <c r="CZ782" s="114"/>
      <c r="DA782" s="114">
        <f t="shared" si="527"/>
        <v>35.299999999999997</v>
      </c>
      <c r="DB782" s="115">
        <f t="shared" si="535"/>
        <v>77.399999999999991</v>
      </c>
      <c r="DC782" s="116">
        <f t="shared" si="522"/>
        <v>10</v>
      </c>
      <c r="DD782" s="116">
        <f t="shared" si="529"/>
        <v>10</v>
      </c>
      <c r="DE782" s="116">
        <f t="shared" si="530"/>
        <v>10</v>
      </c>
      <c r="DF782" s="117">
        <f t="shared" si="523"/>
        <v>30</v>
      </c>
      <c r="DH782" s="119">
        <v>29.021251122418438</v>
      </c>
      <c r="DI782" s="119">
        <v>26.502045295819613</v>
      </c>
      <c r="DJ782" s="120">
        <v>22.169011274069639</v>
      </c>
      <c r="DK782" s="121"/>
      <c r="DL782" s="119">
        <v>26.424187577128755</v>
      </c>
      <c r="DM782" s="119">
        <v>24.066639243109837</v>
      </c>
      <c r="DN782" s="120">
        <v>22.986096256684494</v>
      </c>
      <c r="DO782" s="121"/>
      <c r="DP782" s="119">
        <v>27.78923101404304</v>
      </c>
      <c r="DQ782" s="119">
        <v>27.888125074591237</v>
      </c>
      <c r="DR782" s="120">
        <v>36.393014281736079</v>
      </c>
      <c r="DS782" s="121"/>
      <c r="DT782" s="119">
        <v>31.517838322681914</v>
      </c>
      <c r="DU782" s="119">
        <v>33.251829427813284</v>
      </c>
      <c r="DV782" s="120">
        <v>36.311813730986287</v>
      </c>
      <c r="DW782" s="121"/>
      <c r="DX782" s="119">
        <v>29.110158730158727</v>
      </c>
      <c r="DY782" s="119">
        <v>23.01973544973545</v>
      </c>
      <c r="DZ782" s="120">
        <v>34.581216931216929</v>
      </c>
      <c r="EA782" s="121"/>
      <c r="EB782" s="119">
        <v>25.746427235316126</v>
      </c>
      <c r="EC782" s="119">
        <v>19.520856715301161</v>
      </c>
      <c r="ED782" s="120">
        <v>17.410493827160494</v>
      </c>
      <c r="EE782" s="121"/>
      <c r="EF782" s="119">
        <v>16.233703703703704</v>
      </c>
      <c r="EG782" s="119">
        <v>18.684074074074072</v>
      </c>
      <c r="EH782" s="120">
        <v>14.089629629629629</v>
      </c>
      <c r="EI782" s="121"/>
      <c r="EJ782" s="119">
        <v>13.3225</v>
      </c>
      <c r="EK782" s="119">
        <v>12.631703703703707</v>
      </c>
      <c r="EL782" s="120">
        <v>13.519870370370374</v>
      </c>
      <c r="EM782" s="121"/>
      <c r="EN782" s="119">
        <v>13.21880341880342</v>
      </c>
      <c r="EO782" s="119">
        <v>8.6468864468864464</v>
      </c>
      <c r="EP782" s="120">
        <v>23.356532356532355</v>
      </c>
      <c r="EQ782" s="121"/>
      <c r="ER782" s="119">
        <v>23.491107331821617</v>
      </c>
      <c r="ES782" s="119">
        <v>33.33890778533636</v>
      </c>
      <c r="ET782" s="120">
        <v>43.699614512471662</v>
      </c>
      <c r="EU782" s="121"/>
      <c r="EV782" s="119">
        <v>39.868952684742162</v>
      </c>
      <c r="EW782" s="119">
        <v>33.171805777068933</v>
      </c>
      <c r="EX782" s="120">
        <v>36.31109339004076</v>
      </c>
      <c r="EY782" s="121"/>
      <c r="EZ782" s="119">
        <v>26.611702127659573</v>
      </c>
      <c r="FA782" s="119">
        <v>34.595212765957449</v>
      </c>
      <c r="FB782" s="120">
        <v>31.441233254531127</v>
      </c>
    </row>
    <row r="783" spans="1:158" s="118" customFormat="1" ht="15" customHeight="1" x14ac:dyDescent="0.25">
      <c r="A783" s="547">
        <v>44010130</v>
      </c>
      <c r="B783" s="86">
        <v>-76.478861109999997</v>
      </c>
      <c r="C783" s="86">
        <v>1.4283333300000001</v>
      </c>
      <c r="D783" s="87">
        <v>841</v>
      </c>
      <c r="E783" s="528" t="s">
        <v>1422</v>
      </c>
      <c r="F783" s="210" t="s">
        <v>65</v>
      </c>
      <c r="G783" s="210" t="s">
        <v>1526</v>
      </c>
      <c r="H783" s="210" t="s">
        <v>1529</v>
      </c>
      <c r="I783" s="210" t="s">
        <v>1694</v>
      </c>
      <c r="J783" s="365" t="s">
        <v>743</v>
      </c>
      <c r="K783" s="126" t="s">
        <v>1301</v>
      </c>
      <c r="L783" s="126" t="s">
        <v>1301</v>
      </c>
      <c r="M783" s="126" t="s">
        <v>1301</v>
      </c>
      <c r="N783" s="126" t="s">
        <v>1301</v>
      </c>
      <c r="O783" s="126" t="s">
        <v>1301</v>
      </c>
      <c r="P783" s="126" t="s">
        <v>1301</v>
      </c>
      <c r="Q783" s="126" t="s">
        <v>1301</v>
      </c>
      <c r="R783" s="126" t="s">
        <v>1301</v>
      </c>
      <c r="S783" s="126" t="s">
        <v>1301</v>
      </c>
      <c r="T783" s="126" t="s">
        <v>1301</v>
      </c>
      <c r="U783" s="126" t="s">
        <v>1301</v>
      </c>
      <c r="V783" s="661" t="s">
        <v>1301</v>
      </c>
      <c r="W783" s="661" t="s">
        <v>1301</v>
      </c>
      <c r="X783" s="126" t="s">
        <v>1301</v>
      </c>
      <c r="Y783" s="126" t="s">
        <v>1301</v>
      </c>
      <c r="Z783" s="339" t="s">
        <v>1301</v>
      </c>
      <c r="AA783" s="126" t="s">
        <v>1301</v>
      </c>
      <c r="AB783" s="91" t="s">
        <v>1301</v>
      </c>
      <c r="AC783" s="91" t="s">
        <v>1301</v>
      </c>
      <c r="AD783" s="126" t="s">
        <v>1301</v>
      </c>
      <c r="AE783" s="126" t="s">
        <v>1301</v>
      </c>
      <c r="AF783" s="126" t="s">
        <v>1301</v>
      </c>
      <c r="AG783" s="126" t="s">
        <v>1301</v>
      </c>
      <c r="AH783" s="126" t="s">
        <v>1301</v>
      </c>
      <c r="AI783" s="126" t="s">
        <v>1301</v>
      </c>
      <c r="AJ783" s="126" t="s">
        <v>1301</v>
      </c>
      <c r="AK783" s="126" t="s">
        <v>1301</v>
      </c>
      <c r="AL783" s="126" t="s">
        <v>1301</v>
      </c>
      <c r="AM783" s="126" t="s">
        <v>1301</v>
      </c>
      <c r="AN783" s="126" t="s">
        <v>1301</v>
      </c>
      <c r="AO783" s="120"/>
      <c r="AP783" s="92" t="str">
        <f t="shared" si="531"/>
        <v/>
      </c>
      <c r="AQ783" s="93" t="s">
        <v>1301</v>
      </c>
      <c r="AR783" s="94"/>
      <c r="AS783" s="94"/>
      <c r="AT783" s="96"/>
      <c r="AU783" s="97"/>
      <c r="AV783" s="98"/>
      <c r="AW783" s="58"/>
      <c r="AX783" s="99"/>
      <c r="AY783" s="100"/>
      <c r="AZ783" s="101">
        <v>100</v>
      </c>
      <c r="BA783" s="102" t="str">
        <f t="shared" si="532"/>
        <v/>
      </c>
      <c r="BB783" s="102" t="str">
        <f t="shared" si="533"/>
        <v/>
      </c>
      <c r="BC783" s="102" t="str">
        <f t="shared" si="534"/>
        <v/>
      </c>
      <c r="BD783" s="102" t="s">
        <v>1301</v>
      </c>
      <c r="BE783" s="103"/>
      <c r="BF783" s="408" t="s">
        <v>1422</v>
      </c>
      <c r="BG783" s="105" t="s">
        <v>1301</v>
      </c>
      <c r="BH783" s="105" t="s">
        <v>1301</v>
      </c>
      <c r="BI783" s="105" t="s">
        <v>1301</v>
      </c>
      <c r="BJ783" s="105" t="s">
        <v>1301</v>
      </c>
      <c r="BK783" s="105" t="s">
        <v>1301</v>
      </c>
      <c r="BL783" s="105" t="s">
        <v>1301</v>
      </c>
      <c r="BM783" s="105" t="s">
        <v>1301</v>
      </c>
      <c r="BN783" s="105" t="s">
        <v>1301</v>
      </c>
      <c r="BO783" s="105" t="s">
        <v>1301</v>
      </c>
      <c r="BP783" s="105" t="s">
        <v>1301</v>
      </c>
      <c r="BQ783" s="105" t="s">
        <v>1301</v>
      </c>
      <c r="BR783" s="106" t="s">
        <v>1301</v>
      </c>
      <c r="BS783" s="107"/>
      <c r="BT783" s="142" t="s">
        <v>1301</v>
      </c>
      <c r="BU783" s="143" t="s">
        <v>1301</v>
      </c>
      <c r="BV783" s="143" t="s">
        <v>1301</v>
      </c>
      <c r="BW783" s="143" t="s">
        <v>1301</v>
      </c>
      <c r="BX783" s="143" t="s">
        <v>1301</v>
      </c>
      <c r="BY783" s="143" t="s">
        <v>1301</v>
      </c>
      <c r="BZ783" s="143" t="s">
        <v>1301</v>
      </c>
      <c r="CA783" s="143" t="s">
        <v>1301</v>
      </c>
      <c r="CB783" s="143" t="s">
        <v>1301</v>
      </c>
      <c r="CC783" s="143" t="s">
        <v>1301</v>
      </c>
      <c r="CD783" s="143" t="s">
        <v>1301</v>
      </c>
      <c r="CE783" s="144" t="s">
        <v>1301</v>
      </c>
      <c r="CF783" s="110"/>
      <c r="CG783" s="111">
        <v>100.1</v>
      </c>
      <c r="CH783" s="111">
        <v>81</v>
      </c>
      <c r="CI783" s="111">
        <v>100</v>
      </c>
      <c r="CJ783" s="111">
        <v>100</v>
      </c>
      <c r="CK783" s="111">
        <v>100</v>
      </c>
      <c r="CL783" s="111">
        <v>100</v>
      </c>
      <c r="CM783" s="111">
        <v>119</v>
      </c>
      <c r="CN783" s="111">
        <v>80</v>
      </c>
      <c r="CO783" s="111">
        <v>106</v>
      </c>
      <c r="CP783" s="111">
        <v>123</v>
      </c>
      <c r="CQ783" s="111">
        <v>103</v>
      </c>
      <c r="CR783" s="111">
        <v>100.2</v>
      </c>
      <c r="CS783" s="112"/>
      <c r="CT783" s="529" t="s">
        <v>1422</v>
      </c>
      <c r="CU783" s="114">
        <f t="shared" si="521"/>
        <v>0</v>
      </c>
      <c r="CV783" s="114"/>
      <c r="CW783" s="114"/>
      <c r="CX783" s="114">
        <f t="shared" si="526"/>
        <v>0</v>
      </c>
      <c r="CY783" s="114"/>
      <c r="CZ783" s="114"/>
      <c r="DA783" s="114">
        <f t="shared" si="527"/>
        <v>0</v>
      </c>
      <c r="DB783" s="115">
        <f t="shared" si="535"/>
        <v>0</v>
      </c>
      <c r="DC783" s="116">
        <f t="shared" si="522"/>
        <v>0</v>
      </c>
      <c r="DD783" s="116">
        <f t="shared" si="529"/>
        <v>0</v>
      </c>
      <c r="DE783" s="116">
        <f t="shared" si="530"/>
        <v>0</v>
      </c>
      <c r="DF783" s="117">
        <f t="shared" si="523"/>
        <v>0</v>
      </c>
      <c r="DH783" s="119"/>
      <c r="DI783" s="119"/>
      <c r="DJ783" s="120"/>
      <c r="DK783" s="121"/>
      <c r="DL783" s="119"/>
      <c r="DM783" s="119"/>
      <c r="DN783" s="120"/>
      <c r="DO783" s="121"/>
      <c r="DP783" s="119"/>
      <c r="DQ783" s="119"/>
      <c r="DR783" s="120"/>
      <c r="DS783" s="121"/>
      <c r="DT783" s="119"/>
      <c r="DU783" s="119"/>
      <c r="DV783" s="120"/>
      <c r="DW783" s="121"/>
      <c r="DX783" s="119"/>
      <c r="DY783" s="119"/>
      <c r="DZ783" s="120"/>
      <c r="EA783" s="121"/>
      <c r="EB783" s="119"/>
      <c r="EC783" s="119"/>
      <c r="ED783" s="120"/>
      <c r="EE783" s="121"/>
      <c r="EF783" s="119"/>
      <c r="EG783" s="119"/>
      <c r="EH783" s="120"/>
      <c r="EI783" s="121"/>
      <c r="EJ783" s="119"/>
      <c r="EK783" s="119"/>
      <c r="EL783" s="120"/>
      <c r="EM783" s="121"/>
      <c r="EN783" s="119"/>
      <c r="EO783" s="119"/>
      <c r="EP783" s="120"/>
      <c r="EQ783" s="121"/>
      <c r="ER783" s="119"/>
      <c r="ES783" s="119"/>
      <c r="ET783" s="120"/>
      <c r="EU783" s="121"/>
      <c r="EV783" s="119"/>
      <c r="EW783" s="119"/>
      <c r="EX783" s="120"/>
      <c r="EY783" s="121"/>
      <c r="EZ783" s="119"/>
      <c r="FA783" s="119"/>
      <c r="FB783" s="120"/>
    </row>
    <row r="784" spans="1:158" s="118" customFormat="1" ht="15" customHeight="1" x14ac:dyDescent="0.25">
      <c r="A784" s="208">
        <v>47045010</v>
      </c>
      <c r="B784" s="86">
        <v>-74.776277780000001</v>
      </c>
      <c r="C784" s="86">
        <v>0.18061110999999999</v>
      </c>
      <c r="D784" s="87">
        <v>147</v>
      </c>
      <c r="E784" s="548" t="s">
        <v>569</v>
      </c>
      <c r="F784" s="210" t="s">
        <v>555</v>
      </c>
      <c r="G784" s="210" t="s">
        <v>1526</v>
      </c>
      <c r="H784" s="210" t="s">
        <v>1529</v>
      </c>
      <c r="I784" s="210" t="s">
        <v>1699</v>
      </c>
      <c r="J784" s="365" t="s">
        <v>1115</v>
      </c>
      <c r="K784" s="126">
        <v>0</v>
      </c>
      <c r="L784" s="126">
        <v>0</v>
      </c>
      <c r="M784" s="126">
        <v>0</v>
      </c>
      <c r="N784" s="126">
        <v>1</v>
      </c>
      <c r="O784" s="126">
        <v>0</v>
      </c>
      <c r="P784" s="126">
        <v>0</v>
      </c>
      <c r="Q784" s="126">
        <v>30</v>
      </c>
      <c r="R784" s="126">
        <v>57</v>
      </c>
      <c r="S784" s="126">
        <v>1.9</v>
      </c>
      <c r="T784" s="126">
        <v>12.8</v>
      </c>
      <c r="U784" s="126">
        <v>0</v>
      </c>
      <c r="V784" s="661">
        <v>24.8</v>
      </c>
      <c r="W784" s="661">
        <v>0</v>
      </c>
      <c r="X784" s="126">
        <v>0</v>
      </c>
      <c r="Y784" s="126">
        <v>10.8</v>
      </c>
      <c r="Z784" s="339">
        <v>14.8</v>
      </c>
      <c r="AA784" s="126">
        <v>0</v>
      </c>
      <c r="AB784" s="91">
        <v>0</v>
      </c>
      <c r="AC784" s="91">
        <v>24.7</v>
      </c>
      <c r="AD784" s="126">
        <v>0</v>
      </c>
      <c r="AE784" s="126">
        <v>0</v>
      </c>
      <c r="AF784" s="126">
        <v>2.5</v>
      </c>
      <c r="AG784" s="126">
        <v>22.5</v>
      </c>
      <c r="AH784" s="126">
        <v>0</v>
      </c>
      <c r="AI784" s="126">
        <v>0</v>
      </c>
      <c r="AJ784" s="126">
        <v>0</v>
      </c>
      <c r="AK784" s="126">
        <v>0</v>
      </c>
      <c r="AL784" s="126">
        <v>0</v>
      </c>
      <c r="AM784" s="126">
        <v>0</v>
      </c>
      <c r="AN784" s="126">
        <v>32</v>
      </c>
      <c r="AO784" s="120"/>
      <c r="AP784" s="92">
        <f t="shared" si="531"/>
        <v>234.8</v>
      </c>
      <c r="AQ784" s="93">
        <v>325.57083333333327</v>
      </c>
      <c r="AR784" s="94">
        <f t="shared" ref="AR784" si="536">+AP784*100/AQ784</f>
        <v>72.119482447496083</v>
      </c>
      <c r="AS784" s="95">
        <f t="shared" ref="AS784" si="537">IF(AND((AP784*$AT$1*100/(AQ784*AT784))&gt;100+3.33*AP784-AQ784*AT784/$AT$1,AQ784&lt;30),IF(100+3.33*AP784-AQ784*AT784/$AT$1&gt;200,200,100+3.33*AP784-AQ784*AT784/$AT$1),IF((AP784*$AT$1*100/(AQ784*AT784))&lt;100+AP784-3.33*AQ784*AT784/$AT$1,100+AP784-3.33*AQ784*AT784/$AT$1,IF((AP784*$AT$1*100/(AQ784*AT784))&gt;200,200,(AP784*$AT$1*100/(AQ784*AT784)))))</f>
        <v>72.119482447496083</v>
      </c>
      <c r="AT784" s="96">
        <f t="shared" ref="AT784" si="538">COUNT(K784:AO784)</f>
        <v>30</v>
      </c>
      <c r="AU784" s="97">
        <f>COUNTIF(K784:AO784,"&gt;0")</f>
        <v>12</v>
      </c>
      <c r="AV784" s="98"/>
      <c r="AW784" s="58">
        <f t="shared" ref="AW784:AW844" si="539">+LOOKUP(1000,K784:AO784)</f>
        <v>32</v>
      </c>
      <c r="AX784" s="99"/>
      <c r="AY784" s="100">
        <f>MAX(K784:AO784)</f>
        <v>57</v>
      </c>
      <c r="AZ784" s="101">
        <v>119.8</v>
      </c>
      <c r="BA784" s="102">
        <f t="shared" si="532"/>
        <v>-62.8</v>
      </c>
      <c r="BB784" s="102" t="str">
        <f t="shared" si="533"/>
        <v/>
      </c>
      <c r="BC784" s="102" t="str">
        <f t="shared" si="534"/>
        <v/>
      </c>
      <c r="BD784" s="102">
        <v>18.188328912466844</v>
      </c>
      <c r="BE784" s="103">
        <f>AU784-BD784</f>
        <v>-6.1883289124668437</v>
      </c>
      <c r="BF784" s="213" t="s">
        <v>569</v>
      </c>
      <c r="BG784" s="105">
        <v>136.35</v>
      </c>
      <c r="BH784" s="105">
        <v>178.01166666666666</v>
      </c>
      <c r="BI784" s="105">
        <v>274.36663322291662</v>
      </c>
      <c r="BJ784" s="105">
        <v>325.57083333333327</v>
      </c>
      <c r="BK784" s="105">
        <v>357.86582476298014</v>
      </c>
      <c r="BL784" s="105">
        <v>396.77500000000009</v>
      </c>
      <c r="BM784" s="105">
        <v>302.67916666666662</v>
      </c>
      <c r="BN784" s="105">
        <v>239.12692307692308</v>
      </c>
      <c r="BO784" s="105">
        <v>228.05833333333331</v>
      </c>
      <c r="BP784" s="105">
        <v>232.98461538461532</v>
      </c>
      <c r="BQ784" s="105">
        <v>220.3884233176708</v>
      </c>
      <c r="BR784" s="106">
        <v>153.87917413810888</v>
      </c>
      <c r="BS784" s="107"/>
      <c r="BT784" s="372">
        <v>10.396153846153846</v>
      </c>
      <c r="BU784" s="372">
        <v>11.278196024578413</v>
      </c>
      <c r="BV784" s="372">
        <v>17.678942528735636</v>
      </c>
      <c r="BW784" s="372">
        <v>18.188328912466844</v>
      </c>
      <c r="BX784" s="372">
        <v>20.725457875457874</v>
      </c>
      <c r="BY784" s="109">
        <v>21.267586206896553</v>
      </c>
      <c r="BZ784" s="109">
        <v>19.943999999999999</v>
      </c>
      <c r="CA784" s="109">
        <v>17.204938271604938</v>
      </c>
      <c r="CB784" s="109">
        <v>15.052867698803659</v>
      </c>
      <c r="CC784" s="109">
        <v>15.75</v>
      </c>
      <c r="CD784" s="109">
        <v>14.125089179548157</v>
      </c>
      <c r="CE784" s="109">
        <v>11.96282051282051</v>
      </c>
      <c r="CF784" s="110"/>
      <c r="CG784" s="111">
        <v>90</v>
      </c>
      <c r="CH784" s="111">
        <v>118.8</v>
      </c>
      <c r="CI784" s="111">
        <v>120.5</v>
      </c>
      <c r="CJ784" s="111">
        <v>119.8</v>
      </c>
      <c r="CK784" s="111">
        <v>119.5</v>
      </c>
      <c r="CL784" s="111">
        <v>151.30000000000001</v>
      </c>
      <c r="CM784" s="111">
        <v>127</v>
      </c>
      <c r="CN784" s="111">
        <v>83.2</v>
      </c>
      <c r="CO784" s="111">
        <v>136.19999999999999</v>
      </c>
      <c r="CP784" s="111">
        <v>130.4</v>
      </c>
      <c r="CQ784" s="111">
        <v>131.6</v>
      </c>
      <c r="CR784" s="111">
        <v>78.3</v>
      </c>
      <c r="CS784" s="112"/>
      <c r="CT784" s="549" t="s">
        <v>569</v>
      </c>
      <c r="CU784" s="114">
        <f t="shared" si="521"/>
        <v>102.7</v>
      </c>
      <c r="CV784" s="114"/>
      <c r="CW784" s="114"/>
      <c r="CX784" s="114">
        <f t="shared" si="526"/>
        <v>75.100000000000009</v>
      </c>
      <c r="CY784" s="114"/>
      <c r="CZ784" s="114"/>
      <c r="DA784" s="114">
        <f t="shared" si="527"/>
        <v>57</v>
      </c>
      <c r="DB784" s="115">
        <f t="shared" si="535"/>
        <v>234.8</v>
      </c>
      <c r="DC784" s="116">
        <f t="shared" si="522"/>
        <v>10</v>
      </c>
      <c r="DD784" s="116">
        <f t="shared" si="529"/>
        <v>10</v>
      </c>
      <c r="DE784" s="116">
        <f t="shared" si="530"/>
        <v>10</v>
      </c>
      <c r="DF784" s="117">
        <f t="shared" si="523"/>
        <v>30</v>
      </c>
      <c r="DH784" s="119">
        <v>36.593837775867001</v>
      </c>
      <c r="DI784" s="119">
        <v>33.330063055316707</v>
      </c>
      <c r="DJ784" s="120">
        <v>45.099432502149604</v>
      </c>
      <c r="DK784" s="121"/>
      <c r="DL784" s="119">
        <v>61.449362041467303</v>
      </c>
      <c r="DM784" s="119">
        <v>68.592193868509668</v>
      </c>
      <c r="DN784" s="120">
        <v>67.541777423356379</v>
      </c>
      <c r="DO784" s="121"/>
      <c r="DP784" s="119">
        <v>81.12708757062147</v>
      </c>
      <c r="DQ784" s="119">
        <v>69.652536723163863</v>
      </c>
      <c r="DR784" s="120">
        <v>86.763709039548019</v>
      </c>
      <c r="DS784" s="121"/>
      <c r="DT784" s="119">
        <v>114.06355921469283</v>
      </c>
      <c r="DU784" s="119">
        <v>100.29057842516362</v>
      </c>
      <c r="DV784" s="120">
        <v>91.949195693476881</v>
      </c>
      <c r="DW784" s="121"/>
      <c r="DX784" s="119">
        <v>90.806224406224388</v>
      </c>
      <c r="DY784" s="119">
        <v>113.60912674037674</v>
      </c>
      <c r="DZ784" s="120">
        <v>125.56798218673219</v>
      </c>
      <c r="EA784" s="121"/>
      <c r="EB784" s="119">
        <v>134.94922760783751</v>
      </c>
      <c r="EC784" s="119">
        <v>117.90407105647387</v>
      </c>
      <c r="ED784" s="120">
        <v>133.0329082322404</v>
      </c>
      <c r="EE784" s="121"/>
      <c r="EF784" s="119">
        <v>102.89114996856739</v>
      </c>
      <c r="EG784" s="119">
        <v>106.50841695964984</v>
      </c>
      <c r="EH784" s="120">
        <v>88.22112272695523</v>
      </c>
      <c r="EI784" s="121"/>
      <c r="EJ784" s="119">
        <v>84.77362232610848</v>
      </c>
      <c r="EK784" s="119">
        <v>74.201852953676138</v>
      </c>
      <c r="EL784" s="120">
        <v>75.697858053548629</v>
      </c>
      <c r="EM784" s="121"/>
      <c r="EN784" s="119">
        <v>90.013226452905826</v>
      </c>
      <c r="EO784" s="119">
        <v>82.212080160320653</v>
      </c>
      <c r="EP784" s="120">
        <v>77.311360053440239</v>
      </c>
      <c r="EQ784" s="121"/>
      <c r="ER784" s="119">
        <v>73.983928421052639</v>
      </c>
      <c r="ES784" s="119">
        <v>77.351336140350867</v>
      </c>
      <c r="ET784" s="120">
        <v>83.888068771929824</v>
      </c>
      <c r="EU784" s="121"/>
      <c r="EV784" s="119">
        <v>70.406302816901416</v>
      </c>
      <c r="EW784" s="119">
        <v>85.682218309859152</v>
      </c>
      <c r="EX784" s="120">
        <v>66.391478873239436</v>
      </c>
      <c r="EY784" s="121"/>
      <c r="EZ784" s="119">
        <v>51.46286015460295</v>
      </c>
      <c r="FA784" s="119">
        <v>41.547997189037247</v>
      </c>
      <c r="FB784" s="120">
        <v>41.359142656359801</v>
      </c>
    </row>
    <row r="785" spans="1:158" s="118" customFormat="1" ht="15" customHeight="1" x14ac:dyDescent="0.25">
      <c r="A785" s="543">
        <v>53045040</v>
      </c>
      <c r="B785" s="86">
        <v>-77.894750000000002</v>
      </c>
      <c r="C785" s="86">
        <v>2.5744166700000002</v>
      </c>
      <c r="D785" s="87">
        <v>10</v>
      </c>
      <c r="E785" s="542" t="s">
        <v>570</v>
      </c>
      <c r="F785" s="89" t="s">
        <v>65</v>
      </c>
      <c r="G785" s="89"/>
      <c r="H785" s="89"/>
      <c r="I785" s="89"/>
      <c r="J785" s="171" t="s">
        <v>1116</v>
      </c>
      <c r="K785" s="126">
        <v>0</v>
      </c>
      <c r="L785" s="126">
        <v>0</v>
      </c>
      <c r="M785" s="126">
        <v>0</v>
      </c>
      <c r="N785" s="126">
        <v>55.2</v>
      </c>
      <c r="O785" s="126">
        <v>0.5</v>
      </c>
      <c r="P785" s="126">
        <v>0</v>
      </c>
      <c r="Q785" s="126">
        <v>7.1</v>
      </c>
      <c r="R785" s="126">
        <v>5.9</v>
      </c>
      <c r="S785" s="126">
        <v>0</v>
      </c>
      <c r="T785" s="126">
        <v>18</v>
      </c>
      <c r="U785" s="126">
        <v>0</v>
      </c>
      <c r="V785" s="661">
        <v>36.5</v>
      </c>
      <c r="W785" s="661">
        <v>0</v>
      </c>
      <c r="X785" s="126">
        <v>3.9</v>
      </c>
      <c r="Y785" s="126">
        <v>27.1</v>
      </c>
      <c r="Z785" s="339">
        <v>0.1</v>
      </c>
      <c r="AA785" s="126">
        <v>4.7</v>
      </c>
      <c r="AB785" s="91">
        <v>0</v>
      </c>
      <c r="AC785" s="91">
        <v>3.1</v>
      </c>
      <c r="AD785" s="126">
        <v>0</v>
      </c>
      <c r="AE785" s="126">
        <v>0.4</v>
      </c>
      <c r="AF785" s="126">
        <v>0</v>
      </c>
      <c r="AG785" s="126">
        <v>0.3</v>
      </c>
      <c r="AH785" s="126">
        <v>0</v>
      </c>
      <c r="AI785" s="126">
        <v>0</v>
      </c>
      <c r="AJ785" s="126">
        <v>1.5</v>
      </c>
      <c r="AK785" s="126">
        <v>5.9</v>
      </c>
      <c r="AL785" s="126">
        <v>6.5</v>
      </c>
      <c r="AM785" s="126">
        <v>0.2</v>
      </c>
      <c r="AN785" s="126">
        <v>16.100000000000001</v>
      </c>
      <c r="AO785" s="120"/>
      <c r="AP785" s="92">
        <f t="shared" si="531"/>
        <v>193</v>
      </c>
      <c r="AQ785" s="93" t="s">
        <v>1301</v>
      </c>
      <c r="AR785" s="58"/>
      <c r="AS785" s="58"/>
      <c r="AT785" s="96">
        <f>COUNT(K785:AO785)</f>
        <v>30</v>
      </c>
      <c r="AU785" s="97">
        <f>COUNTIF(K785:AO785,"&gt;0")</f>
        <v>18</v>
      </c>
      <c r="AV785" s="98"/>
      <c r="AW785" s="58"/>
      <c r="AX785" s="99"/>
      <c r="AY785" s="100"/>
      <c r="AZ785" s="101"/>
      <c r="BA785" s="102" t="str">
        <f t="shared" si="532"/>
        <v/>
      </c>
      <c r="BB785" s="102" t="str">
        <f t="shared" si="533"/>
        <v/>
      </c>
      <c r="BC785" s="102" t="str">
        <f t="shared" si="534"/>
        <v/>
      </c>
      <c r="BD785" s="102" t="s">
        <v>1301</v>
      </c>
      <c r="BE785" s="103" t="e">
        <f>AU785-BD785</f>
        <v>#VALUE!</v>
      </c>
      <c r="BF785" s="125" t="s">
        <v>570</v>
      </c>
      <c r="BG785" s="105" t="s">
        <v>1301</v>
      </c>
      <c r="BH785" s="105" t="s">
        <v>1301</v>
      </c>
      <c r="BI785" s="105" t="s">
        <v>1301</v>
      </c>
      <c r="BJ785" s="105" t="s">
        <v>1301</v>
      </c>
      <c r="BK785" s="105" t="s">
        <v>1301</v>
      </c>
      <c r="BL785" s="105" t="s">
        <v>1301</v>
      </c>
      <c r="BM785" s="105" t="s">
        <v>1301</v>
      </c>
      <c r="BN785" s="105" t="s">
        <v>1301</v>
      </c>
      <c r="BO785" s="105" t="s">
        <v>1301</v>
      </c>
      <c r="BP785" s="105" t="s">
        <v>1301</v>
      </c>
      <c r="BQ785" s="105" t="s">
        <v>1301</v>
      </c>
      <c r="BR785" s="106" t="s">
        <v>1301</v>
      </c>
      <c r="BS785" s="107"/>
      <c r="BT785" s="372" t="s">
        <v>1301</v>
      </c>
      <c r="BU785" s="372" t="s">
        <v>1301</v>
      </c>
      <c r="BV785" s="372" t="s">
        <v>1301</v>
      </c>
      <c r="BW785" s="372" t="s">
        <v>1301</v>
      </c>
      <c r="BX785" s="372" t="s">
        <v>1301</v>
      </c>
      <c r="BY785" s="109" t="s">
        <v>1301</v>
      </c>
      <c r="BZ785" s="109" t="s">
        <v>1301</v>
      </c>
      <c r="CA785" s="109" t="s">
        <v>1301</v>
      </c>
      <c r="CB785" s="109" t="s">
        <v>1301</v>
      </c>
      <c r="CC785" s="109" t="s">
        <v>1301</v>
      </c>
      <c r="CD785" s="109" t="s">
        <v>1301</v>
      </c>
      <c r="CE785" s="109" t="s">
        <v>1301</v>
      </c>
      <c r="CF785" s="110"/>
      <c r="CG785" s="111"/>
      <c r="CH785" s="111"/>
      <c r="CI785" s="111"/>
      <c r="CJ785" s="111"/>
      <c r="CK785" s="111"/>
      <c r="CL785" s="111"/>
      <c r="CM785" s="111"/>
      <c r="CN785" s="111"/>
      <c r="CO785" s="111"/>
      <c r="CP785" s="111"/>
      <c r="CQ785" s="111"/>
      <c r="CR785" s="111"/>
      <c r="CS785" s="112"/>
      <c r="CT785" s="533" t="s">
        <v>570</v>
      </c>
      <c r="CU785" s="114">
        <f t="shared" si="521"/>
        <v>86.7</v>
      </c>
      <c r="CV785" s="114"/>
      <c r="CW785" s="114"/>
      <c r="CX785" s="114">
        <f t="shared" si="526"/>
        <v>75.399999999999991</v>
      </c>
      <c r="CY785" s="114"/>
      <c r="CZ785" s="114"/>
      <c r="DA785" s="114">
        <f t="shared" si="527"/>
        <v>30.900000000000002</v>
      </c>
      <c r="DB785" s="115">
        <f t="shared" si="535"/>
        <v>193</v>
      </c>
      <c r="DC785" s="116">
        <f t="shared" si="522"/>
        <v>10</v>
      </c>
      <c r="DD785" s="116">
        <f t="shared" si="529"/>
        <v>10</v>
      </c>
      <c r="DE785" s="116">
        <f t="shared" si="530"/>
        <v>10</v>
      </c>
      <c r="DF785" s="117">
        <f t="shared" si="523"/>
        <v>30</v>
      </c>
      <c r="DH785" s="119">
        <v>107.8959124188903</v>
      </c>
      <c r="DI785" s="119">
        <v>120.66408272320342</v>
      </c>
      <c r="DJ785" s="120">
        <v>137.81826572747147</v>
      </c>
      <c r="DK785" s="121"/>
      <c r="DL785" s="119">
        <v>130.93348088965666</v>
      </c>
      <c r="DM785" s="119">
        <v>120.02235748218528</v>
      </c>
      <c r="DN785" s="120">
        <v>92.489616173612617</v>
      </c>
      <c r="DO785" s="121"/>
      <c r="DP785" s="119">
        <v>86.959037233742023</v>
      </c>
      <c r="DQ785" s="119">
        <v>93.439855359059834</v>
      </c>
      <c r="DR785" s="120">
        <v>130.87383467992544</v>
      </c>
      <c r="DS785" s="121"/>
      <c r="DT785" s="119">
        <v>147.18830591833358</v>
      </c>
      <c r="DU785" s="119">
        <v>111.14015229790046</v>
      </c>
      <c r="DV785" s="120">
        <v>161.86719395767895</v>
      </c>
      <c r="DW785" s="121"/>
      <c r="DX785" s="119">
        <v>136.28311239193084</v>
      </c>
      <c r="DY785" s="119">
        <v>225.99503153322476</v>
      </c>
      <c r="DZ785" s="120">
        <v>178.80011694440967</v>
      </c>
      <c r="EA785" s="121"/>
      <c r="EB785" s="119">
        <v>172.4901010067058</v>
      </c>
      <c r="EC785" s="119">
        <v>152.66803415068654</v>
      </c>
      <c r="ED785" s="120">
        <v>167.91577788608595</v>
      </c>
      <c r="EE785" s="121"/>
      <c r="EF785" s="119">
        <v>144.86818749799755</v>
      </c>
      <c r="EG785" s="119">
        <v>133.14712761526388</v>
      </c>
      <c r="EH785" s="120">
        <v>140.54990227804302</v>
      </c>
      <c r="EI785" s="121"/>
      <c r="EJ785" s="119">
        <v>125.12175864199537</v>
      </c>
      <c r="EK785" s="119">
        <v>137.85102273096808</v>
      </c>
      <c r="EL785" s="120">
        <v>132.81852297486259</v>
      </c>
      <c r="EM785" s="121"/>
      <c r="EN785" s="119">
        <v>119.85839411538892</v>
      </c>
      <c r="EO785" s="119">
        <v>125.02916176488802</v>
      </c>
      <c r="EP785" s="120">
        <v>118.2037484675492</v>
      </c>
      <c r="EQ785" s="121"/>
      <c r="ER785" s="119">
        <v>166.90881726968684</v>
      </c>
      <c r="ES785" s="119">
        <v>113.49799574338705</v>
      </c>
      <c r="ET785" s="120">
        <v>98.449708726056571</v>
      </c>
      <c r="EU785" s="121"/>
      <c r="EV785" s="119">
        <v>105.83959422071933</v>
      </c>
      <c r="EW785" s="119">
        <v>115.98429840985943</v>
      </c>
      <c r="EX785" s="120">
        <v>118.3897437330576</v>
      </c>
      <c r="EY785" s="121"/>
      <c r="EZ785" s="119">
        <v>114.97554259799159</v>
      </c>
      <c r="FA785" s="119">
        <v>122.74143451031209</v>
      </c>
      <c r="FB785" s="120">
        <v>118.10207051074399</v>
      </c>
    </row>
    <row r="786" spans="1:158" s="118" customFormat="1" ht="15" customHeight="1" x14ac:dyDescent="0.25">
      <c r="A786" s="208">
        <v>47035020</v>
      </c>
      <c r="B786" s="86">
        <v>-74.850277779999999</v>
      </c>
      <c r="C786" s="86">
        <v>0.13416666999999999</v>
      </c>
      <c r="D786" s="87">
        <v>190</v>
      </c>
      <c r="E786" s="548" t="s">
        <v>571</v>
      </c>
      <c r="F786" s="210" t="s">
        <v>555</v>
      </c>
      <c r="G786" s="210" t="s">
        <v>1526</v>
      </c>
      <c r="H786" s="210" t="s">
        <v>723</v>
      </c>
      <c r="I786" s="210" t="s">
        <v>1700</v>
      </c>
      <c r="J786" s="365" t="s">
        <v>1115</v>
      </c>
      <c r="K786" s="91">
        <v>0</v>
      </c>
      <c r="L786" s="91">
        <v>1</v>
      </c>
      <c r="M786" s="126">
        <v>2.5</v>
      </c>
      <c r="N786" s="126">
        <v>12</v>
      </c>
      <c r="O786" s="126">
        <v>0</v>
      </c>
      <c r="P786" s="126">
        <v>3.5</v>
      </c>
      <c r="Q786" s="126">
        <v>3.6</v>
      </c>
      <c r="R786" s="126">
        <v>34.5</v>
      </c>
      <c r="S786" s="126">
        <v>3.7</v>
      </c>
      <c r="T786" s="126">
        <v>2.7</v>
      </c>
      <c r="U786" s="126">
        <v>0</v>
      </c>
      <c r="V786" s="661">
        <v>10</v>
      </c>
      <c r="W786" s="661">
        <v>0</v>
      </c>
      <c r="X786" s="126">
        <v>9</v>
      </c>
      <c r="Y786" s="126">
        <v>9.1</v>
      </c>
      <c r="Z786" s="339">
        <v>21</v>
      </c>
      <c r="AA786" s="126">
        <v>3.8</v>
      </c>
      <c r="AB786" s="91">
        <v>0</v>
      </c>
      <c r="AC786" s="91">
        <v>43</v>
      </c>
      <c r="AD786" s="91">
        <v>1.4</v>
      </c>
      <c r="AE786" s="91">
        <v>0</v>
      </c>
      <c r="AF786" s="126" t="s">
        <v>1301</v>
      </c>
      <c r="AG786" s="126">
        <v>6.7</v>
      </c>
      <c r="AH786" s="126">
        <v>1.1000000000000001</v>
      </c>
      <c r="AI786" s="126">
        <v>0</v>
      </c>
      <c r="AJ786" s="126" t="s">
        <v>1301</v>
      </c>
      <c r="AK786" s="126">
        <v>22.3</v>
      </c>
      <c r="AL786" s="126">
        <v>0</v>
      </c>
      <c r="AM786" s="126">
        <v>0</v>
      </c>
      <c r="AN786" s="126">
        <v>5.4</v>
      </c>
      <c r="AO786" s="120"/>
      <c r="AP786" s="92">
        <f t="shared" si="531"/>
        <v>196.29999999999998</v>
      </c>
      <c r="AQ786" s="93">
        <v>316.8937499999999</v>
      </c>
      <c r="AR786" s="94">
        <f t="shared" ref="AR786:AR814" si="540">+AP786*100/AQ786</f>
        <v>61.945052560992465</v>
      </c>
      <c r="AS786" s="95">
        <f t="shared" ref="AS786:AS814" si="541">IF(AND((AP786*$AT$1*100/(AQ786*AT786))&gt;100+3.33*AP786-AQ786*AT786/$AT$1,AQ786&lt;30),IF(100+3.33*AP786-AQ786*AT786/$AT$1&gt;200,200,100+3.33*AP786-AQ786*AT786/$AT$1),IF((AP786*$AT$1*100/(AQ786*AT786))&lt;100+AP786-3.33*AQ786*AT786/$AT$1,100+AP786-3.33*AQ786*AT786/$AT$1,IF((AP786*$AT$1*100/(AQ786*AT786))&gt;200,200,(AP786*$AT$1*100/(AQ786*AT786)))))</f>
        <v>66.369699172491906</v>
      </c>
      <c r="AT786" s="96">
        <f>COUNT(K786:AO786)</f>
        <v>28</v>
      </c>
      <c r="AU786" s="97">
        <f>COUNTIF(K786:AO786,"&gt;0")</f>
        <v>19</v>
      </c>
      <c r="AV786" s="98"/>
      <c r="AW786" s="58">
        <f t="shared" si="539"/>
        <v>5.4</v>
      </c>
      <c r="AX786" s="99"/>
      <c r="AY786" s="100">
        <f>MAX(K786:AO786)</f>
        <v>43</v>
      </c>
      <c r="AZ786" s="101">
        <v>88</v>
      </c>
      <c r="BA786" s="102">
        <f t="shared" si="532"/>
        <v>-45</v>
      </c>
      <c r="BB786" s="102" t="str">
        <f t="shared" si="533"/>
        <v/>
      </c>
      <c r="BC786" s="102" t="str">
        <f t="shared" si="534"/>
        <v/>
      </c>
      <c r="BD786" s="102">
        <v>19.062068965517234</v>
      </c>
      <c r="BE786" s="103">
        <f>AU786-BD786</f>
        <v>-6.2068965517234176E-2</v>
      </c>
      <c r="BF786" s="213" t="s">
        <v>571</v>
      </c>
      <c r="BG786" s="105">
        <v>141.90140961805977</v>
      </c>
      <c r="BH786" s="105">
        <v>178.34466260274246</v>
      </c>
      <c r="BI786" s="105">
        <v>295.25981707124618</v>
      </c>
      <c r="BJ786" s="105">
        <v>316.8937499999999</v>
      </c>
      <c r="BK786" s="105">
        <v>353.23682820382254</v>
      </c>
      <c r="BL786" s="105">
        <v>352.13719868185831</v>
      </c>
      <c r="BM786" s="105">
        <v>325.20009075799493</v>
      </c>
      <c r="BN786" s="105">
        <v>221.47916666666671</v>
      </c>
      <c r="BO786" s="105">
        <v>211.98035454750058</v>
      </c>
      <c r="BP786" s="105">
        <v>198.57916666666657</v>
      </c>
      <c r="BQ786" s="105">
        <v>225.30416666666665</v>
      </c>
      <c r="BR786" s="106">
        <v>164.03695941289266</v>
      </c>
      <c r="BS786" s="107"/>
      <c r="BT786" s="142">
        <v>11.004551724137931</v>
      </c>
      <c r="BU786" s="143">
        <v>12.286948188438849</v>
      </c>
      <c r="BV786" s="143">
        <v>18.473563218390805</v>
      </c>
      <c r="BW786" s="143">
        <v>19.062068965517234</v>
      </c>
      <c r="BX786" s="143">
        <v>21.737082228116705</v>
      </c>
      <c r="BY786" s="143">
        <v>21.910543766578254</v>
      </c>
      <c r="BZ786" s="143">
        <v>20.179310344827581</v>
      </c>
      <c r="CA786" s="143">
        <v>17.091034482758623</v>
      </c>
      <c r="CB786" s="143">
        <v>14.734748010610081</v>
      </c>
      <c r="CC786" s="143">
        <v>14.965091866177437</v>
      </c>
      <c r="CD786" s="143">
        <v>14.448219724081795</v>
      </c>
      <c r="CE786" s="144">
        <v>12.761538461538461</v>
      </c>
      <c r="CF786" s="110"/>
      <c r="CG786" s="111">
        <v>96.1</v>
      </c>
      <c r="CH786" s="111">
        <v>86.1</v>
      </c>
      <c r="CI786" s="111">
        <v>105.2</v>
      </c>
      <c r="CJ786" s="111">
        <v>88</v>
      </c>
      <c r="CK786" s="111">
        <v>100</v>
      </c>
      <c r="CL786" s="111">
        <v>96.2</v>
      </c>
      <c r="CM786" s="111">
        <v>102.3</v>
      </c>
      <c r="CN786" s="111">
        <v>78</v>
      </c>
      <c r="CO786" s="111">
        <v>90.9</v>
      </c>
      <c r="CP786" s="111">
        <v>97.5</v>
      </c>
      <c r="CQ786" s="111">
        <v>111.6</v>
      </c>
      <c r="CR786" s="111">
        <v>110.1</v>
      </c>
      <c r="CS786" s="112"/>
      <c r="CT786" s="549" t="s">
        <v>571</v>
      </c>
      <c r="CU786" s="114">
        <f t="shared" si="521"/>
        <v>63.500000000000007</v>
      </c>
      <c r="CV786" s="114"/>
      <c r="CW786" s="114"/>
      <c r="CX786" s="114">
        <f t="shared" si="526"/>
        <v>97.300000000000011</v>
      </c>
      <c r="CY786" s="114"/>
      <c r="CZ786" s="114"/>
      <c r="DA786" s="114">
        <f t="shared" si="527"/>
        <v>35.5</v>
      </c>
      <c r="DB786" s="115">
        <f t="shared" si="535"/>
        <v>196.3</v>
      </c>
      <c r="DC786" s="116">
        <f t="shared" si="522"/>
        <v>10</v>
      </c>
      <c r="DD786" s="116">
        <f t="shared" si="529"/>
        <v>10</v>
      </c>
      <c r="DE786" s="116">
        <f t="shared" si="530"/>
        <v>8</v>
      </c>
      <c r="DF786" s="117">
        <f t="shared" si="523"/>
        <v>28</v>
      </c>
      <c r="DH786" s="119">
        <v>30.061965419901203</v>
      </c>
      <c r="DI786" s="119">
        <v>53.352293577981655</v>
      </c>
      <c r="DJ786" s="120">
        <v>61.970741002117144</v>
      </c>
      <c r="DK786" s="121"/>
      <c r="DL786" s="119">
        <v>41.179987554449283</v>
      </c>
      <c r="DM786" s="119">
        <v>59.679626633478541</v>
      </c>
      <c r="DN786" s="120">
        <v>67.10038581207219</v>
      </c>
      <c r="DO786" s="121"/>
      <c r="DP786" s="119">
        <v>100.4367218893197</v>
      </c>
      <c r="DQ786" s="119">
        <v>86.749954176947483</v>
      </c>
      <c r="DR786" s="120">
        <v>98.323323933732823</v>
      </c>
      <c r="DS786" s="121"/>
      <c r="DT786" s="119">
        <v>104.72708947885937</v>
      </c>
      <c r="DU786" s="119">
        <v>98.169034742707296</v>
      </c>
      <c r="DV786" s="120">
        <v>104.92887577843329</v>
      </c>
      <c r="DW786" s="121"/>
      <c r="DX786" s="119">
        <v>110.22439341146659</v>
      </c>
      <c r="DY786" s="119">
        <v>113.35061133987963</v>
      </c>
      <c r="DZ786" s="120">
        <v>94.794995248653791</v>
      </c>
      <c r="EA786" s="121"/>
      <c r="EB786" s="119">
        <v>105.73406862328572</v>
      </c>
      <c r="EC786" s="119">
        <v>98.993647502676652</v>
      </c>
      <c r="ED786" s="120">
        <v>106.8407049266693</v>
      </c>
      <c r="EE786" s="121"/>
      <c r="EF786" s="119">
        <v>109.63672194304857</v>
      </c>
      <c r="EG786" s="119">
        <v>101.38663316582914</v>
      </c>
      <c r="EH786" s="120">
        <v>85.681644891122275</v>
      </c>
      <c r="EI786" s="121"/>
      <c r="EJ786" s="119">
        <v>75.401900330093511</v>
      </c>
      <c r="EK786" s="119">
        <v>72.288531542270306</v>
      </c>
      <c r="EL786" s="120">
        <v>75.693778653951952</v>
      </c>
      <c r="EM786" s="121"/>
      <c r="EN786" s="119">
        <v>69.098690589353609</v>
      </c>
      <c r="EO786" s="119">
        <v>81.329472433460069</v>
      </c>
      <c r="EP786" s="120">
        <v>69.516836977186315</v>
      </c>
      <c r="EQ786" s="121"/>
      <c r="ER786" s="119">
        <v>61.155929298339572</v>
      </c>
      <c r="ES786" s="119">
        <v>67.081071237279062</v>
      </c>
      <c r="ET786" s="120">
        <v>69.302999464381358</v>
      </c>
      <c r="EU786" s="121"/>
      <c r="EV786" s="119">
        <v>73.349764173415906</v>
      </c>
      <c r="EW786" s="119">
        <v>76.066422105764644</v>
      </c>
      <c r="EX786" s="120">
        <v>61.778813720819436</v>
      </c>
      <c r="EY786" s="121"/>
      <c r="EZ786" s="119">
        <v>57.678713432835821</v>
      </c>
      <c r="FA786" s="119">
        <v>52.435194029850749</v>
      </c>
      <c r="FB786" s="120">
        <v>55.601092537313441</v>
      </c>
    </row>
    <row r="787" spans="1:158" s="118" customFormat="1" ht="15" customHeight="1" x14ac:dyDescent="0.25">
      <c r="A787" s="85">
        <v>52045030</v>
      </c>
      <c r="B787" s="86">
        <v>-77.032611110000005</v>
      </c>
      <c r="C787" s="86">
        <v>1.5387222199999999</v>
      </c>
      <c r="D787" s="87">
        <v>2190</v>
      </c>
      <c r="E787" s="542" t="s">
        <v>572</v>
      </c>
      <c r="F787" s="89" t="s">
        <v>616</v>
      </c>
      <c r="G787" s="89" t="s">
        <v>1521</v>
      </c>
      <c r="H787" s="89" t="s">
        <v>1103</v>
      </c>
      <c r="I787" s="89" t="s">
        <v>1556</v>
      </c>
      <c r="J787" s="171" t="s">
        <v>1117</v>
      </c>
      <c r="K787" s="126">
        <v>0</v>
      </c>
      <c r="L787" s="126">
        <v>19.100000000000001</v>
      </c>
      <c r="M787" s="126">
        <v>0</v>
      </c>
      <c r="N787" s="126">
        <v>0</v>
      </c>
      <c r="O787" s="126">
        <v>0</v>
      </c>
      <c r="P787" s="126">
        <v>0</v>
      </c>
      <c r="Q787" s="126">
        <v>0</v>
      </c>
      <c r="R787" s="126">
        <v>0</v>
      </c>
      <c r="S787" s="126">
        <v>0</v>
      </c>
      <c r="T787" s="126">
        <v>0</v>
      </c>
      <c r="U787" s="126">
        <v>0</v>
      </c>
      <c r="V787" s="661">
        <v>0.7</v>
      </c>
      <c r="W787" s="661">
        <v>21.3</v>
      </c>
      <c r="X787" s="126">
        <v>9.6</v>
      </c>
      <c r="Y787" s="126">
        <v>26.5</v>
      </c>
      <c r="Z787" s="339">
        <v>17.3</v>
      </c>
      <c r="AA787" s="126">
        <v>19.7</v>
      </c>
      <c r="AB787" s="91">
        <v>2.2999999999999998</v>
      </c>
      <c r="AC787" s="91">
        <v>9.6999999999999993</v>
      </c>
      <c r="AD787" s="126">
        <v>0</v>
      </c>
      <c r="AE787" s="126">
        <v>0</v>
      </c>
      <c r="AF787" s="126">
        <v>3</v>
      </c>
      <c r="AG787" s="126">
        <v>3.8</v>
      </c>
      <c r="AH787" s="126">
        <v>1.2</v>
      </c>
      <c r="AI787" s="126">
        <v>5.2</v>
      </c>
      <c r="AJ787" s="126">
        <v>28</v>
      </c>
      <c r="AK787" s="126">
        <v>23.8</v>
      </c>
      <c r="AL787" s="126">
        <v>1.9</v>
      </c>
      <c r="AM787" s="126">
        <v>0.8</v>
      </c>
      <c r="AN787" s="126">
        <v>1.2</v>
      </c>
      <c r="AO787" s="120"/>
      <c r="AP787" s="92">
        <f t="shared" si="531"/>
        <v>195.1</v>
      </c>
      <c r="AQ787" s="93">
        <v>202.01076923076923</v>
      </c>
      <c r="AR787" s="94">
        <f t="shared" si="540"/>
        <v>96.57900949682805</v>
      </c>
      <c r="AS787" s="95">
        <f t="shared" si="541"/>
        <v>96.57900949682805</v>
      </c>
      <c r="AT787" s="96">
        <f>COUNT(K787:AO787)</f>
        <v>30</v>
      </c>
      <c r="AU787" s="97">
        <f>COUNTIF(K787:AO787,"&gt;0")</f>
        <v>18</v>
      </c>
      <c r="AV787" s="98"/>
      <c r="AW787" s="58">
        <f t="shared" si="539"/>
        <v>1.2</v>
      </c>
      <c r="AX787" s="99"/>
      <c r="AY787" s="100">
        <f>MAX(K787:AO787)</f>
        <v>28</v>
      </c>
      <c r="AZ787" s="101">
        <v>79.099999999999994</v>
      </c>
      <c r="BA787" s="102">
        <f t="shared" si="532"/>
        <v>-51.099999999999994</v>
      </c>
      <c r="BB787" s="102" t="str">
        <f t="shared" si="533"/>
        <v/>
      </c>
      <c r="BC787" s="102" t="str">
        <f t="shared" si="534"/>
        <v/>
      </c>
      <c r="BD787" s="102">
        <v>16.195699564011097</v>
      </c>
      <c r="BE787" s="103">
        <f>AU787-BD787</f>
        <v>1.8043004359889032</v>
      </c>
      <c r="BF787" s="125" t="s">
        <v>572</v>
      </c>
      <c r="BG787" s="105">
        <v>228.80000000000004</v>
      </c>
      <c r="BH787" s="105">
        <v>195.2080077648163</v>
      </c>
      <c r="BI787" s="105">
        <v>231.98461538461535</v>
      </c>
      <c r="BJ787" s="105">
        <v>202.01076923076923</v>
      </c>
      <c r="BK787" s="105">
        <v>166.73076923076923</v>
      </c>
      <c r="BL787" s="105">
        <v>79.115384615384599</v>
      </c>
      <c r="BM787" s="105">
        <v>51.577777777777776</v>
      </c>
      <c r="BN787" s="105">
        <v>38.854166666666671</v>
      </c>
      <c r="BO787" s="105">
        <v>72.953846153846158</v>
      </c>
      <c r="BP787" s="105">
        <v>217.13076923076926</v>
      </c>
      <c r="BQ787" s="105">
        <v>328.16296296296304</v>
      </c>
      <c r="BR787" s="106">
        <v>279.45302094618461</v>
      </c>
      <c r="BS787" s="107"/>
      <c r="BT787" s="174">
        <v>15.606643495228514</v>
      </c>
      <c r="BU787" s="174">
        <v>13.86322372391338</v>
      </c>
      <c r="BV787" s="174">
        <v>16.686535303776687</v>
      </c>
      <c r="BW787" s="174">
        <v>16.195699564011097</v>
      </c>
      <c r="BX787" s="174">
        <v>14.71072796934866</v>
      </c>
      <c r="BY787" s="109">
        <v>10.025862068965518</v>
      </c>
      <c r="BZ787" s="109">
        <v>8.1756837098691992</v>
      </c>
      <c r="CA787" s="109">
        <v>5.9388992695770328</v>
      </c>
      <c r="CB787" s="109">
        <v>7.0915576694411424</v>
      </c>
      <c r="CC787" s="109">
        <v>15.020191570881225</v>
      </c>
      <c r="CD787" s="174">
        <v>20.651724137931033</v>
      </c>
      <c r="CE787" s="373">
        <v>18.83909178415718</v>
      </c>
      <c r="CF787" s="110"/>
      <c r="CG787" s="111">
        <v>87.7</v>
      </c>
      <c r="CH787" s="111">
        <v>85</v>
      </c>
      <c r="CI787" s="111">
        <v>81</v>
      </c>
      <c r="CJ787" s="111">
        <v>79.099999999999994</v>
      </c>
      <c r="CK787" s="111">
        <v>85.5</v>
      </c>
      <c r="CL787" s="111">
        <v>79</v>
      </c>
      <c r="CM787" s="111">
        <v>61</v>
      </c>
      <c r="CN787" s="111">
        <v>52</v>
      </c>
      <c r="CO787" s="111">
        <v>77.5</v>
      </c>
      <c r="CP787" s="111">
        <v>85</v>
      </c>
      <c r="CQ787" s="111">
        <v>81.3</v>
      </c>
      <c r="CR787" s="111">
        <v>90</v>
      </c>
      <c r="CS787" s="112"/>
      <c r="CT787" s="533" t="s">
        <v>572</v>
      </c>
      <c r="CU787" s="114">
        <f t="shared" si="521"/>
        <v>19.100000000000001</v>
      </c>
      <c r="CV787" s="114"/>
      <c r="CW787" s="114"/>
      <c r="CX787" s="114">
        <f t="shared" si="526"/>
        <v>107.10000000000001</v>
      </c>
      <c r="CY787" s="114"/>
      <c r="CZ787" s="114"/>
      <c r="DA787" s="114">
        <f t="shared" si="527"/>
        <v>68.900000000000006</v>
      </c>
      <c r="DB787" s="115">
        <f t="shared" si="535"/>
        <v>195.10000000000002</v>
      </c>
      <c r="DC787" s="116">
        <f t="shared" si="522"/>
        <v>10</v>
      </c>
      <c r="DD787" s="116">
        <f t="shared" si="529"/>
        <v>10</v>
      </c>
      <c r="DE787" s="116">
        <f t="shared" si="530"/>
        <v>10</v>
      </c>
      <c r="DF787" s="117">
        <f t="shared" si="523"/>
        <v>30</v>
      </c>
      <c r="DH787" s="119">
        <v>78.272119923719004</v>
      </c>
      <c r="DI787" s="119">
        <v>78.472304373651781</v>
      </c>
      <c r="DJ787" s="120">
        <v>64.05902397849124</v>
      </c>
      <c r="DK787" s="121"/>
      <c r="DL787" s="119">
        <v>60.321384017888661</v>
      </c>
      <c r="DM787" s="119">
        <v>64.197057785100611</v>
      </c>
      <c r="DN787" s="120">
        <v>50.185006472872772</v>
      </c>
      <c r="DO787" s="121"/>
      <c r="DP787" s="119">
        <v>59.174484090001343</v>
      </c>
      <c r="DQ787" s="119">
        <v>66.323079483424323</v>
      </c>
      <c r="DR787" s="120">
        <v>80.223126081746784</v>
      </c>
      <c r="DS787" s="121"/>
      <c r="DT787" s="119">
        <v>70.231359366958287</v>
      </c>
      <c r="DU787" s="119">
        <v>71.94431935151826</v>
      </c>
      <c r="DV787" s="120">
        <v>73.858804040144094</v>
      </c>
      <c r="DW787" s="121"/>
      <c r="DX787" s="119">
        <v>50.767265297986832</v>
      </c>
      <c r="DY787" s="119">
        <v>50.470380705600945</v>
      </c>
      <c r="DZ787" s="120">
        <v>69.965802272274246</v>
      </c>
      <c r="EA787" s="121"/>
      <c r="EB787" s="119">
        <v>30.064843386931869</v>
      </c>
      <c r="EC787" s="119">
        <v>26.691230597639183</v>
      </c>
      <c r="ED787" s="120">
        <v>16.868063946463426</v>
      </c>
      <c r="EE787" s="121"/>
      <c r="EF787" s="119">
        <v>20.749910233393173</v>
      </c>
      <c r="EG787" s="119">
        <v>15.984380610412927</v>
      </c>
      <c r="EH787" s="120">
        <v>18.565709156193893</v>
      </c>
      <c r="EI787" s="121"/>
      <c r="EJ787" s="119">
        <v>13.563274188148645</v>
      </c>
      <c r="EK787" s="119">
        <v>13.965148978908603</v>
      </c>
      <c r="EL787" s="120">
        <v>13.864680281218615</v>
      </c>
      <c r="EM787" s="121"/>
      <c r="EN787" s="119">
        <v>17.648931490933233</v>
      </c>
      <c r="EO787" s="119">
        <v>19.253379808290799</v>
      </c>
      <c r="EP787" s="120">
        <v>46.428723183534579</v>
      </c>
      <c r="EQ787" s="121"/>
      <c r="ER787" s="119">
        <v>52.833002824526304</v>
      </c>
      <c r="ES787" s="119">
        <v>70.036812992820984</v>
      </c>
      <c r="ET787" s="120">
        <v>115.74397728610099</v>
      </c>
      <c r="EU787" s="121"/>
      <c r="EV787" s="119">
        <v>96.503858235454786</v>
      </c>
      <c r="EW787" s="119">
        <v>110.23285987435126</v>
      </c>
      <c r="EX787" s="120">
        <v>107.72756760447966</v>
      </c>
      <c r="EY787" s="121"/>
      <c r="EZ787" s="119">
        <v>81.361270740590854</v>
      </c>
      <c r="FA787" s="119">
        <v>86.083569405099155</v>
      </c>
      <c r="FB787" s="120">
        <v>75.65515985431</v>
      </c>
    </row>
    <row r="788" spans="1:158" s="118" customFormat="1" ht="15" customHeight="1" x14ac:dyDescent="0.25">
      <c r="A788" s="85">
        <v>52025090</v>
      </c>
      <c r="B788" s="86">
        <v>-76.750333330000004</v>
      </c>
      <c r="C788" s="86">
        <v>2.1938333299999999</v>
      </c>
      <c r="D788" s="87">
        <v>1870</v>
      </c>
      <c r="E788" s="542" t="s">
        <v>110</v>
      </c>
      <c r="F788" s="89" t="s">
        <v>65</v>
      </c>
      <c r="G788" s="89" t="s">
        <v>1521</v>
      </c>
      <c r="H788" s="89" t="s">
        <v>1103</v>
      </c>
      <c r="I788" s="89" t="s">
        <v>1696</v>
      </c>
      <c r="J788" s="171" t="s">
        <v>731</v>
      </c>
      <c r="K788" s="126" t="s">
        <v>1301</v>
      </c>
      <c r="L788" s="126" t="s">
        <v>1301</v>
      </c>
      <c r="M788" s="126" t="s">
        <v>1301</v>
      </c>
      <c r="N788" s="126" t="s">
        <v>1301</v>
      </c>
      <c r="O788" s="126" t="s">
        <v>1301</v>
      </c>
      <c r="P788" s="126" t="s">
        <v>1301</v>
      </c>
      <c r="Q788" s="126" t="s">
        <v>1301</v>
      </c>
      <c r="R788" s="126" t="s">
        <v>1301</v>
      </c>
      <c r="S788" s="126" t="s">
        <v>1301</v>
      </c>
      <c r="T788" s="126" t="s">
        <v>1301</v>
      </c>
      <c r="U788" s="126" t="s">
        <v>1301</v>
      </c>
      <c r="V788" s="661" t="s">
        <v>1301</v>
      </c>
      <c r="W788" s="661" t="s">
        <v>1301</v>
      </c>
      <c r="X788" s="126" t="s">
        <v>1301</v>
      </c>
      <c r="Y788" s="126" t="s">
        <v>1301</v>
      </c>
      <c r="Z788" s="339" t="s">
        <v>1301</v>
      </c>
      <c r="AA788" s="126" t="s">
        <v>1301</v>
      </c>
      <c r="AB788" s="91" t="s">
        <v>1301</v>
      </c>
      <c r="AC788" s="91" t="s">
        <v>1301</v>
      </c>
      <c r="AD788" s="126" t="s">
        <v>1301</v>
      </c>
      <c r="AE788" s="126" t="s">
        <v>1301</v>
      </c>
      <c r="AF788" s="126" t="s">
        <v>1301</v>
      </c>
      <c r="AG788" s="126" t="s">
        <v>1301</v>
      </c>
      <c r="AH788" s="126" t="s">
        <v>1301</v>
      </c>
      <c r="AI788" s="126" t="s">
        <v>1301</v>
      </c>
      <c r="AJ788" s="126" t="s">
        <v>1301</v>
      </c>
      <c r="AK788" s="126" t="s">
        <v>1301</v>
      </c>
      <c r="AL788" s="126" t="s">
        <v>1301</v>
      </c>
      <c r="AM788" s="126" t="s">
        <v>1301</v>
      </c>
      <c r="AN788" s="126" t="s">
        <v>1301</v>
      </c>
      <c r="AO788" s="120"/>
      <c r="AP788" s="92" t="str">
        <f t="shared" si="531"/>
        <v/>
      </c>
      <c r="AQ788" s="93">
        <v>231.36095861967405</v>
      </c>
      <c r="AR788" s="94" t="e">
        <f t="shared" si="540"/>
        <v>#VALUE!</v>
      </c>
      <c r="AS788" s="95" t="e">
        <f t="shared" si="541"/>
        <v>#VALUE!</v>
      </c>
      <c r="AT788" s="96">
        <f>COUNT(K788:AO788)</f>
        <v>0</v>
      </c>
      <c r="AU788" s="97">
        <f>COUNTIF(K788:AO788,"&gt;0")</f>
        <v>0</v>
      </c>
      <c r="AV788" s="98"/>
      <c r="AW788" s="58" t="e">
        <f t="shared" si="539"/>
        <v>#N/A</v>
      </c>
      <c r="AX788" s="99"/>
      <c r="AY788" s="100">
        <f>MAX(K788:AO788)</f>
        <v>0</v>
      </c>
      <c r="AZ788" s="101">
        <v>111.8</v>
      </c>
      <c r="BA788" s="102" t="str">
        <f t="shared" si="532"/>
        <v/>
      </c>
      <c r="BB788" s="102" t="str">
        <f t="shared" si="533"/>
        <v/>
      </c>
      <c r="BC788" s="102" t="e">
        <f t="shared" si="534"/>
        <v>#N/A</v>
      </c>
      <c r="BD788" s="102">
        <v>17.819781467291048</v>
      </c>
      <c r="BE788" s="103"/>
      <c r="BF788" s="125" t="s">
        <v>110</v>
      </c>
      <c r="BG788" s="105">
        <v>296.33083333333332</v>
      </c>
      <c r="BH788" s="105">
        <v>235.83461538461532</v>
      </c>
      <c r="BI788" s="105">
        <v>247.69999999999996</v>
      </c>
      <c r="BJ788" s="105">
        <v>231.36095861967405</v>
      </c>
      <c r="BK788" s="105">
        <v>187.3041666666667</v>
      </c>
      <c r="BL788" s="105">
        <v>69.342307692307713</v>
      </c>
      <c r="BM788" s="105">
        <v>33.495999999999995</v>
      </c>
      <c r="BN788" s="105">
        <v>38.12083333333333</v>
      </c>
      <c r="BO788" s="105">
        <v>87.33616778413456</v>
      </c>
      <c r="BP788" s="105">
        <v>289.91249999999997</v>
      </c>
      <c r="BQ788" s="105">
        <v>440.9862500000001</v>
      </c>
      <c r="BR788" s="106">
        <v>375.94839999999999</v>
      </c>
      <c r="BS788" s="107"/>
      <c r="BT788" s="174">
        <v>16.567851323380459</v>
      </c>
      <c r="BU788" s="174">
        <v>13.366140661245343</v>
      </c>
      <c r="BV788" s="174">
        <v>17.217733990147781</v>
      </c>
      <c r="BW788" s="174">
        <v>17.819781467291048</v>
      </c>
      <c r="BX788" s="174">
        <v>16.506410256410263</v>
      </c>
      <c r="BY788" s="109">
        <v>9.9975369458128096</v>
      </c>
      <c r="BZ788" s="109">
        <v>6.1749589490968795</v>
      </c>
      <c r="CA788" s="109">
        <v>5.6775478927203045</v>
      </c>
      <c r="CB788" s="109">
        <v>8.3121480184500367</v>
      </c>
      <c r="CC788" s="109">
        <v>18.239304450338931</v>
      </c>
      <c r="CD788" s="174">
        <v>22.451313628899836</v>
      </c>
      <c r="CE788" s="373">
        <v>20.625013683634371</v>
      </c>
      <c r="CF788" s="110"/>
      <c r="CG788" s="111">
        <v>132.19999999999999</v>
      </c>
      <c r="CH788" s="111">
        <v>98.4</v>
      </c>
      <c r="CI788" s="111">
        <v>117.8</v>
      </c>
      <c r="CJ788" s="111">
        <v>111.8</v>
      </c>
      <c r="CK788" s="111">
        <v>87.5</v>
      </c>
      <c r="CL788" s="111">
        <v>87.1</v>
      </c>
      <c r="CM788" s="111">
        <v>50.2</v>
      </c>
      <c r="CN788" s="111">
        <v>61.1</v>
      </c>
      <c r="CO788" s="111">
        <v>90.5</v>
      </c>
      <c r="CP788" s="111">
        <v>130.80000000000001</v>
      </c>
      <c r="CQ788" s="111">
        <v>113.3</v>
      </c>
      <c r="CR788" s="111">
        <v>127.2</v>
      </c>
      <c r="CS788" s="112"/>
      <c r="CT788" s="533" t="s">
        <v>110</v>
      </c>
      <c r="CU788" s="114">
        <f t="shared" si="521"/>
        <v>0</v>
      </c>
      <c r="CV788" s="114"/>
      <c r="CW788" s="114"/>
      <c r="CX788" s="114">
        <f t="shared" si="526"/>
        <v>0</v>
      </c>
      <c r="CY788" s="114"/>
      <c r="CZ788" s="114"/>
      <c r="DA788" s="114">
        <f t="shared" si="527"/>
        <v>0</v>
      </c>
      <c r="DB788" s="115">
        <f t="shared" si="535"/>
        <v>0</v>
      </c>
      <c r="DC788" s="116">
        <f t="shared" si="522"/>
        <v>0</v>
      </c>
      <c r="DD788" s="116">
        <f t="shared" si="529"/>
        <v>0</v>
      </c>
      <c r="DE788" s="116">
        <f t="shared" si="530"/>
        <v>0</v>
      </c>
      <c r="DF788" s="117">
        <f t="shared" si="523"/>
        <v>0</v>
      </c>
      <c r="DH788" s="119">
        <v>105.90178155065081</v>
      </c>
      <c r="DI788" s="119">
        <v>102.07279230333899</v>
      </c>
      <c r="DJ788" s="120">
        <v>88.772092812676846</v>
      </c>
      <c r="DK788" s="121"/>
      <c r="DL788" s="119">
        <v>60.600631124397935</v>
      </c>
      <c r="DM788" s="119">
        <v>78.259093173891372</v>
      </c>
      <c r="DN788" s="120">
        <v>62.506942368377338</v>
      </c>
      <c r="DO788" s="121"/>
      <c r="DP788" s="119">
        <v>76.113373151308295</v>
      </c>
      <c r="DQ788" s="119">
        <v>80.003833902161546</v>
      </c>
      <c r="DR788" s="120">
        <v>77.709459613196813</v>
      </c>
      <c r="DS788" s="121"/>
      <c r="DT788" s="119">
        <v>70.737984667551217</v>
      </c>
      <c r="DU788" s="119">
        <v>80.715133421789758</v>
      </c>
      <c r="DV788" s="120">
        <v>74.130215243992311</v>
      </c>
      <c r="DW788" s="121"/>
      <c r="DX788" s="119">
        <v>69.368127651724777</v>
      </c>
      <c r="DY788" s="119">
        <v>45.503873824017717</v>
      </c>
      <c r="DZ788" s="120">
        <v>67.851331857590864</v>
      </c>
      <c r="EA788" s="121"/>
      <c r="EB788" s="119">
        <v>32.74440677966102</v>
      </c>
      <c r="EC788" s="119">
        <v>21.962711864406781</v>
      </c>
      <c r="ED788" s="120">
        <v>21.862881355932203</v>
      </c>
      <c r="EE788" s="121"/>
      <c r="EF788" s="119">
        <v>15.285364842454388</v>
      </c>
      <c r="EG788" s="119">
        <v>10.354601990049748</v>
      </c>
      <c r="EH788" s="120">
        <v>14.003366500829181</v>
      </c>
      <c r="EI788" s="121"/>
      <c r="EJ788" s="119">
        <v>11.416561743341406</v>
      </c>
      <c r="EK788" s="119">
        <v>13.519612590799033</v>
      </c>
      <c r="EL788" s="120">
        <v>16.423825665859564</v>
      </c>
      <c r="EM788" s="121"/>
      <c r="EN788" s="119">
        <v>20.546923334449282</v>
      </c>
      <c r="EO788" s="119">
        <v>20.038336123200537</v>
      </c>
      <c r="EP788" s="120">
        <v>64.183706059591572</v>
      </c>
      <c r="EQ788" s="121"/>
      <c r="ER788" s="119">
        <v>69.016031186585494</v>
      </c>
      <c r="ES788" s="119">
        <v>102.08414397094947</v>
      </c>
      <c r="ET788" s="120">
        <v>138.8264915091317</v>
      </c>
      <c r="EU788" s="121"/>
      <c r="EV788" s="119">
        <v>117.04578514456631</v>
      </c>
      <c r="EW788" s="119">
        <v>146.2823703888335</v>
      </c>
      <c r="EX788" s="120">
        <v>135.64184446660022</v>
      </c>
      <c r="EY788" s="121"/>
      <c r="EZ788" s="119">
        <v>140.09401650252863</v>
      </c>
      <c r="FA788" s="119">
        <v>125.92609262709608</v>
      </c>
      <c r="FB788" s="120">
        <v>106.20989087037532</v>
      </c>
    </row>
    <row r="789" spans="1:158" s="118" customFormat="1" ht="15" customHeight="1" x14ac:dyDescent="0.25">
      <c r="A789" s="85">
        <v>52025030</v>
      </c>
      <c r="B789" s="86">
        <v>-77.158666670000002</v>
      </c>
      <c r="C789" s="86">
        <v>1.7604166699999999</v>
      </c>
      <c r="D789" s="87">
        <v>1174</v>
      </c>
      <c r="E789" s="542" t="s">
        <v>573</v>
      </c>
      <c r="F789" s="89" t="s">
        <v>65</v>
      </c>
      <c r="G789" s="89"/>
      <c r="H789" s="89"/>
      <c r="I789" s="89"/>
      <c r="J789" s="171" t="s">
        <v>1118</v>
      </c>
      <c r="K789" s="126" t="s">
        <v>1301</v>
      </c>
      <c r="L789" s="126" t="s">
        <v>1301</v>
      </c>
      <c r="M789" s="126" t="s">
        <v>1301</v>
      </c>
      <c r="N789" s="126" t="s">
        <v>1301</v>
      </c>
      <c r="O789" s="126" t="s">
        <v>1301</v>
      </c>
      <c r="P789" s="126" t="s">
        <v>1301</v>
      </c>
      <c r="Q789" s="126" t="s">
        <v>1301</v>
      </c>
      <c r="R789" s="126" t="s">
        <v>1301</v>
      </c>
      <c r="S789" s="126" t="s">
        <v>1301</v>
      </c>
      <c r="T789" s="126" t="s">
        <v>1301</v>
      </c>
      <c r="U789" s="126" t="s">
        <v>1301</v>
      </c>
      <c r="V789" s="661" t="s">
        <v>1301</v>
      </c>
      <c r="W789" s="661" t="s">
        <v>1301</v>
      </c>
      <c r="X789" s="126" t="s">
        <v>1301</v>
      </c>
      <c r="Y789" s="126" t="s">
        <v>1301</v>
      </c>
      <c r="Z789" s="339" t="s">
        <v>1301</v>
      </c>
      <c r="AA789" s="126" t="s">
        <v>1301</v>
      </c>
      <c r="AB789" s="91" t="s">
        <v>1301</v>
      </c>
      <c r="AC789" s="91" t="s">
        <v>1301</v>
      </c>
      <c r="AD789" s="126" t="s">
        <v>1301</v>
      </c>
      <c r="AE789" s="126" t="s">
        <v>1301</v>
      </c>
      <c r="AF789" s="126" t="s">
        <v>1301</v>
      </c>
      <c r="AG789" s="126" t="s">
        <v>1301</v>
      </c>
      <c r="AH789" s="126" t="s">
        <v>1301</v>
      </c>
      <c r="AI789" s="126" t="s">
        <v>1301</v>
      </c>
      <c r="AJ789" s="126" t="s">
        <v>1301</v>
      </c>
      <c r="AK789" s="126" t="s">
        <v>1301</v>
      </c>
      <c r="AL789" s="126" t="s">
        <v>1301</v>
      </c>
      <c r="AM789" s="126" t="s">
        <v>1301</v>
      </c>
      <c r="AN789" s="126" t="s">
        <v>1301</v>
      </c>
      <c r="AO789" s="120"/>
      <c r="AP789" s="92" t="str">
        <f t="shared" si="531"/>
        <v/>
      </c>
      <c r="AQ789" s="93" t="s">
        <v>1301</v>
      </c>
      <c r="AR789" s="483"/>
      <c r="AS789" s="484"/>
      <c r="AT789" s="96"/>
      <c r="AU789" s="97"/>
      <c r="AV789" s="98"/>
      <c r="AW789" s="58"/>
      <c r="AX789" s="99"/>
      <c r="AY789" s="100"/>
      <c r="AZ789" s="101"/>
      <c r="BA789" s="102" t="str">
        <f t="shared" si="532"/>
        <v/>
      </c>
      <c r="BB789" s="102" t="str">
        <f t="shared" si="533"/>
        <v/>
      </c>
      <c r="BC789" s="102" t="str">
        <f t="shared" si="534"/>
        <v/>
      </c>
      <c r="BD789" s="102" t="s">
        <v>1301</v>
      </c>
      <c r="BE789" s="103"/>
      <c r="BF789" s="125" t="s">
        <v>573</v>
      </c>
      <c r="BG789" s="105" t="s">
        <v>1301</v>
      </c>
      <c r="BH789" s="105" t="s">
        <v>1301</v>
      </c>
      <c r="BI789" s="105" t="s">
        <v>1301</v>
      </c>
      <c r="BJ789" s="105" t="s">
        <v>1301</v>
      </c>
      <c r="BK789" s="105" t="s">
        <v>1301</v>
      </c>
      <c r="BL789" s="105" t="s">
        <v>1301</v>
      </c>
      <c r="BM789" s="105" t="s">
        <v>1301</v>
      </c>
      <c r="BN789" s="105" t="s">
        <v>1301</v>
      </c>
      <c r="BO789" s="105" t="s">
        <v>1301</v>
      </c>
      <c r="BP789" s="105" t="s">
        <v>1301</v>
      </c>
      <c r="BQ789" s="105" t="s">
        <v>1301</v>
      </c>
      <c r="BR789" s="106" t="s">
        <v>1301</v>
      </c>
      <c r="BS789" s="107"/>
      <c r="BT789" s="174" t="s">
        <v>1301</v>
      </c>
      <c r="BU789" s="174" t="s">
        <v>1301</v>
      </c>
      <c r="BV789" s="174" t="s">
        <v>1301</v>
      </c>
      <c r="BW789" s="174" t="s">
        <v>1301</v>
      </c>
      <c r="BX789" s="174" t="s">
        <v>1301</v>
      </c>
      <c r="BY789" s="109" t="s">
        <v>1301</v>
      </c>
      <c r="BZ789" s="109" t="s">
        <v>1301</v>
      </c>
      <c r="CA789" s="109" t="s">
        <v>1301</v>
      </c>
      <c r="CB789" s="109" t="s">
        <v>1301</v>
      </c>
      <c r="CC789" s="109" t="s">
        <v>1301</v>
      </c>
      <c r="CD789" s="174" t="s">
        <v>1301</v>
      </c>
      <c r="CE789" s="373" t="s">
        <v>1301</v>
      </c>
      <c r="CF789" s="110"/>
      <c r="CG789" s="111"/>
      <c r="CH789" s="111"/>
      <c r="CI789" s="111"/>
      <c r="CJ789" s="111"/>
      <c r="CK789" s="111"/>
      <c r="CL789" s="111"/>
      <c r="CM789" s="111"/>
      <c r="CN789" s="111"/>
      <c r="CO789" s="111"/>
      <c r="CP789" s="111"/>
      <c r="CQ789" s="111"/>
      <c r="CR789" s="111"/>
      <c r="CS789" s="112"/>
      <c r="CT789" s="533" t="s">
        <v>573</v>
      </c>
      <c r="CU789" s="114">
        <f t="shared" si="521"/>
        <v>0</v>
      </c>
      <c r="CV789" s="114"/>
      <c r="CW789" s="114"/>
      <c r="CX789" s="114">
        <f t="shared" si="526"/>
        <v>0</v>
      </c>
      <c r="CY789" s="114"/>
      <c r="CZ789" s="114"/>
      <c r="DA789" s="114">
        <f t="shared" si="527"/>
        <v>0</v>
      </c>
      <c r="DB789" s="115">
        <f t="shared" si="535"/>
        <v>0</v>
      </c>
      <c r="DC789" s="116">
        <f t="shared" si="522"/>
        <v>0</v>
      </c>
      <c r="DD789" s="116">
        <f t="shared" si="529"/>
        <v>0</v>
      </c>
      <c r="DE789" s="116">
        <f t="shared" si="530"/>
        <v>0</v>
      </c>
      <c r="DF789" s="117">
        <f t="shared" si="523"/>
        <v>0</v>
      </c>
      <c r="DH789" s="119">
        <v>38.392113821138217</v>
      </c>
      <c r="DI789" s="119">
        <v>31.818774233896185</v>
      </c>
      <c r="DJ789" s="120">
        <v>31.342445278298939</v>
      </c>
      <c r="DK789" s="121"/>
      <c r="DL789" s="119">
        <v>31.008994594594594</v>
      </c>
      <c r="DM789" s="119">
        <v>34.247275675675674</v>
      </c>
      <c r="DN789" s="120">
        <v>25.513729729729729</v>
      </c>
      <c r="DO789" s="121"/>
      <c r="DP789" s="119">
        <v>50.381050596197227</v>
      </c>
      <c r="DQ789" s="119">
        <v>49.602964872703836</v>
      </c>
      <c r="DR789" s="120">
        <v>56.119432806961008</v>
      </c>
      <c r="DS789" s="121"/>
      <c r="DT789" s="119">
        <v>55.779860589812337</v>
      </c>
      <c r="DU789" s="119">
        <v>63.042863270777481</v>
      </c>
      <c r="DV789" s="120">
        <v>61.783942806076851</v>
      </c>
      <c r="DW789" s="121"/>
      <c r="DX789" s="119">
        <v>44.446037463976943</v>
      </c>
      <c r="DY789" s="119">
        <v>48.014697406340048</v>
      </c>
      <c r="DZ789" s="120">
        <v>57.639265129682983</v>
      </c>
      <c r="EA789" s="121"/>
      <c r="EB789" s="119">
        <v>33.645833333333336</v>
      </c>
      <c r="EC789" s="119">
        <v>25.090178571428577</v>
      </c>
      <c r="ED789" s="120">
        <v>16.630654761904765</v>
      </c>
      <c r="EE789" s="121"/>
      <c r="EF789" s="119">
        <v>17.071411255411256</v>
      </c>
      <c r="EG789" s="119">
        <v>11.620900432900433</v>
      </c>
      <c r="EH789" s="120">
        <v>10.901021645021645</v>
      </c>
      <c r="EI789" s="121"/>
      <c r="EJ789" s="119">
        <v>9.6921521035598701</v>
      </c>
      <c r="EK789" s="119">
        <v>10.100242718446601</v>
      </c>
      <c r="EL789" s="120">
        <v>22.24093851132686</v>
      </c>
      <c r="EM789" s="121"/>
      <c r="EN789" s="119">
        <v>16.405265232974912</v>
      </c>
      <c r="EO789" s="119">
        <v>31.180193548387098</v>
      </c>
      <c r="EP789" s="120">
        <v>47.177874551971321</v>
      </c>
      <c r="EQ789" s="121"/>
      <c r="ER789" s="119">
        <v>57.031104563191853</v>
      </c>
      <c r="ES789" s="119">
        <v>62.440044596639332</v>
      </c>
      <c r="ET789" s="120">
        <v>85.973678426375727</v>
      </c>
      <c r="EU789" s="121"/>
      <c r="EV789" s="119">
        <v>79.414888682745826</v>
      </c>
      <c r="EW789" s="119">
        <v>73.116805813234379</v>
      </c>
      <c r="EX789" s="120">
        <v>59.634972170686453</v>
      </c>
      <c r="EY789" s="121"/>
      <c r="EZ789" s="119">
        <v>55.115689332501553</v>
      </c>
      <c r="FA789" s="119">
        <v>56.108764815970055</v>
      </c>
      <c r="FB789" s="120">
        <v>47.965545851528375</v>
      </c>
    </row>
    <row r="790" spans="1:158" s="118" customFormat="1" ht="15" customHeight="1" x14ac:dyDescent="0.25">
      <c r="A790" s="85">
        <v>52025020</v>
      </c>
      <c r="B790" s="86">
        <v>-76.891666670000006</v>
      </c>
      <c r="C790" s="86">
        <v>1.75333333</v>
      </c>
      <c r="D790" s="87">
        <v>2300</v>
      </c>
      <c r="E790" s="542" t="s">
        <v>574</v>
      </c>
      <c r="F790" s="89" t="s">
        <v>65</v>
      </c>
      <c r="G790" s="89" t="s">
        <v>1521</v>
      </c>
      <c r="H790" s="89" t="s">
        <v>1103</v>
      </c>
      <c r="I790" s="89" t="s">
        <v>1696</v>
      </c>
      <c r="J790" s="171" t="s">
        <v>875</v>
      </c>
      <c r="K790" s="126">
        <v>1.2</v>
      </c>
      <c r="L790" s="126">
        <v>2.7</v>
      </c>
      <c r="M790" s="126">
        <v>8.3000000000000007</v>
      </c>
      <c r="N790" s="126">
        <v>0</v>
      </c>
      <c r="O790" s="126">
        <v>0</v>
      </c>
      <c r="P790" s="126">
        <v>0</v>
      </c>
      <c r="Q790" s="126">
        <v>0</v>
      </c>
      <c r="R790" s="126">
        <v>0</v>
      </c>
      <c r="S790" s="126">
        <v>0</v>
      </c>
      <c r="T790" s="126">
        <v>0</v>
      </c>
      <c r="U790" s="126">
        <v>0</v>
      </c>
      <c r="V790" s="661">
        <v>0</v>
      </c>
      <c r="W790" s="661">
        <v>0</v>
      </c>
      <c r="X790" s="126">
        <v>30.2</v>
      </c>
      <c r="Y790" s="126">
        <v>11</v>
      </c>
      <c r="Z790" s="339">
        <v>27.8</v>
      </c>
      <c r="AA790" s="126">
        <v>11</v>
      </c>
      <c r="AB790" s="91">
        <v>15.2</v>
      </c>
      <c r="AC790" s="91">
        <v>2.2999999999999998</v>
      </c>
      <c r="AD790" s="126">
        <v>0</v>
      </c>
      <c r="AE790" s="126">
        <v>13.6</v>
      </c>
      <c r="AF790" s="126">
        <v>7.4</v>
      </c>
      <c r="AG790" s="126">
        <v>5.7</v>
      </c>
      <c r="AH790" s="126">
        <v>0</v>
      </c>
      <c r="AI790" s="126">
        <v>1.6</v>
      </c>
      <c r="AJ790" s="126">
        <v>13.2</v>
      </c>
      <c r="AK790" s="126">
        <v>4.0999999999999996</v>
      </c>
      <c r="AL790" s="126">
        <v>15.7</v>
      </c>
      <c r="AM790" s="126">
        <v>0</v>
      </c>
      <c r="AN790" s="126">
        <v>0.6</v>
      </c>
      <c r="AO790" s="120"/>
      <c r="AP790" s="92">
        <f t="shared" si="531"/>
        <v>171.59999999999994</v>
      </c>
      <c r="AQ790" s="93">
        <v>160.03076923076927</v>
      </c>
      <c r="AR790" s="94">
        <f t="shared" si="540"/>
        <v>107.22937896558348</v>
      </c>
      <c r="AS790" s="95">
        <f t="shared" si="541"/>
        <v>107.22937896558348</v>
      </c>
      <c r="AT790" s="96">
        <f t="shared" ref="AT790:AT814" si="542">COUNT(K790:AO790)</f>
        <v>30</v>
      </c>
      <c r="AU790" s="97">
        <f t="shared" ref="AU790:AU814" si="543">COUNTIF(K790:AO790,"&gt;0")</f>
        <v>17</v>
      </c>
      <c r="AV790" s="98"/>
      <c r="AW790" s="58">
        <f t="shared" si="539"/>
        <v>0.6</v>
      </c>
      <c r="AX790" s="99"/>
      <c r="AY790" s="100">
        <f t="shared" ref="AY790:AY814" si="544">MAX(K790:AO790)</f>
        <v>30.2</v>
      </c>
      <c r="AZ790" s="101">
        <v>76.8</v>
      </c>
      <c r="BA790" s="102">
        <f t="shared" si="532"/>
        <v>-46.599999999999994</v>
      </c>
      <c r="BB790" s="102" t="str">
        <f t="shared" si="533"/>
        <v/>
      </c>
      <c r="BC790" s="102" t="str">
        <f t="shared" si="534"/>
        <v/>
      </c>
      <c r="BD790" s="102">
        <v>13.611717100633355</v>
      </c>
      <c r="BE790" s="103">
        <f t="shared" ref="BE790:BE814" si="545">AU790-BD790</f>
        <v>3.3882828993666454</v>
      </c>
      <c r="BF790" s="125" t="s">
        <v>574</v>
      </c>
      <c r="BG790" s="105">
        <v>172.68518518518522</v>
      </c>
      <c r="BH790" s="105">
        <v>146.87857142857141</v>
      </c>
      <c r="BI790" s="105">
        <v>172.10714285714289</v>
      </c>
      <c r="BJ790" s="105">
        <v>160.03076923076927</v>
      </c>
      <c r="BK790" s="105">
        <v>118.78571428571425</v>
      </c>
      <c r="BL790" s="105">
        <v>47.13928571428572</v>
      </c>
      <c r="BM790" s="105">
        <v>28.117857142857144</v>
      </c>
      <c r="BN790" s="105">
        <v>17.003448275862073</v>
      </c>
      <c r="BO790" s="105">
        <v>46.178571428571423</v>
      </c>
      <c r="BP790" s="105">
        <v>180.98333333333332</v>
      </c>
      <c r="BQ790" s="105">
        <v>234.97499999999999</v>
      </c>
      <c r="BR790" s="106">
        <v>205.21428571428572</v>
      </c>
      <c r="BS790" s="107"/>
      <c r="BT790" s="333">
        <v>12.925555555555556</v>
      </c>
      <c r="BU790" s="333">
        <v>11.626387748586028</v>
      </c>
      <c r="BV790" s="333">
        <v>14.962681992337165</v>
      </c>
      <c r="BW790" s="333">
        <v>13.611717100633355</v>
      </c>
      <c r="BX790" s="333">
        <v>12.536781609195403</v>
      </c>
      <c r="BY790" s="109">
        <v>7.0095124851367414</v>
      </c>
      <c r="BZ790" s="109">
        <v>4.7849808429118763</v>
      </c>
      <c r="CA790" s="109">
        <v>3.399999999999999</v>
      </c>
      <c r="CB790" s="109">
        <v>5.64942528735632</v>
      </c>
      <c r="CC790" s="109">
        <v>13.866666666666669</v>
      </c>
      <c r="CD790" s="174">
        <v>19.068965517241381</v>
      </c>
      <c r="CE790" s="373">
        <v>15.9715873015873</v>
      </c>
      <c r="CF790" s="110"/>
      <c r="CG790" s="111">
        <v>70.400000000000006</v>
      </c>
      <c r="CH790" s="111">
        <v>61.5</v>
      </c>
      <c r="CI790" s="111">
        <v>65.900000000000006</v>
      </c>
      <c r="CJ790" s="111">
        <v>76.8</v>
      </c>
      <c r="CK790" s="111">
        <v>58.5</v>
      </c>
      <c r="CL790" s="111">
        <v>49.9</v>
      </c>
      <c r="CM790" s="111">
        <v>42.2</v>
      </c>
      <c r="CN790" s="111">
        <v>34.200000000000003</v>
      </c>
      <c r="CO790" s="111">
        <v>48.6</v>
      </c>
      <c r="CP790" s="111">
        <v>92.5</v>
      </c>
      <c r="CQ790" s="111">
        <v>64.400000000000006</v>
      </c>
      <c r="CR790" s="111">
        <v>70.2</v>
      </c>
      <c r="CS790" s="112"/>
      <c r="CT790" s="533" t="s">
        <v>574</v>
      </c>
      <c r="CU790" s="114">
        <f t="shared" si="521"/>
        <v>12.200000000000001</v>
      </c>
      <c r="CV790" s="114"/>
      <c r="CW790" s="114"/>
      <c r="CX790" s="114">
        <f t="shared" si="526"/>
        <v>97.5</v>
      </c>
      <c r="CY790" s="114"/>
      <c r="CZ790" s="114"/>
      <c r="DA790" s="114">
        <f t="shared" si="527"/>
        <v>61.9</v>
      </c>
      <c r="DB790" s="115">
        <f t="shared" ref="DB790:DB797" si="546">+SUM(CU790:DA790)</f>
        <v>171.6</v>
      </c>
      <c r="DC790" s="116">
        <f t="shared" si="522"/>
        <v>10</v>
      </c>
      <c r="DD790" s="116">
        <f t="shared" si="529"/>
        <v>10</v>
      </c>
      <c r="DE790" s="116">
        <f t="shared" si="530"/>
        <v>10</v>
      </c>
      <c r="DF790" s="117">
        <f t="shared" si="523"/>
        <v>30</v>
      </c>
      <c r="DH790" s="119">
        <v>58.265076254057711</v>
      </c>
      <c r="DI790" s="119">
        <v>61.826269369755629</v>
      </c>
      <c r="DJ790" s="120">
        <v>46.987964721014279</v>
      </c>
      <c r="DK790" s="121"/>
      <c r="DL790" s="119">
        <v>46.639399414683794</v>
      </c>
      <c r="DM790" s="119">
        <v>49.38289349790049</v>
      </c>
      <c r="DN790" s="120">
        <v>41.660465708105349</v>
      </c>
      <c r="DO790" s="121"/>
      <c r="DP790" s="119">
        <v>48.532201160207883</v>
      </c>
      <c r="DQ790" s="119">
        <v>56.535397123202003</v>
      </c>
      <c r="DR790" s="120">
        <v>58.997918957969418</v>
      </c>
      <c r="DS790" s="121"/>
      <c r="DT790" s="119">
        <v>50.360196322119947</v>
      </c>
      <c r="DU790" s="119">
        <v>59.381412592420965</v>
      </c>
      <c r="DV790" s="120">
        <v>52.541149706148765</v>
      </c>
      <c r="DW790" s="121"/>
      <c r="DX790" s="119">
        <v>36.710392021142709</v>
      </c>
      <c r="DY790" s="119">
        <v>27.807871885225268</v>
      </c>
      <c r="DZ790" s="120">
        <v>45.112770576390631</v>
      </c>
      <c r="EA790" s="121"/>
      <c r="EB790" s="119">
        <v>21.86531976302598</v>
      </c>
      <c r="EC790" s="119">
        <v>11.029409084004255</v>
      </c>
      <c r="ED790" s="120">
        <v>11.029409084004255</v>
      </c>
      <c r="EE790" s="121"/>
      <c r="EF790" s="119">
        <v>9.9695600475624246</v>
      </c>
      <c r="EG790" s="119">
        <v>9.2853745541022583</v>
      </c>
      <c r="EH790" s="120">
        <v>9.0898929845422103</v>
      </c>
      <c r="EI790" s="121"/>
      <c r="EJ790" s="119">
        <v>6.3847889139542371</v>
      </c>
      <c r="EK790" s="119">
        <v>7.563519174991943</v>
      </c>
      <c r="EL790" s="120">
        <v>7.072381566226233</v>
      </c>
      <c r="EM790" s="121"/>
      <c r="EN790" s="119">
        <v>14.15919441651387</v>
      </c>
      <c r="EO790" s="119">
        <v>8.4762524398178272</v>
      </c>
      <c r="EP790" s="120">
        <v>33.519725557461406</v>
      </c>
      <c r="EQ790" s="121"/>
      <c r="ER790" s="119">
        <v>29.955956601138684</v>
      </c>
      <c r="ES790" s="119">
        <v>68.69899380527805</v>
      </c>
      <c r="ET790" s="120">
        <v>93.662290972893629</v>
      </c>
      <c r="EU790" s="121"/>
      <c r="EV790" s="119">
        <v>63.446998722860791</v>
      </c>
      <c r="EW790" s="119">
        <v>80.417624521072796</v>
      </c>
      <c r="EX790" s="120">
        <v>74.8250319284802</v>
      </c>
      <c r="EY790" s="121"/>
      <c r="EZ790" s="119">
        <v>70.991502400698394</v>
      </c>
      <c r="FA790" s="119">
        <v>67.47610475774772</v>
      </c>
      <c r="FB790" s="120">
        <v>54.39101353120909</v>
      </c>
    </row>
    <row r="791" spans="1:158" s="118" customFormat="1" ht="15" customHeight="1" x14ac:dyDescent="0.25">
      <c r="A791" s="285">
        <v>52040160</v>
      </c>
      <c r="B791" s="86">
        <v>-77.135305560000006</v>
      </c>
      <c r="C791" s="86">
        <v>1.5052777799999999</v>
      </c>
      <c r="D791" s="87">
        <v>2200</v>
      </c>
      <c r="E791" s="542" t="s">
        <v>575</v>
      </c>
      <c r="F791" s="89" t="s">
        <v>616</v>
      </c>
      <c r="G791" s="89" t="s">
        <v>1521</v>
      </c>
      <c r="H791" s="89" t="s">
        <v>1103</v>
      </c>
      <c r="I791" s="89" t="s">
        <v>1556</v>
      </c>
      <c r="J791" s="171" t="s">
        <v>1119</v>
      </c>
      <c r="K791" s="126">
        <v>0</v>
      </c>
      <c r="L791" s="126">
        <v>2.8</v>
      </c>
      <c r="M791" s="126">
        <v>31.5</v>
      </c>
      <c r="N791" s="126">
        <v>0</v>
      </c>
      <c r="O791" s="126">
        <v>0</v>
      </c>
      <c r="P791" s="126">
        <v>0</v>
      </c>
      <c r="Q791" s="126">
        <v>0</v>
      </c>
      <c r="R791" s="126">
        <v>0</v>
      </c>
      <c r="S791" s="126">
        <v>0</v>
      </c>
      <c r="T791" s="126">
        <v>0</v>
      </c>
      <c r="U791" s="126">
        <v>0</v>
      </c>
      <c r="V791" s="661">
        <v>0.4</v>
      </c>
      <c r="W791" s="661">
        <v>0.3</v>
      </c>
      <c r="X791" s="126">
        <v>11.6</v>
      </c>
      <c r="Y791" s="126">
        <v>8.5</v>
      </c>
      <c r="Z791" s="339">
        <v>21.8</v>
      </c>
      <c r="AA791" s="126">
        <v>8.5</v>
      </c>
      <c r="AB791" s="91">
        <v>0.5</v>
      </c>
      <c r="AC791" s="91">
        <v>6.7</v>
      </c>
      <c r="AD791" s="126">
        <v>0</v>
      </c>
      <c r="AE791" s="126">
        <v>0.3</v>
      </c>
      <c r="AF791" s="126">
        <v>0</v>
      </c>
      <c r="AG791" s="126">
        <v>1.7</v>
      </c>
      <c r="AH791" s="126">
        <v>0.6</v>
      </c>
      <c r="AI791" s="126">
        <v>0</v>
      </c>
      <c r="AJ791" s="126">
        <v>12.6</v>
      </c>
      <c r="AK791" s="126">
        <v>13</v>
      </c>
      <c r="AL791" s="126">
        <v>14.8</v>
      </c>
      <c r="AM791" s="126">
        <v>0</v>
      </c>
      <c r="AN791" s="126">
        <v>0.5</v>
      </c>
      <c r="AO791" s="120"/>
      <c r="AP791" s="92">
        <f t="shared" si="531"/>
        <v>136.1</v>
      </c>
      <c r="AQ791" s="93">
        <v>180.99333333333331</v>
      </c>
      <c r="AR791" s="94">
        <f t="shared" si="540"/>
        <v>75.196139820987895</v>
      </c>
      <c r="AS791" s="95">
        <f t="shared" si="541"/>
        <v>75.196139820987895</v>
      </c>
      <c r="AT791" s="96">
        <f t="shared" si="542"/>
        <v>30</v>
      </c>
      <c r="AU791" s="97">
        <f t="shared" si="543"/>
        <v>17</v>
      </c>
      <c r="AV791" s="98"/>
      <c r="AW791" s="58">
        <f t="shared" si="539"/>
        <v>0.5</v>
      </c>
      <c r="AX791" s="99"/>
      <c r="AY791" s="100">
        <f t="shared" si="544"/>
        <v>31.5</v>
      </c>
      <c r="AZ791" s="101">
        <v>97</v>
      </c>
      <c r="BA791" s="102">
        <f t="shared" si="532"/>
        <v>-65.5</v>
      </c>
      <c r="BB791" s="102" t="str">
        <f t="shared" si="533"/>
        <v/>
      </c>
      <c r="BC791" s="102" t="str">
        <f t="shared" si="534"/>
        <v/>
      </c>
      <c r="BD791" s="102">
        <v>14.1</v>
      </c>
      <c r="BE791" s="103">
        <f t="shared" si="545"/>
        <v>2.9000000000000004</v>
      </c>
      <c r="BF791" s="125" t="s">
        <v>575</v>
      </c>
      <c r="BG791" s="105">
        <v>184.76551724137931</v>
      </c>
      <c r="BH791" s="105">
        <v>174.33103448275864</v>
      </c>
      <c r="BI791" s="105">
        <v>186.54482758620688</v>
      </c>
      <c r="BJ791" s="105">
        <v>180.99333333333331</v>
      </c>
      <c r="BK791" s="105">
        <v>138.58666666666667</v>
      </c>
      <c r="BL791" s="105">
        <v>65.156666666666652</v>
      </c>
      <c r="BM791" s="105">
        <v>38.311111111111117</v>
      </c>
      <c r="BN791" s="105">
        <v>20.859259259259261</v>
      </c>
      <c r="BO791" s="105">
        <v>61.086666666666666</v>
      </c>
      <c r="BP791" s="105">
        <v>178.17333333333335</v>
      </c>
      <c r="BQ791" s="105">
        <v>293.85000000000008</v>
      </c>
      <c r="BR791" s="106">
        <v>255.18928571428572</v>
      </c>
      <c r="BS791" s="107"/>
      <c r="BT791" s="333">
        <v>13.517241379310343</v>
      </c>
      <c r="BU791" s="333">
        <v>11.686056140648887</v>
      </c>
      <c r="BV791" s="333">
        <v>14.378888888888889</v>
      </c>
      <c r="BW791" s="333">
        <v>14.1</v>
      </c>
      <c r="BX791" s="333">
        <v>12.099999999999998</v>
      </c>
      <c r="BY791" s="109">
        <v>7.1000000000000005</v>
      </c>
      <c r="BZ791" s="109">
        <v>5.0057471264367805</v>
      </c>
      <c r="CA791" s="109">
        <v>3.696710265556876</v>
      </c>
      <c r="CB791" s="109">
        <v>6.3</v>
      </c>
      <c r="CC791" s="109">
        <v>14.033333333333333</v>
      </c>
      <c r="CD791" s="174">
        <v>18.833333333333332</v>
      </c>
      <c r="CE791" s="373">
        <v>16.991954022988502</v>
      </c>
      <c r="CF791" s="110"/>
      <c r="CG791" s="111">
        <v>79.8</v>
      </c>
      <c r="CH791" s="111">
        <v>86.5</v>
      </c>
      <c r="CI791" s="111">
        <v>100</v>
      </c>
      <c r="CJ791" s="111">
        <v>97</v>
      </c>
      <c r="CK791" s="111">
        <v>69.5</v>
      </c>
      <c r="CL791" s="111">
        <v>90</v>
      </c>
      <c r="CM791" s="111">
        <v>60.5</v>
      </c>
      <c r="CN791" s="111">
        <v>36</v>
      </c>
      <c r="CO791" s="111">
        <v>64</v>
      </c>
      <c r="CP791" s="111">
        <v>104.8</v>
      </c>
      <c r="CQ791" s="111">
        <v>102.5</v>
      </c>
      <c r="CR791" s="111">
        <v>97</v>
      </c>
      <c r="CS791" s="112"/>
      <c r="CT791" s="533" t="s">
        <v>575</v>
      </c>
      <c r="CU791" s="114">
        <f t="shared" si="521"/>
        <v>34.299999999999997</v>
      </c>
      <c r="CV791" s="114"/>
      <c r="CW791" s="114"/>
      <c r="CX791" s="114">
        <f t="shared" si="526"/>
        <v>58.3</v>
      </c>
      <c r="CY791" s="114"/>
      <c r="CZ791" s="114"/>
      <c r="DA791" s="114">
        <f t="shared" si="527"/>
        <v>43.5</v>
      </c>
      <c r="DB791" s="115">
        <f t="shared" si="546"/>
        <v>136.1</v>
      </c>
      <c r="DC791" s="116">
        <f t="shared" si="522"/>
        <v>10</v>
      </c>
      <c r="DD791" s="116">
        <f t="shared" si="529"/>
        <v>10</v>
      </c>
      <c r="DE791" s="116">
        <f t="shared" si="530"/>
        <v>10</v>
      </c>
      <c r="DF791" s="117">
        <f t="shared" si="523"/>
        <v>30</v>
      </c>
      <c r="DH791" s="119">
        <v>68.277152695789056</v>
      </c>
      <c r="DI791" s="119">
        <v>65.178189689098787</v>
      </c>
      <c r="DJ791" s="120">
        <v>47.983943329397881</v>
      </c>
      <c r="DK791" s="121"/>
      <c r="DL791" s="119">
        <v>54.813286850848066</v>
      </c>
      <c r="DM791" s="119">
        <v>61.85352552893864</v>
      </c>
      <c r="DN791" s="120">
        <v>47.672473334499045</v>
      </c>
      <c r="DO791" s="121"/>
      <c r="DP791" s="119">
        <v>50.784481860164249</v>
      </c>
      <c r="DQ791" s="119">
        <v>65.57996082729872</v>
      </c>
      <c r="DR791" s="120">
        <v>75.476936622881908</v>
      </c>
      <c r="DS791" s="121"/>
      <c r="DT791" s="119">
        <v>64.708446317674046</v>
      </c>
      <c r="DU791" s="119">
        <v>62.108106898416658</v>
      </c>
      <c r="DV791" s="120">
        <v>58.107584714943769</v>
      </c>
      <c r="DW791" s="121"/>
      <c r="DX791" s="119">
        <v>39.18743556184728</v>
      </c>
      <c r="DY791" s="119">
        <v>36.488300969577189</v>
      </c>
      <c r="DZ791" s="120">
        <v>53.382884158230731</v>
      </c>
      <c r="EA791" s="121"/>
      <c r="EB791" s="119">
        <v>25.186562388908637</v>
      </c>
      <c r="EC791" s="119">
        <v>18.889921791681477</v>
      </c>
      <c r="ED791" s="120">
        <v>14.092481336651261</v>
      </c>
      <c r="EE791" s="121"/>
      <c r="EF791" s="119">
        <v>15.130628803245434</v>
      </c>
      <c r="EG791" s="119">
        <v>10.12048681541582</v>
      </c>
      <c r="EH791" s="120">
        <v>10.521298174442189</v>
      </c>
      <c r="EI791" s="121"/>
      <c r="EJ791" s="119">
        <v>6.396862232390915</v>
      </c>
      <c r="EK791" s="119">
        <v>6.6967151495342385</v>
      </c>
      <c r="EL791" s="120">
        <v>7.996077790488644</v>
      </c>
      <c r="EM791" s="121"/>
      <c r="EN791" s="119">
        <v>13.417582532934448</v>
      </c>
      <c r="EO791" s="119">
        <v>14.418894662257912</v>
      </c>
      <c r="EP791" s="120">
        <v>37.949729701359367</v>
      </c>
      <c r="EQ791" s="121"/>
      <c r="ER791" s="119">
        <v>44.09181624940954</v>
      </c>
      <c r="ES791" s="119">
        <v>62.688364599500645</v>
      </c>
      <c r="ET791" s="120">
        <v>97.581888116607047</v>
      </c>
      <c r="EU791" s="121"/>
      <c r="EV791" s="119">
        <v>102.75715801171958</v>
      </c>
      <c r="EW791" s="119">
        <v>93.860867094362547</v>
      </c>
      <c r="EX791" s="120">
        <v>86.064117751060863</v>
      </c>
      <c r="EY791" s="121"/>
      <c r="EZ791" s="119">
        <v>65.856648835745744</v>
      </c>
      <c r="FA791" s="119">
        <v>87.576390811831359</v>
      </c>
      <c r="FB791" s="120">
        <v>72.731246066708621</v>
      </c>
    </row>
    <row r="792" spans="1:158" s="118" customFormat="1" ht="15" customHeight="1" x14ac:dyDescent="0.25">
      <c r="A792" s="550">
        <v>52045040</v>
      </c>
      <c r="B792" s="86">
        <v>-77.267499999999998</v>
      </c>
      <c r="C792" s="86">
        <v>1.54916667</v>
      </c>
      <c r="D792" s="87">
        <v>1875</v>
      </c>
      <c r="E792" s="548" t="s">
        <v>604</v>
      </c>
      <c r="F792" s="89" t="s">
        <v>616</v>
      </c>
      <c r="G792" s="89" t="s">
        <v>1521</v>
      </c>
      <c r="H792" s="89" t="s">
        <v>1103</v>
      </c>
      <c r="I792" s="89" t="s">
        <v>1556</v>
      </c>
      <c r="J792" s="365" t="s">
        <v>1120</v>
      </c>
      <c r="K792" s="126">
        <v>0</v>
      </c>
      <c r="L792" s="126">
        <v>0</v>
      </c>
      <c r="M792" s="126">
        <v>0</v>
      </c>
      <c r="N792" s="126">
        <v>0</v>
      </c>
      <c r="O792" s="126">
        <v>0</v>
      </c>
      <c r="P792" s="126">
        <v>0</v>
      </c>
      <c r="Q792" s="126">
        <v>0</v>
      </c>
      <c r="R792" s="126">
        <v>1.7</v>
      </c>
      <c r="S792" s="126">
        <v>0</v>
      </c>
      <c r="T792" s="126">
        <v>0</v>
      </c>
      <c r="U792" s="126">
        <v>0</v>
      </c>
      <c r="V792" s="661">
        <v>0.3</v>
      </c>
      <c r="W792" s="661">
        <v>0</v>
      </c>
      <c r="X792" s="126">
        <v>16.3</v>
      </c>
      <c r="Y792" s="126">
        <v>0.7</v>
      </c>
      <c r="Z792" s="339">
        <v>31.7</v>
      </c>
      <c r="AA792" s="126">
        <v>7.8</v>
      </c>
      <c r="AB792" s="91">
        <v>0.7</v>
      </c>
      <c r="AC792" s="91">
        <v>6.8</v>
      </c>
      <c r="AD792" s="126">
        <v>0</v>
      </c>
      <c r="AE792" s="126">
        <v>1.8</v>
      </c>
      <c r="AF792" s="126">
        <v>0</v>
      </c>
      <c r="AG792" s="126">
        <v>1.3</v>
      </c>
      <c r="AH792" s="126">
        <v>0</v>
      </c>
      <c r="AI792" s="126">
        <v>0</v>
      </c>
      <c r="AJ792" s="126">
        <v>8</v>
      </c>
      <c r="AK792" s="126">
        <v>0</v>
      </c>
      <c r="AL792" s="126">
        <v>1.2</v>
      </c>
      <c r="AM792" s="126">
        <v>1.2</v>
      </c>
      <c r="AN792" s="126">
        <v>9.1999999999999993</v>
      </c>
      <c r="AO792" s="120"/>
      <c r="AP792" s="92">
        <f t="shared" si="531"/>
        <v>88.7</v>
      </c>
      <c r="AQ792" s="93">
        <v>202.84814814814817</v>
      </c>
      <c r="AR792" s="94">
        <f t="shared" si="540"/>
        <v>43.727290985776619</v>
      </c>
      <c r="AS792" s="95">
        <f t="shared" si="541"/>
        <v>43.727290985776619</v>
      </c>
      <c r="AT792" s="96">
        <f t="shared" si="542"/>
        <v>30</v>
      </c>
      <c r="AU792" s="97">
        <f t="shared" si="543"/>
        <v>14</v>
      </c>
      <c r="AV792" s="98"/>
      <c r="AW792" s="58">
        <f t="shared" si="539"/>
        <v>9.1999999999999993</v>
      </c>
      <c r="AX792" s="99"/>
      <c r="AY792" s="100">
        <f t="shared" si="544"/>
        <v>31.7</v>
      </c>
      <c r="AZ792" s="101"/>
      <c r="BA792" s="102" t="str">
        <f t="shared" si="532"/>
        <v/>
      </c>
      <c r="BB792" s="102" t="str">
        <f t="shared" si="533"/>
        <v/>
      </c>
      <c r="BC792" s="102" t="str">
        <f t="shared" si="534"/>
        <v/>
      </c>
      <c r="BD792" s="102">
        <v>15.349425287356324</v>
      </c>
      <c r="BE792" s="103">
        <f t="shared" si="545"/>
        <v>-1.3494252873563237</v>
      </c>
      <c r="BF792" s="549" t="s">
        <v>604</v>
      </c>
      <c r="BG792" s="105">
        <v>140.56206896551723</v>
      </c>
      <c r="BH792" s="105">
        <v>122.00714285714284</v>
      </c>
      <c r="BI792" s="105">
        <v>183.36666666666665</v>
      </c>
      <c r="BJ792" s="105">
        <v>202.84814814814817</v>
      </c>
      <c r="BK792" s="105">
        <v>166.22413793103448</v>
      </c>
      <c r="BL792" s="105">
        <v>81.767999999999986</v>
      </c>
      <c r="BM792" s="105">
        <v>55.346428571428575</v>
      </c>
      <c r="BN792" s="105">
        <v>30.632000000000009</v>
      </c>
      <c r="BO792" s="105">
        <v>77.560714285714269</v>
      </c>
      <c r="BP792" s="105">
        <v>192.59999999999997</v>
      </c>
      <c r="BQ792" s="105">
        <v>247.09642857142859</v>
      </c>
      <c r="BR792" s="106">
        <v>181.86551724137934</v>
      </c>
      <c r="BS792" s="107"/>
      <c r="BT792" s="333">
        <v>13.613793103448277</v>
      </c>
      <c r="BU792" s="333">
        <v>12.31203428861475</v>
      </c>
      <c r="BV792" s="333">
        <v>14.475185185185186</v>
      </c>
      <c r="BW792" s="333">
        <v>15.349425287356324</v>
      </c>
      <c r="BX792" s="333">
        <v>13.812643678160917</v>
      </c>
      <c r="BY792" s="109">
        <v>8.2928395496129479</v>
      </c>
      <c r="BZ792" s="109">
        <v>5.5942528735632173</v>
      </c>
      <c r="CA792" s="109">
        <v>3.6367816091954004</v>
      </c>
      <c r="CB792" s="109">
        <v>7.1534482758620701</v>
      </c>
      <c r="CC792" s="109">
        <v>14.974444444444444</v>
      </c>
      <c r="CD792" s="174">
        <v>18.312643678160917</v>
      </c>
      <c r="CE792" s="373">
        <v>16.428888888888885</v>
      </c>
      <c r="CF792" s="110"/>
      <c r="CG792" s="111"/>
      <c r="CH792" s="111"/>
      <c r="CI792" s="111"/>
      <c r="CJ792" s="111"/>
      <c r="CK792" s="111"/>
      <c r="CL792" s="111"/>
      <c r="CM792" s="111"/>
      <c r="CN792" s="111"/>
      <c r="CO792" s="111"/>
      <c r="CP792" s="111"/>
      <c r="CQ792" s="111"/>
      <c r="CR792" s="111"/>
      <c r="CS792" s="112"/>
      <c r="CT792" s="549" t="s">
        <v>604</v>
      </c>
      <c r="CU792" s="114">
        <f t="shared" si="521"/>
        <v>1.7</v>
      </c>
      <c r="CV792" s="114"/>
      <c r="CW792" s="114"/>
      <c r="CX792" s="114">
        <f t="shared" si="526"/>
        <v>64.3</v>
      </c>
      <c r="CY792" s="114"/>
      <c r="CZ792" s="114"/>
      <c r="DA792" s="114">
        <f t="shared" si="527"/>
        <v>22.699999999999996</v>
      </c>
      <c r="DB792" s="115">
        <f t="shared" si="546"/>
        <v>88.699999999999989</v>
      </c>
      <c r="DC792" s="116">
        <f t="shared" si="522"/>
        <v>10</v>
      </c>
      <c r="DD792" s="116">
        <f t="shared" si="529"/>
        <v>10</v>
      </c>
      <c r="DE792" s="116">
        <f t="shared" si="530"/>
        <v>10</v>
      </c>
      <c r="DF792" s="117">
        <f t="shared" si="523"/>
        <v>30</v>
      </c>
      <c r="DH792" s="119">
        <v>49.816531302876477</v>
      </c>
      <c r="DI792" s="119">
        <v>51.420282813633058</v>
      </c>
      <c r="DJ792" s="120">
        <v>36.98651921682378</v>
      </c>
      <c r="DK792" s="121"/>
      <c r="DL792" s="119">
        <v>42.914837398373983</v>
      </c>
      <c r="DM792" s="119">
        <v>43.326490514905146</v>
      </c>
      <c r="DN792" s="120">
        <v>40.342005420054193</v>
      </c>
      <c r="DO792" s="121"/>
      <c r="DP792" s="119">
        <v>44.727961165048541</v>
      </c>
      <c r="DQ792" s="119">
        <v>51.624789644012935</v>
      </c>
      <c r="DR792" s="120">
        <v>70.793915857605171</v>
      </c>
      <c r="DS792" s="121"/>
      <c r="DT792" s="119">
        <v>67.002165963431779</v>
      </c>
      <c r="DU792" s="119">
        <v>76.192728551336145</v>
      </c>
      <c r="DV792" s="120">
        <v>67.595105485232068</v>
      </c>
      <c r="DW792" s="121"/>
      <c r="DX792" s="119">
        <v>53.616588380716927</v>
      </c>
      <c r="DY792" s="119">
        <v>51.330609806345265</v>
      </c>
      <c r="DZ792" s="120">
        <v>63.1761351462711</v>
      </c>
      <c r="EA792" s="121"/>
      <c r="EB792" s="119">
        <v>34.2948730964467</v>
      </c>
      <c r="EC792" s="119">
        <v>23.324467005076141</v>
      </c>
      <c r="ED792" s="120">
        <v>20.260659898477154</v>
      </c>
      <c r="EE792" s="121"/>
      <c r="EF792" s="119">
        <v>23.340872920183266</v>
      </c>
      <c r="EG792" s="119">
        <v>12.553074511695202</v>
      </c>
      <c r="EH792" s="120">
        <v>20.202604292259462</v>
      </c>
      <c r="EI792" s="121"/>
      <c r="EJ792" s="119">
        <v>10.114731947003598</v>
      </c>
      <c r="EK792" s="119">
        <v>12.569763972975345</v>
      </c>
      <c r="EL792" s="120">
        <v>15.908607528296921</v>
      </c>
      <c r="EM792" s="121"/>
      <c r="EN792" s="119">
        <v>23.114535050071527</v>
      </c>
      <c r="EO792" s="119">
        <v>21.121902718168812</v>
      </c>
      <c r="EP792" s="120">
        <v>48.620228898426319</v>
      </c>
      <c r="EQ792" s="121"/>
      <c r="ER792" s="119">
        <v>52.030889087124592</v>
      </c>
      <c r="ES792" s="119">
        <v>69.50394885518881</v>
      </c>
      <c r="ET792" s="120">
        <v>96.101828724353254</v>
      </c>
      <c r="EU792" s="121"/>
      <c r="EV792" s="119">
        <v>74.772600000000011</v>
      </c>
      <c r="EW792" s="119">
        <v>81.300366666666676</v>
      </c>
      <c r="EX792" s="120">
        <v>81.300366666666676</v>
      </c>
      <c r="EY792" s="121"/>
      <c r="EZ792" s="119">
        <v>56.105537604456821</v>
      </c>
      <c r="FA792" s="119">
        <v>64.636791086350982</v>
      </c>
      <c r="FB792" s="120">
        <v>59.417671309192201</v>
      </c>
    </row>
    <row r="793" spans="1:158" s="118" customFormat="1" ht="15" customHeight="1" x14ac:dyDescent="0.25">
      <c r="A793" s="285">
        <v>52040040</v>
      </c>
      <c r="B793" s="86">
        <v>-77.149722220000001</v>
      </c>
      <c r="C793" s="86">
        <v>1.40416667</v>
      </c>
      <c r="D793" s="87">
        <v>2020</v>
      </c>
      <c r="E793" s="542" t="s">
        <v>563</v>
      </c>
      <c r="F793" s="89" t="s">
        <v>616</v>
      </c>
      <c r="G793" s="89" t="s">
        <v>1521</v>
      </c>
      <c r="H793" s="89" t="s">
        <v>1103</v>
      </c>
      <c r="I793" s="89" t="s">
        <v>1556</v>
      </c>
      <c r="J793" s="171" t="s">
        <v>1109</v>
      </c>
      <c r="K793" s="126">
        <v>0</v>
      </c>
      <c r="L793" s="126">
        <v>0</v>
      </c>
      <c r="M793" s="126">
        <v>3.5</v>
      </c>
      <c r="N793" s="126">
        <v>0</v>
      </c>
      <c r="O793" s="126">
        <v>0</v>
      </c>
      <c r="P793" s="126">
        <v>0</v>
      </c>
      <c r="Q793" s="126">
        <v>0</v>
      </c>
      <c r="R793" s="126">
        <v>0</v>
      </c>
      <c r="S793" s="126">
        <v>0</v>
      </c>
      <c r="T793" s="126">
        <v>0</v>
      </c>
      <c r="U793" s="126">
        <v>0</v>
      </c>
      <c r="V793" s="661">
        <v>0</v>
      </c>
      <c r="W793" s="661">
        <v>0</v>
      </c>
      <c r="X793" s="126">
        <v>23.1</v>
      </c>
      <c r="Y793" s="126">
        <v>7.2</v>
      </c>
      <c r="Z793" s="339">
        <v>58.8</v>
      </c>
      <c r="AA793" s="126">
        <v>4.5</v>
      </c>
      <c r="AB793" s="91">
        <v>0</v>
      </c>
      <c r="AC793" s="91">
        <v>7.9</v>
      </c>
      <c r="AD793" s="126">
        <v>0</v>
      </c>
      <c r="AE793" s="126">
        <v>0</v>
      </c>
      <c r="AF793" s="126">
        <v>0</v>
      </c>
      <c r="AG793" s="126">
        <v>0</v>
      </c>
      <c r="AH793" s="126">
        <v>0</v>
      </c>
      <c r="AI793" s="126">
        <v>0</v>
      </c>
      <c r="AJ793" s="126">
        <v>27.2</v>
      </c>
      <c r="AK793" s="126">
        <v>19.899999999999999</v>
      </c>
      <c r="AL793" s="126">
        <v>0</v>
      </c>
      <c r="AM793" s="126">
        <v>0</v>
      </c>
      <c r="AN793" s="126">
        <v>0</v>
      </c>
      <c r="AO793" s="120"/>
      <c r="AP793" s="92">
        <f t="shared" si="531"/>
        <v>152.1</v>
      </c>
      <c r="AQ793" s="93">
        <v>152.46206896551726</v>
      </c>
      <c r="AR793" s="94">
        <f t="shared" si="540"/>
        <v>99.762518659248187</v>
      </c>
      <c r="AS793" s="95">
        <f t="shared" si="541"/>
        <v>99.762518659248187</v>
      </c>
      <c r="AT793" s="96">
        <f t="shared" si="542"/>
        <v>30</v>
      </c>
      <c r="AU793" s="97">
        <f t="shared" si="543"/>
        <v>8</v>
      </c>
      <c r="AV793" s="98"/>
      <c r="AW793" s="58">
        <f t="shared" si="539"/>
        <v>0</v>
      </c>
      <c r="AX793" s="99"/>
      <c r="AY793" s="100">
        <f t="shared" si="544"/>
        <v>58.8</v>
      </c>
      <c r="AZ793" s="101">
        <v>137</v>
      </c>
      <c r="BA793" s="102">
        <f t="shared" si="532"/>
        <v>-78.2</v>
      </c>
      <c r="BB793" s="102" t="str">
        <f t="shared" si="533"/>
        <v/>
      </c>
      <c r="BC793" s="102" t="str">
        <f t="shared" si="534"/>
        <v/>
      </c>
      <c r="BD793" s="102">
        <v>10.682758620689656</v>
      </c>
      <c r="BE793" s="103">
        <f t="shared" si="545"/>
        <v>-2.6827586206896559</v>
      </c>
      <c r="BF793" s="125" t="s">
        <v>563</v>
      </c>
      <c r="BG793" s="105">
        <v>116.57586206896552</v>
      </c>
      <c r="BH793" s="105">
        <v>110.13666666666668</v>
      </c>
      <c r="BI793" s="105">
        <v>136.39285714285714</v>
      </c>
      <c r="BJ793" s="105">
        <v>152.46206896551726</v>
      </c>
      <c r="BK793" s="105">
        <v>131.78888888888889</v>
      </c>
      <c r="BL793" s="105">
        <v>41.624999999999993</v>
      </c>
      <c r="BM793" s="105">
        <v>31.718518518518515</v>
      </c>
      <c r="BN793" s="105">
        <v>12.744444444444444</v>
      </c>
      <c r="BO793" s="105">
        <v>49.263333333333321</v>
      </c>
      <c r="BP793" s="105">
        <v>140.63846153846154</v>
      </c>
      <c r="BQ793" s="105">
        <v>190.80357142857142</v>
      </c>
      <c r="BR793" s="106">
        <v>147.9814814814815</v>
      </c>
      <c r="BS793" s="107"/>
      <c r="BT793" s="333">
        <v>9.727586206896552</v>
      </c>
      <c r="BU793" s="333">
        <v>8.5770525451559934</v>
      </c>
      <c r="BV793" s="333">
        <v>10.040613026819923</v>
      </c>
      <c r="BW793" s="333">
        <v>10.682758620689656</v>
      </c>
      <c r="BX793" s="333">
        <v>8.7811111111111106</v>
      </c>
      <c r="BY793" s="109">
        <v>4.2881773399014786</v>
      </c>
      <c r="BZ793" s="109">
        <v>2.8571428571428559</v>
      </c>
      <c r="CA793" s="109">
        <v>1.6597701149425286</v>
      </c>
      <c r="CB793" s="109">
        <v>3.9000000000000008</v>
      </c>
      <c r="CC793" s="109">
        <v>10.203950617283953</v>
      </c>
      <c r="CD793" s="174">
        <v>13.717241379310348</v>
      </c>
      <c r="CE793" s="373">
        <v>10.94761904761905</v>
      </c>
      <c r="CF793" s="110"/>
      <c r="CG793" s="111">
        <v>69</v>
      </c>
      <c r="CH793" s="111">
        <v>80.599999999999994</v>
      </c>
      <c r="CI793" s="111">
        <v>140</v>
      </c>
      <c r="CJ793" s="111">
        <v>137</v>
      </c>
      <c r="CK793" s="111">
        <v>120.7</v>
      </c>
      <c r="CL793" s="111">
        <v>80</v>
      </c>
      <c r="CM793" s="111">
        <v>70</v>
      </c>
      <c r="CN793" s="111">
        <v>63</v>
      </c>
      <c r="CO793" s="111">
        <v>80</v>
      </c>
      <c r="CP793" s="111">
        <v>101</v>
      </c>
      <c r="CQ793" s="111">
        <v>94.2</v>
      </c>
      <c r="CR793" s="111">
        <v>94.9</v>
      </c>
      <c r="CS793" s="112"/>
      <c r="CT793" s="533" t="s">
        <v>563</v>
      </c>
      <c r="CU793" s="114">
        <f t="shared" si="521"/>
        <v>3.5</v>
      </c>
      <c r="CV793" s="114"/>
      <c r="CW793" s="114"/>
      <c r="CX793" s="114">
        <f t="shared" si="526"/>
        <v>101.5</v>
      </c>
      <c r="CY793" s="114"/>
      <c r="CZ793" s="114"/>
      <c r="DA793" s="114">
        <f t="shared" si="527"/>
        <v>47.099999999999994</v>
      </c>
      <c r="DB793" s="115">
        <f t="shared" si="546"/>
        <v>152.1</v>
      </c>
      <c r="DC793" s="116">
        <f t="shared" si="522"/>
        <v>10</v>
      </c>
      <c r="DD793" s="116">
        <f t="shared" si="529"/>
        <v>10</v>
      </c>
      <c r="DE793" s="116">
        <f t="shared" si="530"/>
        <v>10</v>
      </c>
      <c r="DF793" s="117">
        <f t="shared" si="523"/>
        <v>30</v>
      </c>
      <c r="DH793" s="119">
        <v>37.745074805505681</v>
      </c>
      <c r="DI793" s="119">
        <v>45.056947935368036</v>
      </c>
      <c r="DJ793" s="120">
        <v>27.271310592459599</v>
      </c>
      <c r="DK793" s="121"/>
      <c r="DL793" s="119">
        <v>41.487844171060345</v>
      </c>
      <c r="DM793" s="119">
        <v>35.989455184534272</v>
      </c>
      <c r="DN793" s="120">
        <v>36.289367311072063</v>
      </c>
      <c r="DO793" s="121"/>
      <c r="DP793" s="119">
        <v>39.988681318681316</v>
      </c>
      <c r="DQ793" s="119">
        <v>37.224031746031756</v>
      </c>
      <c r="DR793" s="120">
        <v>57.5639536019536</v>
      </c>
      <c r="DS793" s="121"/>
      <c r="DT793" s="119">
        <v>54.107766027759403</v>
      </c>
      <c r="DU793" s="119">
        <v>49.278475435117855</v>
      </c>
      <c r="DV793" s="120">
        <v>45.730425203789373</v>
      </c>
      <c r="DW793" s="121"/>
      <c r="DX793" s="119">
        <v>38.456377708978344</v>
      </c>
      <c r="DY793" s="119">
        <v>36.568338493292053</v>
      </c>
      <c r="DZ793" s="120">
        <v>53.361950464396301</v>
      </c>
      <c r="EA793" s="121"/>
      <c r="EB793" s="119">
        <v>18.858045977011493</v>
      </c>
      <c r="EC793" s="119">
        <v>11.61258620689655</v>
      </c>
      <c r="ED793" s="120">
        <v>5.2604022988505745</v>
      </c>
      <c r="EE793" s="121"/>
      <c r="EF793" s="119">
        <v>10.829600791002349</v>
      </c>
      <c r="EG793" s="119">
        <v>6.8823631195155119</v>
      </c>
      <c r="EH793" s="120">
        <v>10.525967123964902</v>
      </c>
      <c r="EI793" s="121"/>
      <c r="EJ793" s="119">
        <v>4.3976821192052968</v>
      </c>
      <c r="EK793" s="119">
        <v>6.3522075055187628</v>
      </c>
      <c r="EL793" s="120">
        <v>4.0067770419426036</v>
      </c>
      <c r="EM793" s="121"/>
      <c r="EN793" s="119">
        <v>10.669281045751635</v>
      </c>
      <c r="EO793" s="119">
        <v>11.542222222222223</v>
      </c>
      <c r="EP793" s="120">
        <v>37.148496732026146</v>
      </c>
      <c r="EQ793" s="121"/>
      <c r="ER793" s="119">
        <v>36.11437417654809</v>
      </c>
      <c r="ES793" s="119">
        <v>51.315057092665782</v>
      </c>
      <c r="ET793" s="120">
        <v>67.433902064119451</v>
      </c>
      <c r="EU793" s="121"/>
      <c r="EV793" s="119">
        <v>54.202146410803131</v>
      </c>
      <c r="EW793" s="119">
        <v>73.983951670220321</v>
      </c>
      <c r="EX793" s="120">
        <v>57.367235252309882</v>
      </c>
      <c r="EY793" s="121"/>
      <c r="EZ793" s="119">
        <v>44.098098336948667</v>
      </c>
      <c r="FA793" s="119">
        <v>52.446290672451191</v>
      </c>
      <c r="FB793" s="120">
        <v>39.285610990600148</v>
      </c>
    </row>
    <row r="794" spans="1:158" s="118" customFormat="1" ht="15" customHeight="1" x14ac:dyDescent="0.25">
      <c r="A794" s="550">
        <v>47010150</v>
      </c>
      <c r="B794" s="86">
        <v>-77.037305559999993</v>
      </c>
      <c r="C794" s="86">
        <v>1.1367499999999999</v>
      </c>
      <c r="D794" s="87">
        <v>2300</v>
      </c>
      <c r="E794" s="548" t="s">
        <v>576</v>
      </c>
      <c r="F794" s="551" t="s">
        <v>555</v>
      </c>
      <c r="G794" s="551" t="s">
        <v>1526</v>
      </c>
      <c r="H794" s="551" t="s">
        <v>723</v>
      </c>
      <c r="I794" s="551" t="s">
        <v>1695</v>
      </c>
      <c r="J794" s="365" t="s">
        <v>1121</v>
      </c>
      <c r="K794" s="126">
        <v>2</v>
      </c>
      <c r="L794" s="126">
        <v>0</v>
      </c>
      <c r="M794" s="126">
        <v>0</v>
      </c>
      <c r="N794" s="126">
        <v>0</v>
      </c>
      <c r="O794" s="126">
        <v>2</v>
      </c>
      <c r="P794" s="126">
        <v>5</v>
      </c>
      <c r="Q794" s="126">
        <v>6</v>
      </c>
      <c r="R794" s="126">
        <v>57</v>
      </c>
      <c r="S794" s="126">
        <v>8</v>
      </c>
      <c r="T794" s="126">
        <v>4</v>
      </c>
      <c r="U794" s="126">
        <v>2</v>
      </c>
      <c r="V794" s="661">
        <v>3</v>
      </c>
      <c r="W794" s="661">
        <v>0</v>
      </c>
      <c r="X794" s="126">
        <v>1</v>
      </c>
      <c r="Y794" s="126">
        <v>0</v>
      </c>
      <c r="Z794" s="339">
        <v>15</v>
      </c>
      <c r="AA794" s="126">
        <v>1</v>
      </c>
      <c r="AB794" s="91">
        <v>0</v>
      </c>
      <c r="AC794" s="91">
        <v>0</v>
      </c>
      <c r="AD794" s="126">
        <v>0</v>
      </c>
      <c r="AE794" s="126">
        <v>0</v>
      </c>
      <c r="AF794" s="126">
        <v>0</v>
      </c>
      <c r="AG794" s="126">
        <v>0</v>
      </c>
      <c r="AH794" s="126">
        <v>0</v>
      </c>
      <c r="AI794" s="126">
        <v>3</v>
      </c>
      <c r="AJ794" s="126">
        <v>13</v>
      </c>
      <c r="AK794" s="126">
        <v>0</v>
      </c>
      <c r="AL794" s="126">
        <v>0</v>
      </c>
      <c r="AM794" s="126">
        <v>1</v>
      </c>
      <c r="AN794" s="126">
        <v>23</v>
      </c>
      <c r="AO794" s="120"/>
      <c r="AP794" s="92">
        <f t="shared" si="531"/>
        <v>146</v>
      </c>
      <c r="AQ794" s="93">
        <v>267.64137931034486</v>
      </c>
      <c r="AR794" s="94">
        <f t="shared" si="540"/>
        <v>54.550608122036685</v>
      </c>
      <c r="AS794" s="95">
        <f t="shared" si="541"/>
        <v>54.550608122036685</v>
      </c>
      <c r="AT794" s="96">
        <f t="shared" si="542"/>
        <v>30</v>
      </c>
      <c r="AU794" s="97">
        <f t="shared" si="543"/>
        <v>16</v>
      </c>
      <c r="AV794" s="98"/>
      <c r="AW794" s="58">
        <f t="shared" si="539"/>
        <v>23</v>
      </c>
      <c r="AX794" s="99"/>
      <c r="AY794" s="100">
        <f t="shared" si="544"/>
        <v>57</v>
      </c>
      <c r="AZ794" s="101">
        <v>112</v>
      </c>
      <c r="BA794" s="102">
        <f t="shared" si="532"/>
        <v>-55</v>
      </c>
      <c r="BB794" s="102" t="str">
        <f t="shared" si="533"/>
        <v/>
      </c>
      <c r="BC794" s="102" t="str">
        <f t="shared" si="534"/>
        <v/>
      </c>
      <c r="BD794" s="102">
        <v>24.137931034482765</v>
      </c>
      <c r="BE794" s="103">
        <f t="shared" si="545"/>
        <v>-8.1379310344827651</v>
      </c>
      <c r="BF794" s="213" t="s">
        <v>576</v>
      </c>
      <c r="BG794" s="105">
        <v>164.51724137931035</v>
      </c>
      <c r="BH794" s="105">
        <v>172.56</v>
      </c>
      <c r="BI794" s="105">
        <v>225.19655172413792</v>
      </c>
      <c r="BJ794" s="105">
        <v>267.64137931034486</v>
      </c>
      <c r="BK794" s="105">
        <v>321.7896551724138</v>
      </c>
      <c r="BL794" s="105">
        <v>314.81724137931036</v>
      </c>
      <c r="BM794" s="105">
        <v>301.42592592592592</v>
      </c>
      <c r="BN794" s="105">
        <v>214.88846153846154</v>
      </c>
      <c r="BO794" s="105">
        <v>156.98965517241382</v>
      </c>
      <c r="BP794" s="105">
        <v>133.19310344827585</v>
      </c>
      <c r="BQ794" s="105">
        <v>148.95517241379309</v>
      </c>
      <c r="BR794" s="106">
        <v>171.44137931034484</v>
      </c>
      <c r="BS794" s="107"/>
      <c r="BT794" s="333">
        <v>17.525555555555552</v>
      </c>
      <c r="BU794" s="333">
        <v>17.812807881773399</v>
      </c>
      <c r="BV794" s="333">
        <v>22.723333333333329</v>
      </c>
      <c r="BW794" s="333">
        <v>24.137931034482765</v>
      </c>
      <c r="BX794" s="333">
        <v>26.068965517241374</v>
      </c>
      <c r="BY794" s="109">
        <v>26.098850574712642</v>
      </c>
      <c r="BZ794" s="109">
        <v>25.923645320197043</v>
      </c>
      <c r="CA794" s="109">
        <v>23.215804597701151</v>
      </c>
      <c r="CB794" s="109">
        <v>19.103448275862071</v>
      </c>
      <c r="CC794" s="109">
        <v>17.669135802469135</v>
      </c>
      <c r="CD794" s="174">
        <v>17.889655172413789</v>
      </c>
      <c r="CE794" s="373">
        <v>18.527777777777775</v>
      </c>
      <c r="CF794" s="110"/>
      <c r="CG794" s="111">
        <v>89</v>
      </c>
      <c r="CH794" s="111">
        <v>90</v>
      </c>
      <c r="CI794" s="111">
        <v>80</v>
      </c>
      <c r="CJ794" s="111">
        <v>112</v>
      </c>
      <c r="CK794" s="111">
        <v>130</v>
      </c>
      <c r="CL794" s="111">
        <v>150</v>
      </c>
      <c r="CM794" s="111">
        <v>130</v>
      </c>
      <c r="CN794" s="111">
        <v>94</v>
      </c>
      <c r="CO794" s="111">
        <v>70</v>
      </c>
      <c r="CP794" s="111">
        <v>68</v>
      </c>
      <c r="CQ794" s="111">
        <v>76</v>
      </c>
      <c r="CR794" s="111">
        <v>70</v>
      </c>
      <c r="CS794" s="112"/>
      <c r="CT794" s="549" t="s">
        <v>576</v>
      </c>
      <c r="CU794" s="114">
        <f t="shared" si="521"/>
        <v>84</v>
      </c>
      <c r="CV794" s="114"/>
      <c r="CW794" s="114"/>
      <c r="CX794" s="114">
        <f t="shared" si="526"/>
        <v>22</v>
      </c>
      <c r="CY794" s="114"/>
      <c r="CZ794" s="114"/>
      <c r="DA794" s="114">
        <f t="shared" si="527"/>
        <v>40</v>
      </c>
      <c r="DB794" s="115">
        <f t="shared" si="546"/>
        <v>146</v>
      </c>
      <c r="DC794" s="116">
        <f t="shared" si="522"/>
        <v>10</v>
      </c>
      <c r="DD794" s="116">
        <f t="shared" si="529"/>
        <v>10</v>
      </c>
      <c r="DE794" s="116">
        <f t="shared" si="530"/>
        <v>10</v>
      </c>
      <c r="DF794" s="117">
        <f t="shared" si="523"/>
        <v>30</v>
      </c>
      <c r="DH794" s="119">
        <v>36.676007106271058</v>
      </c>
      <c r="DI794" s="119">
        <v>50.743516681279139</v>
      </c>
      <c r="DJ794" s="120">
        <v>80.084322366295979</v>
      </c>
      <c r="DK794" s="121"/>
      <c r="DL794" s="119">
        <v>62.888403901319563</v>
      </c>
      <c r="DM794" s="119">
        <v>53.460323580034427</v>
      </c>
      <c r="DN794" s="120">
        <v>64.235272518646013</v>
      </c>
      <c r="DO794" s="121"/>
      <c r="DP794" s="119">
        <v>79.946009927453218</v>
      </c>
      <c r="DQ794" s="119">
        <v>58.839466833281264</v>
      </c>
      <c r="DR794" s="120">
        <v>73.673782498524773</v>
      </c>
      <c r="DS794" s="121"/>
      <c r="DT794" s="119">
        <v>109.27240045717933</v>
      </c>
      <c r="DU794" s="119">
        <v>92.176718409441293</v>
      </c>
      <c r="DV794" s="120">
        <v>87.8778042103025</v>
      </c>
      <c r="DW794" s="121"/>
      <c r="DX794" s="119">
        <v>95.812548664133232</v>
      </c>
      <c r="DY794" s="119">
        <v>93.330358284233412</v>
      </c>
      <c r="DZ794" s="120">
        <v>127.28672268126299</v>
      </c>
      <c r="EA794" s="121"/>
      <c r="EB794" s="119">
        <v>116.22661375661374</v>
      </c>
      <c r="EC794" s="119">
        <v>96.506931216931221</v>
      </c>
      <c r="ED794" s="120">
        <v>100.98867724867725</v>
      </c>
      <c r="EE794" s="121"/>
      <c r="EF794" s="119">
        <v>100.14184680071156</v>
      </c>
      <c r="EG794" s="119">
        <v>95.068804916177044</v>
      </c>
      <c r="EH794" s="120">
        <v>94.358579052342208</v>
      </c>
      <c r="EI794" s="121"/>
      <c r="EJ794" s="119">
        <v>84.459446638981731</v>
      </c>
      <c r="EK794" s="119">
        <v>65.836088321685409</v>
      </c>
      <c r="EL794" s="120">
        <v>70.567428002295827</v>
      </c>
      <c r="EM794" s="121"/>
      <c r="EN794" s="119">
        <v>56.121441044021687</v>
      </c>
      <c r="EO794" s="119">
        <v>52.651033912324237</v>
      </c>
      <c r="EP794" s="120">
        <v>51.064562080691104</v>
      </c>
      <c r="EQ794" s="121"/>
      <c r="ER794" s="119">
        <v>44.782664538683704</v>
      </c>
      <c r="ES794" s="119">
        <v>45.884698789076353</v>
      </c>
      <c r="ET794" s="120">
        <v>55.803007042610332</v>
      </c>
      <c r="EU794" s="121"/>
      <c r="EV794" s="119">
        <v>50.352915291529143</v>
      </c>
      <c r="EW794" s="119">
        <v>56.200990099009907</v>
      </c>
      <c r="EX794" s="120">
        <v>43.612761276127614</v>
      </c>
      <c r="EY794" s="121"/>
      <c r="EZ794" s="119">
        <v>52.615112433862429</v>
      </c>
      <c r="FA794" s="119">
        <v>47.946858465608457</v>
      </c>
      <c r="FB794" s="120">
        <v>51.934325396825386</v>
      </c>
    </row>
    <row r="795" spans="1:158" s="118" customFormat="1" ht="15" customHeight="1" x14ac:dyDescent="0.25">
      <c r="A795" s="550">
        <v>44010090</v>
      </c>
      <c r="B795" s="86">
        <v>-76.584194440000005</v>
      </c>
      <c r="C795" s="86">
        <v>1.2805</v>
      </c>
      <c r="D795" s="87">
        <v>500</v>
      </c>
      <c r="E795" s="548" t="s">
        <v>1940</v>
      </c>
      <c r="F795" s="551" t="s">
        <v>555</v>
      </c>
      <c r="G795" s="551" t="s">
        <v>1526</v>
      </c>
      <c r="H795" s="551" t="s">
        <v>1529</v>
      </c>
      <c r="I795" s="551" t="s">
        <v>1694</v>
      </c>
      <c r="J795" s="365" t="s">
        <v>722</v>
      </c>
      <c r="K795" s="126">
        <v>0</v>
      </c>
      <c r="L795" s="126">
        <v>0</v>
      </c>
      <c r="M795" s="126">
        <v>0</v>
      </c>
      <c r="N795" s="126">
        <v>0</v>
      </c>
      <c r="O795" s="126">
        <v>1</v>
      </c>
      <c r="P795" s="126">
        <v>0</v>
      </c>
      <c r="Q795" s="126">
        <v>2</v>
      </c>
      <c r="R795" s="126">
        <v>24</v>
      </c>
      <c r="S795" s="126">
        <v>20</v>
      </c>
      <c r="T795" s="126">
        <v>19</v>
      </c>
      <c r="U795" s="126">
        <v>0</v>
      </c>
      <c r="V795" s="661">
        <v>42</v>
      </c>
      <c r="W795" s="661">
        <v>2</v>
      </c>
      <c r="X795" s="126">
        <v>0</v>
      </c>
      <c r="Y795" s="126">
        <v>0</v>
      </c>
      <c r="Z795" s="339">
        <v>16</v>
      </c>
      <c r="AA795" s="126">
        <v>1</v>
      </c>
      <c r="AB795" s="91">
        <v>0</v>
      </c>
      <c r="AC795" s="91">
        <v>0</v>
      </c>
      <c r="AD795" s="126">
        <v>0</v>
      </c>
      <c r="AE795" s="126">
        <v>0</v>
      </c>
      <c r="AF795" s="126">
        <v>0</v>
      </c>
      <c r="AG795" s="126">
        <v>3</v>
      </c>
      <c r="AH795" s="126">
        <v>0</v>
      </c>
      <c r="AI795" s="126">
        <v>0</v>
      </c>
      <c r="AJ795" s="126">
        <v>15</v>
      </c>
      <c r="AK795" s="126">
        <v>22</v>
      </c>
      <c r="AL795" s="126">
        <v>1</v>
      </c>
      <c r="AM795" s="126">
        <v>17</v>
      </c>
      <c r="AN795" s="126">
        <v>26</v>
      </c>
      <c r="AO795" s="120"/>
      <c r="AP795" s="92">
        <f t="shared" si="531"/>
        <v>211</v>
      </c>
      <c r="AQ795" s="93">
        <v>331.33333333333331</v>
      </c>
      <c r="AR795" s="94">
        <f t="shared" si="540"/>
        <v>63.682092555331998</v>
      </c>
      <c r="AS795" s="95">
        <f t="shared" si="541"/>
        <v>63.682092555331991</v>
      </c>
      <c r="AT795" s="96">
        <f t="shared" si="542"/>
        <v>30</v>
      </c>
      <c r="AU795" s="97">
        <f t="shared" si="543"/>
        <v>15</v>
      </c>
      <c r="AV795" s="98"/>
      <c r="AW795" s="58">
        <f t="shared" si="539"/>
        <v>26</v>
      </c>
      <c r="AX795" s="99"/>
      <c r="AY795" s="100">
        <f t="shared" si="544"/>
        <v>42</v>
      </c>
      <c r="AZ795" s="101">
        <v>137</v>
      </c>
      <c r="BA795" s="102">
        <f t="shared" si="532"/>
        <v>-95</v>
      </c>
      <c r="BB795" s="102" t="str">
        <f t="shared" si="533"/>
        <v/>
      </c>
      <c r="BC795" s="102" t="str">
        <f t="shared" si="534"/>
        <v/>
      </c>
      <c r="BD795" s="102">
        <v>19.466666666666665</v>
      </c>
      <c r="BE795" s="103">
        <f t="shared" si="545"/>
        <v>-4.466666666666665</v>
      </c>
      <c r="BF795" s="213" t="s">
        <v>1846</v>
      </c>
      <c r="BG795" s="105">
        <v>186.9</v>
      </c>
      <c r="BH795" s="105">
        <v>212.86206896551724</v>
      </c>
      <c r="BI795" s="105">
        <v>251.06666666666666</v>
      </c>
      <c r="BJ795" s="105">
        <v>331.33333333333331</v>
      </c>
      <c r="BK795" s="105">
        <v>382.6</v>
      </c>
      <c r="BL795" s="105">
        <v>370.24137931034483</v>
      </c>
      <c r="BM795" s="105">
        <v>368.32142857142856</v>
      </c>
      <c r="BN795" s="105">
        <v>285.03571428571428</v>
      </c>
      <c r="BO795" s="105">
        <v>234.66666666666666</v>
      </c>
      <c r="BP795" s="105">
        <v>220.4689655172414</v>
      </c>
      <c r="BQ795" s="105">
        <v>218.36666666666667</v>
      </c>
      <c r="BR795" s="106">
        <v>222.20689655172413</v>
      </c>
      <c r="BS795" s="107"/>
      <c r="BT795" s="333">
        <v>14.93333333333333</v>
      </c>
      <c r="BU795" s="333">
        <v>14.931756294471812</v>
      </c>
      <c r="BV795" s="333">
        <v>18.366666666666664</v>
      </c>
      <c r="BW795" s="333">
        <v>19.466666666666665</v>
      </c>
      <c r="BX795" s="333">
        <v>22.299999999999994</v>
      </c>
      <c r="BY795" s="109">
        <v>21.946153846153841</v>
      </c>
      <c r="BZ795" s="109">
        <v>22.377318007662833</v>
      </c>
      <c r="CA795" s="109">
        <v>19.025517241379308</v>
      </c>
      <c r="CB795" s="109">
        <v>16.529556650246302</v>
      </c>
      <c r="CC795" s="109">
        <v>16.285555555555558</v>
      </c>
      <c r="CD795" s="174">
        <v>15.599999999999998</v>
      </c>
      <c r="CE795" s="373">
        <v>16.685555555555553</v>
      </c>
      <c r="CF795" s="110"/>
      <c r="CG795" s="111">
        <v>80</v>
      </c>
      <c r="CH795" s="111">
        <v>80</v>
      </c>
      <c r="CI795" s="111">
        <v>90</v>
      </c>
      <c r="CJ795" s="111">
        <v>137</v>
      </c>
      <c r="CK795" s="111">
        <v>86</v>
      </c>
      <c r="CL795" s="111">
        <v>105</v>
      </c>
      <c r="CM795" s="111">
        <v>122</v>
      </c>
      <c r="CN795" s="111">
        <v>110</v>
      </c>
      <c r="CO795" s="111">
        <v>84</v>
      </c>
      <c r="CP795" s="111">
        <v>87</v>
      </c>
      <c r="CQ795" s="111">
        <v>129</v>
      </c>
      <c r="CR795" s="111">
        <v>101</v>
      </c>
      <c r="CS795" s="112"/>
      <c r="CT795" s="549" t="s">
        <v>1846</v>
      </c>
      <c r="CU795" s="114">
        <f t="shared" si="521"/>
        <v>66</v>
      </c>
      <c r="CV795" s="114"/>
      <c r="CW795" s="114"/>
      <c r="CX795" s="114">
        <f t="shared" si="526"/>
        <v>61</v>
      </c>
      <c r="CY795" s="114"/>
      <c r="CZ795" s="114"/>
      <c r="DA795" s="114">
        <f t="shared" si="527"/>
        <v>84</v>
      </c>
      <c r="DB795" s="115">
        <f t="shared" si="546"/>
        <v>211</v>
      </c>
      <c r="DC795" s="116">
        <f t="shared" si="522"/>
        <v>10</v>
      </c>
      <c r="DD795" s="116">
        <f t="shared" si="529"/>
        <v>10</v>
      </c>
      <c r="DE795" s="116">
        <f t="shared" si="530"/>
        <v>10</v>
      </c>
      <c r="DF795" s="117">
        <f t="shared" si="523"/>
        <v>30</v>
      </c>
      <c r="DH795" s="119">
        <v>67.089725922523343</v>
      </c>
      <c r="DI795" s="119">
        <v>54.891593936610015</v>
      </c>
      <c r="DJ795" s="120">
        <v>64.590108712295205</v>
      </c>
      <c r="DK795" s="121"/>
      <c r="DL795" s="119">
        <v>84.677591734948351</v>
      </c>
      <c r="DM795" s="119">
        <v>56.248664054150339</v>
      </c>
      <c r="DN795" s="120">
        <v>62.645172782329901</v>
      </c>
      <c r="DO795" s="121"/>
      <c r="DP795" s="119">
        <v>75.394318866787231</v>
      </c>
      <c r="DQ795" s="119">
        <v>77.594153104279684</v>
      </c>
      <c r="DR795" s="120">
        <v>83.993670886075947</v>
      </c>
      <c r="DS795" s="121"/>
      <c r="DT795" s="119">
        <v>107.3</v>
      </c>
      <c r="DU795" s="119">
        <v>113.9</v>
      </c>
      <c r="DV795" s="120">
        <v>112.4</v>
      </c>
      <c r="DW795" s="121"/>
      <c r="DX795" s="119">
        <v>128.12478488841086</v>
      </c>
      <c r="DY795" s="119">
        <v>113.25947835439634</v>
      </c>
      <c r="DZ795" s="120">
        <v>134.69787961433565</v>
      </c>
      <c r="EA795" s="121"/>
      <c r="EB795" s="119">
        <v>142.97855268091487</v>
      </c>
      <c r="EC795" s="119">
        <v>121.38179227596549</v>
      </c>
      <c r="ED795" s="120">
        <v>116.58251218597674</v>
      </c>
      <c r="EE795" s="121"/>
      <c r="EF795" s="119">
        <v>119.71542036625971</v>
      </c>
      <c r="EG795" s="119">
        <v>119.91544613128268</v>
      </c>
      <c r="EH795" s="120">
        <v>120.81556207388613</v>
      </c>
      <c r="EI795" s="121"/>
      <c r="EJ795" s="119">
        <v>102.89075637800933</v>
      </c>
      <c r="EK795" s="119">
        <v>91.591771469637067</v>
      </c>
      <c r="EL795" s="120">
        <v>83.792472152353554</v>
      </c>
      <c r="EM795" s="121"/>
      <c r="EN795" s="119">
        <v>83.061479627311911</v>
      </c>
      <c r="EO795" s="119">
        <v>76.364585361331308</v>
      </c>
      <c r="EP795" s="120">
        <v>80.162823900245684</v>
      </c>
      <c r="EQ795" s="121"/>
      <c r="ER795" s="119">
        <v>80.696108217592595</v>
      </c>
      <c r="ES795" s="119">
        <v>75.596354166666657</v>
      </c>
      <c r="ET795" s="120">
        <v>74.096426504629619</v>
      </c>
      <c r="EU795" s="121"/>
      <c r="EV795" s="119">
        <v>57.436320904529005</v>
      </c>
      <c r="EW795" s="119">
        <v>88.828241123038822</v>
      </c>
      <c r="EX795" s="120">
        <v>76.449723686717931</v>
      </c>
      <c r="EY795" s="121"/>
      <c r="EZ795" s="119">
        <v>62.003661911858629</v>
      </c>
      <c r="FA795" s="119">
        <v>71.542686821375341</v>
      </c>
      <c r="FB795" s="120">
        <v>66.475079838194603</v>
      </c>
    </row>
    <row r="796" spans="1:158" s="118" customFormat="1" ht="15" customHeight="1" x14ac:dyDescent="0.25">
      <c r="A796" s="550">
        <v>47010050</v>
      </c>
      <c r="B796" s="86">
        <v>-76.930250000000001</v>
      </c>
      <c r="C796" s="86">
        <v>1.13405556</v>
      </c>
      <c r="D796" s="87">
        <v>2100</v>
      </c>
      <c r="E796" s="548" t="s">
        <v>578</v>
      </c>
      <c r="F796" s="551" t="s">
        <v>555</v>
      </c>
      <c r="G796" s="551" t="s">
        <v>1526</v>
      </c>
      <c r="H796" s="551" t="s">
        <v>723</v>
      </c>
      <c r="I796" s="551" t="s">
        <v>1695</v>
      </c>
      <c r="J796" s="365" t="s">
        <v>1015</v>
      </c>
      <c r="K796" s="126">
        <v>0</v>
      </c>
      <c r="L796" s="126">
        <v>0.1</v>
      </c>
      <c r="M796" s="126">
        <v>0.8</v>
      </c>
      <c r="N796" s="126">
        <v>0.1</v>
      </c>
      <c r="O796" s="126">
        <v>1.2</v>
      </c>
      <c r="P796" s="126">
        <v>6.2</v>
      </c>
      <c r="Q796" s="126">
        <v>4.5999999999999996</v>
      </c>
      <c r="R796" s="126">
        <v>6.7</v>
      </c>
      <c r="S796" s="126">
        <v>11</v>
      </c>
      <c r="T796" s="126">
        <v>9.1999999999999993</v>
      </c>
      <c r="U796" s="126">
        <v>5.2</v>
      </c>
      <c r="V796" s="661">
        <v>12.4</v>
      </c>
      <c r="W796" s="661">
        <v>0.6</v>
      </c>
      <c r="X796" s="126">
        <v>0</v>
      </c>
      <c r="Y796" s="126">
        <v>0</v>
      </c>
      <c r="Z796" s="339">
        <v>12</v>
      </c>
      <c r="AA796" s="126">
        <v>3.2</v>
      </c>
      <c r="AB796" s="91">
        <v>0</v>
      </c>
      <c r="AC796" s="91">
        <v>0</v>
      </c>
      <c r="AD796" s="126">
        <v>0</v>
      </c>
      <c r="AE796" s="126">
        <v>1.4</v>
      </c>
      <c r="AF796" s="126">
        <v>5.9</v>
      </c>
      <c r="AG796" s="126">
        <v>0.1</v>
      </c>
      <c r="AH796" s="126">
        <v>0.2</v>
      </c>
      <c r="AI796" s="126">
        <v>12.6</v>
      </c>
      <c r="AJ796" s="126">
        <v>7.8</v>
      </c>
      <c r="AK796" s="126">
        <v>0.1</v>
      </c>
      <c r="AL796" s="126">
        <v>0.3</v>
      </c>
      <c r="AM796" s="126">
        <v>6</v>
      </c>
      <c r="AN796" s="126">
        <v>36.799999999999997</v>
      </c>
      <c r="AO796" s="120"/>
      <c r="AP796" s="92">
        <f t="shared" si="531"/>
        <v>144.5</v>
      </c>
      <c r="AQ796" s="93">
        <v>223.35333333333332</v>
      </c>
      <c r="AR796" s="94">
        <f t="shared" si="540"/>
        <v>64.695698892636486</v>
      </c>
      <c r="AS796" s="95">
        <f t="shared" si="541"/>
        <v>64.695698892636486</v>
      </c>
      <c r="AT796" s="96">
        <f t="shared" si="542"/>
        <v>30</v>
      </c>
      <c r="AU796" s="97">
        <f t="shared" si="543"/>
        <v>24</v>
      </c>
      <c r="AV796" s="98"/>
      <c r="AW796" s="58">
        <f t="shared" si="539"/>
        <v>36.799999999999997</v>
      </c>
      <c r="AX796" s="99"/>
      <c r="AY796" s="100">
        <f t="shared" si="544"/>
        <v>36.799999999999997</v>
      </c>
      <c r="AZ796" s="101">
        <v>66.7</v>
      </c>
      <c r="BA796" s="102">
        <f t="shared" si="532"/>
        <v>-29.900000000000006</v>
      </c>
      <c r="BB796" s="102" t="str">
        <f t="shared" si="533"/>
        <v/>
      </c>
      <c r="BC796" s="102" t="str">
        <f t="shared" si="534"/>
        <v/>
      </c>
      <c r="BD796" s="102">
        <v>22.966666666666661</v>
      </c>
      <c r="BE796" s="103">
        <f t="shared" si="545"/>
        <v>1.0333333333333385</v>
      </c>
      <c r="BF796" s="213" t="s">
        <v>578</v>
      </c>
      <c r="BG796" s="105">
        <v>121.08333333333334</v>
      </c>
      <c r="BH796" s="105">
        <v>134.7103448275862</v>
      </c>
      <c r="BI796" s="105">
        <v>190.83793103448278</v>
      </c>
      <c r="BJ796" s="105">
        <v>223.35333333333332</v>
      </c>
      <c r="BK796" s="105">
        <v>300.73999999999995</v>
      </c>
      <c r="BL796" s="105">
        <v>452.04666666666674</v>
      </c>
      <c r="BM796" s="105">
        <v>493.1666666666668</v>
      </c>
      <c r="BN796" s="105">
        <v>350.03928571428565</v>
      </c>
      <c r="BO796" s="105">
        <v>205.1</v>
      </c>
      <c r="BP796" s="105">
        <v>146.49333333333331</v>
      </c>
      <c r="BQ796" s="105">
        <v>129.8678571428571</v>
      </c>
      <c r="BR796" s="106">
        <v>139.98275862068965</v>
      </c>
      <c r="BS796" s="107"/>
      <c r="BT796" s="333">
        <v>17.233333333333334</v>
      </c>
      <c r="BU796" s="333">
        <v>17.547239326765183</v>
      </c>
      <c r="BV796" s="333">
        <v>21.72413793103448</v>
      </c>
      <c r="BW796" s="333">
        <v>22.966666666666661</v>
      </c>
      <c r="BX796" s="333">
        <v>25.333333333333332</v>
      </c>
      <c r="BY796" s="109">
        <v>26.466666666666665</v>
      </c>
      <c r="BZ796" s="109">
        <v>26.899999999999988</v>
      </c>
      <c r="CA796" s="109">
        <v>24.40804597701149</v>
      </c>
      <c r="CB796" s="109">
        <v>20.451851851851849</v>
      </c>
      <c r="CC796" s="109">
        <v>19.433333333333334</v>
      </c>
      <c r="CD796" s="174">
        <v>17.812643678160921</v>
      </c>
      <c r="CE796" s="373">
        <v>18.956666666666663</v>
      </c>
      <c r="CF796" s="110"/>
      <c r="CG796" s="111">
        <v>53</v>
      </c>
      <c r="CH796" s="111">
        <v>48.2</v>
      </c>
      <c r="CI796" s="111">
        <v>65.099999999999994</v>
      </c>
      <c r="CJ796" s="111">
        <v>66.7</v>
      </c>
      <c r="CK796" s="111">
        <v>89</v>
      </c>
      <c r="CL796" s="111">
        <v>117.4</v>
      </c>
      <c r="CM796" s="111">
        <v>145.69999999999999</v>
      </c>
      <c r="CN796" s="111">
        <v>91</v>
      </c>
      <c r="CO796" s="111">
        <v>110</v>
      </c>
      <c r="CP796" s="111">
        <v>60</v>
      </c>
      <c r="CQ796" s="111">
        <v>54.1</v>
      </c>
      <c r="CR796" s="111">
        <v>55.4</v>
      </c>
      <c r="CS796" s="112"/>
      <c r="CT796" s="549" t="s">
        <v>578</v>
      </c>
      <c r="CU796" s="114">
        <f t="shared" si="521"/>
        <v>39.9</v>
      </c>
      <c r="CV796" s="114"/>
      <c r="CW796" s="114"/>
      <c r="CX796" s="114">
        <f t="shared" si="526"/>
        <v>33.400000000000006</v>
      </c>
      <c r="CY796" s="114"/>
      <c r="CZ796" s="114"/>
      <c r="DA796" s="114">
        <f t="shared" si="527"/>
        <v>71.2</v>
      </c>
      <c r="DB796" s="115">
        <f t="shared" si="546"/>
        <v>144.5</v>
      </c>
      <c r="DC796" s="116">
        <f t="shared" si="522"/>
        <v>10</v>
      </c>
      <c r="DD796" s="116">
        <f t="shared" si="529"/>
        <v>10</v>
      </c>
      <c r="DE796" s="116">
        <f t="shared" si="530"/>
        <v>10</v>
      </c>
      <c r="DF796" s="117">
        <f t="shared" si="523"/>
        <v>30</v>
      </c>
      <c r="DH796" s="119">
        <v>28.295527211469043</v>
      </c>
      <c r="DI796" s="119">
        <v>28.494791487606154</v>
      </c>
      <c r="DJ796" s="120">
        <v>43.14071578368344</v>
      </c>
      <c r="DK796" s="121"/>
      <c r="DL796" s="119">
        <v>46.58432966089569</v>
      </c>
      <c r="DM796" s="119">
        <v>31.868147088281582</v>
      </c>
      <c r="DN796" s="120">
        <v>43.844074974960655</v>
      </c>
      <c r="DO796" s="121"/>
      <c r="DP796" s="119">
        <v>49.566348266310072</v>
      </c>
      <c r="DQ796" s="119">
        <v>47.977046518292113</v>
      </c>
      <c r="DR796" s="120">
        <v>45.891087974018546</v>
      </c>
      <c r="DS796" s="121"/>
      <c r="DT796" s="119">
        <v>58.758713450292404</v>
      </c>
      <c r="DU796" s="119">
        <v>60.472089314194584</v>
      </c>
      <c r="DV796" s="120">
        <v>70.349197235513032</v>
      </c>
      <c r="DW796" s="121"/>
      <c r="DX796" s="119">
        <v>76.44261208576998</v>
      </c>
      <c r="DY796" s="119">
        <v>90.687823261858341</v>
      </c>
      <c r="DZ796" s="120">
        <v>90.186231319038342</v>
      </c>
      <c r="EA796" s="121"/>
      <c r="EB796" s="119">
        <v>118.20907216494847</v>
      </c>
      <c r="EC796" s="119">
        <v>127.03963103635378</v>
      </c>
      <c r="ED796" s="120">
        <v>124.63129679869778</v>
      </c>
      <c r="EE796" s="121"/>
      <c r="EF796" s="119">
        <v>133.74062981105666</v>
      </c>
      <c r="EG796" s="119">
        <v>152.91815255423373</v>
      </c>
      <c r="EH796" s="120">
        <v>143.78121763470958</v>
      </c>
      <c r="EI796" s="121"/>
      <c r="EJ796" s="119">
        <v>119.08838350785338</v>
      </c>
      <c r="EK796" s="119">
        <v>98.037905759162285</v>
      </c>
      <c r="EL796" s="120">
        <v>84.893710732984289</v>
      </c>
      <c r="EM796" s="121"/>
      <c r="EN796" s="119">
        <v>75.65104631217838</v>
      </c>
      <c r="EO796" s="119">
        <v>53.908816466552302</v>
      </c>
      <c r="EP796" s="120">
        <v>44.08013722126929</v>
      </c>
      <c r="EQ796" s="121"/>
      <c r="ER796" s="119">
        <v>39.199487179487171</v>
      </c>
      <c r="ES796" s="119">
        <v>39.298475783475773</v>
      </c>
      <c r="ET796" s="120">
        <v>37.318703703703697</v>
      </c>
      <c r="EU796" s="121"/>
      <c r="EV796" s="119">
        <v>33.664222129382651</v>
      </c>
      <c r="EW796" s="119">
        <v>37.548555452003733</v>
      </c>
      <c r="EX796" s="120">
        <v>35.656187935854994</v>
      </c>
      <c r="EY796" s="121"/>
      <c r="EZ796" s="119">
        <v>30.64686178861788</v>
      </c>
      <c r="FA796" s="119">
        <v>35.010487804878039</v>
      </c>
      <c r="FB796" s="120">
        <v>38.359317073170722</v>
      </c>
    </row>
    <row r="797" spans="1:158" s="118" customFormat="1" ht="15" customHeight="1" x14ac:dyDescent="0.25">
      <c r="A797" s="285">
        <v>52025080</v>
      </c>
      <c r="B797" s="86">
        <v>-77.11444444</v>
      </c>
      <c r="C797" s="86">
        <v>1.9688888899999999</v>
      </c>
      <c r="D797" s="87">
        <v>720</v>
      </c>
      <c r="E797" s="542" t="s">
        <v>579</v>
      </c>
      <c r="F797" s="552" t="s">
        <v>65</v>
      </c>
      <c r="G797" s="552" t="s">
        <v>1521</v>
      </c>
      <c r="H797" s="552" t="s">
        <v>1103</v>
      </c>
      <c r="I797" s="552" t="s">
        <v>1696</v>
      </c>
      <c r="J797" s="171" t="s">
        <v>1103</v>
      </c>
      <c r="K797" s="126">
        <v>0</v>
      </c>
      <c r="L797" s="126">
        <v>0</v>
      </c>
      <c r="M797" s="126">
        <v>0</v>
      </c>
      <c r="N797" s="126">
        <v>0</v>
      </c>
      <c r="O797" s="126">
        <v>0</v>
      </c>
      <c r="P797" s="126">
        <v>0</v>
      </c>
      <c r="Q797" s="126">
        <v>0</v>
      </c>
      <c r="R797" s="126">
        <v>0</v>
      </c>
      <c r="S797" s="126">
        <v>0</v>
      </c>
      <c r="T797" s="126">
        <v>0</v>
      </c>
      <c r="U797" s="126">
        <v>0</v>
      </c>
      <c r="V797" s="661">
        <v>0</v>
      </c>
      <c r="W797" s="661">
        <v>15.2</v>
      </c>
      <c r="X797" s="126">
        <v>20.5</v>
      </c>
      <c r="Y797" s="126">
        <v>14.3</v>
      </c>
      <c r="Z797" s="339">
        <v>30.3</v>
      </c>
      <c r="AA797" s="126">
        <v>1</v>
      </c>
      <c r="AB797" s="91">
        <v>0</v>
      </c>
      <c r="AC797" s="91">
        <v>0.2</v>
      </c>
      <c r="AD797" s="126">
        <v>1</v>
      </c>
      <c r="AE797" s="126">
        <v>0</v>
      </c>
      <c r="AF797" s="126">
        <v>0</v>
      </c>
      <c r="AG797" s="126">
        <v>3</v>
      </c>
      <c r="AH797" s="126">
        <v>0</v>
      </c>
      <c r="AI797" s="126">
        <v>0</v>
      </c>
      <c r="AJ797" s="126">
        <v>8.5</v>
      </c>
      <c r="AK797" s="126">
        <v>1</v>
      </c>
      <c r="AL797" s="126">
        <v>0</v>
      </c>
      <c r="AM797" s="126">
        <v>1</v>
      </c>
      <c r="AN797" s="126">
        <v>4</v>
      </c>
      <c r="AO797" s="120"/>
      <c r="AP797" s="92">
        <f t="shared" si="531"/>
        <v>100</v>
      </c>
      <c r="AQ797" s="93">
        <v>146.86785714285716</v>
      </c>
      <c r="AR797" s="94">
        <f t="shared" si="540"/>
        <v>68.088417673807839</v>
      </c>
      <c r="AS797" s="95">
        <f t="shared" si="541"/>
        <v>68.088417673807839</v>
      </c>
      <c r="AT797" s="96">
        <f t="shared" si="542"/>
        <v>30</v>
      </c>
      <c r="AU797" s="97">
        <f t="shared" si="543"/>
        <v>12</v>
      </c>
      <c r="AV797" s="98"/>
      <c r="AW797" s="58">
        <f t="shared" si="539"/>
        <v>4</v>
      </c>
      <c r="AX797" s="99"/>
      <c r="AY797" s="100">
        <f t="shared" si="544"/>
        <v>30.3</v>
      </c>
      <c r="AZ797" s="101">
        <v>91.5</v>
      </c>
      <c r="BA797" s="102">
        <f t="shared" si="532"/>
        <v>-61.2</v>
      </c>
      <c r="BB797" s="102" t="str">
        <f t="shared" si="533"/>
        <v/>
      </c>
      <c r="BC797" s="102" t="str">
        <f t="shared" si="534"/>
        <v/>
      </c>
      <c r="BD797" s="102">
        <v>9.868014268727709</v>
      </c>
      <c r="BE797" s="103">
        <f t="shared" si="545"/>
        <v>2.131985731272291</v>
      </c>
      <c r="BF797" s="125" t="s">
        <v>579</v>
      </c>
      <c r="BG797" s="105">
        <v>108.24230769230766</v>
      </c>
      <c r="BH797" s="105">
        <v>90.519230769230745</v>
      </c>
      <c r="BI797" s="105">
        <v>119.66153846153846</v>
      </c>
      <c r="BJ797" s="105">
        <v>146.86785714285716</v>
      </c>
      <c r="BK797" s="105">
        <v>120.99999999999999</v>
      </c>
      <c r="BL797" s="105">
        <v>33.693103448275856</v>
      </c>
      <c r="BM797" s="105">
        <v>25.99285714285714</v>
      </c>
      <c r="BN797" s="105">
        <v>19.88518518518519</v>
      </c>
      <c r="BO797" s="105">
        <v>60.140740740740739</v>
      </c>
      <c r="BP797" s="105">
        <v>170.11153846153849</v>
      </c>
      <c r="BQ797" s="105">
        <v>207.62000000000003</v>
      </c>
      <c r="BR797" s="106">
        <v>166.28571428571431</v>
      </c>
      <c r="BS797" s="107"/>
      <c r="BT797" s="333">
        <v>8.6068965517241356</v>
      </c>
      <c r="BU797" s="333">
        <v>7.7588015652819493</v>
      </c>
      <c r="BV797" s="333">
        <v>9.8199233716475085</v>
      </c>
      <c r="BW797" s="333">
        <v>9.868014268727709</v>
      </c>
      <c r="BX797" s="333">
        <v>9.0962321135350663</v>
      </c>
      <c r="BY797" s="109">
        <v>4.206896551724137</v>
      </c>
      <c r="BZ797" s="109">
        <v>2.4711111111111101</v>
      </c>
      <c r="CA797" s="109">
        <v>2.3666666666666663</v>
      </c>
      <c r="CB797" s="109">
        <v>4.6723843206601821</v>
      </c>
      <c r="CC797" s="109">
        <v>11.252673782156537</v>
      </c>
      <c r="CD797" s="174">
        <v>14.67089443783855</v>
      </c>
      <c r="CE797" s="373">
        <v>12.094252873563219</v>
      </c>
      <c r="CF797" s="110"/>
      <c r="CG797" s="111">
        <v>70</v>
      </c>
      <c r="CH797" s="111">
        <v>65</v>
      </c>
      <c r="CI797" s="111">
        <v>85</v>
      </c>
      <c r="CJ797" s="111">
        <v>91.5</v>
      </c>
      <c r="CK797" s="111">
        <v>84.2</v>
      </c>
      <c r="CL797" s="111">
        <v>70.900000000000006</v>
      </c>
      <c r="CM797" s="111">
        <v>68.8</v>
      </c>
      <c r="CN797" s="111">
        <v>49</v>
      </c>
      <c r="CO797" s="111">
        <v>74</v>
      </c>
      <c r="CP797" s="111">
        <v>81.5</v>
      </c>
      <c r="CQ797" s="111">
        <v>105</v>
      </c>
      <c r="CR797" s="111">
        <v>98.2</v>
      </c>
      <c r="CS797" s="112"/>
      <c r="CT797" s="533" t="s">
        <v>579</v>
      </c>
      <c r="CU797" s="114">
        <f t="shared" si="521"/>
        <v>0</v>
      </c>
      <c r="CV797" s="114"/>
      <c r="CW797" s="114"/>
      <c r="CX797" s="114">
        <f t="shared" si="526"/>
        <v>82.5</v>
      </c>
      <c r="CY797" s="114"/>
      <c r="CZ797" s="114"/>
      <c r="DA797" s="114">
        <f t="shared" si="527"/>
        <v>17.5</v>
      </c>
      <c r="DB797" s="115">
        <f t="shared" si="546"/>
        <v>100</v>
      </c>
      <c r="DC797" s="116">
        <f t="shared" si="522"/>
        <v>10</v>
      </c>
      <c r="DD797" s="116">
        <f t="shared" si="529"/>
        <v>10</v>
      </c>
      <c r="DE797" s="116">
        <f t="shared" si="530"/>
        <v>10</v>
      </c>
      <c r="DF797" s="117">
        <f t="shared" si="523"/>
        <v>30</v>
      </c>
      <c r="DH797" s="119">
        <v>49.073146229130664</v>
      </c>
      <c r="DI797" s="119">
        <v>34.681021876799065</v>
      </c>
      <c r="DJ797" s="120">
        <v>31.982498560736889</v>
      </c>
      <c r="DK797" s="121"/>
      <c r="DL797" s="119">
        <v>28.288252427184457</v>
      </c>
      <c r="DM797" s="119">
        <v>32.242524271844651</v>
      </c>
      <c r="DN797" s="120">
        <v>23.015889967637534</v>
      </c>
      <c r="DO797" s="121"/>
      <c r="DP797" s="119">
        <v>30.612392523364484</v>
      </c>
      <c r="DQ797" s="119">
        <v>32.713242990654209</v>
      </c>
      <c r="DR797" s="120">
        <v>43.717697819314637</v>
      </c>
      <c r="DS797" s="121"/>
      <c r="DT797" s="119">
        <v>43.125808383233526</v>
      </c>
      <c r="DU797" s="119">
        <v>48.228862275449103</v>
      </c>
      <c r="DV797" s="120">
        <v>42.325329341317357</v>
      </c>
      <c r="DW797" s="121"/>
      <c r="DX797" s="119">
        <v>38.486581115335866</v>
      </c>
      <c r="DY797" s="119">
        <v>30.48936945500634</v>
      </c>
      <c r="DZ797" s="120">
        <v>36.187382762991128</v>
      </c>
      <c r="EA797" s="121"/>
      <c r="EB797" s="119">
        <v>18.713453237410068</v>
      </c>
      <c r="EC797" s="119">
        <v>11.908561151079136</v>
      </c>
      <c r="ED797" s="120">
        <v>11.10798561151079</v>
      </c>
      <c r="EE797" s="121"/>
      <c r="EF797" s="119">
        <v>9.9946921443736745</v>
      </c>
      <c r="EG797" s="119">
        <v>9.3950106157112554</v>
      </c>
      <c r="EH797" s="120">
        <v>11.99363057324841</v>
      </c>
      <c r="EI797" s="121"/>
      <c r="EJ797" s="119">
        <v>7.1061206896551727</v>
      </c>
      <c r="EK797" s="119">
        <v>5.4046551724137935</v>
      </c>
      <c r="EL797" s="120">
        <v>10.709224137931034</v>
      </c>
      <c r="EM797" s="121"/>
      <c r="EN797" s="119">
        <v>15.720674897119336</v>
      </c>
      <c r="EO797" s="119">
        <v>23.330683127572009</v>
      </c>
      <c r="EP797" s="120">
        <v>42.055308641975294</v>
      </c>
      <c r="EQ797" s="121"/>
      <c r="ER797" s="119">
        <v>41.686138504155132</v>
      </c>
      <c r="ES797" s="119">
        <v>56.381252077562323</v>
      </c>
      <c r="ET797" s="120">
        <v>82.372609418282551</v>
      </c>
      <c r="EU797" s="121"/>
      <c r="EV797" s="119">
        <v>68.276507191994995</v>
      </c>
      <c r="EW797" s="119">
        <v>75.673961851156974</v>
      </c>
      <c r="EX797" s="120">
        <v>69.176197623514696</v>
      </c>
      <c r="EY797" s="121"/>
      <c r="EZ797" s="119">
        <v>55.782419659735353</v>
      </c>
      <c r="FA797" s="119">
        <v>58.981411468178962</v>
      </c>
      <c r="FB797" s="120">
        <v>43.886168872085698</v>
      </c>
    </row>
    <row r="798" spans="1:158" s="118" customFormat="1" ht="15" customHeight="1" x14ac:dyDescent="0.25">
      <c r="A798" s="550">
        <v>44010030</v>
      </c>
      <c r="B798" s="86">
        <v>-76.680833329999999</v>
      </c>
      <c r="C798" s="86">
        <v>1.2024999999999999</v>
      </c>
      <c r="D798" s="87">
        <v>1400</v>
      </c>
      <c r="E798" s="535" t="s">
        <v>1941</v>
      </c>
      <c r="F798" s="536" t="s">
        <v>555</v>
      </c>
      <c r="G798" s="537" t="s">
        <v>1526</v>
      </c>
      <c r="H798" s="537" t="s">
        <v>1529</v>
      </c>
      <c r="I798" s="537" t="s">
        <v>1694</v>
      </c>
      <c r="J798" s="538" t="s">
        <v>722</v>
      </c>
      <c r="K798" s="539">
        <v>0</v>
      </c>
      <c r="L798" s="539">
        <v>6.7</v>
      </c>
      <c r="M798" s="539">
        <v>3.5</v>
      </c>
      <c r="N798" s="539">
        <v>0</v>
      </c>
      <c r="O798" s="539">
        <v>21.2</v>
      </c>
      <c r="P798" s="539">
        <v>3</v>
      </c>
      <c r="Q798" s="539">
        <v>6.8</v>
      </c>
      <c r="R798" s="539">
        <v>24.3</v>
      </c>
      <c r="S798" s="539">
        <v>33.700000000000003</v>
      </c>
      <c r="T798" s="539">
        <v>23.8</v>
      </c>
      <c r="U798" s="539">
        <v>0.5</v>
      </c>
      <c r="V798" s="673">
        <v>11.5</v>
      </c>
      <c r="W798" s="673">
        <v>0</v>
      </c>
      <c r="X798" s="539">
        <v>0</v>
      </c>
      <c r="Y798" s="539">
        <v>4.0999999999999996</v>
      </c>
      <c r="Z798" s="539">
        <v>12.5</v>
      </c>
      <c r="AA798" s="539">
        <v>3.7</v>
      </c>
      <c r="AB798" s="539">
        <v>0</v>
      </c>
      <c r="AC798" s="539">
        <v>0</v>
      </c>
      <c r="AD798" s="539">
        <v>0</v>
      </c>
      <c r="AE798" s="539">
        <v>0</v>
      </c>
      <c r="AF798" s="539">
        <v>0</v>
      </c>
      <c r="AG798" s="539">
        <v>0.4</v>
      </c>
      <c r="AH798" s="539">
        <v>0.5</v>
      </c>
      <c r="AI798" s="539">
        <v>0.5</v>
      </c>
      <c r="AJ798" s="539">
        <v>5.8</v>
      </c>
      <c r="AK798" s="539">
        <v>21</v>
      </c>
      <c r="AL798" s="539">
        <v>0</v>
      </c>
      <c r="AM798" s="539">
        <v>20</v>
      </c>
      <c r="AN798" s="539">
        <v>48.2</v>
      </c>
      <c r="AO798" s="539"/>
      <c r="AP798" s="92">
        <f t="shared" si="531"/>
        <v>251.7</v>
      </c>
      <c r="AQ798" s="93">
        <v>413.23928571428587</v>
      </c>
      <c r="AR798" s="94">
        <f>+AP798*100/AQ798</f>
        <v>60.909020197567969</v>
      </c>
      <c r="AS798" s="95">
        <f>IF(AND((AP798*$AT$1*100/(AQ798*AT798))&gt;100+3.33*AP798-AQ798*AT798/$AT$1,AQ798&lt;30),IF(100+3.33*AP798-AQ798*AT798/$AT$1&gt;200,200,100+3.33*AP798-AQ798*AT798/$AT$1),IF((AP798*$AT$1*100/(AQ798*AT798))&lt;100+AP798-3.33*AQ798*AT798/$AT$1,100+AP798-3.33*AQ798*AT798/$AT$1,IF((AP798*$AT$1*100/(AQ798*AT798))&gt;200,200,(AP798*$AT$1*100/(AQ798*AT798)))))</f>
        <v>60.909020197567969</v>
      </c>
      <c r="AT798" s="96">
        <f t="shared" si="542"/>
        <v>30</v>
      </c>
      <c r="AU798" s="97">
        <f t="shared" si="543"/>
        <v>20</v>
      </c>
      <c r="AV798" s="98"/>
      <c r="AW798" s="58">
        <f t="shared" si="539"/>
        <v>48.2</v>
      </c>
      <c r="AX798" s="99"/>
      <c r="AY798" s="100">
        <f t="shared" si="544"/>
        <v>48.2</v>
      </c>
      <c r="AZ798" s="101">
        <v>128.69999999999999</v>
      </c>
      <c r="BA798" s="102">
        <f t="shared" si="532"/>
        <v>-80.499999999999986</v>
      </c>
      <c r="BB798" s="102" t="str">
        <f t="shared" si="533"/>
        <v/>
      </c>
      <c r="BC798" s="102" t="str">
        <f t="shared" si="534"/>
        <v/>
      </c>
      <c r="BD798" s="102">
        <v>22.889417360285375</v>
      </c>
      <c r="BE798" s="103">
        <f t="shared" si="545"/>
        <v>-2.8894173602853748</v>
      </c>
      <c r="BF798" s="212" t="s">
        <v>1847</v>
      </c>
      <c r="BG798" s="105">
        <v>192.85172413793103</v>
      </c>
      <c r="BH798" s="105">
        <v>217.94482758620691</v>
      </c>
      <c r="BI798" s="105">
        <v>279.06896551724139</v>
      </c>
      <c r="BJ798" s="105">
        <v>413.23928571428587</v>
      </c>
      <c r="BK798" s="105">
        <v>485.01666666666659</v>
      </c>
      <c r="BL798" s="105">
        <v>540.71851851851852</v>
      </c>
      <c r="BM798" s="105">
        <v>503.76206896551719</v>
      </c>
      <c r="BN798" s="105">
        <v>354.52758620689644</v>
      </c>
      <c r="BO798" s="105">
        <v>290.54137931034484</v>
      </c>
      <c r="BP798" s="105">
        <v>238.63703703703706</v>
      </c>
      <c r="BQ798" s="105">
        <v>218.55357142857142</v>
      </c>
      <c r="BR798" s="106">
        <v>229.32592592592596</v>
      </c>
      <c r="BS798" s="107"/>
      <c r="BT798" s="109">
        <v>16.419999999999998</v>
      </c>
      <c r="BU798" s="109">
        <v>16.769475232621783</v>
      </c>
      <c r="BV798" s="109">
        <v>20.824444444444438</v>
      </c>
      <c r="BW798" s="109">
        <v>22.889417360285375</v>
      </c>
      <c r="BX798" s="109">
        <v>24.933333333333326</v>
      </c>
      <c r="BY798" s="109">
        <v>24.574712643678158</v>
      </c>
      <c r="BZ798" s="109">
        <v>24.623333333333331</v>
      </c>
      <c r="CA798" s="109">
        <v>20.413793103448274</v>
      </c>
      <c r="CB798" s="109">
        <v>18.173809523809521</v>
      </c>
      <c r="CC798" s="109">
        <v>17.56996168582376</v>
      </c>
      <c r="CD798" s="174">
        <v>17.603448275862064</v>
      </c>
      <c r="CE798" s="373">
        <v>18.295555555555556</v>
      </c>
      <c r="CF798" s="110"/>
      <c r="CG798" s="111">
        <v>128.6</v>
      </c>
      <c r="CH798" s="111">
        <v>111.8</v>
      </c>
      <c r="CI798" s="111">
        <v>140.30000000000001</v>
      </c>
      <c r="CJ798" s="111">
        <v>128.69999999999999</v>
      </c>
      <c r="CK798" s="111">
        <v>130.69999999999999</v>
      </c>
      <c r="CL798" s="111">
        <v>155.30000000000001</v>
      </c>
      <c r="CM798" s="111">
        <v>164.5</v>
      </c>
      <c r="CN798" s="111">
        <v>160.5</v>
      </c>
      <c r="CO798" s="111">
        <v>107.2</v>
      </c>
      <c r="CP798" s="111">
        <v>130</v>
      </c>
      <c r="CQ798" s="111">
        <v>92.8</v>
      </c>
      <c r="CR798" s="111">
        <v>117.9</v>
      </c>
      <c r="CS798" s="112"/>
      <c r="CT798" s="531" t="s">
        <v>1847</v>
      </c>
      <c r="CU798" s="114">
        <f t="shared" si="521"/>
        <v>123</v>
      </c>
      <c r="CV798" s="114"/>
      <c r="CW798" s="114"/>
      <c r="CX798" s="114">
        <f t="shared" si="526"/>
        <v>32.300000000000004</v>
      </c>
      <c r="CY798" s="114"/>
      <c r="CZ798" s="114"/>
      <c r="DA798" s="114">
        <f t="shared" si="527"/>
        <v>96.4</v>
      </c>
      <c r="DB798" s="115">
        <f t="shared" ref="DB798:DB806" si="547">+SUM(CU798:DA798)</f>
        <v>251.70000000000002</v>
      </c>
      <c r="DC798" s="116">
        <f t="shared" si="522"/>
        <v>10</v>
      </c>
      <c r="DD798" s="116">
        <f t="shared" si="529"/>
        <v>10</v>
      </c>
      <c r="DE798" s="116">
        <f t="shared" si="530"/>
        <v>10</v>
      </c>
      <c r="DF798" s="117">
        <f t="shared" si="523"/>
        <v>30</v>
      </c>
      <c r="DH798" s="119"/>
      <c r="DI798" s="119"/>
      <c r="DJ798" s="120"/>
      <c r="DK798" s="121"/>
      <c r="DL798" s="119"/>
      <c r="DM798" s="119"/>
      <c r="DN798" s="120"/>
      <c r="DO798" s="121"/>
      <c r="DP798" s="119"/>
      <c r="DQ798" s="119"/>
      <c r="DR798" s="120"/>
      <c r="DS798" s="121"/>
      <c r="DT798" s="119"/>
      <c r="DU798" s="119"/>
      <c r="DV798" s="120"/>
      <c r="DW798" s="121"/>
      <c r="DX798" s="119"/>
      <c r="DY798" s="119"/>
      <c r="DZ798" s="120"/>
      <c r="EA798" s="121"/>
      <c r="EB798" s="119"/>
      <c r="EC798" s="119"/>
      <c r="ED798" s="120"/>
      <c r="EE798" s="121"/>
      <c r="EF798" s="119"/>
      <c r="EG798" s="119"/>
      <c r="EH798" s="120"/>
      <c r="EI798" s="121"/>
      <c r="EJ798" s="119"/>
      <c r="EK798" s="119"/>
      <c r="EL798" s="120"/>
      <c r="EM798" s="121"/>
      <c r="EN798" s="119"/>
      <c r="EO798" s="119"/>
      <c r="EP798" s="120"/>
      <c r="EQ798" s="121"/>
      <c r="ER798" s="119"/>
      <c r="ES798" s="119"/>
      <c r="ET798" s="120"/>
      <c r="EU798" s="121"/>
      <c r="EV798" s="119"/>
      <c r="EW798" s="119"/>
      <c r="EX798" s="120"/>
      <c r="EY798" s="121"/>
      <c r="EZ798" s="119"/>
      <c r="FA798" s="119"/>
      <c r="FB798" s="120"/>
    </row>
    <row r="799" spans="1:158" s="118" customFormat="1" ht="15" customHeight="1" x14ac:dyDescent="0.25">
      <c r="A799" s="550">
        <v>47010220</v>
      </c>
      <c r="B799" s="86">
        <v>-76.836222219999996</v>
      </c>
      <c r="C799" s="86">
        <v>0.48972221999999999</v>
      </c>
      <c r="D799" s="87">
        <v>448</v>
      </c>
      <c r="E799" s="548" t="s">
        <v>580</v>
      </c>
      <c r="F799" s="551" t="s">
        <v>555</v>
      </c>
      <c r="G799" s="551" t="s">
        <v>1526</v>
      </c>
      <c r="H799" s="551" t="s">
        <v>723</v>
      </c>
      <c r="I799" s="551" t="s">
        <v>1695</v>
      </c>
      <c r="J799" s="365" t="s">
        <v>1122</v>
      </c>
      <c r="K799" s="126">
        <v>0</v>
      </c>
      <c r="L799" s="126">
        <v>44</v>
      </c>
      <c r="M799" s="126" t="s">
        <v>1301</v>
      </c>
      <c r="N799" s="126" t="s">
        <v>1301</v>
      </c>
      <c r="O799" s="126" t="s">
        <v>1301</v>
      </c>
      <c r="P799" s="126">
        <v>0</v>
      </c>
      <c r="Q799" s="126">
        <v>2</v>
      </c>
      <c r="R799" s="126">
        <v>10</v>
      </c>
      <c r="S799" s="126">
        <v>26</v>
      </c>
      <c r="T799" s="126">
        <v>4</v>
      </c>
      <c r="U799" s="126">
        <v>0</v>
      </c>
      <c r="V799" s="661">
        <v>0</v>
      </c>
      <c r="W799" s="661">
        <v>16</v>
      </c>
      <c r="X799" s="126">
        <v>44</v>
      </c>
      <c r="Y799" s="126">
        <v>25</v>
      </c>
      <c r="Z799" s="339">
        <v>13</v>
      </c>
      <c r="AA799" s="126">
        <v>50</v>
      </c>
      <c r="AB799" s="91">
        <v>36</v>
      </c>
      <c r="AC799" s="91">
        <v>90</v>
      </c>
      <c r="AD799" s="126">
        <v>0</v>
      </c>
      <c r="AE799" s="126">
        <v>6</v>
      </c>
      <c r="AF799" s="126">
        <v>38</v>
      </c>
      <c r="AG799" s="126" t="s">
        <v>1301</v>
      </c>
      <c r="AH799" s="126" t="s">
        <v>1301</v>
      </c>
      <c r="AI799" s="126" t="s">
        <v>1301</v>
      </c>
      <c r="AJ799" s="126" t="s">
        <v>1301</v>
      </c>
      <c r="AK799" s="126">
        <v>0</v>
      </c>
      <c r="AL799" s="126">
        <v>3</v>
      </c>
      <c r="AM799" s="126" t="s">
        <v>1301</v>
      </c>
      <c r="AN799" s="126" t="s">
        <v>1301</v>
      </c>
      <c r="AO799" s="120"/>
      <c r="AP799" s="92">
        <f t="shared" si="531"/>
        <v>407</v>
      </c>
      <c r="AQ799" s="93">
        <v>437.66666666666669</v>
      </c>
      <c r="AR799" s="94">
        <f>+AP799*100/AQ799</f>
        <v>92.993145468392996</v>
      </c>
      <c r="AS799" s="95">
        <f>IF(AND((AP799*$AT$1*100/(AQ799*AT799))&gt;100+3.33*AP799-AQ799*AT799/$AT$1,AQ799&lt;30),IF(100+3.33*AP799-AQ799*AT799/$AT$1&gt;200,200,100+3.33*AP799-AQ799*AT799/$AT$1),IF((AP799*$AT$1*100/(AQ799*AT799))&lt;100+AP799-3.33*AQ799*AT799/$AT$1,100+AP799-3.33*AQ799*AT799/$AT$1,IF((AP799*$AT$1*100/(AQ799*AT799))&gt;200,200,(AP799*$AT$1*100/(AQ799*AT799)))))</f>
        <v>132.84735066913285</v>
      </c>
      <c r="AT799" s="96">
        <f>COUNT(K799:AO799)</f>
        <v>21</v>
      </c>
      <c r="AU799" s="97">
        <f>COUNTIF(K799:AO799,"&gt;0")</f>
        <v>15</v>
      </c>
      <c r="AV799" s="98"/>
      <c r="AW799" s="58">
        <f>+LOOKUP(1000,K799:AO799)</f>
        <v>3</v>
      </c>
      <c r="AX799" s="99"/>
      <c r="AY799" s="100">
        <f t="shared" si="544"/>
        <v>90</v>
      </c>
      <c r="AZ799" s="101">
        <v>142</v>
      </c>
      <c r="BA799" s="102">
        <f t="shared" si="532"/>
        <v>-52</v>
      </c>
      <c r="BB799" s="102" t="str">
        <f t="shared" si="533"/>
        <v/>
      </c>
      <c r="BC799" s="102" t="str">
        <f t="shared" si="534"/>
        <v/>
      </c>
      <c r="BD799" s="102">
        <v>18.541208791208788</v>
      </c>
      <c r="BE799" s="103">
        <f t="shared" si="545"/>
        <v>-3.5412087912087884</v>
      </c>
      <c r="BF799" s="213" t="s">
        <v>580</v>
      </c>
      <c r="BG799" s="105">
        <v>256.41428571428571</v>
      </c>
      <c r="BH799" s="105">
        <v>268.78461538461539</v>
      </c>
      <c r="BI799" s="105">
        <v>390.25599999999997</v>
      </c>
      <c r="BJ799" s="105">
        <v>437.66666666666669</v>
      </c>
      <c r="BK799" s="105">
        <v>455.19511437416071</v>
      </c>
      <c r="BL799" s="105">
        <v>361.00800000000004</v>
      </c>
      <c r="BM799" s="105">
        <v>356.59199999999998</v>
      </c>
      <c r="BN799" s="105">
        <v>218.32822671135264</v>
      </c>
      <c r="BO799" s="105">
        <v>258.28846153846155</v>
      </c>
      <c r="BP799" s="105">
        <v>306.80800000000005</v>
      </c>
      <c r="BQ799" s="105">
        <v>374.17731215159102</v>
      </c>
      <c r="BR799" s="106">
        <v>335.26955382823945</v>
      </c>
      <c r="BS799" s="107"/>
      <c r="BT799" s="142">
        <v>12.959770114942527</v>
      </c>
      <c r="BU799" s="143">
        <v>13.943573253056012</v>
      </c>
      <c r="BV799" s="143">
        <v>18.482619047619043</v>
      </c>
      <c r="BW799" s="143">
        <v>18.541208791208788</v>
      </c>
      <c r="BX799" s="143">
        <v>20.451174905158258</v>
      </c>
      <c r="BY799" s="143">
        <v>19.66003010399562</v>
      </c>
      <c r="BZ799" s="143">
        <v>18.062936507936506</v>
      </c>
      <c r="CA799" s="143">
        <v>13.404637336504161</v>
      </c>
      <c r="CB799" s="143">
        <v>12.96695086522673</v>
      </c>
      <c r="CC799" s="143">
        <v>15.044444444444444</v>
      </c>
      <c r="CD799" s="143">
        <v>15.877690086370228</v>
      </c>
      <c r="CE799" s="144">
        <v>15.996199409873604</v>
      </c>
      <c r="CF799" s="110"/>
      <c r="CG799" s="111">
        <v>119</v>
      </c>
      <c r="CH799" s="111">
        <v>134</v>
      </c>
      <c r="CI799" s="111">
        <v>130</v>
      </c>
      <c r="CJ799" s="111">
        <v>142</v>
      </c>
      <c r="CK799" s="111">
        <v>135</v>
      </c>
      <c r="CL799" s="111">
        <v>135</v>
      </c>
      <c r="CM799" s="111">
        <v>130</v>
      </c>
      <c r="CN799" s="111">
        <v>135</v>
      </c>
      <c r="CO799" s="111">
        <v>130</v>
      </c>
      <c r="CP799" s="111">
        <v>143</v>
      </c>
      <c r="CQ799" s="111">
        <v>146.6</v>
      </c>
      <c r="CR799" s="111">
        <v>171.3</v>
      </c>
      <c r="CS799" s="112"/>
      <c r="CT799" s="549" t="s">
        <v>580</v>
      </c>
      <c r="CU799" s="114">
        <f t="shared" si="521"/>
        <v>86</v>
      </c>
      <c r="CV799" s="114"/>
      <c r="CW799" s="114"/>
      <c r="CX799" s="114">
        <f t="shared" si="526"/>
        <v>274</v>
      </c>
      <c r="CY799" s="114"/>
      <c r="CZ799" s="114"/>
      <c r="DA799" s="114">
        <f t="shared" si="527"/>
        <v>47</v>
      </c>
      <c r="DB799" s="115">
        <f t="shared" si="547"/>
        <v>407</v>
      </c>
      <c r="DC799" s="116">
        <f t="shared" si="522"/>
        <v>7</v>
      </c>
      <c r="DD799" s="116">
        <f t="shared" si="529"/>
        <v>10</v>
      </c>
      <c r="DE799" s="116">
        <f t="shared" si="530"/>
        <v>4</v>
      </c>
      <c r="DF799" s="117">
        <f t="shared" si="523"/>
        <v>21</v>
      </c>
      <c r="DH799" s="119">
        <v>74.584731613341916</v>
      </c>
      <c r="DI799" s="119">
        <v>84.215177728251447</v>
      </c>
      <c r="DJ799" s="120">
        <v>77.043568919276254</v>
      </c>
      <c r="DK799" s="121"/>
      <c r="DL799" s="119">
        <v>87.219897354915119</v>
      </c>
      <c r="DM799" s="119">
        <v>79.63995262534543</v>
      </c>
      <c r="DN799" s="120">
        <v>89.140150019739437</v>
      </c>
      <c r="DO799" s="121"/>
      <c r="DP799" s="119">
        <v>119.89095182138662</v>
      </c>
      <c r="DQ799" s="119">
        <v>127.61945945945948</v>
      </c>
      <c r="DR799" s="120">
        <v>119.09828437132785</v>
      </c>
      <c r="DS799" s="121"/>
      <c r="DT799" s="119">
        <v>133.00123670541674</v>
      </c>
      <c r="DU799" s="119">
        <v>132.40168191936681</v>
      </c>
      <c r="DV799" s="120">
        <v>138.59708137521642</v>
      </c>
      <c r="DW799" s="121"/>
      <c r="DX799" s="119">
        <v>162.71078912936233</v>
      </c>
      <c r="DY799" s="119">
        <v>123.51182514317584</v>
      </c>
      <c r="DZ799" s="120">
        <v>120.20347268398365</v>
      </c>
      <c r="EA799" s="121"/>
      <c r="EB799" s="119">
        <v>133.71683445190155</v>
      </c>
      <c r="EC799" s="119">
        <v>92.724790876373902</v>
      </c>
      <c r="ED799" s="120">
        <v>125.9322877152028</v>
      </c>
      <c r="EE799" s="121"/>
      <c r="EF799" s="119">
        <v>111.90507246376809</v>
      </c>
      <c r="EG799" s="119">
        <v>102.62951832907073</v>
      </c>
      <c r="EH799" s="120">
        <v>90.661061381074148</v>
      </c>
      <c r="EI799" s="121"/>
      <c r="EJ799" s="119">
        <v>92.649357408590433</v>
      </c>
      <c r="EK799" s="119">
        <v>67.390535868625761</v>
      </c>
      <c r="EL799" s="120">
        <v>73.755758896696847</v>
      </c>
      <c r="EM799" s="121"/>
      <c r="EN799" s="119">
        <v>83.938561688422908</v>
      </c>
      <c r="EO799" s="119">
        <v>66.582106759858831</v>
      </c>
      <c r="EP799" s="120">
        <v>98.353244595196472</v>
      </c>
      <c r="EQ799" s="121"/>
      <c r="ER799" s="119">
        <v>83.406315789473695</v>
      </c>
      <c r="ES799" s="119">
        <v>98.314691075514887</v>
      </c>
      <c r="ET799" s="120">
        <v>124.5050800915332</v>
      </c>
      <c r="EU799" s="121"/>
      <c r="EV799" s="119">
        <v>97.547893873456175</v>
      </c>
      <c r="EW799" s="119">
        <v>102.05472675261996</v>
      </c>
      <c r="EX799" s="120">
        <v>121.58433589566305</v>
      </c>
      <c r="EY799" s="121"/>
      <c r="EZ799" s="119">
        <v>110.57349143610011</v>
      </c>
      <c r="FA799" s="119">
        <v>103.22234519104083</v>
      </c>
      <c r="FB799" s="120">
        <v>89.438945981554667</v>
      </c>
    </row>
    <row r="800" spans="1:158" s="118" customFormat="1" ht="15" customHeight="1" x14ac:dyDescent="0.25">
      <c r="A800" s="285">
        <v>52030060</v>
      </c>
      <c r="B800" s="86">
        <v>-77.030333330000005</v>
      </c>
      <c r="C800" s="86">
        <v>1.6741111099999999</v>
      </c>
      <c r="D800" s="87">
        <v>1626</v>
      </c>
      <c r="E800" s="542" t="s">
        <v>581</v>
      </c>
      <c r="F800" s="89" t="s">
        <v>616</v>
      </c>
      <c r="G800" s="89" t="s">
        <v>1521</v>
      </c>
      <c r="H800" s="89" t="s">
        <v>1103</v>
      </c>
      <c r="I800" s="89" t="s">
        <v>1701</v>
      </c>
      <c r="J800" s="171" t="s">
        <v>1111</v>
      </c>
      <c r="K800" s="126">
        <v>0</v>
      </c>
      <c r="L800" s="126">
        <v>0</v>
      </c>
      <c r="M800" s="126">
        <v>0</v>
      </c>
      <c r="N800" s="126">
        <v>0</v>
      </c>
      <c r="O800" s="126">
        <v>0</v>
      </c>
      <c r="P800" s="126">
        <v>0</v>
      </c>
      <c r="Q800" s="126">
        <v>0</v>
      </c>
      <c r="R800" s="126">
        <v>0</v>
      </c>
      <c r="S800" s="126">
        <v>0</v>
      </c>
      <c r="T800" s="126">
        <v>0</v>
      </c>
      <c r="U800" s="126">
        <v>0</v>
      </c>
      <c r="V800" s="661">
        <v>0</v>
      </c>
      <c r="W800" s="661">
        <v>0</v>
      </c>
      <c r="X800" s="126">
        <v>55.8</v>
      </c>
      <c r="Y800" s="126">
        <v>1.2</v>
      </c>
      <c r="Z800" s="339">
        <v>25</v>
      </c>
      <c r="AA800" s="126">
        <v>17.899999999999999</v>
      </c>
      <c r="AB800" s="91">
        <v>2.2000000000000002</v>
      </c>
      <c r="AC800" s="91">
        <v>0.6</v>
      </c>
      <c r="AD800" s="126">
        <v>0</v>
      </c>
      <c r="AE800" s="126">
        <v>13.4</v>
      </c>
      <c r="AF800" s="126">
        <v>0</v>
      </c>
      <c r="AG800" s="126">
        <v>1.8</v>
      </c>
      <c r="AH800" s="126">
        <v>0</v>
      </c>
      <c r="AI800" s="126">
        <v>0</v>
      </c>
      <c r="AJ800" s="126">
        <v>0.8</v>
      </c>
      <c r="AK800" s="126">
        <v>1.9</v>
      </c>
      <c r="AL800" s="126">
        <v>0.3</v>
      </c>
      <c r="AM800" s="126">
        <v>0</v>
      </c>
      <c r="AN800" s="126">
        <v>0</v>
      </c>
      <c r="AO800" s="120"/>
      <c r="AP800" s="92">
        <f t="shared" si="531"/>
        <v>120.9</v>
      </c>
      <c r="AQ800" s="93">
        <v>141.69666666666669</v>
      </c>
      <c r="AR800" s="94">
        <f t="shared" si="540"/>
        <v>85.323108047707535</v>
      </c>
      <c r="AS800" s="95">
        <f t="shared" si="541"/>
        <v>85.323108047707535</v>
      </c>
      <c r="AT800" s="96">
        <f t="shared" si="542"/>
        <v>30</v>
      </c>
      <c r="AU800" s="97">
        <f t="shared" si="543"/>
        <v>11</v>
      </c>
      <c r="AV800" s="98"/>
      <c r="AW800" s="58">
        <f t="shared" si="539"/>
        <v>0</v>
      </c>
      <c r="AX800" s="99"/>
      <c r="AY800" s="100">
        <f t="shared" si="544"/>
        <v>55.8</v>
      </c>
      <c r="AZ800" s="101">
        <v>84</v>
      </c>
      <c r="BA800" s="102">
        <f t="shared" si="532"/>
        <v>-28.200000000000003</v>
      </c>
      <c r="BB800" s="102" t="str">
        <f t="shared" si="533"/>
        <v/>
      </c>
      <c r="BC800" s="102" t="str">
        <f t="shared" si="534"/>
        <v/>
      </c>
      <c r="BD800" s="102">
        <v>11.56666666666667</v>
      </c>
      <c r="BE800" s="103">
        <f t="shared" si="545"/>
        <v>-0.56666666666666998</v>
      </c>
      <c r="BF800" s="125" t="s">
        <v>581</v>
      </c>
      <c r="BG800" s="105">
        <v>133.38</v>
      </c>
      <c r="BH800" s="105">
        <v>111.17000000000002</v>
      </c>
      <c r="BI800" s="105">
        <v>141.46333333333331</v>
      </c>
      <c r="BJ800" s="105">
        <v>141.69666666666669</v>
      </c>
      <c r="BK800" s="105">
        <v>100.47666666666666</v>
      </c>
      <c r="BL800" s="105">
        <v>37.016666666666666</v>
      </c>
      <c r="BM800" s="105">
        <v>20.176666666666666</v>
      </c>
      <c r="BN800" s="105">
        <v>14.9</v>
      </c>
      <c r="BO800" s="105">
        <v>46.134482758620692</v>
      </c>
      <c r="BP800" s="105">
        <v>154.72857142857146</v>
      </c>
      <c r="BQ800" s="105">
        <v>235.33103448275861</v>
      </c>
      <c r="BR800" s="106">
        <v>177.7071428571428</v>
      </c>
      <c r="BS800" s="107"/>
      <c r="BT800" s="333">
        <v>11.33333333333333</v>
      </c>
      <c r="BU800" s="333">
        <v>9.6532430213464675</v>
      </c>
      <c r="BV800" s="333">
        <v>11.966666666666667</v>
      </c>
      <c r="BW800" s="333">
        <v>11.56666666666667</v>
      </c>
      <c r="BX800" s="333">
        <v>9.5999999999999979</v>
      </c>
      <c r="BY800" s="109">
        <v>4.8999999999999995</v>
      </c>
      <c r="BZ800" s="109">
        <v>2.8999999999999986</v>
      </c>
      <c r="CA800" s="109">
        <v>2.2333333333333329</v>
      </c>
      <c r="CB800" s="109">
        <v>4.3448275862068986</v>
      </c>
      <c r="CC800" s="109">
        <v>11.652413793103451</v>
      </c>
      <c r="CD800" s="109">
        <v>16.413793103448274</v>
      </c>
      <c r="CE800" s="109">
        <v>14.056321839080457</v>
      </c>
      <c r="CF800" s="110"/>
      <c r="CG800" s="111">
        <v>88</v>
      </c>
      <c r="CH800" s="111">
        <v>85</v>
      </c>
      <c r="CI800" s="111">
        <v>95.4</v>
      </c>
      <c r="CJ800" s="111">
        <v>84</v>
      </c>
      <c r="CK800" s="111">
        <v>80.7</v>
      </c>
      <c r="CL800" s="111">
        <v>53</v>
      </c>
      <c r="CM800" s="111">
        <v>50</v>
      </c>
      <c r="CN800" s="111">
        <v>51</v>
      </c>
      <c r="CO800" s="111">
        <v>58.8</v>
      </c>
      <c r="CP800" s="111">
        <v>86.8</v>
      </c>
      <c r="CQ800" s="111">
        <v>124.5</v>
      </c>
      <c r="CR800" s="111">
        <v>88</v>
      </c>
      <c r="CS800" s="112"/>
      <c r="CT800" s="533" t="s">
        <v>581</v>
      </c>
      <c r="CU800" s="282">
        <f t="shared" si="521"/>
        <v>0</v>
      </c>
      <c r="CV800" s="282"/>
      <c r="CW800" s="282"/>
      <c r="CX800" s="282">
        <f t="shared" si="526"/>
        <v>102.7</v>
      </c>
      <c r="CY800" s="282"/>
      <c r="CZ800" s="282"/>
      <c r="DA800" s="282">
        <f t="shared" si="527"/>
        <v>18.2</v>
      </c>
      <c r="DB800" s="378">
        <f t="shared" si="547"/>
        <v>120.9</v>
      </c>
      <c r="DC800" s="301">
        <f t="shared" si="522"/>
        <v>10</v>
      </c>
      <c r="DD800" s="301">
        <f t="shared" si="529"/>
        <v>10</v>
      </c>
      <c r="DE800" s="301">
        <f t="shared" si="530"/>
        <v>10</v>
      </c>
      <c r="DF800" s="302">
        <f t="shared" si="523"/>
        <v>30</v>
      </c>
      <c r="DH800" s="379">
        <v>55.521488203266792</v>
      </c>
      <c r="DI800" s="379">
        <v>45.117461584996981</v>
      </c>
      <c r="DJ800" s="94">
        <v>41.916222625529343</v>
      </c>
      <c r="DK800" s="121"/>
      <c r="DL800" s="379">
        <v>34.950850615436302</v>
      </c>
      <c r="DM800" s="379">
        <v>47.274560948046791</v>
      </c>
      <c r="DN800" s="94">
        <v>31.819416022723797</v>
      </c>
      <c r="DO800" s="121"/>
      <c r="DP800" s="379">
        <v>49.783050414805359</v>
      </c>
      <c r="DQ800" s="379">
        <v>47.683765156349715</v>
      </c>
      <c r="DR800" s="94">
        <v>59.179851095511601</v>
      </c>
      <c r="DS800" s="121"/>
      <c r="DT800" s="379">
        <v>47.707910447761186</v>
      </c>
      <c r="DU800" s="379">
        <v>63.410514096185722</v>
      </c>
      <c r="DV800" s="94">
        <v>49.708242122719732</v>
      </c>
      <c r="DW800" s="121"/>
      <c r="DX800" s="379">
        <v>36.307166831194465</v>
      </c>
      <c r="DY800" s="379">
        <v>27.605449160908194</v>
      </c>
      <c r="DZ800" s="94">
        <v>37.407384007897328</v>
      </c>
      <c r="EA800" s="121"/>
      <c r="EB800" s="379">
        <v>19.638042194092829</v>
      </c>
      <c r="EC800" s="379">
        <v>9.7188270042194098</v>
      </c>
      <c r="ED800" s="94">
        <v>10.219797468354429</v>
      </c>
      <c r="EE800" s="121"/>
      <c r="EF800" s="379">
        <v>7.8056521739130424</v>
      </c>
      <c r="EG800" s="379">
        <v>6.4046376811594197</v>
      </c>
      <c r="EH800" s="94">
        <v>8.8063768115942018</v>
      </c>
      <c r="EI800" s="121"/>
      <c r="EJ800" s="379">
        <v>3.5763265306122434</v>
      </c>
      <c r="EK800" s="379">
        <v>5.4638321995464834</v>
      </c>
      <c r="EL800" s="94">
        <v>5.5631746031746001</v>
      </c>
      <c r="EM800" s="121"/>
      <c r="EN800" s="379">
        <v>19.420890846793931</v>
      </c>
      <c r="EO800" s="379">
        <v>14.215291238374938</v>
      </c>
      <c r="EP800" s="94">
        <v>34.53715124816447</v>
      </c>
      <c r="EQ800" s="121"/>
      <c r="ER800" s="379">
        <v>36.97849643794526</v>
      </c>
      <c r="ES800" s="379">
        <v>58.366059242594673</v>
      </c>
      <c r="ET800" s="94">
        <v>82.352110986126746</v>
      </c>
      <c r="EU800" s="121"/>
      <c r="EV800" s="379">
        <v>71.596807846633965</v>
      </c>
      <c r="EW800" s="379">
        <v>79.496455639768172</v>
      </c>
      <c r="EX800" s="94">
        <v>73.196736513597855</v>
      </c>
      <c r="EY800" s="121"/>
      <c r="EZ800" s="379">
        <v>52.315404683259352</v>
      </c>
      <c r="FA800" s="379">
        <v>57.817024678630787</v>
      </c>
      <c r="FB800" s="94">
        <v>53.815846500178836</v>
      </c>
    </row>
    <row r="801" spans="1:158" s="118" customFormat="1" ht="15" customHeight="1" x14ac:dyDescent="0.25">
      <c r="A801" s="285">
        <v>52030030</v>
      </c>
      <c r="B801" s="86">
        <v>-77.132666670000006</v>
      </c>
      <c r="C801" s="86">
        <v>1.5831388900000001</v>
      </c>
      <c r="D801" s="87">
        <v>1745</v>
      </c>
      <c r="E801" s="542" t="s">
        <v>582</v>
      </c>
      <c r="F801" s="89" t="s">
        <v>616</v>
      </c>
      <c r="G801" s="89" t="s">
        <v>1521</v>
      </c>
      <c r="H801" s="89" t="s">
        <v>1103</v>
      </c>
      <c r="I801" s="89" t="s">
        <v>1701</v>
      </c>
      <c r="J801" s="171" t="s">
        <v>1023</v>
      </c>
      <c r="K801" s="126">
        <v>0</v>
      </c>
      <c r="L801" s="126">
        <v>0</v>
      </c>
      <c r="M801" s="126">
        <v>0</v>
      </c>
      <c r="N801" s="126">
        <v>0</v>
      </c>
      <c r="O801" s="126">
        <v>9.9</v>
      </c>
      <c r="P801" s="126">
        <v>0</v>
      </c>
      <c r="Q801" s="126">
        <v>0.9</v>
      </c>
      <c r="R801" s="126">
        <v>0</v>
      </c>
      <c r="S801" s="126">
        <v>0</v>
      </c>
      <c r="T801" s="126">
        <v>0</v>
      </c>
      <c r="U801" s="126">
        <v>0</v>
      </c>
      <c r="V801" s="661">
        <v>0</v>
      </c>
      <c r="W801" s="661">
        <v>56.9</v>
      </c>
      <c r="X801" s="126">
        <v>55.8</v>
      </c>
      <c r="Y801" s="126">
        <v>4.2</v>
      </c>
      <c r="Z801" s="339">
        <v>32.200000000000003</v>
      </c>
      <c r="AA801" s="126">
        <v>7.2</v>
      </c>
      <c r="AB801" s="91">
        <v>0</v>
      </c>
      <c r="AC801" s="91">
        <v>13.4</v>
      </c>
      <c r="AD801" s="126">
        <v>0</v>
      </c>
      <c r="AE801" s="126">
        <v>0.3</v>
      </c>
      <c r="AF801" s="126">
        <v>0</v>
      </c>
      <c r="AG801" s="126">
        <v>5.4</v>
      </c>
      <c r="AH801" s="126">
        <v>0</v>
      </c>
      <c r="AI801" s="126">
        <v>0</v>
      </c>
      <c r="AJ801" s="126">
        <v>7.9</v>
      </c>
      <c r="AK801" s="126">
        <v>1.3</v>
      </c>
      <c r="AL801" s="126">
        <v>2.7</v>
      </c>
      <c r="AM801" s="126">
        <v>0</v>
      </c>
      <c r="AN801" s="126">
        <v>0.5</v>
      </c>
      <c r="AO801" s="120"/>
      <c r="AP801" s="92">
        <f t="shared" si="531"/>
        <v>198.60000000000002</v>
      </c>
      <c r="AQ801" s="93">
        <v>225.32999999999998</v>
      </c>
      <c r="AR801" s="94">
        <f t="shared" si="540"/>
        <v>88.137398482226089</v>
      </c>
      <c r="AS801" s="95">
        <f t="shared" si="541"/>
        <v>88.137398482226089</v>
      </c>
      <c r="AT801" s="96">
        <f t="shared" si="542"/>
        <v>30</v>
      </c>
      <c r="AU801" s="97">
        <f t="shared" si="543"/>
        <v>14</v>
      </c>
      <c r="AV801" s="98"/>
      <c r="AW801" s="58">
        <f t="shared" si="539"/>
        <v>0.5</v>
      </c>
      <c r="AX801" s="99"/>
      <c r="AY801" s="100">
        <f t="shared" si="544"/>
        <v>56.9</v>
      </c>
      <c r="AZ801" s="101">
        <v>112.9</v>
      </c>
      <c r="BA801" s="102">
        <f t="shared" si="532"/>
        <v>-56.000000000000007</v>
      </c>
      <c r="BB801" s="102" t="str">
        <f t="shared" si="533"/>
        <v/>
      </c>
      <c r="BC801" s="102" t="str">
        <f t="shared" si="534"/>
        <v/>
      </c>
      <c r="BD801" s="102">
        <v>15.466666666666667</v>
      </c>
      <c r="BE801" s="103">
        <f t="shared" si="545"/>
        <v>-1.4666666666666668</v>
      </c>
      <c r="BF801" s="125" t="s">
        <v>582</v>
      </c>
      <c r="BG801" s="105">
        <v>187.24000000000004</v>
      </c>
      <c r="BH801" s="105">
        <v>170.45000000000002</v>
      </c>
      <c r="BI801" s="105">
        <v>223.20333333333338</v>
      </c>
      <c r="BJ801" s="105">
        <v>225.32999999999998</v>
      </c>
      <c r="BK801" s="105">
        <v>176.08275862068962</v>
      </c>
      <c r="BL801" s="105">
        <v>99.944827586206898</v>
      </c>
      <c r="BM801" s="105">
        <v>51.736666666666672</v>
      </c>
      <c r="BN801" s="105">
        <v>38.875862068965517</v>
      </c>
      <c r="BO801" s="105">
        <v>83.609999999999985</v>
      </c>
      <c r="BP801" s="105">
        <v>212.38965517241377</v>
      </c>
      <c r="BQ801" s="105">
        <v>308.04137931034478</v>
      </c>
      <c r="BR801" s="106">
        <v>251.75000000000003</v>
      </c>
      <c r="BS801" s="107"/>
      <c r="BT801" s="333">
        <v>13.500000000000002</v>
      </c>
      <c r="BU801" s="333">
        <v>11.951744663382591</v>
      </c>
      <c r="BV801" s="333">
        <v>15.100000000000001</v>
      </c>
      <c r="BW801" s="333">
        <v>15.466666666666667</v>
      </c>
      <c r="BX801" s="333">
        <v>13.068965517241377</v>
      </c>
      <c r="BY801" s="109">
        <v>8.0344827586206886</v>
      </c>
      <c r="BZ801" s="109">
        <v>5.2666666666666657</v>
      </c>
      <c r="CA801" s="109">
        <v>4.0344827586206877</v>
      </c>
      <c r="CB801" s="109">
        <v>6.8000000000000016</v>
      </c>
      <c r="CC801" s="109">
        <v>15.172413793103448</v>
      </c>
      <c r="CD801" s="109">
        <v>19.519540229885056</v>
      </c>
      <c r="CE801" s="109">
        <v>17.299999999999997</v>
      </c>
      <c r="CF801" s="110"/>
      <c r="CG801" s="111">
        <v>85.3</v>
      </c>
      <c r="CH801" s="111">
        <v>90.5</v>
      </c>
      <c r="CI801" s="111">
        <v>99.4</v>
      </c>
      <c r="CJ801" s="111">
        <v>112.9</v>
      </c>
      <c r="CK801" s="111">
        <v>106</v>
      </c>
      <c r="CL801" s="111">
        <v>88.7</v>
      </c>
      <c r="CM801" s="111">
        <v>49.4</v>
      </c>
      <c r="CN801" s="111">
        <v>54.7</v>
      </c>
      <c r="CO801" s="111">
        <v>63</v>
      </c>
      <c r="CP801" s="111">
        <v>105</v>
      </c>
      <c r="CQ801" s="111">
        <v>127</v>
      </c>
      <c r="CR801" s="111">
        <v>113.3</v>
      </c>
      <c r="CS801" s="112"/>
      <c r="CT801" s="533" t="s">
        <v>582</v>
      </c>
      <c r="CU801" s="114">
        <f t="shared" si="521"/>
        <v>10.8</v>
      </c>
      <c r="CV801" s="114"/>
      <c r="CW801" s="114"/>
      <c r="CX801" s="114">
        <f t="shared" si="526"/>
        <v>169.7</v>
      </c>
      <c r="CY801" s="114"/>
      <c r="CZ801" s="114"/>
      <c r="DA801" s="114">
        <f t="shared" si="527"/>
        <v>18.100000000000001</v>
      </c>
      <c r="DB801" s="115">
        <f t="shared" si="547"/>
        <v>198.6</v>
      </c>
      <c r="DC801" s="116">
        <f t="shared" si="522"/>
        <v>10</v>
      </c>
      <c r="DD801" s="116">
        <f t="shared" si="529"/>
        <v>10</v>
      </c>
      <c r="DE801" s="116">
        <f t="shared" si="530"/>
        <v>10</v>
      </c>
      <c r="DF801" s="117">
        <f t="shared" si="523"/>
        <v>30</v>
      </c>
      <c r="DH801" s="119">
        <v>61.197718120805348</v>
      </c>
      <c r="DI801" s="119">
        <v>62.697662192393715</v>
      </c>
      <c r="DJ801" s="120">
        <v>54.897953020134196</v>
      </c>
      <c r="DK801" s="121"/>
      <c r="DL801" s="119">
        <v>56.324594969300868</v>
      </c>
      <c r="DM801" s="119">
        <v>61.592362844127564</v>
      </c>
      <c r="DN801" s="120">
        <v>52.576375519904943</v>
      </c>
      <c r="DO801" s="121"/>
      <c r="DP801" s="119">
        <v>62.792680652680652</v>
      </c>
      <c r="DQ801" s="119">
        <v>62.292738927738931</v>
      </c>
      <c r="DR801" s="120">
        <v>75.091247086247094</v>
      </c>
      <c r="DS801" s="121"/>
      <c r="DT801" s="119">
        <v>68.577592160522627</v>
      </c>
      <c r="DU801" s="119">
        <v>72.276383574428365</v>
      </c>
      <c r="DV801" s="120">
        <v>73.376024265048997</v>
      </c>
      <c r="DW801" s="121"/>
      <c r="DX801" s="119">
        <v>59.315348013060465</v>
      </c>
      <c r="DY801" s="119">
        <v>48.212475113482547</v>
      </c>
      <c r="DZ801" s="120">
        <v>65.717004459663968</v>
      </c>
      <c r="EA801" s="121"/>
      <c r="EB801" s="119">
        <v>37.762758620689645</v>
      </c>
      <c r="EC801" s="119">
        <v>27.5728078817734</v>
      </c>
      <c r="ED801" s="120">
        <v>22.078226600985221</v>
      </c>
      <c r="EE801" s="121"/>
      <c r="EF801" s="119">
        <v>18.090249158249161</v>
      </c>
      <c r="EG801" s="119">
        <v>12.193427609427609</v>
      </c>
      <c r="EH801" s="120">
        <v>19.189656565656566</v>
      </c>
      <c r="EI801" s="121"/>
      <c r="EJ801" s="119">
        <v>12.594902912621359</v>
      </c>
      <c r="EK801" s="119">
        <v>9.1962783171521032</v>
      </c>
      <c r="EL801" s="120">
        <v>19.392152103559869</v>
      </c>
      <c r="EM801" s="121"/>
      <c r="EN801" s="119">
        <v>22.685433975008447</v>
      </c>
      <c r="EO801" s="119">
        <v>24.884022289766978</v>
      </c>
      <c r="EP801" s="120">
        <v>51.067210401891266</v>
      </c>
      <c r="EQ801" s="121"/>
      <c r="ER801" s="119">
        <v>56.008172796263871</v>
      </c>
      <c r="ES801" s="119">
        <v>71.21039112667836</v>
      </c>
      <c r="ET801" s="120">
        <v>101.21476941039114</v>
      </c>
      <c r="EU801" s="121"/>
      <c r="EV801" s="119">
        <v>93.575466666666642</v>
      </c>
      <c r="EW801" s="119">
        <v>110.47103703703702</v>
      </c>
      <c r="EX801" s="120">
        <v>88.376829629629626</v>
      </c>
      <c r="EY801" s="121"/>
      <c r="EZ801" s="119">
        <v>74.796808873720138</v>
      </c>
      <c r="FA801" s="119">
        <v>87.696258532423215</v>
      </c>
      <c r="FB801" s="120">
        <v>71.896932593856647</v>
      </c>
    </row>
    <row r="802" spans="1:158" s="118" customFormat="1" ht="15" customHeight="1" x14ac:dyDescent="0.25">
      <c r="A802" s="285">
        <v>52010180</v>
      </c>
      <c r="B802" s="86">
        <v>-77.052861109999995</v>
      </c>
      <c r="C802" s="86">
        <v>2.0686388899999999</v>
      </c>
      <c r="D802" s="87">
        <v>680</v>
      </c>
      <c r="E802" s="542" t="s">
        <v>556</v>
      </c>
      <c r="F802" s="552" t="s">
        <v>65</v>
      </c>
      <c r="G802" s="552" t="s">
        <v>1521</v>
      </c>
      <c r="H802" s="552" t="s">
        <v>1103</v>
      </c>
      <c r="I802" s="552" t="s">
        <v>1690</v>
      </c>
      <c r="J802" s="171" t="s">
        <v>1103</v>
      </c>
      <c r="K802" s="126">
        <v>0</v>
      </c>
      <c r="L802" s="126">
        <v>0</v>
      </c>
      <c r="M802" s="126">
        <v>0</v>
      </c>
      <c r="N802" s="126">
        <v>0</v>
      </c>
      <c r="O802" s="126">
        <v>0</v>
      </c>
      <c r="P802" s="126">
        <v>0</v>
      </c>
      <c r="Q802" s="126">
        <v>0</v>
      </c>
      <c r="R802" s="126">
        <v>0</v>
      </c>
      <c r="S802" s="126">
        <v>0</v>
      </c>
      <c r="T802" s="126">
        <v>0</v>
      </c>
      <c r="U802" s="126">
        <v>0</v>
      </c>
      <c r="V802" s="661">
        <v>0</v>
      </c>
      <c r="W802" s="661">
        <v>0</v>
      </c>
      <c r="X802" s="126">
        <v>7</v>
      </c>
      <c r="Y802" s="126">
        <v>15</v>
      </c>
      <c r="Z802" s="339">
        <v>92</v>
      </c>
      <c r="AA802" s="126">
        <v>0</v>
      </c>
      <c r="AB802" s="91">
        <v>0</v>
      </c>
      <c r="AC802" s="91">
        <v>0</v>
      </c>
      <c r="AD802" s="126">
        <v>0</v>
      </c>
      <c r="AE802" s="126">
        <v>0</v>
      </c>
      <c r="AF802" s="126">
        <v>0</v>
      </c>
      <c r="AG802" s="126">
        <v>3</v>
      </c>
      <c r="AH802" s="126">
        <v>0</v>
      </c>
      <c r="AI802" s="126">
        <v>0</v>
      </c>
      <c r="AJ802" s="126">
        <v>9</v>
      </c>
      <c r="AK802" s="126">
        <v>0</v>
      </c>
      <c r="AL802" s="126">
        <v>0</v>
      </c>
      <c r="AM802" s="126">
        <v>0</v>
      </c>
      <c r="AN802" s="126">
        <v>7</v>
      </c>
      <c r="AO802" s="120"/>
      <c r="AP802" s="92">
        <f t="shared" si="531"/>
        <v>133</v>
      </c>
      <c r="AQ802" s="93">
        <v>148.57083333333333</v>
      </c>
      <c r="AR802" s="94">
        <f t="shared" si="540"/>
        <v>89.519589421431988</v>
      </c>
      <c r="AS802" s="95">
        <f t="shared" si="541"/>
        <v>89.519589421431974</v>
      </c>
      <c r="AT802" s="96">
        <f t="shared" si="542"/>
        <v>30</v>
      </c>
      <c r="AU802" s="97">
        <f t="shared" si="543"/>
        <v>6</v>
      </c>
      <c r="AV802" s="98"/>
      <c r="AW802" s="58">
        <f t="shared" si="539"/>
        <v>7</v>
      </c>
      <c r="AX802" s="99"/>
      <c r="AY802" s="100">
        <f t="shared" si="544"/>
        <v>92</v>
      </c>
      <c r="AZ802" s="101">
        <v>95</v>
      </c>
      <c r="BA802" s="102">
        <f t="shared" si="532"/>
        <v>-3</v>
      </c>
      <c r="BB802" s="102" t="str">
        <f t="shared" si="533"/>
        <v/>
      </c>
      <c r="BC802" s="102" t="str">
        <f t="shared" si="534"/>
        <v/>
      </c>
      <c r="BD802" s="102">
        <v>10.298408488063659</v>
      </c>
      <c r="BE802" s="103">
        <f t="shared" si="545"/>
        <v>-4.298408488063659</v>
      </c>
      <c r="BF802" s="125" t="s">
        <v>556</v>
      </c>
      <c r="BG802" s="105">
        <v>126.292</v>
      </c>
      <c r="BH802" s="105">
        <v>104.54230769230769</v>
      </c>
      <c r="BI802" s="105">
        <v>154.97083333333333</v>
      </c>
      <c r="BJ802" s="105">
        <v>148.57083333333333</v>
      </c>
      <c r="BK802" s="105">
        <v>122.06399999999999</v>
      </c>
      <c r="BL802" s="105">
        <v>56.08461538461539</v>
      </c>
      <c r="BM802" s="105">
        <v>30.111538461538462</v>
      </c>
      <c r="BN802" s="105">
        <v>25.9375</v>
      </c>
      <c r="BO802" s="105">
        <v>44.619230769230768</v>
      </c>
      <c r="BP802" s="105">
        <v>206.61111111111111</v>
      </c>
      <c r="BQ802" s="105">
        <v>259.46153846153845</v>
      </c>
      <c r="BR802" s="106">
        <v>225</v>
      </c>
      <c r="BS802" s="107"/>
      <c r="BT802" s="143">
        <v>8.9717948717948683</v>
      </c>
      <c r="BU802" s="143">
        <v>7.3782919666540376</v>
      </c>
      <c r="BV802" s="143">
        <v>10.361538461538458</v>
      </c>
      <c r="BW802" s="143">
        <v>10.298408488063659</v>
      </c>
      <c r="BX802" s="143">
        <v>7.4705128205128197</v>
      </c>
      <c r="BY802" s="143">
        <v>4.4230769230769242</v>
      </c>
      <c r="BZ802" s="143">
        <v>2.9999999999999991</v>
      </c>
      <c r="CA802" s="143">
        <v>2.3749999999999996</v>
      </c>
      <c r="CB802" s="143">
        <v>3.9615384615384617</v>
      </c>
      <c r="CC802" s="143">
        <v>11.888888888888889</v>
      </c>
      <c r="CD802" s="143">
        <v>14.421455938697317</v>
      </c>
      <c r="CE802" s="144">
        <v>11.981481481481486</v>
      </c>
      <c r="CF802" s="110"/>
      <c r="CG802" s="111">
        <v>89</v>
      </c>
      <c r="CH802" s="111">
        <v>86</v>
      </c>
      <c r="CI802" s="111">
        <v>120</v>
      </c>
      <c r="CJ802" s="111">
        <v>95</v>
      </c>
      <c r="CK802" s="111">
        <v>108</v>
      </c>
      <c r="CL802" s="111">
        <v>96</v>
      </c>
      <c r="CM802" s="111">
        <v>80</v>
      </c>
      <c r="CN802" s="111">
        <v>80</v>
      </c>
      <c r="CO802" s="111">
        <v>87</v>
      </c>
      <c r="CP802" s="111">
        <v>82</v>
      </c>
      <c r="CQ802" s="111">
        <v>100</v>
      </c>
      <c r="CR802" s="111">
        <v>99</v>
      </c>
      <c r="CS802" s="112"/>
      <c r="CT802" s="533" t="s">
        <v>556</v>
      </c>
      <c r="CU802" s="114">
        <f t="shared" si="521"/>
        <v>0</v>
      </c>
      <c r="CV802" s="114"/>
      <c r="CW802" s="114"/>
      <c r="CX802" s="114">
        <f t="shared" si="526"/>
        <v>114</v>
      </c>
      <c r="CY802" s="114"/>
      <c r="CZ802" s="114"/>
      <c r="DA802" s="114">
        <f t="shared" si="527"/>
        <v>19</v>
      </c>
      <c r="DB802" s="115">
        <f t="shared" si="547"/>
        <v>133</v>
      </c>
      <c r="DC802" s="116">
        <f t="shared" si="522"/>
        <v>10</v>
      </c>
      <c r="DD802" s="116">
        <f t="shared" si="529"/>
        <v>10</v>
      </c>
      <c r="DE802" s="116">
        <f t="shared" si="530"/>
        <v>10</v>
      </c>
      <c r="DF802" s="117">
        <f t="shared" si="523"/>
        <v>30</v>
      </c>
      <c r="DH802" s="119">
        <v>47.186550151975673</v>
      </c>
      <c r="DI802" s="119">
        <v>48.686122720364736</v>
      </c>
      <c r="DJ802" s="120">
        <v>35.689827127659569</v>
      </c>
      <c r="DK802" s="121"/>
      <c r="DL802" s="119">
        <v>31.020763069139967</v>
      </c>
      <c r="DM802" s="119">
        <v>46.378583473861724</v>
      </c>
      <c r="DN802" s="120">
        <v>43.225653456998316</v>
      </c>
      <c r="DO802" s="121"/>
      <c r="DP802" s="119">
        <v>42.428139534883719</v>
      </c>
      <c r="DQ802" s="119">
        <v>55.002790697674413</v>
      </c>
      <c r="DR802" s="120">
        <v>58.169069767441862</v>
      </c>
      <c r="DS802" s="121"/>
      <c r="DT802" s="119">
        <v>35.783436886854155</v>
      </c>
      <c r="DU802" s="119">
        <v>47.836805101373443</v>
      </c>
      <c r="DV802" s="120">
        <v>60.361008011772405</v>
      </c>
      <c r="DW802" s="121"/>
      <c r="DX802" s="119">
        <v>39.382566371681413</v>
      </c>
      <c r="DY802" s="119">
        <v>24.689070796460175</v>
      </c>
      <c r="DZ802" s="120">
        <v>48.878362831858411</v>
      </c>
      <c r="EA802" s="121"/>
      <c r="EB802" s="119">
        <v>33.300146198830411</v>
      </c>
      <c r="EC802" s="119">
        <v>18.662719298245616</v>
      </c>
      <c r="ED802" s="120">
        <v>10.612134502923977</v>
      </c>
      <c r="EE802" s="121"/>
      <c r="EF802" s="119">
        <v>12.305018939393941</v>
      </c>
      <c r="EG802" s="119">
        <v>15.82073863636364</v>
      </c>
      <c r="EH802" s="120">
        <v>8.5117424242424242</v>
      </c>
      <c r="EI802" s="121"/>
      <c r="EJ802" s="119">
        <v>3.724540816326531</v>
      </c>
      <c r="EK802" s="119">
        <v>4.9325000000000001</v>
      </c>
      <c r="EL802" s="120">
        <v>16.005459183673469</v>
      </c>
      <c r="EM802" s="121"/>
      <c r="EN802" s="119">
        <v>15.918364989733059</v>
      </c>
      <c r="EO802" s="119">
        <v>8.2094712525667344</v>
      </c>
      <c r="EP802" s="120">
        <v>24.628413757700208</v>
      </c>
      <c r="EQ802" s="121"/>
      <c r="ER802" s="119">
        <v>41.107768691588788</v>
      </c>
      <c r="ES802" s="119">
        <v>75.999240654205607</v>
      </c>
      <c r="ET802" s="120">
        <v>97.455490654205619</v>
      </c>
      <c r="EU802" s="121"/>
      <c r="EV802" s="119">
        <v>90.837757069408738</v>
      </c>
      <c r="EW802" s="119">
        <v>70.785272065124246</v>
      </c>
      <c r="EX802" s="120">
        <v>72.389470865467018</v>
      </c>
      <c r="EY802" s="121"/>
      <c r="EZ802" s="119">
        <v>78.242009387572651</v>
      </c>
      <c r="FA802" s="119">
        <v>91.840746535538671</v>
      </c>
      <c r="FB802" s="120">
        <v>50.354744076888693</v>
      </c>
    </row>
    <row r="803" spans="1:158" s="118" customFormat="1" ht="15" customHeight="1" x14ac:dyDescent="0.25">
      <c r="A803" s="553">
        <v>47020020</v>
      </c>
      <c r="B803" s="544">
        <v>-77.099722220000004</v>
      </c>
      <c r="C803" s="544">
        <v>0.47697222</v>
      </c>
      <c r="D803" s="545">
        <v>500</v>
      </c>
      <c r="E803" s="542" t="s">
        <v>1713</v>
      </c>
      <c r="F803" s="89" t="s">
        <v>723</v>
      </c>
      <c r="G803" s="89"/>
      <c r="H803" s="89"/>
      <c r="I803" s="89"/>
      <c r="J803" s="171" t="s">
        <v>1714</v>
      </c>
      <c r="K803" s="126">
        <v>0</v>
      </c>
      <c r="L803" s="126">
        <v>65</v>
      </c>
      <c r="M803" s="126">
        <v>12</v>
      </c>
      <c r="N803" s="126">
        <v>0</v>
      </c>
      <c r="O803" s="126">
        <v>15</v>
      </c>
      <c r="P803" s="126">
        <v>13</v>
      </c>
      <c r="Q803" s="126">
        <v>0</v>
      </c>
      <c r="R803" s="126">
        <v>0</v>
      </c>
      <c r="S803" s="126">
        <v>34</v>
      </c>
      <c r="T803" s="126">
        <v>0</v>
      </c>
      <c r="U803" s="126">
        <v>0</v>
      </c>
      <c r="V803" s="661" t="s">
        <v>1301</v>
      </c>
      <c r="W803" s="661" t="s">
        <v>1301</v>
      </c>
      <c r="X803" s="126" t="s">
        <v>1301</v>
      </c>
      <c r="Y803" s="126">
        <v>0</v>
      </c>
      <c r="Z803" s="339">
        <v>45</v>
      </c>
      <c r="AA803" s="126">
        <v>65</v>
      </c>
      <c r="AB803" s="91">
        <v>0</v>
      </c>
      <c r="AC803" s="91">
        <v>0</v>
      </c>
      <c r="AD803" s="126" t="s">
        <v>1301</v>
      </c>
      <c r="AE803" s="126" t="s">
        <v>1301</v>
      </c>
      <c r="AF803" s="126" t="s">
        <v>1301</v>
      </c>
      <c r="AG803" s="126">
        <v>20</v>
      </c>
      <c r="AH803" s="126">
        <v>0</v>
      </c>
      <c r="AI803" s="126">
        <v>0</v>
      </c>
      <c r="AJ803" s="126">
        <v>81</v>
      </c>
      <c r="AK803" s="126">
        <v>0</v>
      </c>
      <c r="AL803" s="126">
        <v>0</v>
      </c>
      <c r="AM803" s="126">
        <v>0</v>
      </c>
      <c r="AN803" s="126">
        <v>35</v>
      </c>
      <c r="AO803" s="120"/>
      <c r="AP803" s="92">
        <f t="shared" si="531"/>
        <v>385</v>
      </c>
      <c r="AQ803" s="93">
        <v>597.34</v>
      </c>
      <c r="AR803" s="94">
        <f t="shared" si="540"/>
        <v>64.452405665115336</v>
      </c>
      <c r="AS803" s="95">
        <f t="shared" si="541"/>
        <v>80.565507081394188</v>
      </c>
      <c r="AT803" s="96">
        <f t="shared" si="542"/>
        <v>24</v>
      </c>
      <c r="AU803" s="97">
        <f t="shared" si="543"/>
        <v>10</v>
      </c>
      <c r="AV803" s="98"/>
      <c r="AW803" s="58">
        <f t="shared" si="539"/>
        <v>35</v>
      </c>
      <c r="AX803" s="99"/>
      <c r="AY803" s="100">
        <f t="shared" si="544"/>
        <v>81</v>
      </c>
      <c r="AZ803" s="101">
        <v>165</v>
      </c>
      <c r="BA803" s="102">
        <f t="shared" si="532"/>
        <v>-84</v>
      </c>
      <c r="BB803" s="102" t="str">
        <f t="shared" si="533"/>
        <v/>
      </c>
      <c r="BC803" s="102" t="str">
        <f t="shared" si="534"/>
        <v/>
      </c>
      <c r="BD803" s="102">
        <v>18.002189381499722</v>
      </c>
      <c r="BE803" s="103">
        <f t="shared" si="545"/>
        <v>-8.002189381499722</v>
      </c>
      <c r="BF803" s="554" t="s">
        <v>1713</v>
      </c>
      <c r="BG803" s="105">
        <v>369.024</v>
      </c>
      <c r="BH803" s="105">
        <v>376.4</v>
      </c>
      <c r="BI803" s="105">
        <v>540.80821839960902</v>
      </c>
      <c r="BJ803" s="105">
        <v>597.34</v>
      </c>
      <c r="BK803" s="105">
        <v>613.35</v>
      </c>
      <c r="BL803" s="105">
        <v>530.76923076923072</v>
      </c>
      <c r="BM803" s="105">
        <v>485.26153846153841</v>
      </c>
      <c r="BN803" s="105">
        <v>344.76851900418598</v>
      </c>
      <c r="BO803" s="105">
        <v>423.04166666666669</v>
      </c>
      <c r="BP803" s="105">
        <v>415.92307692307691</v>
      </c>
      <c r="BQ803" s="105">
        <v>512.25557788213098</v>
      </c>
      <c r="BR803" s="106">
        <v>499.98</v>
      </c>
      <c r="BS803" s="107"/>
      <c r="BT803" s="333">
        <v>14.474603174603175</v>
      </c>
      <c r="BU803" s="333">
        <v>15.268969165000675</v>
      </c>
      <c r="BV803" s="333">
        <v>19.112880861156718</v>
      </c>
      <c r="BW803" s="333">
        <v>18.002189381499722</v>
      </c>
      <c r="BX803" s="333">
        <v>18.639080459770117</v>
      </c>
      <c r="BY803" s="109">
        <v>18.695767195767193</v>
      </c>
      <c r="BZ803" s="109">
        <v>18.332056194125151</v>
      </c>
      <c r="CA803" s="109">
        <v>13.785897435897436</v>
      </c>
      <c r="CB803" s="109">
        <v>13.577917771883294</v>
      </c>
      <c r="CC803" s="109">
        <v>14.127160493827157</v>
      </c>
      <c r="CD803" s="109">
        <v>16.053145130731338</v>
      </c>
      <c r="CE803" s="109">
        <v>17.184975369458133</v>
      </c>
      <c r="CF803" s="110"/>
      <c r="CG803" s="111">
        <v>137</v>
      </c>
      <c r="CH803" s="111">
        <v>149</v>
      </c>
      <c r="CI803" s="111">
        <v>193</v>
      </c>
      <c r="CJ803" s="111">
        <v>165</v>
      </c>
      <c r="CK803" s="111">
        <v>170</v>
      </c>
      <c r="CL803" s="111">
        <v>165</v>
      </c>
      <c r="CM803" s="111">
        <v>328</v>
      </c>
      <c r="CN803" s="111">
        <v>165</v>
      </c>
      <c r="CO803" s="111">
        <v>230</v>
      </c>
      <c r="CP803" s="111">
        <v>148</v>
      </c>
      <c r="CQ803" s="111">
        <v>165</v>
      </c>
      <c r="CR803" s="111">
        <v>133</v>
      </c>
      <c r="CS803" s="112"/>
      <c r="CT803" s="533" t="s">
        <v>1713</v>
      </c>
      <c r="CU803" s="114">
        <f t="shared" si="521"/>
        <v>139</v>
      </c>
      <c r="CV803" s="114"/>
      <c r="CW803" s="114"/>
      <c r="CX803" s="114">
        <f t="shared" si="526"/>
        <v>110</v>
      </c>
      <c r="CY803" s="114"/>
      <c r="CZ803" s="114"/>
      <c r="DA803" s="114">
        <f t="shared" si="527"/>
        <v>136</v>
      </c>
      <c r="DB803" s="115">
        <f t="shared" si="547"/>
        <v>385</v>
      </c>
      <c r="DC803" s="116">
        <f t="shared" si="522"/>
        <v>10</v>
      </c>
      <c r="DD803" s="116">
        <f t="shared" si="529"/>
        <v>6</v>
      </c>
      <c r="DE803" s="116">
        <f t="shared" si="530"/>
        <v>8</v>
      </c>
      <c r="DF803" s="117">
        <f t="shared" si="523"/>
        <v>24</v>
      </c>
      <c r="DH803" s="119"/>
      <c r="DI803" s="119"/>
      <c r="DJ803" s="120"/>
      <c r="DK803" s="121"/>
      <c r="DL803" s="119"/>
      <c r="DM803" s="119"/>
      <c r="DN803" s="120"/>
      <c r="DO803" s="121"/>
      <c r="DP803" s="119"/>
      <c r="DQ803" s="119"/>
      <c r="DR803" s="120"/>
      <c r="DS803" s="121"/>
      <c r="DT803" s="119"/>
      <c r="DU803" s="119"/>
      <c r="DV803" s="120"/>
      <c r="DW803" s="121"/>
      <c r="DX803" s="119"/>
      <c r="DY803" s="119"/>
      <c r="DZ803" s="120"/>
      <c r="EA803" s="121"/>
      <c r="EB803" s="119"/>
      <c r="EC803" s="119"/>
      <c r="ED803" s="120"/>
      <c r="EE803" s="121"/>
      <c r="EF803" s="119"/>
      <c r="EG803" s="119"/>
      <c r="EH803" s="120"/>
      <c r="EI803" s="121"/>
      <c r="EJ803" s="119"/>
      <c r="EK803" s="119"/>
      <c r="EL803" s="120"/>
      <c r="EM803" s="121"/>
      <c r="EN803" s="119"/>
      <c r="EO803" s="119"/>
      <c r="EP803" s="120"/>
      <c r="EQ803" s="121"/>
      <c r="ER803" s="119"/>
      <c r="ES803" s="119"/>
      <c r="ET803" s="120"/>
      <c r="EU803" s="121"/>
      <c r="EV803" s="119"/>
      <c r="EW803" s="119"/>
      <c r="EX803" s="120"/>
      <c r="EY803" s="121"/>
      <c r="EZ803" s="119"/>
      <c r="FA803" s="119"/>
      <c r="FB803" s="120"/>
    </row>
    <row r="804" spans="1:158" s="118" customFormat="1" ht="15" customHeight="1" x14ac:dyDescent="0.25">
      <c r="A804" s="555">
        <v>44010080</v>
      </c>
      <c r="B804" s="544">
        <v>-76.441361110000003</v>
      </c>
      <c r="C804" s="544">
        <v>0.96155555999999998</v>
      </c>
      <c r="D804" s="545">
        <v>500</v>
      </c>
      <c r="E804" s="548" t="s">
        <v>1715</v>
      </c>
      <c r="F804" s="551" t="s">
        <v>723</v>
      </c>
      <c r="G804" s="551"/>
      <c r="H804" s="551"/>
      <c r="I804" s="551"/>
      <c r="J804" s="365" t="s">
        <v>1716</v>
      </c>
      <c r="K804" s="126" t="s">
        <v>1301</v>
      </c>
      <c r="L804" s="126" t="s">
        <v>1301</v>
      </c>
      <c r="M804" s="126">
        <v>40.799999999999997</v>
      </c>
      <c r="N804" s="126" t="s">
        <v>1301</v>
      </c>
      <c r="O804" s="126" t="s">
        <v>1301</v>
      </c>
      <c r="P804" s="126">
        <v>10.5</v>
      </c>
      <c r="Q804" s="126">
        <v>0</v>
      </c>
      <c r="R804" s="126">
        <v>0</v>
      </c>
      <c r="S804" s="126">
        <v>20.8</v>
      </c>
      <c r="T804" s="126">
        <v>0</v>
      </c>
      <c r="U804" s="126">
        <v>0</v>
      </c>
      <c r="V804" s="661">
        <v>0</v>
      </c>
      <c r="W804" s="661">
        <v>0</v>
      </c>
      <c r="X804" s="126">
        <v>20.9</v>
      </c>
      <c r="Y804" s="126">
        <v>5.4</v>
      </c>
      <c r="Z804" s="339">
        <v>30.8</v>
      </c>
      <c r="AA804" s="126">
        <v>0</v>
      </c>
      <c r="AB804" s="91">
        <v>0</v>
      </c>
      <c r="AC804" s="91">
        <v>30.5</v>
      </c>
      <c r="AD804" s="126">
        <v>0</v>
      </c>
      <c r="AE804" s="126">
        <v>0</v>
      </c>
      <c r="AF804" s="126">
        <v>30.8</v>
      </c>
      <c r="AG804" s="126">
        <v>8.1999999999999993</v>
      </c>
      <c r="AH804" s="126">
        <v>0</v>
      </c>
      <c r="AI804" s="126">
        <v>0</v>
      </c>
      <c r="AJ804" s="126">
        <v>40.700000000000003</v>
      </c>
      <c r="AK804" s="126">
        <v>0</v>
      </c>
      <c r="AL804" s="126">
        <v>0</v>
      </c>
      <c r="AM804" s="126">
        <v>0</v>
      </c>
      <c r="AN804" s="126">
        <v>20.8</v>
      </c>
      <c r="AO804" s="120"/>
      <c r="AP804" s="92">
        <f t="shared" si="531"/>
        <v>260.20000000000005</v>
      </c>
      <c r="AQ804" s="93">
        <v>542.32333333333338</v>
      </c>
      <c r="AR804" s="94">
        <f t="shared" si="540"/>
        <v>47.978758059460226</v>
      </c>
      <c r="AS804" s="95">
        <f t="shared" si="541"/>
        <v>55.360105453223348</v>
      </c>
      <c r="AT804" s="96">
        <f t="shared" si="542"/>
        <v>26</v>
      </c>
      <c r="AU804" s="97">
        <f t="shared" si="543"/>
        <v>11</v>
      </c>
      <c r="AV804" s="98"/>
      <c r="AW804" s="58">
        <f t="shared" si="539"/>
        <v>20.8</v>
      </c>
      <c r="AX804" s="99"/>
      <c r="AY804" s="100">
        <f t="shared" si="544"/>
        <v>40.799999999999997</v>
      </c>
      <c r="AZ804" s="101">
        <v>152</v>
      </c>
      <c r="BA804" s="102">
        <f t="shared" si="532"/>
        <v>-111.2</v>
      </c>
      <c r="BB804" s="102" t="str">
        <f t="shared" si="533"/>
        <v/>
      </c>
      <c r="BC804" s="102" t="str">
        <f t="shared" si="534"/>
        <v/>
      </c>
      <c r="BD804" s="102">
        <v>20.5</v>
      </c>
      <c r="BE804" s="103">
        <f t="shared" si="545"/>
        <v>-9.5</v>
      </c>
      <c r="BF804" s="556" t="s">
        <v>1715</v>
      </c>
      <c r="BG804" s="105">
        <v>296.29615384615386</v>
      </c>
      <c r="BH804" s="105">
        <v>327.04814814814813</v>
      </c>
      <c r="BI804" s="105">
        <v>455.22142857142859</v>
      </c>
      <c r="BJ804" s="105">
        <v>542.32333333333338</v>
      </c>
      <c r="BK804" s="105">
        <v>518.78214285714284</v>
      </c>
      <c r="BL804" s="105">
        <v>460.30714285714288</v>
      </c>
      <c r="BM804" s="105">
        <v>402.21153846153845</v>
      </c>
      <c r="BN804" s="105">
        <v>333.19615384615383</v>
      </c>
      <c r="BO804" s="105">
        <v>301.99259259259259</v>
      </c>
      <c r="BP804" s="105">
        <v>366.85714285714283</v>
      </c>
      <c r="BQ804" s="105">
        <v>411.83199999999999</v>
      </c>
      <c r="BR804" s="106">
        <v>374.76428571428568</v>
      </c>
      <c r="BS804" s="107"/>
      <c r="BT804" s="333">
        <v>15.502469135802469</v>
      </c>
      <c r="BU804" s="333">
        <v>15.487127202413536</v>
      </c>
      <c r="BV804" s="333">
        <v>20.971507936507933</v>
      </c>
      <c r="BW804" s="333">
        <v>20.5</v>
      </c>
      <c r="BX804" s="333">
        <v>21.807407407407403</v>
      </c>
      <c r="BY804" s="109">
        <v>21.45862068965517</v>
      </c>
      <c r="BZ804" s="109">
        <v>20.319540229885057</v>
      </c>
      <c r="CA804" s="109">
        <v>16.315453384418902</v>
      </c>
      <c r="CB804" s="109">
        <v>15.167487684729062</v>
      </c>
      <c r="CC804" s="109">
        <v>16.923371647509576</v>
      </c>
      <c r="CD804" s="109">
        <v>17.434592227695674</v>
      </c>
      <c r="CE804" s="109">
        <v>17.336781609195402</v>
      </c>
      <c r="CF804" s="110"/>
      <c r="CG804" s="111">
        <v>140</v>
      </c>
      <c r="CH804" s="111">
        <v>135</v>
      </c>
      <c r="CI804" s="111">
        <v>154</v>
      </c>
      <c r="CJ804" s="111">
        <v>152</v>
      </c>
      <c r="CK804" s="111">
        <v>150</v>
      </c>
      <c r="CL804" s="111">
        <v>136</v>
      </c>
      <c r="CM804" s="111">
        <v>194</v>
      </c>
      <c r="CN804" s="111">
        <v>162</v>
      </c>
      <c r="CO804" s="111">
        <v>155</v>
      </c>
      <c r="CP804" s="111">
        <v>170</v>
      </c>
      <c r="CQ804" s="111">
        <v>160</v>
      </c>
      <c r="CR804" s="111">
        <v>127</v>
      </c>
      <c r="CS804" s="112"/>
      <c r="CT804" s="549" t="s">
        <v>1715</v>
      </c>
      <c r="CU804" s="114">
        <f t="shared" si="521"/>
        <v>72.099999999999994</v>
      </c>
      <c r="CV804" s="114"/>
      <c r="CW804" s="114"/>
      <c r="CX804" s="114">
        <f t="shared" si="526"/>
        <v>87.6</v>
      </c>
      <c r="CY804" s="114"/>
      <c r="CZ804" s="114"/>
      <c r="DA804" s="114">
        <f t="shared" si="527"/>
        <v>100.5</v>
      </c>
      <c r="DB804" s="115">
        <f t="shared" si="547"/>
        <v>260.2</v>
      </c>
      <c r="DC804" s="116">
        <f t="shared" si="522"/>
        <v>6</v>
      </c>
      <c r="DD804" s="116">
        <f t="shared" si="529"/>
        <v>10</v>
      </c>
      <c r="DE804" s="116">
        <f t="shared" si="530"/>
        <v>10</v>
      </c>
      <c r="DF804" s="117">
        <f t="shared" si="523"/>
        <v>26</v>
      </c>
      <c r="DH804" s="119"/>
      <c r="DI804" s="119"/>
      <c r="DJ804" s="120"/>
      <c r="DK804" s="121"/>
      <c r="DL804" s="119"/>
      <c r="DM804" s="119"/>
      <c r="DN804" s="120"/>
      <c r="DO804" s="121"/>
      <c r="DP804" s="119"/>
      <c r="DQ804" s="119"/>
      <c r="DR804" s="120"/>
      <c r="DS804" s="121"/>
      <c r="DT804" s="119"/>
      <c r="DU804" s="119"/>
      <c r="DV804" s="120"/>
      <c r="DW804" s="121"/>
      <c r="DX804" s="119"/>
      <c r="DY804" s="119"/>
      <c r="DZ804" s="120"/>
      <c r="EA804" s="121"/>
      <c r="EB804" s="119"/>
      <c r="EC804" s="119"/>
      <c r="ED804" s="120"/>
      <c r="EE804" s="121"/>
      <c r="EF804" s="119"/>
      <c r="EG804" s="119"/>
      <c r="EH804" s="120"/>
      <c r="EI804" s="121"/>
      <c r="EJ804" s="119"/>
      <c r="EK804" s="119"/>
      <c r="EL804" s="120"/>
      <c r="EM804" s="121"/>
      <c r="EN804" s="119"/>
      <c r="EO804" s="119"/>
      <c r="EP804" s="120"/>
      <c r="EQ804" s="121"/>
      <c r="ER804" s="119"/>
      <c r="ES804" s="119"/>
      <c r="ET804" s="120"/>
      <c r="EU804" s="121"/>
      <c r="EV804" s="119"/>
      <c r="EW804" s="119"/>
      <c r="EX804" s="120"/>
      <c r="EY804" s="121"/>
      <c r="EZ804" s="119"/>
      <c r="FA804" s="119"/>
      <c r="FB804" s="120"/>
    </row>
    <row r="805" spans="1:158" s="118" customFormat="1" ht="15" customHeight="1" x14ac:dyDescent="0.25">
      <c r="A805" s="557">
        <v>52050060</v>
      </c>
      <c r="B805" s="86">
        <v>-77.299777779999999</v>
      </c>
      <c r="C805" s="86">
        <v>1.0994999999999999</v>
      </c>
      <c r="D805" s="87">
        <v>2987</v>
      </c>
      <c r="E805" s="542" t="s">
        <v>1942</v>
      </c>
      <c r="F805" s="89" t="s">
        <v>616</v>
      </c>
      <c r="G805" s="558" t="s">
        <v>1521</v>
      </c>
      <c r="H805" s="558" t="s">
        <v>1103</v>
      </c>
      <c r="I805" s="558" t="s">
        <v>1557</v>
      </c>
      <c r="J805" s="171" t="s">
        <v>1104</v>
      </c>
      <c r="K805" s="126">
        <v>3</v>
      </c>
      <c r="L805" s="126">
        <v>5</v>
      </c>
      <c r="M805" s="126">
        <v>0</v>
      </c>
      <c r="N805" s="126">
        <v>0</v>
      </c>
      <c r="O805" s="126">
        <v>0</v>
      </c>
      <c r="P805" s="126">
        <v>0</v>
      </c>
      <c r="Q805" s="126">
        <v>1</v>
      </c>
      <c r="R805" s="126">
        <v>0</v>
      </c>
      <c r="S805" s="126">
        <v>0</v>
      </c>
      <c r="T805" s="126">
        <v>0</v>
      </c>
      <c r="U805" s="126">
        <v>0</v>
      </c>
      <c r="V805" s="661">
        <v>0</v>
      </c>
      <c r="W805" s="661">
        <v>0</v>
      </c>
      <c r="X805" s="126">
        <v>4</v>
      </c>
      <c r="Y805" s="126">
        <v>1</v>
      </c>
      <c r="Z805" s="339">
        <v>17</v>
      </c>
      <c r="AA805" s="126">
        <v>2</v>
      </c>
      <c r="AB805" s="91">
        <v>4</v>
      </c>
      <c r="AC805" s="91">
        <v>5</v>
      </c>
      <c r="AD805" s="126">
        <v>0</v>
      </c>
      <c r="AE805" s="126">
        <v>0</v>
      </c>
      <c r="AF805" s="126">
        <v>3</v>
      </c>
      <c r="AG805" s="126">
        <v>2</v>
      </c>
      <c r="AH805" s="126">
        <v>24</v>
      </c>
      <c r="AI805" s="126">
        <v>11</v>
      </c>
      <c r="AJ805" s="126">
        <v>17</v>
      </c>
      <c r="AK805" s="126">
        <v>8</v>
      </c>
      <c r="AL805" s="126">
        <v>0</v>
      </c>
      <c r="AM805" s="126">
        <v>1</v>
      </c>
      <c r="AN805" s="126">
        <v>3</v>
      </c>
      <c r="AO805" s="120"/>
      <c r="AP805" s="92">
        <f t="shared" si="531"/>
        <v>111</v>
      </c>
      <c r="AQ805" s="93">
        <v>124.98518518518519</v>
      </c>
      <c r="AR805" s="94">
        <f t="shared" si="540"/>
        <v>88.810525691933861</v>
      </c>
      <c r="AS805" s="95">
        <f t="shared" si="541"/>
        <v>88.810525691933861</v>
      </c>
      <c r="AT805" s="96">
        <f t="shared" si="542"/>
        <v>30</v>
      </c>
      <c r="AU805" s="97">
        <f t="shared" si="543"/>
        <v>17</v>
      </c>
      <c r="AV805" s="98"/>
      <c r="AW805" s="58">
        <f t="shared" si="539"/>
        <v>3</v>
      </c>
      <c r="AX805" s="99"/>
      <c r="AY805" s="100">
        <f t="shared" si="544"/>
        <v>24</v>
      </c>
      <c r="AZ805" s="101">
        <v>60</v>
      </c>
      <c r="BA805" s="102">
        <f t="shared" si="532"/>
        <v>-36</v>
      </c>
      <c r="BB805" s="102" t="str">
        <f t="shared" si="533"/>
        <v/>
      </c>
      <c r="BC805" s="102" t="str">
        <f t="shared" si="534"/>
        <v/>
      </c>
      <c r="BD805" s="102">
        <v>17.044920068701281</v>
      </c>
      <c r="BE805" s="103">
        <f t="shared" si="545"/>
        <v>-4.4920068701280513E-2</v>
      </c>
      <c r="BF805" s="125" t="s">
        <v>583</v>
      </c>
      <c r="BG805" s="105">
        <v>103.12666666666668</v>
      </c>
      <c r="BH805" s="105">
        <v>94.113793103448288</v>
      </c>
      <c r="BI805" s="105">
        <v>106.28620689655172</v>
      </c>
      <c r="BJ805" s="105">
        <v>124.98518518518519</v>
      </c>
      <c r="BK805" s="105">
        <v>113.19285714285714</v>
      </c>
      <c r="BL805" s="105">
        <v>73.871428571428581</v>
      </c>
      <c r="BM805" s="105">
        <v>61.181481481481484</v>
      </c>
      <c r="BN805" s="105">
        <v>42.322222222222223</v>
      </c>
      <c r="BO805" s="105">
        <v>46.720689655172414</v>
      </c>
      <c r="BP805" s="105">
        <v>98.11999999999999</v>
      </c>
      <c r="BQ805" s="105">
        <v>128.71666666666667</v>
      </c>
      <c r="BR805" s="106">
        <v>111.31666666666666</v>
      </c>
      <c r="BS805" s="107"/>
      <c r="BT805" s="333">
        <v>14.833333333333332</v>
      </c>
      <c r="BU805" s="333">
        <v>13.927466475095786</v>
      </c>
      <c r="BV805" s="333">
        <v>15.849999999999998</v>
      </c>
      <c r="BW805" s="333">
        <v>17.044920068701281</v>
      </c>
      <c r="BX805" s="333">
        <v>18.848275862068963</v>
      </c>
      <c r="BY805" s="109">
        <v>15.252080856123658</v>
      </c>
      <c r="BZ805" s="109">
        <v>12.955172413793106</v>
      </c>
      <c r="CA805" s="109">
        <v>10.944827586206896</v>
      </c>
      <c r="CB805" s="109">
        <v>10.474712643678163</v>
      </c>
      <c r="CC805" s="109">
        <v>14.2</v>
      </c>
      <c r="CD805" s="109">
        <v>16.999999999999996</v>
      </c>
      <c r="CE805" s="109">
        <v>16.066666666666663</v>
      </c>
      <c r="CF805" s="110"/>
      <c r="CG805" s="111">
        <v>65</v>
      </c>
      <c r="CH805" s="111">
        <v>55</v>
      </c>
      <c r="CI805" s="111">
        <v>60</v>
      </c>
      <c r="CJ805" s="111">
        <v>60</v>
      </c>
      <c r="CK805" s="111">
        <v>55</v>
      </c>
      <c r="CL805" s="111">
        <v>37</v>
      </c>
      <c r="CM805" s="111">
        <v>48</v>
      </c>
      <c r="CN805" s="111">
        <v>28</v>
      </c>
      <c r="CO805" s="111">
        <v>50</v>
      </c>
      <c r="CP805" s="111">
        <v>96</v>
      </c>
      <c r="CQ805" s="111">
        <v>39</v>
      </c>
      <c r="CR805" s="111">
        <v>64</v>
      </c>
      <c r="CS805" s="112"/>
      <c r="CT805" s="533" t="s">
        <v>583</v>
      </c>
      <c r="CU805" s="114">
        <f t="shared" si="521"/>
        <v>9</v>
      </c>
      <c r="CV805" s="114"/>
      <c r="CW805" s="114"/>
      <c r="CX805" s="114">
        <f t="shared" si="526"/>
        <v>33</v>
      </c>
      <c r="CY805" s="114"/>
      <c r="CZ805" s="114"/>
      <c r="DA805" s="114">
        <f t="shared" si="527"/>
        <v>69</v>
      </c>
      <c r="DB805" s="115">
        <f t="shared" si="547"/>
        <v>111</v>
      </c>
      <c r="DC805" s="116">
        <f t="shared" si="522"/>
        <v>10</v>
      </c>
      <c r="DD805" s="116">
        <f t="shared" si="529"/>
        <v>10</v>
      </c>
      <c r="DE805" s="116">
        <f t="shared" si="530"/>
        <v>10</v>
      </c>
      <c r="DF805" s="117">
        <f t="shared" si="523"/>
        <v>30</v>
      </c>
      <c r="DH805" s="119">
        <v>31.668537824111201</v>
      </c>
      <c r="DI805" s="119">
        <v>37.111567762630315</v>
      </c>
      <c r="DJ805" s="120">
        <v>33.350928896017109</v>
      </c>
      <c r="DK805" s="121"/>
      <c r="DL805" s="119">
        <v>26.669601644622002</v>
      </c>
      <c r="DM805" s="119">
        <v>30.292641868042352</v>
      </c>
      <c r="DN805" s="120">
        <v>32.506722004577007</v>
      </c>
      <c r="DO805" s="121"/>
      <c r="DP805" s="119">
        <v>31.809321171954462</v>
      </c>
      <c r="DQ805" s="119">
        <v>35.376721677220381</v>
      </c>
      <c r="DR805" s="120">
        <v>36.962233012894117</v>
      </c>
      <c r="DS805" s="121"/>
      <c r="DT805" s="119">
        <v>33.404219527189397</v>
      </c>
      <c r="DU805" s="119">
        <v>45.642402056670207</v>
      </c>
      <c r="DV805" s="120">
        <v>44.739585312692121</v>
      </c>
      <c r="DW805" s="121"/>
      <c r="DX805" s="119">
        <v>32.621448140900199</v>
      </c>
      <c r="DY805" s="119">
        <v>28.107788649706453</v>
      </c>
      <c r="DZ805" s="120">
        <v>51.599334637964773</v>
      </c>
      <c r="EA805" s="121"/>
      <c r="EB805" s="119">
        <v>27.818717303822936</v>
      </c>
      <c r="EC805" s="119">
        <v>21.878777665995976</v>
      </c>
      <c r="ED805" s="120">
        <v>20.591790744466799</v>
      </c>
      <c r="EE805" s="121"/>
      <c r="EF805" s="119">
        <v>20.152697884478251</v>
      </c>
      <c r="EG805" s="119">
        <v>21.338150701212268</v>
      </c>
      <c r="EH805" s="120">
        <v>17.880579985738059</v>
      </c>
      <c r="EI805" s="121"/>
      <c r="EJ805" s="119">
        <v>17.893361884368304</v>
      </c>
      <c r="EK805" s="119">
        <v>14.499793251126039</v>
      </c>
      <c r="EL805" s="120">
        <v>15.630982795540126</v>
      </c>
      <c r="EM805" s="121"/>
      <c r="EN805" s="119">
        <v>20.520634137314165</v>
      </c>
      <c r="EO805" s="119">
        <v>12.927999506507922</v>
      </c>
      <c r="EP805" s="120">
        <v>23.906538769971004</v>
      </c>
      <c r="EQ805" s="121"/>
      <c r="ER805" s="119">
        <v>23.576786037804215</v>
      </c>
      <c r="ES805" s="119">
        <v>43.125871127483535</v>
      </c>
      <c r="ET805" s="120">
        <v>45.483549731263963</v>
      </c>
      <c r="EU805" s="121"/>
      <c r="EV805" s="119">
        <v>38.214361889136299</v>
      </c>
      <c r="EW805" s="119">
        <v>39.402373139575765</v>
      </c>
      <c r="EX805" s="120">
        <v>43.0654078284308</v>
      </c>
      <c r="EY805" s="121"/>
      <c r="EZ805" s="119">
        <v>33.448429371748702</v>
      </c>
      <c r="FA805" s="119">
        <v>41.786014405762309</v>
      </c>
      <c r="FB805" s="120">
        <v>29.819127651060427</v>
      </c>
    </row>
    <row r="806" spans="1:158" s="118" customFormat="1" ht="15" customHeight="1" x14ac:dyDescent="0.25">
      <c r="A806" s="285">
        <v>52010040</v>
      </c>
      <c r="B806" s="86">
        <v>-76.737750000000005</v>
      </c>
      <c r="C806" s="86">
        <v>2.26238889</v>
      </c>
      <c r="D806" s="87">
        <v>1750</v>
      </c>
      <c r="E806" s="542" t="s">
        <v>584</v>
      </c>
      <c r="F806" s="552" t="s">
        <v>65</v>
      </c>
      <c r="G806" s="552" t="s">
        <v>1521</v>
      </c>
      <c r="H806" s="552" t="s">
        <v>1103</v>
      </c>
      <c r="I806" s="552" t="s">
        <v>1696</v>
      </c>
      <c r="J806" s="171" t="s">
        <v>1123</v>
      </c>
      <c r="K806" s="126">
        <v>20</v>
      </c>
      <c r="L806" s="126">
        <v>0.5</v>
      </c>
      <c r="M806" s="126">
        <v>0</v>
      </c>
      <c r="N806" s="126">
        <v>0</v>
      </c>
      <c r="O806" s="126">
        <v>0</v>
      </c>
      <c r="P806" s="126">
        <v>0</v>
      </c>
      <c r="Q806" s="126">
        <v>1.5</v>
      </c>
      <c r="R806" s="126">
        <v>0</v>
      </c>
      <c r="S806" s="126">
        <v>0</v>
      </c>
      <c r="T806" s="126">
        <v>1</v>
      </c>
      <c r="U806" s="126">
        <v>0</v>
      </c>
      <c r="V806" s="661">
        <v>0</v>
      </c>
      <c r="W806" s="661">
        <v>4.8</v>
      </c>
      <c r="X806" s="126">
        <v>44</v>
      </c>
      <c r="Y806" s="126">
        <v>22.3</v>
      </c>
      <c r="Z806" s="339">
        <v>66.8</v>
      </c>
      <c r="AA806" s="126">
        <v>3.8</v>
      </c>
      <c r="AB806" s="91">
        <v>0</v>
      </c>
      <c r="AC806" s="91">
        <v>3.5</v>
      </c>
      <c r="AD806" s="126">
        <v>0</v>
      </c>
      <c r="AE806" s="126">
        <v>0</v>
      </c>
      <c r="AF806" s="126">
        <v>2.7</v>
      </c>
      <c r="AG806" s="126">
        <v>21.8</v>
      </c>
      <c r="AH806" s="126">
        <v>4.5</v>
      </c>
      <c r="AI806" s="126">
        <v>35</v>
      </c>
      <c r="AJ806" s="126">
        <v>44.5</v>
      </c>
      <c r="AK806" s="126">
        <v>1.5</v>
      </c>
      <c r="AL806" s="126">
        <v>1</v>
      </c>
      <c r="AM806" s="126">
        <v>15.7</v>
      </c>
      <c r="AN806" s="126">
        <v>1.8</v>
      </c>
      <c r="AO806" s="120"/>
      <c r="AP806" s="92">
        <f t="shared" si="531"/>
        <v>296.7</v>
      </c>
      <c r="AQ806" s="93">
        <v>239.43214285714288</v>
      </c>
      <c r="AR806" s="94">
        <f t="shared" si="540"/>
        <v>123.91819931086945</v>
      </c>
      <c r="AS806" s="95">
        <f t="shared" si="541"/>
        <v>123.91819931086945</v>
      </c>
      <c r="AT806" s="96">
        <f t="shared" si="542"/>
        <v>30</v>
      </c>
      <c r="AU806" s="97">
        <f t="shared" si="543"/>
        <v>19</v>
      </c>
      <c r="AV806" s="98"/>
      <c r="AW806" s="58">
        <f t="shared" si="539"/>
        <v>1.8</v>
      </c>
      <c r="AX806" s="99"/>
      <c r="AY806" s="100">
        <f t="shared" si="544"/>
        <v>66.8</v>
      </c>
      <c r="AZ806" s="101">
        <v>130</v>
      </c>
      <c r="BA806" s="102">
        <f t="shared" si="532"/>
        <v>-63.2</v>
      </c>
      <c r="BB806" s="102" t="str">
        <f t="shared" si="533"/>
        <v/>
      </c>
      <c r="BC806" s="102" t="str">
        <f t="shared" si="534"/>
        <v/>
      </c>
      <c r="BD806" s="102">
        <v>15.835632183908046</v>
      </c>
      <c r="BE806" s="103">
        <f t="shared" si="545"/>
        <v>3.1643678160919535</v>
      </c>
      <c r="BF806" s="125" t="s">
        <v>584</v>
      </c>
      <c r="BG806" s="105">
        <v>264.41111111111115</v>
      </c>
      <c r="BH806" s="105">
        <v>225.70344827586212</v>
      </c>
      <c r="BI806" s="105">
        <v>248.82692307692312</v>
      </c>
      <c r="BJ806" s="105">
        <v>239.43214285714288</v>
      </c>
      <c r="BK806" s="105">
        <v>188.33103448275867</v>
      </c>
      <c r="BL806" s="105">
        <v>65.777777777777771</v>
      </c>
      <c r="BM806" s="105">
        <v>46.581481481481482</v>
      </c>
      <c r="BN806" s="105">
        <v>40.857142857142854</v>
      </c>
      <c r="BO806" s="105">
        <v>90.962068965517233</v>
      </c>
      <c r="BP806" s="105">
        <v>287.32666666666671</v>
      </c>
      <c r="BQ806" s="105">
        <v>405.96428571428567</v>
      </c>
      <c r="BR806" s="106">
        <v>376.86551724137939</v>
      </c>
      <c r="BS806" s="107"/>
      <c r="BT806" s="333">
        <v>15.496666666666664</v>
      </c>
      <c r="BU806" s="333">
        <v>12.529956516450769</v>
      </c>
      <c r="BV806" s="333">
        <v>15.660919540229884</v>
      </c>
      <c r="BW806" s="333">
        <v>15.835632183908046</v>
      </c>
      <c r="BX806" s="333">
        <v>14.502469135802469</v>
      </c>
      <c r="BY806" s="109">
        <v>7.5730523627075357</v>
      </c>
      <c r="BZ806" s="109">
        <v>5.0416666666666652</v>
      </c>
      <c r="CA806" s="109">
        <v>4.4563218390804584</v>
      </c>
      <c r="CB806" s="109">
        <v>7.6896551724137936</v>
      </c>
      <c r="CC806" s="109">
        <v>16.3</v>
      </c>
      <c r="CD806" s="109">
        <v>21.244827586206895</v>
      </c>
      <c r="CE806" s="109">
        <v>19.416666666666671</v>
      </c>
      <c r="CF806" s="110"/>
      <c r="CG806" s="111">
        <v>119</v>
      </c>
      <c r="CH806" s="111">
        <v>100.6</v>
      </c>
      <c r="CI806" s="111">
        <v>103</v>
      </c>
      <c r="CJ806" s="111">
        <v>130</v>
      </c>
      <c r="CK806" s="111">
        <v>104</v>
      </c>
      <c r="CL806" s="111">
        <v>62.1</v>
      </c>
      <c r="CM806" s="111">
        <v>67.7</v>
      </c>
      <c r="CN806" s="111">
        <v>88</v>
      </c>
      <c r="CO806" s="111">
        <v>80</v>
      </c>
      <c r="CP806" s="111">
        <v>97.5</v>
      </c>
      <c r="CQ806" s="111">
        <v>120.5</v>
      </c>
      <c r="CR806" s="111">
        <v>105.4</v>
      </c>
      <c r="CS806" s="112"/>
      <c r="CT806" s="533" t="s">
        <v>584</v>
      </c>
      <c r="CU806" s="114">
        <f t="shared" si="521"/>
        <v>23</v>
      </c>
      <c r="CV806" s="114"/>
      <c r="CW806" s="114"/>
      <c r="CX806" s="114">
        <f t="shared" si="526"/>
        <v>145.19999999999999</v>
      </c>
      <c r="CY806" s="114"/>
      <c r="CZ806" s="114"/>
      <c r="DA806" s="114">
        <f t="shared" si="527"/>
        <v>128.5</v>
      </c>
      <c r="DB806" s="115">
        <f t="shared" si="547"/>
        <v>296.7</v>
      </c>
      <c r="DC806" s="116">
        <f t="shared" si="522"/>
        <v>10</v>
      </c>
      <c r="DD806" s="116">
        <f t="shared" si="529"/>
        <v>10</v>
      </c>
      <c r="DE806" s="116">
        <f t="shared" si="530"/>
        <v>10</v>
      </c>
      <c r="DF806" s="117">
        <f t="shared" si="523"/>
        <v>30</v>
      </c>
      <c r="DH806" s="119">
        <v>103.76872916666667</v>
      </c>
      <c r="DI806" s="119">
        <v>97.993104166666683</v>
      </c>
      <c r="DJ806" s="120">
        <v>75.468166666666676</v>
      </c>
      <c r="DK806" s="121"/>
      <c r="DL806" s="119">
        <v>61.240333494441764</v>
      </c>
      <c r="DM806" s="119">
        <v>81.360762042854844</v>
      </c>
      <c r="DN806" s="120">
        <v>59.482237796036728</v>
      </c>
      <c r="DO806" s="121"/>
      <c r="DP806" s="119">
        <v>58.2439619883041</v>
      </c>
      <c r="DQ806" s="119">
        <v>62.010984405458103</v>
      </c>
      <c r="DR806" s="120">
        <v>77.948386939571165</v>
      </c>
      <c r="DS806" s="121"/>
      <c r="DT806" s="119">
        <v>52.793082388510953</v>
      </c>
      <c r="DU806" s="119">
        <v>85.303528344671207</v>
      </c>
      <c r="DV806" s="120">
        <v>75.89005593348449</v>
      </c>
      <c r="DW806" s="121"/>
      <c r="DX806" s="119">
        <v>56.513319183343441</v>
      </c>
      <c r="DY806" s="119">
        <v>41.144808975136442</v>
      </c>
      <c r="DZ806" s="120">
        <v>62.738538508186785</v>
      </c>
      <c r="EA806" s="121"/>
      <c r="EB806" s="119">
        <v>31.534964753272906</v>
      </c>
      <c r="EC806" s="119">
        <v>16.582215508559916</v>
      </c>
      <c r="ED806" s="120">
        <v>15.336153071500501</v>
      </c>
      <c r="EE806" s="121"/>
      <c r="EF806" s="119">
        <v>11.464275208367377</v>
      </c>
      <c r="EG806" s="119">
        <v>12.268785749305438</v>
      </c>
      <c r="EH806" s="120">
        <v>18.704870076809932</v>
      </c>
      <c r="EI806" s="121"/>
      <c r="EJ806" s="119">
        <v>13.331360856269116</v>
      </c>
      <c r="EK806" s="119">
        <v>9.550825688073397</v>
      </c>
      <c r="EL806" s="120">
        <v>20.494480122324166</v>
      </c>
      <c r="EM806" s="121"/>
      <c r="EN806" s="119">
        <v>19.760924796747968</v>
      </c>
      <c r="EO806" s="119">
        <v>26.928099593495933</v>
      </c>
      <c r="EP806" s="120">
        <v>54.060975609756092</v>
      </c>
      <c r="EQ806" s="121"/>
      <c r="ER806" s="119">
        <v>63.260929306339193</v>
      </c>
      <c r="ES806" s="119">
        <v>95.534893240402695</v>
      </c>
      <c r="ET806" s="120">
        <v>139.49084411992479</v>
      </c>
      <c r="EU806" s="121"/>
      <c r="EV806" s="119">
        <v>97.360795347964725</v>
      </c>
      <c r="EW806" s="119">
        <v>135.91648846370285</v>
      </c>
      <c r="EX806" s="120">
        <v>130.18938285499905</v>
      </c>
      <c r="EY806" s="121"/>
      <c r="EZ806" s="119">
        <v>121.52410869065773</v>
      </c>
      <c r="FA806" s="119">
        <v>110.86056935190797</v>
      </c>
      <c r="FB806" s="120">
        <v>99.794632302261988</v>
      </c>
    </row>
    <row r="807" spans="1:158" s="118" customFormat="1" ht="15" customHeight="1" x14ac:dyDescent="0.25">
      <c r="A807" s="553">
        <v>47010030</v>
      </c>
      <c r="B807" s="544">
        <v>-76.480222220000002</v>
      </c>
      <c r="C807" s="544">
        <v>0.47361111</v>
      </c>
      <c r="D807" s="545">
        <v>260</v>
      </c>
      <c r="E807" s="542" t="s">
        <v>1717</v>
      </c>
      <c r="F807" s="552" t="s">
        <v>723</v>
      </c>
      <c r="G807" s="552"/>
      <c r="H807" s="552"/>
      <c r="I807" s="552"/>
      <c r="J807" s="171" t="s">
        <v>1718</v>
      </c>
      <c r="K807" s="126">
        <v>0</v>
      </c>
      <c r="L807" s="126">
        <v>0</v>
      </c>
      <c r="M807" s="126">
        <v>0</v>
      </c>
      <c r="N807" s="126">
        <v>0</v>
      </c>
      <c r="O807" s="126">
        <v>6</v>
      </c>
      <c r="P807" s="126">
        <v>46</v>
      </c>
      <c r="Q807" s="126">
        <v>3</v>
      </c>
      <c r="R807" s="126">
        <v>15</v>
      </c>
      <c r="S807" s="126">
        <v>42</v>
      </c>
      <c r="T807" s="126">
        <v>21</v>
      </c>
      <c r="U807" s="126">
        <v>0</v>
      </c>
      <c r="V807" s="661">
        <v>0</v>
      </c>
      <c r="W807" s="661">
        <v>0</v>
      </c>
      <c r="X807" s="126">
        <v>0</v>
      </c>
      <c r="Y807" s="126">
        <v>0</v>
      </c>
      <c r="Z807" s="339">
        <v>14</v>
      </c>
      <c r="AA807" s="126">
        <v>17</v>
      </c>
      <c r="AB807" s="91">
        <v>0</v>
      </c>
      <c r="AC807" s="91">
        <v>16</v>
      </c>
      <c r="AD807" s="126">
        <v>0</v>
      </c>
      <c r="AE807" s="126">
        <v>0</v>
      </c>
      <c r="AF807" s="126">
        <v>19</v>
      </c>
      <c r="AG807" s="126">
        <v>0</v>
      </c>
      <c r="AH807" s="126">
        <v>0</v>
      </c>
      <c r="AI807" s="126">
        <v>0</v>
      </c>
      <c r="AJ807" s="126">
        <v>0</v>
      </c>
      <c r="AK807" s="126">
        <v>0</v>
      </c>
      <c r="AL807" s="126">
        <v>0</v>
      </c>
      <c r="AM807" s="126">
        <v>0</v>
      </c>
      <c r="AN807" s="126">
        <v>0</v>
      </c>
      <c r="AO807" s="120"/>
      <c r="AP807" s="92">
        <f t="shared" si="531"/>
        <v>199</v>
      </c>
      <c r="AQ807" s="93">
        <v>389.14333333333332</v>
      </c>
      <c r="AR807" s="94">
        <f t="shared" si="540"/>
        <v>51.137969728377719</v>
      </c>
      <c r="AS807" s="95">
        <f t="shared" si="541"/>
        <v>51.137969728377719</v>
      </c>
      <c r="AT807" s="96">
        <f t="shared" si="542"/>
        <v>30</v>
      </c>
      <c r="AU807" s="97">
        <f t="shared" si="543"/>
        <v>10</v>
      </c>
      <c r="AV807" s="98"/>
      <c r="AW807" s="58">
        <f>+LOOKUP(1000,K807:AO807)</f>
        <v>0</v>
      </c>
      <c r="AX807" s="99"/>
      <c r="AY807" s="100">
        <f t="shared" si="544"/>
        <v>46</v>
      </c>
      <c r="AZ807" s="101">
        <v>140</v>
      </c>
      <c r="BA807" s="102">
        <f t="shared" si="532"/>
        <v>-94</v>
      </c>
      <c r="BB807" s="102" t="str">
        <f t="shared" si="533"/>
        <v/>
      </c>
      <c r="BC807" s="102" t="str">
        <f t="shared" si="534"/>
        <v/>
      </c>
      <c r="BD807" s="102">
        <v>19.166666666666661</v>
      </c>
      <c r="BE807" s="103">
        <f t="shared" si="545"/>
        <v>-9.1666666666666607</v>
      </c>
      <c r="BF807" s="554" t="s">
        <v>1717</v>
      </c>
      <c r="BG807" s="105">
        <v>214.25666666666669</v>
      </c>
      <c r="BH807" s="105">
        <v>246.67241379310346</v>
      </c>
      <c r="BI807" s="105">
        <v>350.33448275862071</v>
      </c>
      <c r="BJ807" s="105">
        <v>389.14333333333332</v>
      </c>
      <c r="BK807" s="105">
        <v>411.35517241379313</v>
      </c>
      <c r="BL807" s="105">
        <v>367.70666666666671</v>
      </c>
      <c r="BM807" s="105">
        <v>319.95666666666659</v>
      </c>
      <c r="BN807" s="105">
        <v>216.51071428571427</v>
      </c>
      <c r="BO807" s="105">
        <v>239.90666666666667</v>
      </c>
      <c r="BP807" s="105">
        <v>279.61379310344824</v>
      </c>
      <c r="BQ807" s="105">
        <v>349.00714285714281</v>
      </c>
      <c r="BR807" s="106">
        <v>244.14827586206894</v>
      </c>
      <c r="BS807" s="107"/>
      <c r="BT807" s="143">
        <v>12.2</v>
      </c>
      <c r="BU807" s="143">
        <v>13.053688211313064</v>
      </c>
      <c r="BV807" s="143">
        <v>18.512345679012352</v>
      </c>
      <c r="BW807" s="143">
        <v>19.166666666666661</v>
      </c>
      <c r="BX807" s="143">
        <v>19.982222222222219</v>
      </c>
      <c r="BY807" s="143">
        <v>20.099999999999998</v>
      </c>
      <c r="BZ807" s="143">
        <v>17.600000000000001</v>
      </c>
      <c r="CA807" s="143">
        <v>13.531034482758617</v>
      </c>
      <c r="CB807" s="143">
        <v>13.433333333333334</v>
      </c>
      <c r="CC807" s="143">
        <v>14.482758620689653</v>
      </c>
      <c r="CD807" s="143">
        <v>16.642092746730082</v>
      </c>
      <c r="CE807" s="144">
        <v>14.620689655172415</v>
      </c>
      <c r="CF807" s="110"/>
      <c r="CG807" s="111">
        <v>122</v>
      </c>
      <c r="CH807" s="111">
        <v>133</v>
      </c>
      <c r="CI807" s="111">
        <v>128.5</v>
      </c>
      <c r="CJ807" s="111">
        <v>140</v>
      </c>
      <c r="CK807" s="111">
        <v>157</v>
      </c>
      <c r="CL807" s="111">
        <v>157</v>
      </c>
      <c r="CM807" s="111">
        <v>126</v>
      </c>
      <c r="CN807" s="111">
        <v>135</v>
      </c>
      <c r="CO807" s="111">
        <v>125</v>
      </c>
      <c r="CP807" s="111">
        <v>134</v>
      </c>
      <c r="CQ807" s="111">
        <v>155</v>
      </c>
      <c r="CR807" s="111">
        <v>140</v>
      </c>
      <c r="CS807" s="112"/>
      <c r="CT807" s="533" t="s">
        <v>1717</v>
      </c>
      <c r="CU807" s="114">
        <f t="shared" si="521"/>
        <v>133</v>
      </c>
      <c r="CV807" s="114"/>
      <c r="CW807" s="114"/>
      <c r="CX807" s="114">
        <f t="shared" si="526"/>
        <v>47</v>
      </c>
      <c r="CY807" s="114"/>
      <c r="CZ807" s="114"/>
      <c r="DA807" s="114">
        <f t="shared" si="527"/>
        <v>19</v>
      </c>
      <c r="DB807" s="115">
        <f>+SUM(CU807:DA807)</f>
        <v>199</v>
      </c>
      <c r="DC807" s="116">
        <f t="shared" si="522"/>
        <v>10</v>
      </c>
      <c r="DD807" s="116">
        <f t="shared" si="529"/>
        <v>10</v>
      </c>
      <c r="DE807" s="116">
        <f t="shared" si="530"/>
        <v>10</v>
      </c>
      <c r="DF807" s="117">
        <f t="shared" si="523"/>
        <v>30</v>
      </c>
      <c r="DH807" s="119">
        <v>71.127486187845307</v>
      </c>
      <c r="DI807" s="119">
        <v>89.760883977900548</v>
      </c>
      <c r="DJ807" s="120">
        <v>56.701629834254149</v>
      </c>
      <c r="DK807" s="121"/>
      <c r="DL807" s="119">
        <v>50.455929203539824</v>
      </c>
      <c r="DM807" s="119">
        <v>51.394159292035397</v>
      </c>
      <c r="DN807" s="120">
        <v>51.289911504424779</v>
      </c>
      <c r="DO807" s="121"/>
      <c r="DP807" s="119">
        <v>47.010837292161533</v>
      </c>
      <c r="DQ807" s="119">
        <v>57.562158551068897</v>
      </c>
      <c r="DR807" s="120">
        <v>71.35200415676961</v>
      </c>
      <c r="DS807" s="121"/>
      <c r="DT807" s="119">
        <v>54.975042541123081</v>
      </c>
      <c r="DU807" s="119">
        <v>60.472546795235388</v>
      </c>
      <c r="DV807" s="120">
        <v>60.772410663641516</v>
      </c>
      <c r="DW807" s="121"/>
      <c r="DX807" s="119">
        <v>42.546619217081854</v>
      </c>
      <c r="DY807" s="119">
        <v>43.334519572953738</v>
      </c>
      <c r="DZ807" s="120">
        <v>52.493861209964415</v>
      </c>
      <c r="EA807" s="121"/>
      <c r="EB807" s="119">
        <v>31.47179968701095</v>
      </c>
      <c r="EC807" s="119">
        <v>15.586979655712049</v>
      </c>
      <c r="ED807" s="120">
        <v>16.381220657276995</v>
      </c>
      <c r="EE807" s="121"/>
      <c r="EF807" s="119">
        <v>16.947120853080566</v>
      </c>
      <c r="EG807" s="119">
        <v>10.532109004739336</v>
      </c>
      <c r="EH807" s="120">
        <v>12.925770142180093</v>
      </c>
      <c r="EI807" s="121"/>
      <c r="EJ807" s="119">
        <v>11.213942307692307</v>
      </c>
      <c r="EK807" s="119">
        <v>10.466346153846153</v>
      </c>
      <c r="EL807" s="120">
        <v>17.194711538461537</v>
      </c>
      <c r="EM807" s="121"/>
      <c r="EN807" s="119">
        <v>11.44250803858521</v>
      </c>
      <c r="EO807" s="119">
        <v>10.782363344051449</v>
      </c>
      <c r="EP807" s="120">
        <v>46.210128617363338</v>
      </c>
      <c r="EQ807" s="121"/>
      <c r="ER807" s="119">
        <v>41.59166961913197</v>
      </c>
      <c r="ES807" s="119">
        <v>84.366040744021248</v>
      </c>
      <c r="ET807" s="120">
        <v>96.587289636846762</v>
      </c>
      <c r="EU807" s="121"/>
      <c r="EV807" s="119">
        <v>83.982294636795658</v>
      </c>
      <c r="EW807" s="119">
        <v>114.56719280380176</v>
      </c>
      <c r="EX807" s="120">
        <v>98.820512559402573</v>
      </c>
      <c r="EY807" s="121"/>
      <c r="EZ807" s="119">
        <v>82.475778103258904</v>
      </c>
      <c r="FA807" s="119">
        <v>102.26594653972906</v>
      </c>
      <c r="FB807" s="120">
        <v>89.608275357012104</v>
      </c>
    </row>
    <row r="808" spans="1:158" s="118" customFormat="1" ht="15" customHeight="1" x14ac:dyDescent="0.25">
      <c r="A808" s="550">
        <v>47010230</v>
      </c>
      <c r="B808" s="86">
        <v>-77.157361109999997</v>
      </c>
      <c r="C808" s="86">
        <v>0.990166667</v>
      </c>
      <c r="D808" s="87">
        <v>2719</v>
      </c>
      <c r="E808" s="548" t="s">
        <v>1777</v>
      </c>
      <c r="F808" s="551" t="s">
        <v>616</v>
      </c>
      <c r="G808" s="551" t="s">
        <v>1104</v>
      </c>
      <c r="H808" s="551"/>
      <c r="I808" s="551"/>
      <c r="J808" s="365" t="s">
        <v>1104</v>
      </c>
      <c r="K808" s="126">
        <v>7.8</v>
      </c>
      <c r="L808" s="126">
        <v>0.6</v>
      </c>
      <c r="M808" s="126">
        <v>0</v>
      </c>
      <c r="N808" s="126">
        <v>0</v>
      </c>
      <c r="O808" s="126">
        <v>1.2</v>
      </c>
      <c r="P808" s="126">
        <v>6.5</v>
      </c>
      <c r="Q808" s="126">
        <v>1.8</v>
      </c>
      <c r="R808" s="126">
        <v>5.7</v>
      </c>
      <c r="S808" s="126">
        <v>6.5</v>
      </c>
      <c r="T808" s="126">
        <v>4.9000000000000004</v>
      </c>
      <c r="U808" s="126">
        <v>0.8</v>
      </c>
      <c r="V808" s="660">
        <v>1.1000000000000001</v>
      </c>
      <c r="W808" s="660">
        <v>0</v>
      </c>
      <c r="X808" s="126">
        <v>0</v>
      </c>
      <c r="Y808" s="91">
        <v>2.7</v>
      </c>
      <c r="Z808" s="246">
        <v>15.8</v>
      </c>
      <c r="AA808" s="91">
        <v>6</v>
      </c>
      <c r="AB808" s="91">
        <v>0</v>
      </c>
      <c r="AC808" s="91">
        <v>0</v>
      </c>
      <c r="AD808" s="126">
        <v>0</v>
      </c>
      <c r="AE808" s="126">
        <v>1.3</v>
      </c>
      <c r="AF808" s="126">
        <v>1.9</v>
      </c>
      <c r="AG808" s="126">
        <v>0</v>
      </c>
      <c r="AH808" s="126">
        <v>3.3</v>
      </c>
      <c r="AI808" s="126">
        <v>0</v>
      </c>
      <c r="AJ808" s="126">
        <v>0</v>
      </c>
      <c r="AK808" s="126">
        <v>0</v>
      </c>
      <c r="AL808" s="126">
        <v>1.5</v>
      </c>
      <c r="AM808" s="126">
        <v>0</v>
      </c>
      <c r="AN808" s="126">
        <v>10</v>
      </c>
      <c r="AO808" s="120"/>
      <c r="AP808" s="92">
        <f t="shared" si="531"/>
        <v>79.400000000000006</v>
      </c>
      <c r="AQ808" s="93">
        <v>178.25238095238097</v>
      </c>
      <c r="AR808" s="94">
        <f t="shared" si="540"/>
        <v>44.543584537707368</v>
      </c>
      <c r="AS808" s="95">
        <f t="shared" si="541"/>
        <v>44.54358453770736</v>
      </c>
      <c r="AT808" s="96">
        <f t="shared" si="542"/>
        <v>30</v>
      </c>
      <c r="AU808" s="97">
        <f t="shared" si="543"/>
        <v>18</v>
      </c>
      <c r="AV808" s="98"/>
      <c r="AW808" s="58">
        <f>+LOOKUP(1000,K808:AO808)</f>
        <v>10</v>
      </c>
      <c r="AX808" s="99"/>
      <c r="AY808" s="100">
        <f t="shared" si="544"/>
        <v>15.8</v>
      </c>
      <c r="AZ808" s="101">
        <v>87.9</v>
      </c>
      <c r="BA808" s="102">
        <f t="shared" si="532"/>
        <v>-72.100000000000009</v>
      </c>
      <c r="BB808" s="102" t="str">
        <f t="shared" si="533"/>
        <v/>
      </c>
      <c r="BC808" s="102" t="str">
        <f t="shared" si="534"/>
        <v/>
      </c>
      <c r="BD808" s="102">
        <v>24.571428571428573</v>
      </c>
      <c r="BE808" s="103">
        <f t="shared" si="545"/>
        <v>-6.571428571428573</v>
      </c>
      <c r="BF808" s="213" t="s">
        <v>1777</v>
      </c>
      <c r="BG808" s="105">
        <v>112.15238095238097</v>
      </c>
      <c r="BH808" s="105">
        <v>127.50000000000003</v>
      </c>
      <c r="BI808" s="105">
        <v>153.43809523809523</v>
      </c>
      <c r="BJ808" s="105">
        <v>178.25238095238097</v>
      </c>
      <c r="BK808" s="105">
        <v>208.85238095238094</v>
      </c>
      <c r="BL808" s="105">
        <v>202.86666666666665</v>
      </c>
      <c r="BM808" s="105">
        <v>213.19047619047615</v>
      </c>
      <c r="BN808" s="105">
        <v>180.19523809523807</v>
      </c>
      <c r="BO808" s="105">
        <v>136.25238095238097</v>
      </c>
      <c r="BP808" s="105">
        <v>134.13333333333335</v>
      </c>
      <c r="BQ808" s="105">
        <v>123.89523809523808</v>
      </c>
      <c r="BR808" s="106">
        <v>128.35714285714286</v>
      </c>
      <c r="BS808" s="107"/>
      <c r="BT808" s="333">
        <v>19.904761904761905</v>
      </c>
      <c r="BU808" s="333">
        <v>19.523809523809526</v>
      </c>
      <c r="BV808" s="333">
        <v>23.571428571428573</v>
      </c>
      <c r="BW808" s="333">
        <v>24.571428571428573</v>
      </c>
      <c r="BX808" s="333">
        <v>26</v>
      </c>
      <c r="BY808" s="109">
        <v>25.38095238095238</v>
      </c>
      <c r="BZ808" s="109">
        <v>25.904761904761905</v>
      </c>
      <c r="CA808" s="109">
        <v>24.285714285714285</v>
      </c>
      <c r="CB808" s="109">
        <v>21.952380952380953</v>
      </c>
      <c r="CC808" s="109">
        <v>22.523809523809526</v>
      </c>
      <c r="CD808" s="109">
        <v>22.571428571428573</v>
      </c>
      <c r="CE808" s="109">
        <v>22.428571428571427</v>
      </c>
      <c r="CF808" s="110"/>
      <c r="CG808" s="111">
        <v>89.3</v>
      </c>
      <c r="CH808" s="111">
        <v>65</v>
      </c>
      <c r="CI808" s="111">
        <v>49.1</v>
      </c>
      <c r="CJ808" s="111">
        <v>87.9</v>
      </c>
      <c r="CK808" s="111">
        <v>69.2</v>
      </c>
      <c r="CL808" s="111">
        <v>110</v>
      </c>
      <c r="CM808" s="111">
        <v>75</v>
      </c>
      <c r="CN808" s="111">
        <v>83</v>
      </c>
      <c r="CO808" s="111">
        <v>84.2</v>
      </c>
      <c r="CP808" s="111">
        <v>80</v>
      </c>
      <c r="CQ808" s="111">
        <v>92.3</v>
      </c>
      <c r="CR808" s="111">
        <v>92.1</v>
      </c>
      <c r="CS808" s="112"/>
      <c r="CT808" s="549" t="s">
        <v>1777</v>
      </c>
      <c r="CU808" s="114"/>
      <c r="CV808" s="114"/>
      <c r="CW808" s="114"/>
      <c r="CX808" s="114"/>
      <c r="CY808" s="114"/>
      <c r="CZ808" s="114"/>
      <c r="DA808" s="114"/>
      <c r="DB808" s="115"/>
      <c r="DC808" s="116"/>
      <c r="DD808" s="116"/>
      <c r="DE808" s="116"/>
      <c r="DF808" s="117"/>
      <c r="DH808" s="119">
        <v>29.427199999999999</v>
      </c>
      <c r="DI808" s="119">
        <v>31.572933333333332</v>
      </c>
      <c r="DJ808" s="120">
        <v>30.959866666666667</v>
      </c>
      <c r="DK808" s="121"/>
      <c r="DL808" s="119">
        <v>36.136916299559473</v>
      </c>
      <c r="DM808" s="119">
        <v>33.949955947136559</v>
      </c>
      <c r="DN808" s="120">
        <v>48.113127753303957</v>
      </c>
      <c r="DO808" s="121"/>
      <c r="DP808" s="119">
        <v>47.545152563949557</v>
      </c>
      <c r="DQ808" s="119">
        <v>33.003142777578873</v>
      </c>
      <c r="DR808" s="120">
        <v>42.904085610852533</v>
      </c>
      <c r="DS808" s="121"/>
      <c r="DT808" s="119">
        <v>57.128353712564248</v>
      </c>
      <c r="DU808" s="119">
        <v>54.880010632642225</v>
      </c>
      <c r="DV808" s="120">
        <v>80.224968988126889</v>
      </c>
      <c r="DW808" s="121"/>
      <c r="DX808" s="119">
        <v>78.892865967736256</v>
      </c>
      <c r="DY808" s="119">
        <v>66.483885770764942</v>
      </c>
      <c r="DZ808" s="120">
        <v>126.81372445197501</v>
      </c>
      <c r="EA808" s="121"/>
      <c r="EB808" s="119">
        <v>83.382038990092667</v>
      </c>
      <c r="EC808" s="119">
        <v>70.404687333546391</v>
      </c>
      <c r="ED808" s="120">
        <v>74.594226057313307</v>
      </c>
      <c r="EE808" s="121"/>
      <c r="EF808" s="119">
        <v>84.092894736842112</v>
      </c>
      <c r="EG808" s="119">
        <v>74.649839181286552</v>
      </c>
      <c r="EH808" s="120">
        <v>67.890599415204676</v>
      </c>
      <c r="EI808" s="121"/>
      <c r="EJ808" s="119">
        <v>62.209143068665547</v>
      </c>
      <c r="EK808" s="119">
        <v>59.785410221834425</v>
      </c>
      <c r="EL808" s="120">
        <v>59.886399090452386</v>
      </c>
      <c r="EM808" s="121"/>
      <c r="EN808" s="119">
        <v>48.762691478497679</v>
      </c>
      <c r="EO808" s="119">
        <v>43.113355270622947</v>
      </c>
      <c r="EP808" s="120">
        <v>32.904905631831767</v>
      </c>
      <c r="EQ808" s="121"/>
      <c r="ER808" s="119">
        <v>29.921104223727838</v>
      </c>
      <c r="ES808" s="119">
        <v>27.77692085916102</v>
      </c>
      <c r="ET808" s="120">
        <v>38.887689202825428</v>
      </c>
      <c r="EU808" s="121"/>
      <c r="EV808" s="119">
        <v>28.463291562238929</v>
      </c>
      <c r="EW808" s="119">
        <v>52.052731829573929</v>
      </c>
      <c r="EX808" s="120">
        <v>30.607786131996654</v>
      </c>
      <c r="EY808" s="121"/>
      <c r="EZ808" s="119">
        <v>35.797535797535801</v>
      </c>
      <c r="FA808" s="119">
        <v>32.831454260025694</v>
      </c>
      <c r="FB808" s="120">
        <v>33.751962323390899</v>
      </c>
    </row>
    <row r="809" spans="1:158" s="118" customFormat="1" ht="15" customHeight="1" x14ac:dyDescent="0.25">
      <c r="A809" s="550">
        <v>47010090</v>
      </c>
      <c r="B809" s="86">
        <v>-76.883388890000006</v>
      </c>
      <c r="C809" s="86">
        <v>1.17894444</v>
      </c>
      <c r="D809" s="87">
        <v>2140</v>
      </c>
      <c r="E809" s="548" t="s">
        <v>416</v>
      </c>
      <c r="F809" s="551" t="s">
        <v>555</v>
      </c>
      <c r="G809" s="551" t="s">
        <v>1526</v>
      </c>
      <c r="H809" s="551" t="s">
        <v>723</v>
      </c>
      <c r="I809" s="551" t="s">
        <v>1695</v>
      </c>
      <c r="J809" s="365" t="s">
        <v>1015</v>
      </c>
      <c r="K809" s="126">
        <v>0</v>
      </c>
      <c r="L809" s="126">
        <v>0</v>
      </c>
      <c r="M809" s="126">
        <v>0</v>
      </c>
      <c r="N809" s="126">
        <v>0</v>
      </c>
      <c r="O809" s="126">
        <v>3</v>
      </c>
      <c r="P809" s="126">
        <v>2</v>
      </c>
      <c r="Q809" s="126">
        <v>9</v>
      </c>
      <c r="R809" s="126">
        <v>8</v>
      </c>
      <c r="S809" s="126">
        <v>11</v>
      </c>
      <c r="T809" s="126">
        <v>10</v>
      </c>
      <c r="U809" s="126">
        <v>5</v>
      </c>
      <c r="V809" s="661">
        <v>4</v>
      </c>
      <c r="W809" s="661">
        <v>0</v>
      </c>
      <c r="X809" s="126">
        <v>0</v>
      </c>
      <c r="Y809" s="126">
        <v>0</v>
      </c>
      <c r="Z809" s="339">
        <v>11</v>
      </c>
      <c r="AA809" s="126">
        <v>2</v>
      </c>
      <c r="AB809" s="91">
        <v>0</v>
      </c>
      <c r="AC809" s="91">
        <v>0</v>
      </c>
      <c r="AD809" s="126">
        <v>0</v>
      </c>
      <c r="AE809" s="126">
        <v>0</v>
      </c>
      <c r="AF809" s="126">
        <v>0</v>
      </c>
      <c r="AG809" s="126">
        <v>0</v>
      </c>
      <c r="AH809" s="126">
        <v>0</v>
      </c>
      <c r="AI809" s="126">
        <v>7</v>
      </c>
      <c r="AJ809" s="126">
        <v>0</v>
      </c>
      <c r="AK809" s="126">
        <v>0</v>
      </c>
      <c r="AL809" s="126">
        <v>0</v>
      </c>
      <c r="AM809" s="126">
        <v>13</v>
      </c>
      <c r="AN809" s="126">
        <v>27</v>
      </c>
      <c r="AO809" s="120"/>
      <c r="AP809" s="92">
        <f t="shared" si="531"/>
        <v>112</v>
      </c>
      <c r="AQ809" s="93">
        <v>214.35384615384618</v>
      </c>
      <c r="AR809" s="94">
        <f t="shared" si="540"/>
        <v>52.250053829038968</v>
      </c>
      <c r="AS809" s="95">
        <f t="shared" si="541"/>
        <v>52.250053829038961</v>
      </c>
      <c r="AT809" s="96">
        <f t="shared" si="542"/>
        <v>30</v>
      </c>
      <c r="AU809" s="97">
        <f t="shared" si="543"/>
        <v>13</v>
      </c>
      <c r="AV809" s="98"/>
      <c r="AW809" s="58">
        <f t="shared" si="539"/>
        <v>27</v>
      </c>
      <c r="AX809" s="99"/>
      <c r="AY809" s="100">
        <f t="shared" si="544"/>
        <v>27</v>
      </c>
      <c r="AZ809" s="101">
        <v>115</v>
      </c>
      <c r="BA809" s="102">
        <f t="shared" si="532"/>
        <v>-88</v>
      </c>
      <c r="BB809" s="102" t="str">
        <f t="shared" si="533"/>
        <v/>
      </c>
      <c r="BC809" s="102" t="str">
        <f t="shared" si="534"/>
        <v/>
      </c>
      <c r="BD809" s="102">
        <v>19.555665024630542</v>
      </c>
      <c r="BE809" s="103">
        <f t="shared" si="545"/>
        <v>-6.5556650246305423</v>
      </c>
      <c r="BF809" s="213" t="s">
        <v>416</v>
      </c>
      <c r="BG809" s="105">
        <v>113.83214285714287</v>
      </c>
      <c r="BH809" s="105">
        <v>123.05666666666666</v>
      </c>
      <c r="BI809" s="105">
        <v>166.56896551724137</v>
      </c>
      <c r="BJ809" s="105">
        <v>214.35384615384618</v>
      </c>
      <c r="BK809" s="105">
        <v>243.15862068965518</v>
      </c>
      <c r="BL809" s="105">
        <v>282.14333333333332</v>
      </c>
      <c r="BM809" s="105">
        <v>291.6035714285714</v>
      </c>
      <c r="BN809" s="105">
        <v>185.97931034482758</v>
      </c>
      <c r="BO809" s="105">
        <v>157.04285714285714</v>
      </c>
      <c r="BP809" s="105">
        <v>122.91428571428571</v>
      </c>
      <c r="BQ809" s="105">
        <v>124.16896551724139</v>
      </c>
      <c r="BR809" s="106">
        <v>138.17999999999998</v>
      </c>
      <c r="BS809" s="107"/>
      <c r="BT809" s="333">
        <v>13.646666666666668</v>
      </c>
      <c r="BU809" s="333">
        <v>13.581106321839082</v>
      </c>
      <c r="BV809" s="333">
        <v>17.754444444444438</v>
      </c>
      <c r="BW809" s="333">
        <v>19.555665024630542</v>
      </c>
      <c r="BX809" s="333">
        <v>21.961111111111109</v>
      </c>
      <c r="BY809" s="109">
        <v>22.366666666666664</v>
      </c>
      <c r="BZ809" s="109">
        <v>22.421269841269844</v>
      </c>
      <c r="CA809" s="109">
        <v>19.989999999999998</v>
      </c>
      <c r="CB809" s="109">
        <v>16.058620689655172</v>
      </c>
      <c r="CC809" s="109">
        <v>13.657088122605364</v>
      </c>
      <c r="CD809" s="109">
        <v>14.31494252873563</v>
      </c>
      <c r="CE809" s="109">
        <v>14.8</v>
      </c>
      <c r="CF809" s="110"/>
      <c r="CG809" s="111">
        <v>126</v>
      </c>
      <c r="CH809" s="111">
        <v>98</v>
      </c>
      <c r="CI809" s="111">
        <v>120</v>
      </c>
      <c r="CJ809" s="111">
        <v>115</v>
      </c>
      <c r="CK809" s="111">
        <v>90</v>
      </c>
      <c r="CL809" s="111">
        <v>128</v>
      </c>
      <c r="CM809" s="111">
        <v>193</v>
      </c>
      <c r="CN809" s="111">
        <v>150</v>
      </c>
      <c r="CO809" s="111">
        <v>98</v>
      </c>
      <c r="CP809" s="111">
        <v>103</v>
      </c>
      <c r="CQ809" s="111">
        <v>86</v>
      </c>
      <c r="CR809" s="111">
        <v>118</v>
      </c>
      <c r="CS809" s="112"/>
      <c r="CT809" s="549" t="s">
        <v>416</v>
      </c>
      <c r="CU809" s="114">
        <f>SUM(K809:T809)</f>
        <v>43</v>
      </c>
      <c r="CV809" s="114"/>
      <c r="CW809" s="114"/>
      <c r="CX809" s="114">
        <f>SUM(U809:AD809)</f>
        <v>22</v>
      </c>
      <c r="CY809" s="114"/>
      <c r="CZ809" s="114"/>
      <c r="DA809" s="114">
        <f>SUM(AE809:AO809)</f>
        <v>47</v>
      </c>
      <c r="DB809" s="115">
        <f>+SUM(CU809:DA809)</f>
        <v>112</v>
      </c>
      <c r="DC809" s="116">
        <f>COUNT(K809:T809)</f>
        <v>10</v>
      </c>
      <c r="DD809" s="116">
        <f>COUNT(U809:AD809)</f>
        <v>10</v>
      </c>
      <c r="DE809" s="116">
        <f>COUNT(AE809:AO809)</f>
        <v>10</v>
      </c>
      <c r="DF809" s="117">
        <f>COUNT(K809:AO809)</f>
        <v>30</v>
      </c>
      <c r="DH809" s="119">
        <v>34.008740427779244</v>
      </c>
      <c r="DI809" s="119">
        <v>35.033100079218379</v>
      </c>
      <c r="DJ809" s="120">
        <v>41.793873778716652</v>
      </c>
      <c r="DK809" s="121"/>
      <c r="DL809" s="119">
        <v>52.038568263346704</v>
      </c>
      <c r="DM809" s="119">
        <v>41.306879088415286</v>
      </c>
      <c r="DN809" s="120">
        <v>43.736695505380894</v>
      </c>
      <c r="DO809" s="121"/>
      <c r="DP809" s="119">
        <v>52.070838712706262</v>
      </c>
      <c r="DQ809" s="119">
        <v>44.979479354944708</v>
      </c>
      <c r="DR809" s="120">
        <v>51.766923311659347</v>
      </c>
      <c r="DS809" s="121"/>
      <c r="DT809" s="119">
        <v>64.293812602116915</v>
      </c>
      <c r="DU809" s="119">
        <v>59.608837110179721</v>
      </c>
      <c r="DV809" s="120">
        <v>76.554493144846191</v>
      </c>
      <c r="DW809" s="121"/>
      <c r="DX809" s="119">
        <v>66.274597257355893</v>
      </c>
      <c r="DY809" s="119">
        <v>67.981670217015065</v>
      </c>
      <c r="DZ809" s="120">
        <v>81.236589668486246</v>
      </c>
      <c r="EA809" s="121"/>
      <c r="EB809" s="119">
        <v>92.902421896101544</v>
      </c>
      <c r="EC809" s="119">
        <v>89.609425201610307</v>
      </c>
      <c r="ED809" s="120">
        <v>85.019187385046749</v>
      </c>
      <c r="EE809" s="121"/>
      <c r="EF809" s="119">
        <v>90.559561011425529</v>
      </c>
      <c r="EG809" s="119">
        <v>92.283539216570261</v>
      </c>
      <c r="EH809" s="120">
        <v>88.632761840969678</v>
      </c>
      <c r="EI809" s="121"/>
      <c r="EJ809" s="119">
        <v>69.643633813958502</v>
      </c>
      <c r="EK809" s="119">
        <v>63.964539211103514</v>
      </c>
      <c r="EL809" s="120">
        <v>57.488378699075902</v>
      </c>
      <c r="EM809" s="121"/>
      <c r="EN809" s="119">
        <v>53.585702494497433</v>
      </c>
      <c r="EO809" s="119">
        <v>52.069126008804112</v>
      </c>
      <c r="EP809" s="120">
        <v>46.407240462215704</v>
      </c>
      <c r="EQ809" s="121"/>
      <c r="ER809" s="119">
        <v>35.509801792017377</v>
      </c>
      <c r="ES809" s="119">
        <v>41.984523486288346</v>
      </c>
      <c r="ET809" s="120">
        <v>38.140157480314961</v>
      </c>
      <c r="EU809" s="121"/>
      <c r="EV809" s="119">
        <v>33.474732195227361</v>
      </c>
      <c r="EW809" s="119">
        <v>45.140169172352053</v>
      </c>
      <c r="EX809" s="120">
        <v>34.691995184144723</v>
      </c>
      <c r="EY809" s="121"/>
      <c r="EZ809" s="119">
        <v>33.899559978142705</v>
      </c>
      <c r="FA809" s="119">
        <v>40.457510569152454</v>
      </c>
      <c r="FB809" s="120">
        <v>46.611894969946228</v>
      </c>
    </row>
    <row r="810" spans="1:158" s="118" customFormat="1" ht="15" customHeight="1" x14ac:dyDescent="0.25">
      <c r="A810" s="550">
        <v>47020010</v>
      </c>
      <c r="B810" s="86">
        <v>-76.927250000000001</v>
      </c>
      <c r="C810" s="86">
        <v>0.27927777999999998</v>
      </c>
      <c r="D810" s="87">
        <v>406</v>
      </c>
      <c r="E810" s="548" t="s">
        <v>500</v>
      </c>
      <c r="F810" s="551" t="s">
        <v>555</v>
      </c>
      <c r="G810" s="551" t="s">
        <v>1526</v>
      </c>
      <c r="H810" s="551" t="s">
        <v>723</v>
      </c>
      <c r="I810" s="551" t="s">
        <v>1702</v>
      </c>
      <c r="J810" s="365" t="s">
        <v>1124</v>
      </c>
      <c r="K810" s="126">
        <v>0</v>
      </c>
      <c r="L810" s="126">
        <v>20</v>
      </c>
      <c r="M810" s="126">
        <v>5</v>
      </c>
      <c r="N810" s="126">
        <v>0</v>
      </c>
      <c r="O810" s="126">
        <v>5</v>
      </c>
      <c r="P810" s="126">
        <v>4</v>
      </c>
      <c r="Q810" s="126">
        <v>48</v>
      </c>
      <c r="R810" s="126">
        <v>4</v>
      </c>
      <c r="S810" s="126">
        <v>15</v>
      </c>
      <c r="T810" s="126">
        <v>1</v>
      </c>
      <c r="U810" s="126">
        <v>0</v>
      </c>
      <c r="V810" s="661">
        <v>0</v>
      </c>
      <c r="W810" s="661">
        <v>0</v>
      </c>
      <c r="X810" s="126">
        <v>57</v>
      </c>
      <c r="Y810" s="126">
        <v>73</v>
      </c>
      <c r="Z810" s="339">
        <v>37</v>
      </c>
      <c r="AA810" s="126">
        <v>87</v>
      </c>
      <c r="AB810" s="91">
        <v>6</v>
      </c>
      <c r="AC810" s="91">
        <v>45</v>
      </c>
      <c r="AD810" s="126">
        <v>13</v>
      </c>
      <c r="AE810" s="126">
        <v>2</v>
      </c>
      <c r="AF810" s="126">
        <v>14</v>
      </c>
      <c r="AG810" s="126">
        <v>20</v>
      </c>
      <c r="AH810" s="126">
        <v>0</v>
      </c>
      <c r="AI810" s="126">
        <v>2</v>
      </c>
      <c r="AJ810" s="126">
        <v>11</v>
      </c>
      <c r="AK810" s="126">
        <v>0</v>
      </c>
      <c r="AL810" s="126">
        <v>0</v>
      </c>
      <c r="AM810" s="126">
        <v>4</v>
      </c>
      <c r="AN810" s="126">
        <v>2</v>
      </c>
      <c r="AO810" s="120"/>
      <c r="AP810" s="92">
        <f t="shared" si="531"/>
        <v>475</v>
      </c>
      <c r="AQ810" s="93">
        <v>378.30657508450685</v>
      </c>
      <c r="AR810" s="94">
        <f t="shared" si="540"/>
        <v>125.5595411985355</v>
      </c>
      <c r="AS810" s="95">
        <f t="shared" si="541"/>
        <v>125.5595411985355</v>
      </c>
      <c r="AT810" s="96">
        <f t="shared" si="542"/>
        <v>30</v>
      </c>
      <c r="AU810" s="97">
        <f t="shared" si="543"/>
        <v>22</v>
      </c>
      <c r="AV810" s="98"/>
      <c r="AW810" s="58">
        <f t="shared" si="539"/>
        <v>2</v>
      </c>
      <c r="AX810" s="99"/>
      <c r="AY810" s="100">
        <f t="shared" si="544"/>
        <v>87</v>
      </c>
      <c r="AZ810" s="101">
        <v>201</v>
      </c>
      <c r="BA810" s="102">
        <f t="shared" si="532"/>
        <v>-114</v>
      </c>
      <c r="BB810" s="102" t="str">
        <f t="shared" si="533"/>
        <v/>
      </c>
      <c r="BC810" s="102" t="str">
        <f t="shared" si="534"/>
        <v/>
      </c>
      <c r="BD810" s="102">
        <v>15.321803713527849</v>
      </c>
      <c r="BE810" s="103">
        <f t="shared" si="545"/>
        <v>6.6781962864721507</v>
      </c>
      <c r="BF810" s="213" t="s">
        <v>500</v>
      </c>
      <c r="BG810" s="105">
        <v>208.27389074961343</v>
      </c>
      <c r="BH810" s="105">
        <v>242.94999999999993</v>
      </c>
      <c r="BI810" s="105">
        <v>326.01332906069302</v>
      </c>
      <c r="BJ810" s="105">
        <v>378.30657508450685</v>
      </c>
      <c r="BK810" s="105">
        <v>356.63995969295507</v>
      </c>
      <c r="BL810" s="105">
        <v>365.63749999999999</v>
      </c>
      <c r="BM810" s="105">
        <v>294.44230769230774</v>
      </c>
      <c r="BN810" s="105">
        <v>214.71250000000001</v>
      </c>
      <c r="BO810" s="105">
        <v>211.74166666666667</v>
      </c>
      <c r="BP810" s="105">
        <v>302.25769230769231</v>
      </c>
      <c r="BQ810" s="105">
        <v>365.43844801584879</v>
      </c>
      <c r="BR810" s="106">
        <v>276.77725895245868</v>
      </c>
      <c r="BS810" s="107"/>
      <c r="BT810" s="333">
        <v>10.73728735632184</v>
      </c>
      <c r="BU810" s="333">
        <v>11.607840364886121</v>
      </c>
      <c r="BV810" s="333">
        <v>15.504995579133512</v>
      </c>
      <c r="BW810" s="333">
        <v>15.321803713527849</v>
      </c>
      <c r="BX810" s="333">
        <v>16.86149661794617</v>
      </c>
      <c r="BY810" s="109">
        <v>16.839473425680318</v>
      </c>
      <c r="BZ810" s="109">
        <v>15.057471264367816</v>
      </c>
      <c r="CA810" s="109">
        <v>11.032183908045976</v>
      </c>
      <c r="CB810" s="109">
        <v>11.088712054229299</v>
      </c>
      <c r="CC810" s="109">
        <v>12.091954022988507</v>
      </c>
      <c r="CD810" s="109">
        <v>13.954022988505747</v>
      </c>
      <c r="CE810" s="109">
        <v>13.257379310344824</v>
      </c>
      <c r="CF810" s="110"/>
      <c r="CG810" s="111">
        <v>145</v>
      </c>
      <c r="CH810" s="111">
        <v>214.8</v>
      </c>
      <c r="CI810" s="111">
        <v>202.8</v>
      </c>
      <c r="CJ810" s="111">
        <v>201</v>
      </c>
      <c r="CK810" s="111">
        <v>171.5</v>
      </c>
      <c r="CL810" s="111">
        <v>289.7</v>
      </c>
      <c r="CM810" s="111">
        <v>246.5</v>
      </c>
      <c r="CN810" s="111">
        <v>121</v>
      </c>
      <c r="CO810" s="111">
        <v>108.7</v>
      </c>
      <c r="CP810" s="111">
        <v>135.69999999999999</v>
      </c>
      <c r="CQ810" s="111">
        <v>135</v>
      </c>
      <c r="CR810" s="111">
        <v>150</v>
      </c>
      <c r="CS810" s="112"/>
      <c r="CT810" s="549" t="s">
        <v>500</v>
      </c>
      <c r="CU810" s="114">
        <f>SUM(K810:T810)</f>
        <v>102</v>
      </c>
      <c r="CV810" s="114"/>
      <c r="CW810" s="114"/>
      <c r="CX810" s="114">
        <f>SUM(U810:AD810)</f>
        <v>318</v>
      </c>
      <c r="CY810" s="114"/>
      <c r="CZ810" s="114"/>
      <c r="DA810" s="114">
        <f>SUM(AE810:AO810)</f>
        <v>55</v>
      </c>
      <c r="DB810" s="115">
        <f>+SUM(CU810:DA810)</f>
        <v>475</v>
      </c>
      <c r="DC810" s="116">
        <f>COUNT(K810:T810)</f>
        <v>10</v>
      </c>
      <c r="DD810" s="116">
        <f>COUNT(U810:AD810)</f>
        <v>10</v>
      </c>
      <c r="DE810" s="116">
        <f>COUNT(AE810:AO810)</f>
        <v>10</v>
      </c>
      <c r="DF810" s="117">
        <f>COUNT(K810:AO810)</f>
        <v>30</v>
      </c>
      <c r="DH810" s="119">
        <v>35.24021614748888</v>
      </c>
      <c r="DI810" s="119">
        <v>58.036853146853154</v>
      </c>
      <c r="DJ810" s="120">
        <v>63.312930705657983</v>
      </c>
      <c r="DK810" s="121"/>
      <c r="DL810" s="119">
        <v>79.11354552183569</v>
      </c>
      <c r="DM810" s="119">
        <v>53.227128053293868</v>
      </c>
      <c r="DN810" s="120">
        <v>92.202183567727616</v>
      </c>
      <c r="DO810" s="121"/>
      <c r="DP810" s="119">
        <v>89.751303946457426</v>
      </c>
      <c r="DQ810" s="119">
        <v>100.05349642280177</v>
      </c>
      <c r="DR810" s="120">
        <v>134.45234248788373</v>
      </c>
      <c r="DS810" s="121"/>
      <c r="DT810" s="119">
        <v>102.7829476861167</v>
      </c>
      <c r="DU810" s="119">
        <v>119.13297643000861</v>
      </c>
      <c r="DV810" s="120">
        <v>93.655504455303245</v>
      </c>
      <c r="DW810" s="121"/>
      <c r="DX810" s="119">
        <v>97.040784150156441</v>
      </c>
      <c r="DY810" s="119">
        <v>87.031332638164756</v>
      </c>
      <c r="DZ810" s="120">
        <v>106.45645464025027</v>
      </c>
      <c r="EA810" s="121"/>
      <c r="EB810" s="119">
        <v>102.58839845178208</v>
      </c>
      <c r="EC810" s="119">
        <v>100.69166761223947</v>
      </c>
      <c r="ED810" s="120">
        <v>108.19612441216887</v>
      </c>
      <c r="EE810" s="121"/>
      <c r="EF810" s="119">
        <v>99.013571167788029</v>
      </c>
      <c r="EG810" s="119">
        <v>79.919331003668347</v>
      </c>
      <c r="EH810" s="120">
        <v>57.714716876162662</v>
      </c>
      <c r="EI810" s="121"/>
      <c r="EJ810" s="119">
        <v>64.809286264159226</v>
      </c>
      <c r="EK810" s="119">
        <v>65.886448916749146</v>
      </c>
      <c r="EL810" s="120">
        <v>63.642360057186842</v>
      </c>
      <c r="EM810" s="121"/>
      <c r="EN810" s="119">
        <v>90.914799430096494</v>
      </c>
      <c r="EO810" s="119">
        <v>63.803435474484758</v>
      </c>
      <c r="EP810" s="120">
        <v>87.143669857323431</v>
      </c>
      <c r="EQ810" s="121"/>
      <c r="ER810" s="119">
        <v>86.47550009492744</v>
      </c>
      <c r="ES810" s="119">
        <v>98.220369699166369</v>
      </c>
      <c r="ET810" s="120">
        <v>102.06603496781098</v>
      </c>
      <c r="EU810" s="121"/>
      <c r="EV810" s="119">
        <v>101.79365079365081</v>
      </c>
      <c r="EW810" s="119">
        <v>130.4809523809524</v>
      </c>
      <c r="EX810" s="120">
        <v>111.9730158730159</v>
      </c>
      <c r="EY810" s="121"/>
      <c r="EZ810" s="119">
        <v>76.570415145985407</v>
      </c>
      <c r="FA810" s="119">
        <v>58.447239963503655</v>
      </c>
      <c r="FB810" s="120">
        <v>63.612344890510954</v>
      </c>
    </row>
    <row r="811" spans="1:158" s="118" customFormat="1" ht="15" customHeight="1" x14ac:dyDescent="0.25">
      <c r="A811" s="550">
        <v>52010160</v>
      </c>
      <c r="B811" s="86">
        <v>-77.119555560000009</v>
      </c>
      <c r="C811" s="86">
        <v>2.26163889</v>
      </c>
      <c r="D811" s="87">
        <v>580</v>
      </c>
      <c r="E811" s="548" t="s">
        <v>1778</v>
      </c>
      <c r="F811" s="551" t="s">
        <v>65</v>
      </c>
      <c r="G811" s="551"/>
      <c r="H811" s="551"/>
      <c r="I811" s="551"/>
      <c r="J811" s="365" t="s">
        <v>1779</v>
      </c>
      <c r="K811" s="126">
        <v>0.6</v>
      </c>
      <c r="L811" s="126">
        <v>0.4</v>
      </c>
      <c r="M811" s="126">
        <v>0</v>
      </c>
      <c r="N811" s="126">
        <v>4</v>
      </c>
      <c r="O811" s="126">
        <v>3.1</v>
      </c>
      <c r="P811" s="126">
        <v>1.4</v>
      </c>
      <c r="Q811" s="126">
        <v>0</v>
      </c>
      <c r="R811" s="126">
        <v>1.8</v>
      </c>
      <c r="S811" s="126">
        <v>0</v>
      </c>
      <c r="T811" s="126">
        <v>1.1000000000000001</v>
      </c>
      <c r="U811" s="126">
        <v>0</v>
      </c>
      <c r="V811" s="660">
        <v>1.2</v>
      </c>
      <c r="W811" s="660">
        <v>9.6</v>
      </c>
      <c r="X811" s="126">
        <v>11</v>
      </c>
      <c r="Y811" s="91">
        <v>15.4</v>
      </c>
      <c r="Z811" s="246">
        <v>41</v>
      </c>
      <c r="AA811" s="91">
        <v>5.3</v>
      </c>
      <c r="AB811" s="91">
        <v>5.3</v>
      </c>
      <c r="AC811" s="91">
        <v>16.399999999999999</v>
      </c>
      <c r="AD811" s="126">
        <v>0.7</v>
      </c>
      <c r="AE811" s="126">
        <v>1.5</v>
      </c>
      <c r="AF811" s="126">
        <v>2.4</v>
      </c>
      <c r="AG811" s="126">
        <v>8.8000000000000007</v>
      </c>
      <c r="AH811" s="126">
        <v>1.2</v>
      </c>
      <c r="AI811" s="126">
        <v>5.3</v>
      </c>
      <c r="AJ811" s="126">
        <v>7.3</v>
      </c>
      <c r="AK811" s="126">
        <v>0.7</v>
      </c>
      <c r="AL811" s="126">
        <v>8.1999999999999993</v>
      </c>
      <c r="AM811" s="126">
        <v>0.4</v>
      </c>
      <c r="AN811" s="126">
        <v>0</v>
      </c>
      <c r="AO811" s="120"/>
      <c r="AP811" s="92">
        <f t="shared" si="531"/>
        <v>154.1</v>
      </c>
      <c r="AQ811" s="93">
        <v>319.41111111111115</v>
      </c>
      <c r="AR811" s="94">
        <f t="shared" si="540"/>
        <v>48.245034264444982</v>
      </c>
      <c r="AS811" s="95">
        <f t="shared" si="541"/>
        <v>48.245034264444982</v>
      </c>
      <c r="AT811" s="96">
        <f t="shared" si="542"/>
        <v>30</v>
      </c>
      <c r="AU811" s="97">
        <f t="shared" si="543"/>
        <v>25</v>
      </c>
      <c r="AV811" s="98"/>
      <c r="AW811" s="58">
        <f t="shared" si="539"/>
        <v>0</v>
      </c>
      <c r="AX811" s="99"/>
      <c r="AY811" s="100">
        <f t="shared" si="544"/>
        <v>41</v>
      </c>
      <c r="AZ811" s="101">
        <v>91</v>
      </c>
      <c r="BA811" s="102">
        <f t="shared" si="532"/>
        <v>-50</v>
      </c>
      <c r="BB811" s="102" t="str">
        <f t="shared" si="533"/>
        <v/>
      </c>
      <c r="BC811" s="102" t="str">
        <f t="shared" si="534"/>
        <v/>
      </c>
      <c r="BD811" s="102">
        <v>16.388888888888889</v>
      </c>
      <c r="BE811" s="103">
        <f t="shared" si="545"/>
        <v>8.6111111111111107</v>
      </c>
      <c r="BF811" s="213" t="s">
        <v>1778</v>
      </c>
      <c r="BG811" s="105">
        <v>308.90000000000003</v>
      </c>
      <c r="BH811" s="105">
        <v>250.12777777777779</v>
      </c>
      <c r="BI811" s="105">
        <v>327.55882352941177</v>
      </c>
      <c r="BJ811" s="105">
        <v>319.41111111111115</v>
      </c>
      <c r="BK811" s="105">
        <v>240.36111111111117</v>
      </c>
      <c r="BL811" s="105">
        <v>115.85294117647059</v>
      </c>
      <c r="BM811" s="105">
        <v>98.788888888888877</v>
      </c>
      <c r="BN811" s="105">
        <v>63.88333333333334</v>
      </c>
      <c r="BO811" s="105">
        <v>129.22222222222226</v>
      </c>
      <c r="BP811" s="105">
        <v>307.72352941176473</v>
      </c>
      <c r="BQ811" s="105">
        <v>500.13888888888891</v>
      </c>
      <c r="BR811" s="106">
        <v>385.31764705882347</v>
      </c>
      <c r="BS811" s="107"/>
      <c r="BT811" s="333">
        <v>17.117647058823529</v>
      </c>
      <c r="BU811" s="333">
        <v>14.166666666666666</v>
      </c>
      <c r="BV811" s="333">
        <v>16.823529411764707</v>
      </c>
      <c r="BW811" s="333">
        <v>16.388888888888889</v>
      </c>
      <c r="BX811" s="333">
        <v>14.611111111111111</v>
      </c>
      <c r="BY811" s="109">
        <v>8.5882352941176467</v>
      </c>
      <c r="BZ811" s="109">
        <v>6.4444444444444446</v>
      </c>
      <c r="CA811" s="109">
        <v>4.9444444444444446</v>
      </c>
      <c r="CB811" s="109">
        <v>8.5555555555555554</v>
      </c>
      <c r="CC811" s="109">
        <v>18.235294117647058</v>
      </c>
      <c r="CD811" s="109">
        <v>22.588235294117649</v>
      </c>
      <c r="CE811" s="109">
        <v>21.647058823529413</v>
      </c>
      <c r="CF811" s="110"/>
      <c r="CG811" s="111">
        <v>104.7</v>
      </c>
      <c r="CH811" s="111">
        <v>101</v>
      </c>
      <c r="CI811" s="111">
        <v>80</v>
      </c>
      <c r="CJ811" s="111">
        <v>91</v>
      </c>
      <c r="CK811" s="111">
        <v>113.9</v>
      </c>
      <c r="CL811" s="111">
        <v>96.3</v>
      </c>
      <c r="CM811" s="111">
        <v>104</v>
      </c>
      <c r="CN811" s="111">
        <v>54.9</v>
      </c>
      <c r="CO811" s="111">
        <v>79.3</v>
      </c>
      <c r="CP811" s="111">
        <v>116.2</v>
      </c>
      <c r="CQ811" s="111">
        <v>143</v>
      </c>
      <c r="CR811" s="111">
        <v>140</v>
      </c>
      <c r="CS811" s="112"/>
      <c r="CT811" s="549" t="s">
        <v>1778</v>
      </c>
      <c r="CU811" s="114"/>
      <c r="CV811" s="114"/>
      <c r="CW811" s="114"/>
      <c r="CX811" s="114"/>
      <c r="CY811" s="114"/>
      <c r="CZ811" s="114"/>
      <c r="DA811" s="114"/>
      <c r="DB811" s="115"/>
      <c r="DC811" s="116"/>
      <c r="DD811" s="116"/>
      <c r="DE811" s="116"/>
      <c r="DF811" s="117"/>
      <c r="DH811" s="119">
        <v>14.08773089306897</v>
      </c>
      <c r="DI811" s="119">
        <v>16.227639383155395</v>
      </c>
      <c r="DJ811" s="120">
        <v>19.79415353329944</v>
      </c>
      <c r="DK811" s="121"/>
      <c r="DL811" s="119">
        <v>28.906626425217979</v>
      </c>
      <c r="DM811" s="119">
        <v>21.294205231388329</v>
      </c>
      <c r="DN811" s="120">
        <v>22.837263581488934</v>
      </c>
      <c r="DO811" s="121"/>
      <c r="DP811" s="119">
        <v>29.081226729374876</v>
      </c>
      <c r="DQ811" s="119">
        <v>20.125416421712718</v>
      </c>
      <c r="DR811" s="120">
        <v>24.15049970605526</v>
      </c>
      <c r="DS811" s="121"/>
      <c r="DT811" s="119">
        <v>34.436402116402107</v>
      </c>
      <c r="DU811" s="119">
        <v>34.136084656084655</v>
      </c>
      <c r="DV811" s="120">
        <v>48.551322751322743</v>
      </c>
      <c r="DW811" s="121"/>
      <c r="DX811" s="119">
        <v>38.774159174159173</v>
      </c>
      <c r="DY811" s="119">
        <v>45.86943056943057</v>
      </c>
      <c r="DZ811" s="120">
        <v>58.261172161172148</v>
      </c>
      <c r="EA811" s="121"/>
      <c r="EB811" s="119">
        <v>49.574788968361361</v>
      </c>
      <c r="EC811" s="119">
        <v>47.664198724144597</v>
      </c>
      <c r="ED811" s="120">
        <v>51.384821831303569</v>
      </c>
      <c r="EE811" s="121"/>
      <c r="EF811" s="119">
        <v>45.550048154093098</v>
      </c>
      <c r="EG811" s="119">
        <v>46.246227929373994</v>
      </c>
      <c r="EH811" s="120">
        <v>40.975152487961481</v>
      </c>
      <c r="EI811" s="121"/>
      <c r="EJ811" s="119">
        <v>33.639220779220771</v>
      </c>
      <c r="EK811" s="119">
        <v>34.34212987012986</v>
      </c>
      <c r="EL811" s="120">
        <v>42.475792207792189</v>
      </c>
      <c r="EM811" s="121"/>
      <c r="EN811" s="119">
        <v>29.677395577395572</v>
      </c>
      <c r="EO811" s="119">
        <v>25.634959634959632</v>
      </c>
      <c r="EP811" s="120">
        <v>24.944787644787642</v>
      </c>
      <c r="EQ811" s="121"/>
      <c r="ER811" s="119">
        <v>21.526531596719735</v>
      </c>
      <c r="ES811" s="119">
        <v>21.72493280959273</v>
      </c>
      <c r="ET811" s="120">
        <v>25.296154641306604</v>
      </c>
      <c r="EU811" s="121"/>
      <c r="EV811" s="119">
        <v>19.066591080876798</v>
      </c>
      <c r="EW811" s="119">
        <v>32.798488284202577</v>
      </c>
      <c r="EX811" s="120">
        <v>22.820634920634923</v>
      </c>
      <c r="EY811" s="121"/>
      <c r="EZ811" s="119">
        <v>28.005355024572097</v>
      </c>
      <c r="FA811" s="119">
        <v>26.427588544314517</v>
      </c>
      <c r="FB811" s="120">
        <v>28.695627859684791</v>
      </c>
    </row>
    <row r="812" spans="1:158" s="118" customFormat="1" ht="15" customHeight="1" x14ac:dyDescent="0.25">
      <c r="A812" s="550">
        <v>47010180</v>
      </c>
      <c r="B812" s="86">
        <v>-76.844999999999999</v>
      </c>
      <c r="C812" s="86">
        <v>1.1454166699999999</v>
      </c>
      <c r="D812" s="87">
        <v>3000</v>
      </c>
      <c r="E812" s="559" t="s">
        <v>1943</v>
      </c>
      <c r="F812" s="536" t="s">
        <v>555</v>
      </c>
      <c r="G812" s="537" t="s">
        <v>1526</v>
      </c>
      <c r="H812" s="537" t="s">
        <v>723</v>
      </c>
      <c r="I812" s="537" t="s">
        <v>1695</v>
      </c>
      <c r="J812" s="538" t="s">
        <v>1015</v>
      </c>
      <c r="K812" s="539">
        <v>0</v>
      </c>
      <c r="L812" s="539">
        <v>0</v>
      </c>
      <c r="M812" s="539">
        <v>0.9</v>
      </c>
      <c r="N812" s="539">
        <v>3.2</v>
      </c>
      <c r="O812" s="539">
        <v>2.8</v>
      </c>
      <c r="P812" s="539">
        <v>4.8</v>
      </c>
      <c r="Q812" s="539">
        <v>21.2</v>
      </c>
      <c r="R812" s="539">
        <v>21.9</v>
      </c>
      <c r="S812" s="539">
        <v>22.3</v>
      </c>
      <c r="T812" s="539">
        <v>26.5</v>
      </c>
      <c r="U812" s="539">
        <v>6.7</v>
      </c>
      <c r="V812" s="673">
        <v>4.8</v>
      </c>
      <c r="W812" s="673">
        <v>2.6</v>
      </c>
      <c r="X812" s="539">
        <v>9.8000000000000007</v>
      </c>
      <c r="Y812" s="539">
        <v>7.7</v>
      </c>
      <c r="Z812" s="560">
        <v>8.4</v>
      </c>
      <c r="AA812" s="539">
        <v>2.2999999999999998</v>
      </c>
      <c r="AB812" s="539">
        <v>0</v>
      </c>
      <c r="AC812" s="539">
        <v>0</v>
      </c>
      <c r="AD812" s="539">
        <v>0</v>
      </c>
      <c r="AE812" s="539">
        <v>0</v>
      </c>
      <c r="AF812" s="539">
        <v>0</v>
      </c>
      <c r="AG812" s="539">
        <v>0</v>
      </c>
      <c r="AH812" s="539">
        <v>0</v>
      </c>
      <c r="AI812" s="539">
        <v>0</v>
      </c>
      <c r="AJ812" s="539">
        <v>4.8</v>
      </c>
      <c r="AK812" s="539">
        <v>6.5</v>
      </c>
      <c r="AL812" s="539">
        <v>2.6</v>
      </c>
      <c r="AM812" s="539">
        <v>6.6</v>
      </c>
      <c r="AN812" s="539">
        <v>48.6</v>
      </c>
      <c r="AO812" s="539"/>
      <c r="AP812" s="92">
        <f t="shared" si="531"/>
        <v>215</v>
      </c>
      <c r="AQ812" s="93">
        <v>367.84666666666664</v>
      </c>
      <c r="AR812" s="94">
        <f t="shared" si="540"/>
        <v>58.448266487848201</v>
      </c>
      <c r="AS812" s="95">
        <f t="shared" si="541"/>
        <v>58.448266487848201</v>
      </c>
      <c r="AT812" s="96">
        <f t="shared" si="542"/>
        <v>30</v>
      </c>
      <c r="AU812" s="97">
        <f t="shared" si="543"/>
        <v>20</v>
      </c>
      <c r="AV812" s="98"/>
      <c r="AW812" s="58">
        <f t="shared" si="539"/>
        <v>48.6</v>
      </c>
      <c r="AX812" s="99"/>
      <c r="AY812" s="100">
        <f t="shared" si="544"/>
        <v>48.6</v>
      </c>
      <c r="AZ812" s="101">
        <v>87.6</v>
      </c>
      <c r="BA812" s="102">
        <f t="shared" si="532"/>
        <v>-38.999999999999993</v>
      </c>
      <c r="BB812" s="102" t="str">
        <f t="shared" si="533"/>
        <v/>
      </c>
      <c r="BC812" s="102" t="str">
        <f t="shared" si="534"/>
        <v/>
      </c>
      <c r="BD812" s="102">
        <v>25.833333333333332</v>
      </c>
      <c r="BE812" s="103">
        <f t="shared" si="545"/>
        <v>-5.8333333333333321</v>
      </c>
      <c r="BF812" s="213" t="s">
        <v>1848</v>
      </c>
      <c r="BG812" s="105">
        <v>215.98333333333332</v>
      </c>
      <c r="BH812" s="105">
        <v>237.70666666666665</v>
      </c>
      <c r="BI812" s="105">
        <v>304.74666666666673</v>
      </c>
      <c r="BJ812" s="105">
        <v>367.84666666666664</v>
      </c>
      <c r="BK812" s="105">
        <v>484.80344827586197</v>
      </c>
      <c r="BL812" s="105">
        <v>703.5766666666666</v>
      </c>
      <c r="BM812" s="105">
        <v>726.38666666666654</v>
      </c>
      <c r="BN812" s="105">
        <v>504.09333333333331</v>
      </c>
      <c r="BO812" s="105">
        <v>303.64000000000004</v>
      </c>
      <c r="BP812" s="105">
        <v>249.16666666666669</v>
      </c>
      <c r="BQ812" s="105">
        <v>218.29666666666662</v>
      </c>
      <c r="BR812" s="106">
        <v>231.78666666666666</v>
      </c>
      <c r="BS812" s="107"/>
      <c r="BT812" s="333">
        <v>20</v>
      </c>
      <c r="BU812" s="333">
        <v>19.839942528735627</v>
      </c>
      <c r="BV812" s="333">
        <v>24.566666666666663</v>
      </c>
      <c r="BW812" s="333">
        <v>25.833333333333332</v>
      </c>
      <c r="BX812" s="333">
        <v>28.026666666666664</v>
      </c>
      <c r="BY812" s="109">
        <v>28.233333333333331</v>
      </c>
      <c r="BZ812" s="109">
        <v>28.899999999999995</v>
      </c>
      <c r="CA812" s="109">
        <v>26.199999999999996</v>
      </c>
      <c r="CB812" s="109">
        <v>22.233333333333334</v>
      </c>
      <c r="CC812" s="109">
        <v>22.366666666666667</v>
      </c>
      <c r="CD812" s="109">
        <v>20.899999999999995</v>
      </c>
      <c r="CE812" s="109">
        <v>22.766666666666666</v>
      </c>
      <c r="CF812" s="110"/>
      <c r="CG812" s="111">
        <v>93.2</v>
      </c>
      <c r="CH812" s="111">
        <v>96.5</v>
      </c>
      <c r="CI812" s="111">
        <v>86.7</v>
      </c>
      <c r="CJ812" s="111">
        <v>87.6</v>
      </c>
      <c r="CK812" s="111">
        <v>152.80000000000001</v>
      </c>
      <c r="CL812" s="111">
        <v>128.30000000000001</v>
      </c>
      <c r="CM812" s="111">
        <v>151.1</v>
      </c>
      <c r="CN812" s="111">
        <v>117.5</v>
      </c>
      <c r="CO812" s="111">
        <v>108.3</v>
      </c>
      <c r="CP812" s="111">
        <v>89.7</v>
      </c>
      <c r="CQ812" s="111">
        <v>75.3</v>
      </c>
      <c r="CR812" s="111">
        <v>95.4</v>
      </c>
      <c r="CS812" s="112"/>
      <c r="CT812" s="533" t="s">
        <v>1848</v>
      </c>
      <c r="CU812" s="114">
        <f>SUM(K812:T812)</f>
        <v>103.6</v>
      </c>
      <c r="CV812" s="114"/>
      <c r="CW812" s="114"/>
      <c r="CX812" s="114">
        <f>SUM(U812:AD812)</f>
        <v>42.3</v>
      </c>
      <c r="CY812" s="114"/>
      <c r="CZ812" s="114"/>
      <c r="DA812" s="114">
        <f>SUM(AE812:AO812)</f>
        <v>69.099999999999994</v>
      </c>
      <c r="DB812" s="115">
        <f>+SUM(CU812:DA812)</f>
        <v>214.99999999999997</v>
      </c>
      <c r="DC812" s="116">
        <f>COUNT(K812:T812)</f>
        <v>10</v>
      </c>
      <c r="DD812" s="116">
        <f>COUNT(U812:AD812)</f>
        <v>10</v>
      </c>
      <c r="DE812" s="116">
        <f>COUNT(AE812:AO812)</f>
        <v>10</v>
      </c>
      <c r="DF812" s="117">
        <f>COUNT(K812:AO812)</f>
        <v>30</v>
      </c>
      <c r="DH812" s="119">
        <v>64.649764082811743</v>
      </c>
      <c r="DI812" s="119">
        <v>58.244833895040934</v>
      </c>
      <c r="DJ812" s="120">
        <v>84.965402022147344</v>
      </c>
      <c r="DK812" s="121"/>
      <c r="DL812" s="119">
        <v>86.965014836795248</v>
      </c>
      <c r="DM812" s="119">
        <v>64.743988978380671</v>
      </c>
      <c r="DN812" s="120">
        <v>86.560996184824091</v>
      </c>
      <c r="DO812" s="121"/>
      <c r="DP812" s="119">
        <v>109.32699219968801</v>
      </c>
      <c r="DQ812" s="119">
        <v>95.472882995319821</v>
      </c>
      <c r="DR812" s="120">
        <v>116.95679147165889</v>
      </c>
      <c r="DS812" s="121"/>
      <c r="DT812" s="119">
        <v>115.55139073434314</v>
      </c>
      <c r="DU812" s="119">
        <v>121.44381256089996</v>
      </c>
      <c r="DV812" s="120">
        <v>138.82146337142348</v>
      </c>
      <c r="DW812" s="121"/>
      <c r="DX812" s="119">
        <v>152.95535534527883</v>
      </c>
      <c r="DY812" s="119">
        <v>160.63804442654853</v>
      </c>
      <c r="DZ812" s="120">
        <v>181.98993356150592</v>
      </c>
      <c r="EA812" s="121"/>
      <c r="EB812" s="119">
        <v>211.17509306260573</v>
      </c>
      <c r="EC812" s="119">
        <v>217.0743972722145</v>
      </c>
      <c r="ED812" s="120">
        <v>221.77384299851306</v>
      </c>
      <c r="EE812" s="121"/>
      <c r="EF812" s="119">
        <v>230.10893035503491</v>
      </c>
      <c r="EG812" s="119">
        <v>263.6560201579951</v>
      </c>
      <c r="EH812" s="120">
        <v>243.66838282030326</v>
      </c>
      <c r="EI812" s="121"/>
      <c r="EJ812" s="119">
        <v>193.73078130984297</v>
      </c>
      <c r="EK812" s="119">
        <v>179.25836333460998</v>
      </c>
      <c r="EL812" s="120">
        <v>148.2175220222137</v>
      </c>
      <c r="EM812" s="121"/>
      <c r="EN812" s="119">
        <v>126.31558480470839</v>
      </c>
      <c r="EO812" s="119">
        <v>99.907795612627069</v>
      </c>
      <c r="EP812" s="120">
        <v>86.553286249331194</v>
      </c>
      <c r="EQ812" s="121"/>
      <c r="ER812" s="119">
        <v>89.797079339723112</v>
      </c>
      <c r="ES812" s="119">
        <v>85.502002129925458</v>
      </c>
      <c r="ET812" s="120">
        <v>74.814251863684774</v>
      </c>
      <c r="EU812" s="121"/>
      <c r="EV812" s="119">
        <v>72.577087155963298</v>
      </c>
      <c r="EW812" s="119">
        <v>80.894243119266051</v>
      </c>
      <c r="EX812" s="120">
        <v>62.378669724770639</v>
      </c>
      <c r="EY812" s="121"/>
      <c r="EZ812" s="119">
        <v>63.012162162162163</v>
      </c>
      <c r="FA812" s="119">
        <v>78.664864864864882</v>
      </c>
      <c r="FB812" s="120">
        <v>66.222972972972968</v>
      </c>
    </row>
    <row r="813" spans="1:158" s="118" customFormat="1" ht="15" customHeight="1" x14ac:dyDescent="0.25">
      <c r="A813" s="550">
        <v>47010110</v>
      </c>
      <c r="B813" s="86">
        <v>-76.605166670000003</v>
      </c>
      <c r="C813" s="86">
        <v>0.68591667000000001</v>
      </c>
      <c r="D813" s="87">
        <v>300</v>
      </c>
      <c r="E813" s="548" t="s">
        <v>585</v>
      </c>
      <c r="F813" s="551" t="s">
        <v>555</v>
      </c>
      <c r="G813" s="551" t="s">
        <v>1526</v>
      </c>
      <c r="H813" s="551" t="s">
        <v>723</v>
      </c>
      <c r="I813" s="551" t="s">
        <v>1695</v>
      </c>
      <c r="J813" s="365" t="s">
        <v>1125</v>
      </c>
      <c r="K813" s="126">
        <v>0</v>
      </c>
      <c r="L813" s="126">
        <v>20</v>
      </c>
      <c r="M813" s="126">
        <v>47</v>
      </c>
      <c r="N813" s="126">
        <v>4</v>
      </c>
      <c r="O813" s="126">
        <v>15</v>
      </c>
      <c r="P813" s="126">
        <v>10</v>
      </c>
      <c r="Q813" s="126">
        <v>2</v>
      </c>
      <c r="R813" s="126">
        <v>25</v>
      </c>
      <c r="S813" s="126">
        <v>20</v>
      </c>
      <c r="T813" s="126">
        <v>0</v>
      </c>
      <c r="U813" s="126">
        <v>0</v>
      </c>
      <c r="V813" s="661">
        <v>0</v>
      </c>
      <c r="W813" s="661">
        <v>2</v>
      </c>
      <c r="X813" s="126">
        <v>15</v>
      </c>
      <c r="Y813" s="126">
        <v>55</v>
      </c>
      <c r="Z813" s="339">
        <v>58</v>
      </c>
      <c r="AA813" s="126">
        <v>84</v>
      </c>
      <c r="AB813" s="91">
        <v>0</v>
      </c>
      <c r="AC813" s="91">
        <v>6</v>
      </c>
      <c r="AD813" s="126">
        <v>0</v>
      </c>
      <c r="AE813" s="126">
        <v>0</v>
      </c>
      <c r="AF813" s="126">
        <v>15</v>
      </c>
      <c r="AG813" s="126">
        <v>2</v>
      </c>
      <c r="AH813" s="126">
        <v>0</v>
      </c>
      <c r="AI813" s="126">
        <v>0</v>
      </c>
      <c r="AJ813" s="126">
        <v>3</v>
      </c>
      <c r="AK813" s="126">
        <v>0</v>
      </c>
      <c r="AL813" s="126">
        <v>0</v>
      </c>
      <c r="AM813" s="126">
        <v>25</v>
      </c>
      <c r="AN813" s="126">
        <v>0</v>
      </c>
      <c r="AO813" s="120"/>
      <c r="AP813" s="92">
        <f t="shared" si="531"/>
        <v>408</v>
      </c>
      <c r="AQ813" s="93">
        <v>459.68518518518505</v>
      </c>
      <c r="AR813" s="94">
        <f t="shared" si="540"/>
        <v>88.756395278572313</v>
      </c>
      <c r="AS813" s="95">
        <f t="shared" si="541"/>
        <v>88.756395278572327</v>
      </c>
      <c r="AT813" s="96">
        <f t="shared" si="542"/>
        <v>30</v>
      </c>
      <c r="AU813" s="97">
        <f t="shared" si="543"/>
        <v>18</v>
      </c>
      <c r="AV813" s="98"/>
      <c r="AW813" s="58">
        <f t="shared" si="539"/>
        <v>0</v>
      </c>
      <c r="AX813" s="99"/>
      <c r="AY813" s="100">
        <f t="shared" si="544"/>
        <v>84</v>
      </c>
      <c r="AZ813" s="101">
        <v>135</v>
      </c>
      <c r="BA813" s="102">
        <f t="shared" si="532"/>
        <v>-51</v>
      </c>
      <c r="BB813" s="102" t="str">
        <f t="shared" si="533"/>
        <v/>
      </c>
      <c r="BC813" s="102" t="str">
        <f t="shared" si="534"/>
        <v/>
      </c>
      <c r="BD813" s="102">
        <v>20.186512655002545</v>
      </c>
      <c r="BE813" s="103">
        <f t="shared" si="545"/>
        <v>-2.1865126550025451</v>
      </c>
      <c r="BF813" s="213" t="s">
        <v>585</v>
      </c>
      <c r="BG813" s="105">
        <v>249.37241379310345</v>
      </c>
      <c r="BH813" s="105">
        <v>240.82000000000005</v>
      </c>
      <c r="BI813" s="105">
        <v>353.25</v>
      </c>
      <c r="BJ813" s="105">
        <v>459.68518518518505</v>
      </c>
      <c r="BK813" s="105">
        <v>462.20000000000005</v>
      </c>
      <c r="BL813" s="105">
        <v>369.65862068965504</v>
      </c>
      <c r="BM813" s="105">
        <v>303.67142857142863</v>
      </c>
      <c r="BN813" s="105">
        <v>235.54230769230767</v>
      </c>
      <c r="BO813" s="105">
        <v>260.89259259259262</v>
      </c>
      <c r="BP813" s="105">
        <v>288.94615384615383</v>
      </c>
      <c r="BQ813" s="105">
        <v>394.91538461538465</v>
      </c>
      <c r="BR813" s="106">
        <v>304.7344827586208</v>
      </c>
      <c r="BS813" s="107"/>
      <c r="BT813" s="333">
        <v>13.851111111111113</v>
      </c>
      <c r="BU813" s="333">
        <v>13.709831691297207</v>
      </c>
      <c r="BV813" s="333">
        <v>19.981111111111112</v>
      </c>
      <c r="BW813" s="333">
        <v>20.186512655002545</v>
      </c>
      <c r="BX813" s="333">
        <v>21.720689655172414</v>
      </c>
      <c r="BY813" s="109">
        <v>20.758620689655171</v>
      </c>
      <c r="BZ813" s="109">
        <v>19.05977011494253</v>
      </c>
      <c r="CA813" s="109">
        <v>14.847619047619048</v>
      </c>
      <c r="CB813" s="109">
        <v>14.074074074074073</v>
      </c>
      <c r="CC813" s="109">
        <v>16.042857142857144</v>
      </c>
      <c r="CD813" s="109">
        <v>17.755062944718112</v>
      </c>
      <c r="CE813" s="109">
        <v>17.379310344827584</v>
      </c>
      <c r="CF813" s="110"/>
      <c r="CG813" s="111">
        <v>130</v>
      </c>
      <c r="CH813" s="111">
        <v>148.4</v>
      </c>
      <c r="CI813" s="111">
        <v>131.5</v>
      </c>
      <c r="CJ813" s="111">
        <v>135</v>
      </c>
      <c r="CK813" s="111">
        <v>139</v>
      </c>
      <c r="CL813" s="111">
        <v>135</v>
      </c>
      <c r="CM813" s="111">
        <v>140.69999999999999</v>
      </c>
      <c r="CN813" s="111">
        <v>206.5</v>
      </c>
      <c r="CO813" s="111">
        <v>130.69999999999999</v>
      </c>
      <c r="CP813" s="111">
        <v>126.5</v>
      </c>
      <c r="CQ813" s="111">
        <v>146.69999999999999</v>
      </c>
      <c r="CR813" s="111">
        <v>163</v>
      </c>
      <c r="CS813" s="112"/>
      <c r="CT813" s="549" t="s">
        <v>585</v>
      </c>
      <c r="CU813" s="114">
        <f>SUM(K813:T813)</f>
        <v>143</v>
      </c>
      <c r="CV813" s="114"/>
      <c r="CW813" s="114"/>
      <c r="CX813" s="114">
        <f>SUM(U813:AD813)</f>
        <v>220</v>
      </c>
      <c r="CY813" s="114"/>
      <c r="CZ813" s="114"/>
      <c r="DA813" s="114">
        <f>SUM(AE813:AO813)</f>
        <v>45</v>
      </c>
      <c r="DB813" s="115">
        <f>+SUM(CU813:DA813)</f>
        <v>408</v>
      </c>
      <c r="DC813" s="116">
        <f>COUNT(K813:T813)</f>
        <v>10</v>
      </c>
      <c r="DD813" s="116">
        <f>COUNT(U813:AD813)</f>
        <v>10</v>
      </c>
      <c r="DE813" s="116">
        <f>COUNT(AE813:AO813)</f>
        <v>10</v>
      </c>
      <c r="DF813" s="117">
        <f>COUNT(K813:AO813)</f>
        <v>30</v>
      </c>
      <c r="DH813" s="119">
        <v>72.446647424511553</v>
      </c>
      <c r="DI813" s="119">
        <v>78.171314387211368</v>
      </c>
      <c r="DJ813" s="120">
        <v>71.65703818827707</v>
      </c>
      <c r="DK813" s="121"/>
      <c r="DL813" s="119">
        <v>111.28106452526193</v>
      </c>
      <c r="DM813" s="119">
        <v>100.64390394564131</v>
      </c>
      <c r="DN813" s="120">
        <v>82.437994492059843</v>
      </c>
      <c r="DO813" s="121"/>
      <c r="DP813" s="119">
        <v>106.99438744190124</v>
      </c>
      <c r="DQ813" s="119">
        <v>107.40121020784002</v>
      </c>
      <c r="DR813" s="120">
        <v>116.96154520740156</v>
      </c>
      <c r="DS813" s="121"/>
      <c r="DT813" s="119">
        <v>127.24034641759276</v>
      </c>
      <c r="DU813" s="119">
        <v>152.84909806438529</v>
      </c>
      <c r="DV813" s="120">
        <v>144.61412694659319</v>
      </c>
      <c r="DW813" s="121"/>
      <c r="DX813" s="119">
        <v>168.62821444797819</v>
      </c>
      <c r="DY813" s="119">
        <v>132.83732707703396</v>
      </c>
      <c r="DZ813" s="120">
        <v>139.85514813016027</v>
      </c>
      <c r="EA813" s="121"/>
      <c r="EB813" s="119">
        <v>139.76126940665318</v>
      </c>
      <c r="EC813" s="119">
        <v>110.108949164789</v>
      </c>
      <c r="ED813" s="120">
        <v>108.62633315269578</v>
      </c>
      <c r="EE813" s="121"/>
      <c r="EF813" s="119">
        <v>105.46785744997115</v>
      </c>
      <c r="EG813" s="119">
        <v>105.46785744997115</v>
      </c>
      <c r="EH813" s="120">
        <v>71.822905789712905</v>
      </c>
      <c r="EI813" s="121"/>
      <c r="EJ813" s="119">
        <v>82.074958919230809</v>
      </c>
      <c r="EK813" s="119">
        <v>84.024482884058131</v>
      </c>
      <c r="EL813" s="120">
        <v>101.86262716222825</v>
      </c>
      <c r="EM813" s="121"/>
      <c r="EN813" s="119">
        <v>89.026649407494403</v>
      </c>
      <c r="EO813" s="119">
        <v>78.36301777516816</v>
      </c>
      <c r="EP813" s="120">
        <v>85.406884541475407</v>
      </c>
      <c r="EQ813" s="121"/>
      <c r="ER813" s="119">
        <v>86.547167643969885</v>
      </c>
      <c r="ES813" s="119">
        <v>108.94185848065814</v>
      </c>
      <c r="ET813" s="120">
        <v>112.75580146157884</v>
      </c>
      <c r="EU813" s="121"/>
      <c r="EV813" s="119">
        <v>134.06412732095495</v>
      </c>
      <c r="EW813" s="119">
        <v>115.53493899204246</v>
      </c>
      <c r="EX813" s="120">
        <v>104.63541644562335</v>
      </c>
      <c r="EY813" s="121"/>
      <c r="EZ813" s="119">
        <v>97.255294117647054</v>
      </c>
      <c r="FA813" s="119">
        <v>94.826340718105413</v>
      </c>
      <c r="FB813" s="120">
        <v>80.446936592818943</v>
      </c>
    </row>
    <row r="814" spans="1:158" s="118" customFormat="1" ht="15" customHeight="1" x14ac:dyDescent="0.25">
      <c r="A814" s="285">
        <v>52010050</v>
      </c>
      <c r="B814" s="86">
        <v>-76.787861109999994</v>
      </c>
      <c r="C814" s="86">
        <v>2.2322500000000001</v>
      </c>
      <c r="D814" s="87">
        <v>1288</v>
      </c>
      <c r="E814" s="542" t="s">
        <v>586</v>
      </c>
      <c r="F814" s="552" t="s">
        <v>65</v>
      </c>
      <c r="G814" s="552" t="s">
        <v>1521</v>
      </c>
      <c r="H814" s="552" t="s">
        <v>1103</v>
      </c>
      <c r="I814" s="552" t="s">
        <v>1696</v>
      </c>
      <c r="J814" s="171" t="s">
        <v>1123</v>
      </c>
      <c r="K814" s="126">
        <v>5.8</v>
      </c>
      <c r="L814" s="126">
        <v>1.9</v>
      </c>
      <c r="M814" s="126">
        <v>0.3</v>
      </c>
      <c r="N814" s="126">
        <v>0</v>
      </c>
      <c r="O814" s="126">
        <v>0</v>
      </c>
      <c r="P814" s="126">
        <v>0</v>
      </c>
      <c r="Q814" s="126">
        <v>0</v>
      </c>
      <c r="R814" s="126">
        <v>0</v>
      </c>
      <c r="S814" s="126">
        <v>0</v>
      </c>
      <c r="T814" s="126">
        <v>0.3</v>
      </c>
      <c r="U814" s="126">
        <v>0</v>
      </c>
      <c r="V814" s="661">
        <v>0</v>
      </c>
      <c r="W814" s="661">
        <v>0</v>
      </c>
      <c r="X814" s="126">
        <v>0</v>
      </c>
      <c r="Y814" s="126">
        <v>31.6</v>
      </c>
      <c r="Z814" s="339">
        <v>53.2</v>
      </c>
      <c r="AA814" s="126">
        <v>3.8</v>
      </c>
      <c r="AB814" s="91">
        <v>0</v>
      </c>
      <c r="AC814" s="91">
        <v>0.4</v>
      </c>
      <c r="AD814" s="126">
        <v>0</v>
      </c>
      <c r="AE814" s="126">
        <v>0</v>
      </c>
      <c r="AF814" s="126">
        <v>0</v>
      </c>
      <c r="AG814" s="126">
        <v>23.9</v>
      </c>
      <c r="AH814" s="126">
        <v>3.8</v>
      </c>
      <c r="AI814" s="126">
        <v>59.4</v>
      </c>
      <c r="AJ814" s="126">
        <v>28.6</v>
      </c>
      <c r="AK814" s="126">
        <v>1.2</v>
      </c>
      <c r="AL814" s="126">
        <v>0</v>
      </c>
      <c r="AM814" s="126">
        <v>1.4</v>
      </c>
      <c r="AN814" s="126">
        <v>0.9</v>
      </c>
      <c r="AO814" s="120"/>
      <c r="AP814" s="92">
        <f t="shared" si="531"/>
        <v>216.49999999999997</v>
      </c>
      <c r="AQ814" s="93">
        <v>239.39000000000001</v>
      </c>
      <c r="AR814" s="94">
        <f t="shared" si="540"/>
        <v>90.438197084255791</v>
      </c>
      <c r="AS814" s="95">
        <f t="shared" si="541"/>
        <v>90.438197084255791</v>
      </c>
      <c r="AT814" s="96">
        <f t="shared" si="542"/>
        <v>30</v>
      </c>
      <c r="AU814" s="97">
        <f t="shared" si="543"/>
        <v>15</v>
      </c>
      <c r="AV814" s="98"/>
      <c r="AW814" s="58">
        <f t="shared" si="539"/>
        <v>0.9</v>
      </c>
      <c r="AX814" s="99"/>
      <c r="AY814" s="100">
        <f t="shared" si="544"/>
        <v>59.4</v>
      </c>
      <c r="AZ814" s="101">
        <v>102.1</v>
      </c>
      <c r="BA814" s="102">
        <f t="shared" si="532"/>
        <v>-42.699999999999996</v>
      </c>
      <c r="BB814" s="102" t="str">
        <f t="shared" si="533"/>
        <v/>
      </c>
      <c r="BC814" s="102" t="str">
        <f t="shared" si="534"/>
        <v/>
      </c>
      <c r="BD814" s="102">
        <v>15.100000000000001</v>
      </c>
      <c r="BE814" s="103">
        <f t="shared" si="545"/>
        <v>-0.10000000000000142</v>
      </c>
      <c r="BF814" s="125" t="s">
        <v>586</v>
      </c>
      <c r="BG814" s="105">
        <v>251.15</v>
      </c>
      <c r="BH814" s="105">
        <v>184.93928571428572</v>
      </c>
      <c r="BI814" s="105">
        <v>231.76896551724141</v>
      </c>
      <c r="BJ814" s="105">
        <v>239.39000000000001</v>
      </c>
      <c r="BK814" s="105">
        <v>195.94333333333336</v>
      </c>
      <c r="BL814" s="105">
        <v>82.510714285714258</v>
      </c>
      <c r="BM814" s="105">
        <v>39.882758620689657</v>
      </c>
      <c r="BN814" s="105">
        <v>38.889655172413789</v>
      </c>
      <c r="BO814" s="105">
        <v>82.860714285714266</v>
      </c>
      <c r="BP814" s="105">
        <v>257.22068965517241</v>
      </c>
      <c r="BQ814" s="105">
        <v>392.7689655172415</v>
      </c>
      <c r="BR814" s="106">
        <v>353.78620689655179</v>
      </c>
      <c r="BS814" s="107"/>
      <c r="BT814" s="333">
        <v>14.699999999999996</v>
      </c>
      <c r="BU814" s="333">
        <v>11.055025904535418</v>
      </c>
      <c r="BV814" s="333">
        <v>15.084444444444445</v>
      </c>
      <c r="BW814" s="333">
        <v>15.100000000000001</v>
      </c>
      <c r="BX814" s="333">
        <v>13.666666666666663</v>
      </c>
      <c r="BY814" s="109">
        <v>8.077288941736029</v>
      </c>
      <c r="BZ814" s="109">
        <v>4.7931034482758603</v>
      </c>
      <c r="CA814" s="109">
        <v>4.1379310344827589</v>
      </c>
      <c r="CB814" s="109">
        <v>7.1414982164090368</v>
      </c>
      <c r="CC814" s="109">
        <v>15.521111111111107</v>
      </c>
      <c r="CD814" s="109">
        <v>21.103448275862068</v>
      </c>
      <c r="CE814" s="109">
        <v>18.655172413793107</v>
      </c>
      <c r="CF814" s="110"/>
      <c r="CG814" s="111">
        <v>96.1</v>
      </c>
      <c r="CH814" s="111">
        <v>84.2</v>
      </c>
      <c r="CI814" s="111">
        <v>101.7</v>
      </c>
      <c r="CJ814" s="111">
        <v>102.1</v>
      </c>
      <c r="CK814" s="111">
        <v>115.6</v>
      </c>
      <c r="CL814" s="111">
        <v>62.8</v>
      </c>
      <c r="CM814" s="111">
        <v>85</v>
      </c>
      <c r="CN814" s="111">
        <v>76</v>
      </c>
      <c r="CO814" s="111">
        <v>87</v>
      </c>
      <c r="CP814" s="111">
        <v>110.3</v>
      </c>
      <c r="CQ814" s="111">
        <v>109.5</v>
      </c>
      <c r="CR814" s="111">
        <v>106.1</v>
      </c>
      <c r="CS814" s="112"/>
      <c r="CT814" s="533" t="s">
        <v>586</v>
      </c>
      <c r="CU814" s="114">
        <f>SUM(K814:T814)</f>
        <v>8.2999999999999989</v>
      </c>
      <c r="CV814" s="114"/>
      <c r="CW814" s="114"/>
      <c r="CX814" s="114">
        <f>SUM(U814:AD814)</f>
        <v>89.000000000000014</v>
      </c>
      <c r="CY814" s="114"/>
      <c r="CZ814" s="114"/>
      <c r="DA814" s="114">
        <f>SUM(AE814:AO814)</f>
        <v>119.2</v>
      </c>
      <c r="DB814" s="115">
        <f>+SUM(CU814:DA814)</f>
        <v>216.5</v>
      </c>
      <c r="DC814" s="116">
        <f>COUNT(K814:T814)</f>
        <v>10</v>
      </c>
      <c r="DD814" s="116">
        <f>COUNT(U814:AD814)</f>
        <v>10</v>
      </c>
      <c r="DE814" s="116">
        <f>COUNT(AE814:AO814)</f>
        <v>10</v>
      </c>
      <c r="DF814" s="117">
        <f>COUNT(K814:AO814)</f>
        <v>30</v>
      </c>
      <c r="DH814" s="119">
        <v>81.192055904961535</v>
      </c>
      <c r="DI814" s="119">
        <v>87.89140041928718</v>
      </c>
      <c r="DJ814" s="120">
        <v>69.393210342417859</v>
      </c>
      <c r="DK814" s="121"/>
      <c r="DL814" s="119">
        <v>41.307019190654991</v>
      </c>
      <c r="DM814" s="119">
        <v>63.736629119732989</v>
      </c>
      <c r="DN814" s="120">
        <v>57.139685022945343</v>
      </c>
      <c r="DO814" s="121"/>
      <c r="DP814" s="119">
        <v>66.50348715259571</v>
      </c>
      <c r="DQ814" s="119">
        <v>54.902878867330884</v>
      </c>
      <c r="DR814" s="120">
        <v>69.303633980073414</v>
      </c>
      <c r="DS814" s="121"/>
      <c r="DT814" s="119">
        <v>77.078888888888883</v>
      </c>
      <c r="DU814" s="119">
        <v>75.579299610894935</v>
      </c>
      <c r="DV814" s="120">
        <v>78.578478166882832</v>
      </c>
      <c r="DW814" s="121"/>
      <c r="DX814" s="119">
        <v>66.189548056048963</v>
      </c>
      <c r="DY814" s="119">
        <v>40.993526741661739</v>
      </c>
      <c r="DZ814" s="120">
        <v>61.690258535622668</v>
      </c>
      <c r="EA814" s="121"/>
      <c r="EB814" s="119">
        <v>31.893104193687854</v>
      </c>
      <c r="EC814" s="119">
        <v>24.094790315607444</v>
      </c>
      <c r="ED814" s="120">
        <v>21.095438824038052</v>
      </c>
      <c r="EE814" s="121"/>
      <c r="EF814" s="119">
        <v>13.825250596658712</v>
      </c>
      <c r="EG814" s="119">
        <v>11.621225139220366</v>
      </c>
      <c r="EH814" s="120">
        <v>16.53019093078759</v>
      </c>
      <c r="EI814" s="121"/>
      <c r="EJ814" s="119">
        <v>10.812383292383293</v>
      </c>
      <c r="EK814" s="119">
        <v>10.311809991809993</v>
      </c>
      <c r="EL814" s="120">
        <v>19.622473382473384</v>
      </c>
      <c r="EM814" s="121"/>
      <c r="EN814" s="119">
        <v>19.302127894156559</v>
      </c>
      <c r="EO814" s="119">
        <v>18.101995589856671</v>
      </c>
      <c r="EP814" s="120">
        <v>53.305876515986768</v>
      </c>
      <c r="EQ814" s="121"/>
      <c r="ER814" s="119">
        <v>58.193494783904633</v>
      </c>
      <c r="ES814" s="119">
        <v>84.790521609538004</v>
      </c>
      <c r="ET814" s="120">
        <v>125.3859836065574</v>
      </c>
      <c r="EU814" s="121"/>
      <c r="EV814" s="119">
        <v>96.291169188445664</v>
      </c>
      <c r="EW814" s="119">
        <v>136.08751948647406</v>
      </c>
      <c r="EX814" s="120">
        <v>131.0879779917469</v>
      </c>
      <c r="EY814" s="121"/>
      <c r="EZ814" s="119">
        <v>109.91425136261623</v>
      </c>
      <c r="FA814" s="119">
        <v>102.80389547932029</v>
      </c>
      <c r="FB814" s="120">
        <v>95.29851982473015</v>
      </c>
    </row>
    <row r="815" spans="1:158" s="118" customFormat="1" ht="15" customHeight="1" x14ac:dyDescent="0.25">
      <c r="A815" s="550">
        <v>4701017</v>
      </c>
      <c r="B815" s="86">
        <v>-76.983333329999994</v>
      </c>
      <c r="C815" s="86">
        <v>1.18333333</v>
      </c>
      <c r="D815" s="87">
        <v>2280</v>
      </c>
      <c r="E815" s="548" t="s">
        <v>587</v>
      </c>
      <c r="F815" s="551" t="s">
        <v>555</v>
      </c>
      <c r="G815" s="551"/>
      <c r="H815" s="551"/>
      <c r="I815" s="551"/>
      <c r="J815" s="365" t="s">
        <v>1111</v>
      </c>
      <c r="K815" s="126" t="s">
        <v>1301</v>
      </c>
      <c r="L815" s="126" t="s">
        <v>1301</v>
      </c>
      <c r="M815" s="126" t="s">
        <v>1301</v>
      </c>
      <c r="N815" s="126" t="s">
        <v>1301</v>
      </c>
      <c r="O815" s="126" t="s">
        <v>1301</v>
      </c>
      <c r="P815" s="126" t="s">
        <v>1301</v>
      </c>
      <c r="Q815" s="126" t="s">
        <v>1301</v>
      </c>
      <c r="R815" s="126" t="s">
        <v>1301</v>
      </c>
      <c r="S815" s="126" t="s">
        <v>1301</v>
      </c>
      <c r="T815" s="126" t="s">
        <v>1301</v>
      </c>
      <c r="U815" s="126" t="s">
        <v>1301</v>
      </c>
      <c r="V815" s="661" t="s">
        <v>1301</v>
      </c>
      <c r="W815" s="661" t="s">
        <v>1301</v>
      </c>
      <c r="X815" s="126" t="s">
        <v>1301</v>
      </c>
      <c r="Y815" s="126" t="s">
        <v>1301</v>
      </c>
      <c r="Z815" s="339" t="s">
        <v>1301</v>
      </c>
      <c r="AA815" s="126" t="s">
        <v>1301</v>
      </c>
      <c r="AB815" s="91" t="s">
        <v>1301</v>
      </c>
      <c r="AC815" s="91" t="s">
        <v>1301</v>
      </c>
      <c r="AD815" s="126" t="s">
        <v>1301</v>
      </c>
      <c r="AE815" s="126" t="s">
        <v>1301</v>
      </c>
      <c r="AF815" s="126" t="s">
        <v>1301</v>
      </c>
      <c r="AG815" s="126" t="s">
        <v>1301</v>
      </c>
      <c r="AH815" s="126" t="s">
        <v>1301</v>
      </c>
      <c r="AI815" s="126" t="s">
        <v>1301</v>
      </c>
      <c r="AJ815" s="126" t="s">
        <v>1301</v>
      </c>
      <c r="AK815" s="126" t="s">
        <v>1301</v>
      </c>
      <c r="AL815" s="126" t="s">
        <v>1301</v>
      </c>
      <c r="AM815" s="126" t="s">
        <v>1301</v>
      </c>
      <c r="AN815" s="126" t="s">
        <v>1301</v>
      </c>
      <c r="AO815" s="120"/>
      <c r="AP815" s="92" t="str">
        <f t="shared" si="531"/>
        <v/>
      </c>
      <c r="AQ815" s="93" t="s">
        <v>1301</v>
      </c>
      <c r="AR815" s="483"/>
      <c r="AS815" s="484"/>
      <c r="AT815" s="96"/>
      <c r="AU815" s="97"/>
      <c r="AV815" s="98"/>
      <c r="AW815" s="58"/>
      <c r="AX815" s="99"/>
      <c r="AY815" s="100"/>
      <c r="AZ815" s="101"/>
      <c r="BA815" s="102" t="str">
        <f t="shared" si="532"/>
        <v/>
      </c>
      <c r="BB815" s="102" t="str">
        <f t="shared" si="533"/>
        <v/>
      </c>
      <c r="BC815" s="102" t="str">
        <f t="shared" si="534"/>
        <v/>
      </c>
      <c r="BD815" s="102" t="s">
        <v>1301</v>
      </c>
      <c r="BE815" s="103"/>
      <c r="BF815" s="213" t="s">
        <v>587</v>
      </c>
      <c r="BG815" s="105" t="s">
        <v>1301</v>
      </c>
      <c r="BH815" s="105" t="s">
        <v>1301</v>
      </c>
      <c r="BI815" s="105" t="s">
        <v>1301</v>
      </c>
      <c r="BJ815" s="105" t="s">
        <v>1301</v>
      </c>
      <c r="BK815" s="105" t="s">
        <v>1301</v>
      </c>
      <c r="BL815" s="105" t="s">
        <v>1301</v>
      </c>
      <c r="BM815" s="105" t="s">
        <v>1301</v>
      </c>
      <c r="BN815" s="105" t="s">
        <v>1301</v>
      </c>
      <c r="BO815" s="105" t="s">
        <v>1301</v>
      </c>
      <c r="BP815" s="105" t="s">
        <v>1301</v>
      </c>
      <c r="BQ815" s="105" t="s">
        <v>1301</v>
      </c>
      <c r="BR815" s="106" t="s">
        <v>1301</v>
      </c>
      <c r="BS815" s="107"/>
      <c r="BT815" s="333" t="s">
        <v>1301</v>
      </c>
      <c r="BU815" s="333" t="s">
        <v>1301</v>
      </c>
      <c r="BV815" s="333" t="s">
        <v>1301</v>
      </c>
      <c r="BW815" s="333" t="s">
        <v>1301</v>
      </c>
      <c r="BX815" s="333" t="s">
        <v>1301</v>
      </c>
      <c r="BY815" s="109" t="s">
        <v>1301</v>
      </c>
      <c r="BZ815" s="109" t="s">
        <v>1301</v>
      </c>
      <c r="CA815" s="109" t="s">
        <v>1301</v>
      </c>
      <c r="CB815" s="109" t="s">
        <v>1301</v>
      </c>
      <c r="CC815" s="109" t="s">
        <v>1301</v>
      </c>
      <c r="CD815" s="109" t="s">
        <v>1301</v>
      </c>
      <c r="CE815" s="109" t="s">
        <v>1301</v>
      </c>
      <c r="CF815" s="110"/>
      <c r="CG815" s="111"/>
      <c r="CH815" s="111"/>
      <c r="CI815" s="111"/>
      <c r="CJ815" s="111"/>
      <c r="CK815" s="111"/>
      <c r="CL815" s="111"/>
      <c r="CM815" s="111"/>
      <c r="CN815" s="111"/>
      <c r="CO815" s="111"/>
      <c r="CP815" s="111"/>
      <c r="CQ815" s="111"/>
      <c r="CR815" s="111"/>
      <c r="CS815" s="112"/>
      <c r="CT815" s="549" t="s">
        <v>587</v>
      </c>
      <c r="CU815" s="114"/>
      <c r="CV815" s="114"/>
      <c r="CW815" s="114"/>
      <c r="CX815" s="114"/>
      <c r="CY815" s="114"/>
      <c r="CZ815" s="114"/>
      <c r="DA815" s="114"/>
      <c r="DB815" s="115"/>
      <c r="DC815" s="116"/>
      <c r="DD815" s="116"/>
      <c r="DE815" s="116"/>
      <c r="DF815" s="117"/>
      <c r="DH815" s="119">
        <v>22.450469194058659</v>
      </c>
      <c r="DI815" s="119">
        <v>38.076786959086277</v>
      </c>
      <c r="DJ815" s="120">
        <v>47.966861493913875</v>
      </c>
      <c r="DK815" s="121"/>
      <c r="DL815" s="119">
        <v>38.400978473581219</v>
      </c>
      <c r="DM815" s="119">
        <v>32.24039369172327</v>
      </c>
      <c r="DN815" s="120">
        <v>34.293921952342579</v>
      </c>
      <c r="DO815" s="121"/>
      <c r="DP815" s="119">
        <v>42.333493137807856</v>
      </c>
      <c r="DQ815" s="119">
        <v>36.400770821583002</v>
      </c>
      <c r="DR815" s="120">
        <v>40.121291596164681</v>
      </c>
      <c r="DS815" s="121"/>
      <c r="DT815" s="119">
        <v>59.944197262916745</v>
      </c>
      <c r="DU815" s="119">
        <v>62.138494001326329</v>
      </c>
      <c r="DV815" s="120">
        <v>61.739530957979134</v>
      </c>
      <c r="DW815" s="121"/>
      <c r="DX815" s="119">
        <v>71.08852050975706</v>
      </c>
      <c r="DY815" s="119">
        <v>63.74138291517324</v>
      </c>
      <c r="DZ815" s="120">
        <v>86.775652130625247</v>
      </c>
      <c r="EA815" s="121"/>
      <c r="EB815" s="119">
        <v>72.154170430593197</v>
      </c>
      <c r="EC815" s="119">
        <v>82.608325805480263</v>
      </c>
      <c r="ED815" s="120">
        <v>72.154170430593197</v>
      </c>
      <c r="EE815" s="121"/>
      <c r="EF815" s="119">
        <v>74.154553571428579</v>
      </c>
      <c r="EG815" s="119">
        <v>73.761160714285708</v>
      </c>
      <c r="EH815" s="120">
        <v>72.38428571428571</v>
      </c>
      <c r="EI815" s="121"/>
      <c r="EJ815" s="119">
        <v>63.792803970223325</v>
      </c>
      <c r="EK815" s="119">
        <v>40.55962227736422</v>
      </c>
      <c r="EL815" s="120">
        <v>54.34201819685692</v>
      </c>
      <c r="EM815" s="121"/>
      <c r="EN815" s="119">
        <v>37.832525160109789</v>
      </c>
      <c r="EO815" s="119">
        <v>31.869258920402558</v>
      </c>
      <c r="EP815" s="120">
        <v>37.14821591948764</v>
      </c>
      <c r="EQ815" s="121"/>
      <c r="ER815" s="119">
        <v>31.269176800748358</v>
      </c>
      <c r="ES815" s="119">
        <v>32.559650763953847</v>
      </c>
      <c r="ET815" s="120">
        <v>42.287839101964451</v>
      </c>
      <c r="EU815" s="121"/>
      <c r="EV815" s="119">
        <v>28.953287197231834</v>
      </c>
      <c r="EW815" s="119">
        <v>33.958770746583781</v>
      </c>
      <c r="EX815" s="120">
        <v>35.529118526772621</v>
      </c>
      <c r="EY815" s="121"/>
      <c r="EZ815" s="119">
        <v>27.503255446026532</v>
      </c>
      <c r="FA815" s="119">
        <v>28.286266277230133</v>
      </c>
      <c r="FB815" s="120">
        <v>33.571589387854445</v>
      </c>
    </row>
    <row r="816" spans="1:158" s="118" customFormat="1" ht="15" customHeight="1" x14ac:dyDescent="0.25">
      <c r="A816" s="285">
        <v>52040050</v>
      </c>
      <c r="B816" s="86">
        <v>-77.03052778</v>
      </c>
      <c r="C816" s="86">
        <v>1.3973333299999999</v>
      </c>
      <c r="D816" s="87">
        <v>1800</v>
      </c>
      <c r="E816" s="542" t="s">
        <v>588</v>
      </c>
      <c r="F816" s="89" t="s">
        <v>616</v>
      </c>
      <c r="G816" s="89" t="s">
        <v>1521</v>
      </c>
      <c r="H816" s="89" t="s">
        <v>1103</v>
      </c>
      <c r="I816" s="89" t="s">
        <v>1556</v>
      </c>
      <c r="J816" s="171" t="s">
        <v>1126</v>
      </c>
      <c r="K816" s="126">
        <v>0</v>
      </c>
      <c r="L816" s="126">
        <v>31.7</v>
      </c>
      <c r="M816" s="126">
        <v>0</v>
      </c>
      <c r="N816" s="126">
        <v>0</v>
      </c>
      <c r="O816" s="126">
        <v>0</v>
      </c>
      <c r="P816" s="126">
        <v>0</v>
      </c>
      <c r="Q816" s="126">
        <v>0</v>
      </c>
      <c r="R816" s="126">
        <v>0.1</v>
      </c>
      <c r="S816" s="126">
        <v>0</v>
      </c>
      <c r="T816" s="126">
        <v>0</v>
      </c>
      <c r="U816" s="126">
        <v>0</v>
      </c>
      <c r="V816" s="661">
        <v>1.7</v>
      </c>
      <c r="W816" s="661">
        <v>0</v>
      </c>
      <c r="X816" s="126">
        <v>11.5</v>
      </c>
      <c r="Y816" s="126">
        <v>8.4</v>
      </c>
      <c r="Z816" s="339">
        <v>48.5</v>
      </c>
      <c r="AA816" s="126">
        <v>6.6</v>
      </c>
      <c r="AB816" s="91">
        <v>0.3</v>
      </c>
      <c r="AC816" s="91">
        <v>12.7</v>
      </c>
      <c r="AD816" s="126">
        <v>0</v>
      </c>
      <c r="AE816" s="126">
        <v>17</v>
      </c>
      <c r="AF816" s="126">
        <v>0.8</v>
      </c>
      <c r="AG816" s="126">
        <v>1.2</v>
      </c>
      <c r="AH816" s="126">
        <v>4.9000000000000004</v>
      </c>
      <c r="AI816" s="126">
        <v>3.8</v>
      </c>
      <c r="AJ816" s="126">
        <v>27.9</v>
      </c>
      <c r="AK816" s="126">
        <v>23.9</v>
      </c>
      <c r="AL816" s="126">
        <v>0</v>
      </c>
      <c r="AM816" s="126">
        <v>0</v>
      </c>
      <c r="AN816" s="126">
        <v>5.0999999999999996</v>
      </c>
      <c r="AO816" s="120"/>
      <c r="AP816" s="92">
        <f t="shared" si="531"/>
        <v>206.10000000000002</v>
      </c>
      <c r="AQ816" s="93">
        <v>167.2</v>
      </c>
      <c r="AR816" s="94">
        <f t="shared" ref="AR816:AR821" si="548">+AP816*100/AQ816</f>
        <v>123.26555023923449</v>
      </c>
      <c r="AS816" s="95">
        <f t="shared" ref="AS816:AS821" si="549">IF(AND((AP816*$AT$1*100/(AQ816*AT816))&gt;100+3.33*AP816-AQ816*AT816/$AT$1,AQ816&lt;30),IF(100+3.33*AP816-AQ816*AT816/$AT$1&gt;200,200,100+3.33*AP816-AQ816*AT816/$AT$1),IF((AP816*$AT$1*100/(AQ816*AT816))&lt;100+AP816-3.33*AQ816*AT816/$AT$1,100+AP816-3.33*AQ816*AT816/$AT$1,IF((AP816*$AT$1*100/(AQ816*AT816))&gt;200,200,(AP816*$AT$1*100/(AQ816*AT816)))))</f>
        <v>123.26555023923447</v>
      </c>
      <c r="AT816" s="96">
        <f t="shared" ref="AT816:AT821" si="550">COUNT(K816:AO816)</f>
        <v>30</v>
      </c>
      <c r="AU816" s="97">
        <f t="shared" ref="AU816:AU831" si="551">COUNTIF(K816:AO816,"&gt;0")</f>
        <v>17</v>
      </c>
      <c r="AV816" s="98"/>
      <c r="AW816" s="58">
        <f t="shared" si="539"/>
        <v>5.0999999999999996</v>
      </c>
      <c r="AX816" s="99"/>
      <c r="AY816" s="100">
        <f t="shared" ref="AY816:AY835" si="552">MAX(K816:AO816)</f>
        <v>48.5</v>
      </c>
      <c r="AZ816" s="101">
        <v>117.5</v>
      </c>
      <c r="BA816" s="102">
        <f t="shared" si="532"/>
        <v>-69</v>
      </c>
      <c r="BB816" s="102" t="str">
        <f t="shared" si="533"/>
        <v/>
      </c>
      <c r="BC816" s="102" t="str">
        <f t="shared" si="534"/>
        <v/>
      </c>
      <c r="BD816" s="102">
        <v>12.357142857142859</v>
      </c>
      <c r="BE816" s="103">
        <f>AU816-BD816</f>
        <v>4.6428571428571406</v>
      </c>
      <c r="BF816" s="125" t="s">
        <v>588</v>
      </c>
      <c r="BG816" s="105">
        <v>177.48461538461541</v>
      </c>
      <c r="BH816" s="105">
        <v>136.11923076923077</v>
      </c>
      <c r="BI816" s="105">
        <v>158.11851851851856</v>
      </c>
      <c r="BJ816" s="105">
        <v>167.2</v>
      </c>
      <c r="BK816" s="105">
        <v>116.01249999999999</v>
      </c>
      <c r="BL816" s="105">
        <v>49.94444444444445</v>
      </c>
      <c r="BM816" s="105">
        <v>38.829166666666659</v>
      </c>
      <c r="BN816" s="105">
        <v>19.546428571428571</v>
      </c>
      <c r="BO816" s="105">
        <v>38.704000000000001</v>
      </c>
      <c r="BP816" s="105">
        <v>160.1</v>
      </c>
      <c r="BQ816" s="105">
        <v>260.73333333333329</v>
      </c>
      <c r="BR816" s="106">
        <v>237.10833333333335</v>
      </c>
      <c r="BS816" s="107"/>
      <c r="BT816" s="333">
        <v>12.073412698412699</v>
      </c>
      <c r="BU816" s="333">
        <v>10.644905126801676</v>
      </c>
      <c r="BV816" s="333">
        <v>12.041794871794869</v>
      </c>
      <c r="BW816" s="333">
        <v>12.357142857142859</v>
      </c>
      <c r="BX816" s="333">
        <v>11.299655172413793</v>
      </c>
      <c r="BY816" s="109">
        <v>7.6746305418719212</v>
      </c>
      <c r="BZ816" s="109">
        <v>6.5046913580246892</v>
      </c>
      <c r="CA816" s="109">
        <v>4.5528352490421442</v>
      </c>
      <c r="CB816" s="109">
        <v>5.0683087027914615</v>
      </c>
      <c r="CC816" s="109">
        <v>11.632840722495898</v>
      </c>
      <c r="CD816" s="109">
        <v>17.39001189060642</v>
      </c>
      <c r="CE816" s="109">
        <v>15.610519978106183</v>
      </c>
      <c r="CF816" s="110"/>
      <c r="CG816" s="111">
        <v>95.7</v>
      </c>
      <c r="CH816" s="111">
        <v>162</v>
      </c>
      <c r="CI816" s="111">
        <v>144.4</v>
      </c>
      <c r="CJ816" s="111">
        <v>117.5</v>
      </c>
      <c r="CK816" s="111">
        <v>120</v>
      </c>
      <c r="CL816" s="111">
        <v>60.8</v>
      </c>
      <c r="CM816" s="111">
        <v>43.2</v>
      </c>
      <c r="CN816" s="111">
        <v>59</v>
      </c>
      <c r="CO816" s="111">
        <v>54.1</v>
      </c>
      <c r="CP816" s="111">
        <v>114.2</v>
      </c>
      <c r="CQ816" s="111">
        <v>90.3</v>
      </c>
      <c r="CR816" s="111">
        <v>153.19999999999999</v>
      </c>
      <c r="CS816" s="112"/>
      <c r="CT816" s="533" t="s">
        <v>588</v>
      </c>
      <c r="CU816" s="114">
        <f t="shared" ref="CU816:CU821" si="553">SUM(K816:T816)</f>
        <v>31.8</v>
      </c>
      <c r="CV816" s="114"/>
      <c r="CW816" s="114"/>
      <c r="CX816" s="114">
        <f>SUM(U816:AD816)</f>
        <v>89.699999999999989</v>
      </c>
      <c r="CY816" s="114"/>
      <c r="CZ816" s="114"/>
      <c r="DA816" s="114">
        <f>SUM(AE816:AO816)</f>
        <v>84.6</v>
      </c>
      <c r="DB816" s="115">
        <f>+SUM(CU816:DA816)</f>
        <v>206.09999999999997</v>
      </c>
      <c r="DC816" s="116">
        <f t="shared" ref="DC816:DC821" si="554">COUNT(K816:T816)</f>
        <v>10</v>
      </c>
      <c r="DD816" s="116">
        <f>COUNT(U816:AD816)</f>
        <v>10</v>
      </c>
      <c r="DE816" s="116">
        <f>COUNT(AE816:AO816)</f>
        <v>10</v>
      </c>
      <c r="DF816" s="117">
        <f t="shared" ref="DF816:DF821" si="555">COUNT(K816:AO816)</f>
        <v>30</v>
      </c>
      <c r="DH816" s="119">
        <v>70.700255567725435</v>
      </c>
      <c r="DI816" s="119">
        <v>54.136195691858333</v>
      </c>
      <c r="DJ816" s="120">
        <v>59.590215407082873</v>
      </c>
      <c r="DK816" s="121"/>
      <c r="DL816" s="119">
        <v>41.193310844577724</v>
      </c>
      <c r="DM816" s="119">
        <v>51.063590704647694</v>
      </c>
      <c r="DN816" s="120">
        <v>42.099765117441287</v>
      </c>
      <c r="DO816" s="121"/>
      <c r="DP816" s="119">
        <v>51.423766443774312</v>
      </c>
      <c r="DQ816" s="119">
        <v>47.004536515012447</v>
      </c>
      <c r="DR816" s="120">
        <v>60.061352213627025</v>
      </c>
      <c r="DS816" s="121"/>
      <c r="DT816" s="119">
        <v>54.094017039403617</v>
      </c>
      <c r="DU816" s="119">
        <v>54.294736954206606</v>
      </c>
      <c r="DV816" s="120">
        <v>48.67457933972311</v>
      </c>
      <c r="DW816" s="121"/>
      <c r="DX816" s="119">
        <v>40.820912004662013</v>
      </c>
      <c r="DY816" s="119">
        <v>32.575291375291378</v>
      </c>
      <c r="DZ816" s="120">
        <v>43.060463286713293</v>
      </c>
      <c r="EA816" s="121"/>
      <c r="EB816" s="119">
        <v>20.136776212832554</v>
      </c>
      <c r="EC816" s="119">
        <v>12.560563380281693</v>
      </c>
      <c r="ED816" s="120">
        <v>9.7693270735524287</v>
      </c>
      <c r="EE816" s="121"/>
      <c r="EF816" s="119">
        <v>13.572157434402335</v>
      </c>
      <c r="EG816" s="119">
        <v>12.868415937803695</v>
      </c>
      <c r="EH816" s="120">
        <v>8.0427599611273095</v>
      </c>
      <c r="EI816" s="121"/>
      <c r="EJ816" s="119">
        <v>6.7272549019607846</v>
      </c>
      <c r="EK816" s="119">
        <v>7.3388235294117647</v>
      </c>
      <c r="EL816" s="120">
        <v>6.7272549019607846</v>
      </c>
      <c r="EM816" s="121"/>
      <c r="EN816" s="119">
        <v>11.450963597430405</v>
      </c>
      <c r="EO816" s="119">
        <v>10.167665952890793</v>
      </c>
      <c r="EP816" s="120">
        <v>24.481370449678799</v>
      </c>
      <c r="EQ816" s="121"/>
      <c r="ER816" s="119">
        <v>34.926724137931025</v>
      </c>
      <c r="ES816" s="119">
        <v>65.638153983353149</v>
      </c>
      <c r="ET816" s="120">
        <v>85.710983947681314</v>
      </c>
      <c r="EU816" s="121"/>
      <c r="EV816" s="119">
        <v>71.998778880177611</v>
      </c>
      <c r="EW816" s="119">
        <v>114.88726011239854</v>
      </c>
      <c r="EX816" s="120">
        <v>70.548443766044528</v>
      </c>
      <c r="EY816" s="121"/>
      <c r="EZ816" s="119">
        <v>70.028834355828209</v>
      </c>
      <c r="FA816" s="119">
        <v>92.361262050832607</v>
      </c>
      <c r="FB816" s="120">
        <v>68.209903593339178</v>
      </c>
    </row>
    <row r="817" spans="1:158" s="118" customFormat="1" ht="15" customHeight="1" x14ac:dyDescent="0.25">
      <c r="A817" s="550">
        <v>47015100</v>
      </c>
      <c r="B817" s="86">
        <v>-77.161472219999993</v>
      </c>
      <c r="C817" s="86">
        <v>1.1599444400000001</v>
      </c>
      <c r="D817" s="87">
        <v>2830</v>
      </c>
      <c r="E817" s="548" t="s">
        <v>1944</v>
      </c>
      <c r="F817" s="89" t="s">
        <v>616</v>
      </c>
      <c r="G817" s="89" t="s">
        <v>1526</v>
      </c>
      <c r="H817" s="89" t="s">
        <v>723</v>
      </c>
      <c r="I817" s="89" t="s">
        <v>1695</v>
      </c>
      <c r="J817" s="365" t="s">
        <v>1104</v>
      </c>
      <c r="K817" s="126">
        <v>0</v>
      </c>
      <c r="L817" s="126">
        <v>13.7</v>
      </c>
      <c r="M817" s="126">
        <v>0</v>
      </c>
      <c r="N817" s="126">
        <v>0</v>
      </c>
      <c r="O817" s="126">
        <v>0.7</v>
      </c>
      <c r="P817" s="126">
        <v>1.3</v>
      </c>
      <c r="Q817" s="126">
        <v>1.8</v>
      </c>
      <c r="R817" s="126">
        <v>2.2000000000000002</v>
      </c>
      <c r="S817" s="126">
        <v>2.6</v>
      </c>
      <c r="T817" s="126">
        <v>1.5</v>
      </c>
      <c r="U817" s="126">
        <v>0</v>
      </c>
      <c r="V817" s="661">
        <v>2.2999999999999998</v>
      </c>
      <c r="W817" s="661">
        <v>0</v>
      </c>
      <c r="X817" s="126">
        <v>4</v>
      </c>
      <c r="Y817" s="126">
        <v>1.6</v>
      </c>
      <c r="Z817" s="246">
        <v>14.8</v>
      </c>
      <c r="AA817" s="126" t="s">
        <v>1301</v>
      </c>
      <c r="AB817" s="91">
        <v>1</v>
      </c>
      <c r="AC817" s="91">
        <v>1.8</v>
      </c>
      <c r="AD817" s="126">
        <v>0</v>
      </c>
      <c r="AE817" s="126">
        <v>0</v>
      </c>
      <c r="AF817" s="126">
        <v>4.5999999999999996</v>
      </c>
      <c r="AG817" s="126">
        <v>4.5999999999999996</v>
      </c>
      <c r="AH817" s="126">
        <v>12.3</v>
      </c>
      <c r="AI817" s="126">
        <v>5.4</v>
      </c>
      <c r="AJ817" s="126">
        <v>3.7</v>
      </c>
      <c r="AK817" s="126">
        <v>0</v>
      </c>
      <c r="AL817" s="126">
        <v>0</v>
      </c>
      <c r="AM817" s="126">
        <v>0</v>
      </c>
      <c r="AN817" s="126">
        <v>7</v>
      </c>
      <c r="AO817" s="120"/>
      <c r="AP817" s="92">
        <f t="shared" si="531"/>
        <v>86.9</v>
      </c>
      <c r="AQ817" s="93">
        <v>144.78461538461536</v>
      </c>
      <c r="AR817" s="94">
        <f t="shared" si="548"/>
        <v>60.020189140367663</v>
      </c>
      <c r="AS817" s="95">
        <f t="shared" si="549"/>
        <v>62.089850834863107</v>
      </c>
      <c r="AT817" s="96">
        <f t="shared" si="550"/>
        <v>29</v>
      </c>
      <c r="AU817" s="97">
        <f t="shared" si="551"/>
        <v>19</v>
      </c>
      <c r="AV817" s="98"/>
      <c r="AW817" s="58">
        <f t="shared" si="539"/>
        <v>7</v>
      </c>
      <c r="AX817" s="99"/>
      <c r="AY817" s="100">
        <f t="shared" si="552"/>
        <v>14.8</v>
      </c>
      <c r="AZ817" s="101">
        <v>52.3</v>
      </c>
      <c r="BA817" s="102">
        <f t="shared" si="532"/>
        <v>-37.5</v>
      </c>
      <c r="BB817" s="102" t="str">
        <f t="shared" si="533"/>
        <v/>
      </c>
      <c r="BC817" s="102" t="str">
        <f t="shared" si="534"/>
        <v/>
      </c>
      <c r="BD817" s="102">
        <v>19.186852386614575</v>
      </c>
      <c r="BE817" s="103">
        <f>AU817-BD817</f>
        <v>-0.18685238661457504</v>
      </c>
      <c r="BF817" s="213" t="s">
        <v>1849</v>
      </c>
      <c r="BG817" s="105">
        <v>102.62083333333334</v>
      </c>
      <c r="BH817" s="105">
        <v>89.442857142857136</v>
      </c>
      <c r="BI817" s="105">
        <v>112.14999999999998</v>
      </c>
      <c r="BJ817" s="105">
        <v>144.78461538461536</v>
      </c>
      <c r="BK817" s="105">
        <v>163.75925925925927</v>
      </c>
      <c r="BL817" s="105">
        <v>149.61481481481482</v>
      </c>
      <c r="BM817" s="105">
        <v>147.51666666666665</v>
      </c>
      <c r="BN817" s="105">
        <v>95.611111111111114</v>
      </c>
      <c r="BO817" s="105">
        <v>85.648148148148138</v>
      </c>
      <c r="BP817" s="105">
        <v>93.600000000000009</v>
      </c>
      <c r="BQ817" s="105">
        <v>114.58333333333333</v>
      </c>
      <c r="BR817" s="106">
        <v>111.17916666666667</v>
      </c>
      <c r="BS817" s="107"/>
      <c r="BT817" s="143">
        <v>14.484597701149424</v>
      </c>
      <c r="BU817" s="143">
        <v>14.825795171197464</v>
      </c>
      <c r="BV817" s="143">
        <v>17.989157088122603</v>
      </c>
      <c r="BW817" s="143">
        <v>19.186852386614575</v>
      </c>
      <c r="BX817" s="143">
        <v>21.565051020408163</v>
      </c>
      <c r="BY817" s="143">
        <v>20.988505747126435</v>
      </c>
      <c r="BZ817" s="143">
        <v>21.079214559386973</v>
      </c>
      <c r="CA817" s="143">
        <v>17.869761904761909</v>
      </c>
      <c r="CB817" s="143">
        <v>15.213793103448275</v>
      </c>
      <c r="CC817" s="143">
        <v>15.463946360153255</v>
      </c>
      <c r="CD817" s="143">
        <v>16.611494252873559</v>
      </c>
      <c r="CE817" s="144">
        <v>16.613112266618014</v>
      </c>
      <c r="CF817" s="110"/>
      <c r="CG817" s="111">
        <v>57.4</v>
      </c>
      <c r="CH817" s="111">
        <v>43.4</v>
      </c>
      <c r="CI817" s="111">
        <v>50</v>
      </c>
      <c r="CJ817" s="111">
        <v>52.3</v>
      </c>
      <c r="CK817" s="111">
        <v>44.1</v>
      </c>
      <c r="CL817" s="111">
        <v>44.6</v>
      </c>
      <c r="CM817" s="111">
        <v>45.6</v>
      </c>
      <c r="CN817" s="111">
        <v>31.1</v>
      </c>
      <c r="CO817" s="111">
        <v>31.2</v>
      </c>
      <c r="CP817" s="111">
        <v>52.9</v>
      </c>
      <c r="CQ817" s="111">
        <v>45.9</v>
      </c>
      <c r="CR817" s="111">
        <v>56.5</v>
      </c>
      <c r="CS817" s="112"/>
      <c r="CT817" s="549" t="s">
        <v>1849</v>
      </c>
      <c r="CU817" s="114">
        <f t="shared" si="553"/>
        <v>23.8</v>
      </c>
      <c r="CV817" s="114"/>
      <c r="CW817" s="114"/>
      <c r="CX817" s="114">
        <f>SUM(U817:AD817)</f>
        <v>25.500000000000004</v>
      </c>
      <c r="CY817" s="114"/>
      <c r="CZ817" s="114"/>
      <c r="DA817" s="114">
        <f>SUM(AE817:AO817)</f>
        <v>37.599999999999994</v>
      </c>
      <c r="DB817" s="115">
        <f>+SUM(CU817:DA817)</f>
        <v>86.9</v>
      </c>
      <c r="DC817" s="116">
        <f t="shared" si="554"/>
        <v>10</v>
      </c>
      <c r="DD817" s="116">
        <f>COUNT(U817:AD817)</f>
        <v>9</v>
      </c>
      <c r="DE817" s="116">
        <f>COUNT(AE817:AO817)</f>
        <v>10</v>
      </c>
      <c r="DF817" s="117">
        <f t="shared" si="555"/>
        <v>29</v>
      </c>
      <c r="DH817" s="119">
        <v>23.582860385925084</v>
      </c>
      <c r="DI817" s="119">
        <v>31.637911464245175</v>
      </c>
      <c r="DJ817" s="120">
        <v>30.279228149829734</v>
      </c>
      <c r="DK817" s="121"/>
      <c r="DL817" s="119">
        <v>31.309988109393583</v>
      </c>
      <c r="DM817" s="119">
        <v>26.003210463733655</v>
      </c>
      <c r="DN817" s="120">
        <v>31.946801426872774</v>
      </c>
      <c r="DO817" s="121"/>
      <c r="DP817" s="119">
        <v>34.594600870827286</v>
      </c>
      <c r="DQ817" s="119">
        <v>33.710079825834541</v>
      </c>
      <c r="DR817" s="120">
        <v>35.872242380261248</v>
      </c>
      <c r="DS817" s="121"/>
      <c r="DT817" s="119">
        <v>42.161858529819696</v>
      </c>
      <c r="DU817" s="119">
        <v>53.096359223300979</v>
      </c>
      <c r="DV817" s="120">
        <v>46.791782246879343</v>
      </c>
      <c r="DW817" s="121"/>
      <c r="DX817" s="119">
        <v>47.415269798657718</v>
      </c>
      <c r="DY817" s="119">
        <v>46.114851006711412</v>
      </c>
      <c r="DZ817" s="120">
        <v>55.517879194630879</v>
      </c>
      <c r="EA817" s="121"/>
      <c r="EB817" s="119">
        <v>55.030173010380629</v>
      </c>
      <c r="EC817" s="119">
        <v>47.975022624434388</v>
      </c>
      <c r="ED817" s="120">
        <v>42.633265903646524</v>
      </c>
      <c r="EE817" s="121"/>
      <c r="EF817" s="119">
        <v>42.736600034366226</v>
      </c>
      <c r="EG817" s="119">
        <v>50.14698436336559</v>
      </c>
      <c r="EH817" s="120">
        <v>43.44718483303739</v>
      </c>
      <c r="EI817" s="121"/>
      <c r="EJ817" s="119">
        <v>36.945102862254032</v>
      </c>
      <c r="EK817" s="119">
        <v>35.834730918306498</v>
      </c>
      <c r="EL817" s="120">
        <v>31.3932431425164</v>
      </c>
      <c r="EM817" s="121"/>
      <c r="EN817" s="119">
        <v>29.36568047337278</v>
      </c>
      <c r="EO817" s="119">
        <v>23.280029585798822</v>
      </c>
      <c r="EP817" s="120">
        <v>30.235059171597634</v>
      </c>
      <c r="EQ817" s="121"/>
      <c r="ER817" s="119">
        <v>26.542089985486218</v>
      </c>
      <c r="ES817" s="119">
        <v>32.5290275761974</v>
      </c>
      <c r="ET817" s="120">
        <v>41.40965166908564</v>
      </c>
      <c r="EU817" s="121"/>
      <c r="EV817" s="119">
        <v>33.749730215827341</v>
      </c>
      <c r="EW817" s="119">
        <v>38.842145130049815</v>
      </c>
      <c r="EX817" s="120">
        <v>38.442740038738251</v>
      </c>
      <c r="EY817" s="121"/>
      <c r="EZ817" s="119">
        <v>28.004185752645707</v>
      </c>
      <c r="FA817" s="119">
        <v>36.667351129363446</v>
      </c>
      <c r="FB817" s="120">
        <v>33.443847733375456</v>
      </c>
    </row>
    <row r="818" spans="1:158" s="118" customFormat="1" ht="15" customHeight="1" x14ac:dyDescent="0.25">
      <c r="A818" s="561">
        <v>53050020</v>
      </c>
      <c r="B818" s="86">
        <v>-77.663611110000005</v>
      </c>
      <c r="C818" s="86">
        <v>2.77361111</v>
      </c>
      <c r="D818" s="87">
        <v>30</v>
      </c>
      <c r="E818" s="562" t="s">
        <v>589</v>
      </c>
      <c r="F818" s="552" t="s">
        <v>65</v>
      </c>
      <c r="G818" s="552" t="s">
        <v>1521</v>
      </c>
      <c r="H818" s="552" t="s">
        <v>1523</v>
      </c>
      <c r="I818" s="552" t="s">
        <v>1703</v>
      </c>
      <c r="J818" s="233" t="s">
        <v>1127</v>
      </c>
      <c r="K818" s="126">
        <v>7</v>
      </c>
      <c r="L818" s="126">
        <v>0</v>
      </c>
      <c r="M818" s="126">
        <v>0</v>
      </c>
      <c r="N818" s="126">
        <v>84</v>
      </c>
      <c r="O818" s="126">
        <v>0</v>
      </c>
      <c r="P818" s="126">
        <v>0</v>
      </c>
      <c r="Q818" s="126">
        <v>0</v>
      </c>
      <c r="R818" s="126">
        <v>0</v>
      </c>
      <c r="S818" s="126">
        <v>0</v>
      </c>
      <c r="T818" s="126">
        <v>95</v>
      </c>
      <c r="U818" s="126">
        <v>0</v>
      </c>
      <c r="V818" s="661">
        <v>9</v>
      </c>
      <c r="W818" s="661">
        <v>13</v>
      </c>
      <c r="X818" s="126">
        <v>0</v>
      </c>
      <c r="Y818" s="126">
        <v>0</v>
      </c>
      <c r="Z818" s="339">
        <v>0</v>
      </c>
      <c r="AA818" s="126">
        <v>27</v>
      </c>
      <c r="AB818" s="91">
        <v>5</v>
      </c>
      <c r="AC818" s="91">
        <v>0</v>
      </c>
      <c r="AD818" s="126">
        <v>0</v>
      </c>
      <c r="AE818" s="126">
        <v>9</v>
      </c>
      <c r="AF818" s="126">
        <v>60</v>
      </c>
      <c r="AG818" s="126">
        <v>8</v>
      </c>
      <c r="AH818" s="126" t="s">
        <v>1301</v>
      </c>
      <c r="AI818" s="126" t="s">
        <v>1301</v>
      </c>
      <c r="AJ818" s="126">
        <v>0</v>
      </c>
      <c r="AK818" s="126">
        <v>46</v>
      </c>
      <c r="AL818" s="126">
        <v>41</v>
      </c>
      <c r="AM818" s="126">
        <v>47</v>
      </c>
      <c r="AN818" s="126">
        <v>13</v>
      </c>
      <c r="AO818" s="120"/>
      <c r="AP818" s="92">
        <f t="shared" si="531"/>
        <v>464</v>
      </c>
      <c r="AQ818" s="563">
        <v>652.75833333333333</v>
      </c>
      <c r="AR818" s="94">
        <f>+AP818*100/AQ818</f>
        <v>71.082968428846812</v>
      </c>
      <c r="AS818" s="95">
        <f>IF(AND((AP818*$AT$1*100/(AQ818*AT818))&gt;100+3.33*AP818-AQ818*AT818/$AT$1,AQ818&lt;30),IF(100+3.33*AP818-AQ818*AT818/$AT$1&gt;200,200,100+3.33*AP818-AQ818*AT818/$AT$1),IF((AP818*$AT$1*100/(AQ818*AT818))&lt;100+AP818-3.33*AQ818*AT818/$AT$1,100+AP818-3.33*AQ818*AT818/$AT$1,IF((AP818*$AT$1*100/(AQ818*AT818))&gt;200,200,(AP818*$AT$1*100/(AQ818*AT818)))))</f>
        <v>76.160323316621586</v>
      </c>
      <c r="AT818" s="96">
        <f>COUNT(K818:AO818)</f>
        <v>28</v>
      </c>
      <c r="AU818" s="97">
        <f t="shared" si="551"/>
        <v>14</v>
      </c>
      <c r="AV818" s="98"/>
      <c r="AW818" s="58">
        <f t="shared" si="539"/>
        <v>13</v>
      </c>
      <c r="AX818" s="99"/>
      <c r="AY818" s="100">
        <f t="shared" si="552"/>
        <v>95</v>
      </c>
      <c r="AZ818" s="101">
        <v>184</v>
      </c>
      <c r="BA818" s="102">
        <f t="shared" si="532"/>
        <v>-89</v>
      </c>
      <c r="BB818" s="102" t="str">
        <f t="shared" si="533"/>
        <v/>
      </c>
      <c r="BC818" s="102" t="str">
        <f t="shared" si="534"/>
        <v/>
      </c>
      <c r="BD818" s="102">
        <v>18.465047085736739</v>
      </c>
      <c r="BE818" s="103">
        <f>AU818-BD818</f>
        <v>-4.4650470857367388</v>
      </c>
      <c r="BF818" s="235" t="s">
        <v>589</v>
      </c>
      <c r="BG818" s="105">
        <v>502.16800000000001</v>
      </c>
      <c r="BH818" s="105">
        <v>413.22222222222223</v>
      </c>
      <c r="BI818" s="105">
        <v>437.48148148148147</v>
      </c>
      <c r="BJ818" s="105">
        <v>652.75833333333333</v>
      </c>
      <c r="BK818" s="105">
        <v>828.22142857142865</v>
      </c>
      <c r="BL818" s="105">
        <v>688</v>
      </c>
      <c r="BM818" s="105">
        <v>541.65384615384619</v>
      </c>
      <c r="BN818" s="105">
        <v>545.25</v>
      </c>
      <c r="BO818" s="105">
        <v>647.70833333333337</v>
      </c>
      <c r="BP818" s="105">
        <v>764.40740740740739</v>
      </c>
      <c r="BQ818" s="105">
        <v>643.17241379310349</v>
      </c>
      <c r="BR818" s="106">
        <v>550.33333333333337</v>
      </c>
      <c r="BS818" s="107"/>
      <c r="BT818" s="333">
        <v>18.286206896551729</v>
      </c>
      <c r="BU818" s="333">
        <v>13.921623856439126</v>
      </c>
      <c r="BV818" s="333">
        <v>16.058333333333334</v>
      </c>
      <c r="BW818" s="333">
        <v>18.465047085736739</v>
      </c>
      <c r="BX818" s="333">
        <v>20.857142857142854</v>
      </c>
      <c r="BY818" s="109">
        <v>20.200510855683266</v>
      </c>
      <c r="BZ818" s="109">
        <v>19.401234567901234</v>
      </c>
      <c r="CA818" s="109">
        <v>18.134567901234572</v>
      </c>
      <c r="CB818" s="109">
        <v>20.466085638499433</v>
      </c>
      <c r="CC818" s="109">
        <v>21.62988505747126</v>
      </c>
      <c r="CD818" s="109">
        <v>19</v>
      </c>
      <c r="CE818" s="109">
        <v>18.912643678160919</v>
      </c>
      <c r="CF818" s="110"/>
      <c r="CG818" s="111">
        <v>168</v>
      </c>
      <c r="CH818" s="111">
        <v>159</v>
      </c>
      <c r="CI818" s="111">
        <v>176</v>
      </c>
      <c r="CJ818" s="111">
        <v>184</v>
      </c>
      <c r="CK818" s="111">
        <v>345</v>
      </c>
      <c r="CL818" s="111">
        <v>223</v>
      </c>
      <c r="CM818" s="111">
        <v>190</v>
      </c>
      <c r="CN818" s="111">
        <v>326</v>
      </c>
      <c r="CO818" s="111">
        <v>182</v>
      </c>
      <c r="CP818" s="111">
        <v>233</v>
      </c>
      <c r="CQ818" s="111">
        <v>278</v>
      </c>
      <c r="CR818" s="111">
        <v>150</v>
      </c>
      <c r="CS818" s="112"/>
      <c r="CT818" s="564" t="s">
        <v>589</v>
      </c>
      <c r="CU818" s="114">
        <f t="shared" si="553"/>
        <v>186</v>
      </c>
      <c r="CV818" s="114"/>
      <c r="CW818" s="114"/>
      <c r="CX818" s="114">
        <f>SUM(U818:AD818)</f>
        <v>54</v>
      </c>
      <c r="CY818" s="114"/>
      <c r="CZ818" s="114"/>
      <c r="DA818" s="114">
        <f>SUM(AE818:AO818)</f>
        <v>224</v>
      </c>
      <c r="DB818" s="115">
        <f>+SUM(CU818:DA818)</f>
        <v>464</v>
      </c>
      <c r="DC818" s="116">
        <f t="shared" si="554"/>
        <v>10</v>
      </c>
      <c r="DD818" s="116">
        <f>COUNT(U818:AD818)</f>
        <v>10</v>
      </c>
      <c r="DE818" s="116">
        <f>COUNT(AE818:AO818)</f>
        <v>8</v>
      </c>
      <c r="DF818" s="117">
        <f t="shared" si="555"/>
        <v>28</v>
      </c>
      <c r="DH818" s="119">
        <v>195.85970972974116</v>
      </c>
      <c r="DI818" s="119">
        <v>152.40333663345484</v>
      </c>
      <c r="DJ818" s="120">
        <v>152.70936742990753</v>
      </c>
      <c r="DK818" s="121"/>
      <c r="DL818" s="119">
        <v>150.04376074426128</v>
      </c>
      <c r="DM818" s="119">
        <v>155.56079987865303</v>
      </c>
      <c r="DN818" s="120">
        <v>97.533370411568384</v>
      </c>
      <c r="DO818" s="121"/>
      <c r="DP818" s="119">
        <v>129.65319362896162</v>
      </c>
      <c r="DQ818" s="119">
        <v>110.00009731728679</v>
      </c>
      <c r="DR818" s="120">
        <v>166.00188146754468</v>
      </c>
      <c r="DS818" s="121"/>
      <c r="DT818" s="119">
        <v>160.98628240624211</v>
      </c>
      <c r="DU818" s="119">
        <v>165.32091618424363</v>
      </c>
      <c r="DV818" s="120">
        <v>226.10659451296249</v>
      </c>
      <c r="DW818" s="121"/>
      <c r="DX818" s="119">
        <v>226.9791050688755</v>
      </c>
      <c r="DY818" s="119">
        <v>265.77298550463678</v>
      </c>
      <c r="DZ818" s="120">
        <v>271.158254254074</v>
      </c>
      <c r="EA818" s="121"/>
      <c r="EB818" s="119">
        <v>239.15953125000001</v>
      </c>
      <c r="EC818" s="119">
        <v>192.70623883928573</v>
      </c>
      <c r="ED818" s="120">
        <v>207.49137276785714</v>
      </c>
      <c r="EE818" s="121"/>
      <c r="EF818" s="119">
        <v>170.42683183752581</v>
      </c>
      <c r="EG818" s="119">
        <v>159.88598154468463</v>
      </c>
      <c r="EH818" s="120">
        <v>189.24274217334514</v>
      </c>
      <c r="EI818" s="121"/>
      <c r="EJ818" s="119">
        <v>157.06841489173866</v>
      </c>
      <c r="EK818" s="119">
        <v>161.46473184799598</v>
      </c>
      <c r="EL818" s="120">
        <v>208.32547394992054</v>
      </c>
      <c r="EM818" s="121"/>
      <c r="EN818" s="119">
        <v>205.85065924522343</v>
      </c>
      <c r="EO818" s="119">
        <v>197.11881753174981</v>
      </c>
      <c r="EP818" s="120">
        <v>232.64838036588395</v>
      </c>
      <c r="EQ818" s="121"/>
      <c r="ER818" s="119">
        <v>247.22775610369996</v>
      </c>
      <c r="ES818" s="119">
        <v>240.47717629714862</v>
      </c>
      <c r="ET818" s="120">
        <v>262.88127449570311</v>
      </c>
      <c r="EU818" s="121"/>
      <c r="EV818" s="119">
        <v>216.87065649867372</v>
      </c>
      <c r="EW818" s="119">
        <v>206.5292771883289</v>
      </c>
      <c r="EX818" s="120">
        <v>197.08282493368699</v>
      </c>
      <c r="EY818" s="121"/>
      <c r="EZ818" s="119">
        <v>173.81993972395878</v>
      </c>
      <c r="FA818" s="119">
        <v>178.69055099468264</v>
      </c>
      <c r="FB818" s="120">
        <v>194.31709548825512</v>
      </c>
    </row>
    <row r="819" spans="1:158" s="118" customFormat="1" ht="15" customHeight="1" x14ac:dyDescent="0.25">
      <c r="A819" s="561">
        <v>53060020</v>
      </c>
      <c r="B819" s="86">
        <v>-77.621666669999996</v>
      </c>
      <c r="C819" s="86">
        <v>2.8718055599999999</v>
      </c>
      <c r="D819" s="87">
        <v>30</v>
      </c>
      <c r="E819" s="562" t="s">
        <v>590</v>
      </c>
      <c r="F819" s="552" t="s">
        <v>65</v>
      </c>
      <c r="G819" s="552"/>
      <c r="H819" s="552"/>
      <c r="I819" s="552"/>
      <c r="J819" s="233" t="s">
        <v>1127</v>
      </c>
      <c r="K819" s="126">
        <v>38</v>
      </c>
      <c r="L819" s="126">
        <v>0</v>
      </c>
      <c r="M819" s="126">
        <v>0</v>
      </c>
      <c r="N819" s="126">
        <v>79</v>
      </c>
      <c r="O819" s="126">
        <v>1</v>
      </c>
      <c r="P819" s="126">
        <v>0</v>
      </c>
      <c r="Q819" s="126">
        <v>11</v>
      </c>
      <c r="R819" s="126">
        <v>6</v>
      </c>
      <c r="S819" s="126">
        <v>4</v>
      </c>
      <c r="T819" s="126">
        <v>10</v>
      </c>
      <c r="U819" s="126">
        <v>0</v>
      </c>
      <c r="V819" s="661">
        <v>14</v>
      </c>
      <c r="W819" s="661">
        <v>6</v>
      </c>
      <c r="X819" s="126">
        <v>0</v>
      </c>
      <c r="Y819" s="126">
        <v>0</v>
      </c>
      <c r="Z819" s="339">
        <v>9</v>
      </c>
      <c r="AA819" s="126">
        <v>0</v>
      </c>
      <c r="AB819" s="91">
        <v>0</v>
      </c>
      <c r="AC819" s="91">
        <v>40</v>
      </c>
      <c r="AD819" s="126">
        <v>0</v>
      </c>
      <c r="AE819" s="126">
        <v>1</v>
      </c>
      <c r="AF819" s="126">
        <v>28</v>
      </c>
      <c r="AG819" s="126">
        <v>0</v>
      </c>
      <c r="AH819" s="126">
        <v>0</v>
      </c>
      <c r="AI819" s="126">
        <v>0</v>
      </c>
      <c r="AJ819" s="126">
        <v>0</v>
      </c>
      <c r="AK819" s="126">
        <v>47</v>
      </c>
      <c r="AL819" s="126">
        <v>5</v>
      </c>
      <c r="AM819" s="126">
        <v>4</v>
      </c>
      <c r="AN819" s="126">
        <v>8</v>
      </c>
      <c r="AO819" s="120"/>
      <c r="AP819" s="92">
        <f t="shared" si="531"/>
        <v>311</v>
      </c>
      <c r="AQ819" s="93" t="s">
        <v>1301</v>
      </c>
      <c r="AR819" s="483"/>
      <c r="AS819" s="484"/>
      <c r="AT819" s="96">
        <f>COUNT(K819:AO819)</f>
        <v>30</v>
      </c>
      <c r="AU819" s="97">
        <f t="shared" si="551"/>
        <v>17</v>
      </c>
      <c r="AV819" s="98"/>
      <c r="AW819" s="58">
        <f>+LOOKUP(1000,K819:AO819)</f>
        <v>8</v>
      </c>
      <c r="AX819" s="99"/>
      <c r="AY819" s="100">
        <f t="shared" si="552"/>
        <v>79</v>
      </c>
      <c r="AZ819" s="101">
        <v>188</v>
      </c>
      <c r="BA819" s="102">
        <f t="shared" si="532"/>
        <v>-109</v>
      </c>
      <c r="BB819" s="102" t="str">
        <f t="shared" si="533"/>
        <v/>
      </c>
      <c r="BC819" s="102" t="str">
        <f t="shared" si="534"/>
        <v/>
      </c>
      <c r="BD819" s="102" t="s">
        <v>1301</v>
      </c>
      <c r="BE819" s="103"/>
      <c r="BF819" s="235" t="s">
        <v>590</v>
      </c>
      <c r="BG819" s="105" t="s">
        <v>1301</v>
      </c>
      <c r="BH819" s="105" t="s">
        <v>1301</v>
      </c>
      <c r="BI819" s="105" t="s">
        <v>1301</v>
      </c>
      <c r="BJ819" s="105" t="s">
        <v>1301</v>
      </c>
      <c r="BK819" s="105" t="s">
        <v>1301</v>
      </c>
      <c r="BL819" s="105" t="s">
        <v>1301</v>
      </c>
      <c r="BM819" s="105" t="s">
        <v>1301</v>
      </c>
      <c r="BN819" s="105" t="s">
        <v>1301</v>
      </c>
      <c r="BO819" s="105" t="s">
        <v>1301</v>
      </c>
      <c r="BP819" s="105" t="s">
        <v>1301</v>
      </c>
      <c r="BQ819" s="105" t="s">
        <v>1301</v>
      </c>
      <c r="BR819" s="106" t="s">
        <v>1301</v>
      </c>
      <c r="BS819" s="107"/>
      <c r="BT819" s="333" t="s">
        <v>1301</v>
      </c>
      <c r="BU819" s="333" t="s">
        <v>1301</v>
      </c>
      <c r="BV819" s="333" t="s">
        <v>1301</v>
      </c>
      <c r="BW819" s="333" t="s">
        <v>1301</v>
      </c>
      <c r="BX819" s="333" t="s">
        <v>1301</v>
      </c>
      <c r="BY819" s="109" t="s">
        <v>1301</v>
      </c>
      <c r="BZ819" s="109" t="s">
        <v>1301</v>
      </c>
      <c r="CA819" s="109" t="s">
        <v>1301</v>
      </c>
      <c r="CB819" s="109" t="s">
        <v>1301</v>
      </c>
      <c r="CC819" s="109" t="s">
        <v>1301</v>
      </c>
      <c r="CD819" s="109" t="s">
        <v>1301</v>
      </c>
      <c r="CE819" s="109" t="s">
        <v>1301</v>
      </c>
      <c r="CF819" s="110"/>
      <c r="CG819" s="111">
        <v>170</v>
      </c>
      <c r="CH819" s="111">
        <v>150</v>
      </c>
      <c r="CI819" s="111">
        <v>135</v>
      </c>
      <c r="CJ819" s="111">
        <v>188</v>
      </c>
      <c r="CK819" s="111">
        <v>169</v>
      </c>
      <c r="CL819" s="111">
        <v>193</v>
      </c>
      <c r="CM819" s="111">
        <v>152</v>
      </c>
      <c r="CN819" s="111">
        <v>149</v>
      </c>
      <c r="CO819" s="111">
        <v>173</v>
      </c>
      <c r="CP819" s="111">
        <v>196</v>
      </c>
      <c r="CQ819" s="111">
        <v>178</v>
      </c>
      <c r="CR819" s="111">
        <v>214</v>
      </c>
      <c r="CS819" s="112"/>
      <c r="CT819" s="564" t="s">
        <v>590</v>
      </c>
      <c r="CU819" s="114">
        <f t="shared" si="553"/>
        <v>149</v>
      </c>
      <c r="CV819" s="114"/>
      <c r="CW819" s="114"/>
      <c r="CX819" s="114"/>
      <c r="CY819" s="114"/>
      <c r="CZ819" s="114"/>
      <c r="DA819" s="114"/>
      <c r="DB819" s="115"/>
      <c r="DC819" s="116">
        <f t="shared" si="554"/>
        <v>10</v>
      </c>
      <c r="DD819" s="116"/>
      <c r="DE819" s="116"/>
      <c r="DF819" s="117">
        <f t="shared" si="555"/>
        <v>30</v>
      </c>
      <c r="DH819" s="119">
        <v>149.53072935503312</v>
      </c>
      <c r="DI819" s="119">
        <v>138.16520795660034</v>
      </c>
      <c r="DJ819" s="120">
        <v>149.53072935503312</v>
      </c>
      <c r="DK819" s="121"/>
      <c r="DL819" s="119">
        <v>120.52482907520694</v>
      </c>
      <c r="DM819" s="119">
        <v>112.66682259805687</v>
      </c>
      <c r="DN819" s="120">
        <v>61.908348326736245</v>
      </c>
      <c r="DO819" s="121"/>
      <c r="DP819" s="119">
        <v>121.11620671439239</v>
      </c>
      <c r="DQ819" s="119">
        <v>124.46925606135125</v>
      </c>
      <c r="DR819" s="120">
        <v>139.10074412080806</v>
      </c>
      <c r="DS819" s="121"/>
      <c r="DT819" s="119">
        <v>137.67935219283561</v>
      </c>
      <c r="DU819" s="119">
        <v>136.20104848281949</v>
      </c>
      <c r="DV819" s="120">
        <v>172.76442691055183</v>
      </c>
      <c r="DW819" s="121"/>
      <c r="DX819" s="119">
        <v>234.13895549534166</v>
      </c>
      <c r="DY819" s="119">
        <v>244.71871404179501</v>
      </c>
      <c r="DZ819" s="120">
        <v>255.99060632493223</v>
      </c>
      <c r="EA819" s="121"/>
      <c r="EB819" s="119">
        <v>188.37146776666793</v>
      </c>
      <c r="EC819" s="119">
        <v>161.71606280652398</v>
      </c>
      <c r="ED819" s="120">
        <v>189.16419356473912</v>
      </c>
      <c r="EE819" s="121"/>
      <c r="EF819" s="119">
        <v>163.36291382593203</v>
      </c>
      <c r="EG819" s="119">
        <v>173.80938517290087</v>
      </c>
      <c r="EH819" s="120">
        <v>202.76103433450032</v>
      </c>
      <c r="EI819" s="121"/>
      <c r="EJ819" s="119">
        <v>147.84828115286433</v>
      </c>
      <c r="EK819" s="119">
        <v>165.46091557213339</v>
      </c>
      <c r="EL819" s="120">
        <v>196.87011361982991</v>
      </c>
      <c r="EM819" s="121"/>
      <c r="EN819" s="119">
        <v>215.77605501259123</v>
      </c>
      <c r="EO819" s="119">
        <v>226.19484467249529</v>
      </c>
      <c r="EP819" s="120">
        <v>196.69116928043067</v>
      </c>
      <c r="EQ819" s="121"/>
      <c r="ER819" s="119">
        <v>244.9328342299016</v>
      </c>
      <c r="ES819" s="119">
        <v>207.81881553831278</v>
      </c>
      <c r="ET819" s="120">
        <v>231.9380054041994</v>
      </c>
      <c r="EU819" s="121"/>
      <c r="EV819" s="119">
        <v>156.39276798252459</v>
      </c>
      <c r="EW819" s="119">
        <v>187.06378075102722</v>
      </c>
      <c r="EX819" s="120">
        <v>176.28483057679307</v>
      </c>
      <c r="EY819" s="121"/>
      <c r="EZ819" s="119">
        <v>158.35952817290632</v>
      </c>
      <c r="FA819" s="119">
        <v>160.32428658696222</v>
      </c>
      <c r="FB819" s="120">
        <v>163.76261381156007</v>
      </c>
    </row>
    <row r="820" spans="1:158" s="118" customFormat="1" ht="15" customHeight="1" x14ac:dyDescent="0.25">
      <c r="A820" s="550">
        <v>47060010</v>
      </c>
      <c r="B820" s="86">
        <v>-73.209444439999999</v>
      </c>
      <c r="C820" s="86">
        <v>-1.7483333299999999</v>
      </c>
      <c r="D820" s="87">
        <v>120</v>
      </c>
      <c r="E820" s="548" t="s">
        <v>591</v>
      </c>
      <c r="F820" s="551" t="s">
        <v>85</v>
      </c>
      <c r="G820" s="551" t="s">
        <v>1526</v>
      </c>
      <c r="H820" s="551" t="s">
        <v>723</v>
      </c>
      <c r="I820" s="551" t="s">
        <v>1704</v>
      </c>
      <c r="J820" s="365" t="s">
        <v>717</v>
      </c>
      <c r="K820" s="126">
        <v>5</v>
      </c>
      <c r="L820" s="126">
        <v>16</v>
      </c>
      <c r="M820" s="126">
        <v>0</v>
      </c>
      <c r="N820" s="126">
        <v>0</v>
      </c>
      <c r="O820" s="126">
        <v>41</v>
      </c>
      <c r="P820" s="126">
        <v>0</v>
      </c>
      <c r="Q820" s="126">
        <v>0</v>
      </c>
      <c r="R820" s="126">
        <v>48</v>
      </c>
      <c r="S820" s="126">
        <v>18</v>
      </c>
      <c r="T820" s="126">
        <v>30</v>
      </c>
      <c r="U820" s="126">
        <v>0</v>
      </c>
      <c r="V820" s="661">
        <v>34</v>
      </c>
      <c r="W820" s="661">
        <v>0</v>
      </c>
      <c r="X820" s="126">
        <v>0</v>
      </c>
      <c r="Y820" s="126">
        <v>28</v>
      </c>
      <c r="Z820" s="339">
        <v>65</v>
      </c>
      <c r="AA820" s="126">
        <v>23</v>
      </c>
      <c r="AB820" s="91">
        <v>5</v>
      </c>
      <c r="AC820" s="91">
        <v>8</v>
      </c>
      <c r="AD820" s="126">
        <v>5</v>
      </c>
      <c r="AE820" s="126">
        <v>0</v>
      </c>
      <c r="AF820" s="126">
        <v>0</v>
      </c>
      <c r="AG820" s="126">
        <v>3</v>
      </c>
      <c r="AH820" s="126">
        <v>0</v>
      </c>
      <c r="AI820" s="126">
        <v>3</v>
      </c>
      <c r="AJ820" s="126">
        <v>7</v>
      </c>
      <c r="AK820" s="126">
        <v>0</v>
      </c>
      <c r="AL820" s="126">
        <v>28</v>
      </c>
      <c r="AM820" s="126">
        <v>0</v>
      </c>
      <c r="AN820" s="126">
        <v>8</v>
      </c>
      <c r="AO820" s="120"/>
      <c r="AP820" s="92">
        <f t="shared" si="531"/>
        <v>375</v>
      </c>
      <c r="AQ820" s="93">
        <v>317.47857142857146</v>
      </c>
      <c r="AR820" s="94">
        <f>+AP820*100/AQ820</f>
        <v>118.11820820302832</v>
      </c>
      <c r="AS820" s="95">
        <f>IF(AND((AP820*$AT$1*100/(AQ820*AT820))&gt;100+3.33*AP820-AQ820*AT820/$AT$1,AQ820&lt;30),IF(100+3.33*AP820-AQ820*AT820/$AT$1&gt;200,200,100+3.33*AP820-AQ820*AT820/$AT$1),IF((AP820*$AT$1*100/(AQ820*AT820))&lt;100+AP820-3.33*AQ820*AT820/$AT$1,100+AP820-3.33*AQ820*AT820/$AT$1,IF((AP820*$AT$1*100/(AQ820*AT820))&gt;200,200,(AP820*$AT$1*100/(AQ820*AT820)))))</f>
        <v>118.11820820302832</v>
      </c>
      <c r="AT820" s="96">
        <f>COUNT(K820:AO820)</f>
        <v>30</v>
      </c>
      <c r="AU820" s="97">
        <f t="shared" si="551"/>
        <v>18</v>
      </c>
      <c r="AV820" s="98"/>
      <c r="AW820" s="58">
        <f>+LOOKUP(1000,K820:AO820)</f>
        <v>8</v>
      </c>
      <c r="AX820" s="99"/>
      <c r="AY820" s="100">
        <f t="shared" si="552"/>
        <v>65</v>
      </c>
      <c r="AZ820" s="101">
        <v>157.9</v>
      </c>
      <c r="BA820" s="102">
        <f t="shared" si="532"/>
        <v>-92.9</v>
      </c>
      <c r="BB820" s="102" t="str">
        <f t="shared" si="533"/>
        <v/>
      </c>
      <c r="BC820" s="102" t="str">
        <f t="shared" si="534"/>
        <v/>
      </c>
      <c r="BD820" s="102">
        <v>17.109934318555005</v>
      </c>
      <c r="BE820" s="103"/>
      <c r="BF820" s="213" t="s">
        <v>591</v>
      </c>
      <c r="BG820" s="105">
        <v>180.18148148148146</v>
      </c>
      <c r="BH820" s="105">
        <v>214.76785714285717</v>
      </c>
      <c r="BI820" s="105">
        <v>296.44482758620694</v>
      </c>
      <c r="BJ820" s="105">
        <v>317.47857142857146</v>
      </c>
      <c r="BK820" s="105">
        <v>339.32962962962955</v>
      </c>
      <c r="BL820" s="105">
        <v>300.22222222222223</v>
      </c>
      <c r="BM820" s="105">
        <v>262.17500000000001</v>
      </c>
      <c r="BN820" s="105">
        <v>195.35384615384615</v>
      </c>
      <c r="BO820" s="105">
        <v>189.38333333333333</v>
      </c>
      <c r="BP820" s="105">
        <v>207.45555555555555</v>
      </c>
      <c r="BQ820" s="105">
        <v>255.53750000000005</v>
      </c>
      <c r="BR820" s="106">
        <v>263.65925925925927</v>
      </c>
      <c r="BS820" s="107"/>
      <c r="BT820" s="142">
        <v>14.257241379310344</v>
      </c>
      <c r="BU820" s="143">
        <v>14.705111626878868</v>
      </c>
      <c r="BV820" s="143">
        <v>17.522222222222222</v>
      </c>
      <c r="BW820" s="143">
        <v>17.109934318555005</v>
      </c>
      <c r="BX820" s="143">
        <v>19.620306513409961</v>
      </c>
      <c r="BY820" s="143">
        <v>18.625445897740786</v>
      </c>
      <c r="BZ820" s="143">
        <v>17.839278636543796</v>
      </c>
      <c r="CA820" s="143">
        <v>13.130864197530867</v>
      </c>
      <c r="CB820" s="143">
        <v>13.3050538222952</v>
      </c>
      <c r="CC820" s="143">
        <v>13.771428571428572</v>
      </c>
      <c r="CD820" s="143">
        <v>14.924403183023871</v>
      </c>
      <c r="CE820" s="144">
        <v>16.30238095238095</v>
      </c>
      <c r="CF820" s="110"/>
      <c r="CG820" s="111">
        <v>114.3</v>
      </c>
      <c r="CH820" s="111">
        <v>160</v>
      </c>
      <c r="CI820" s="111">
        <v>125.1</v>
      </c>
      <c r="CJ820" s="111">
        <v>157.9</v>
      </c>
      <c r="CK820" s="111">
        <v>134.19999999999999</v>
      </c>
      <c r="CL820" s="111">
        <v>115.9</v>
      </c>
      <c r="CM820" s="111">
        <v>230</v>
      </c>
      <c r="CN820" s="111">
        <v>150</v>
      </c>
      <c r="CO820" s="111">
        <v>90.6</v>
      </c>
      <c r="CP820" s="111">
        <v>96.8</v>
      </c>
      <c r="CQ820" s="111">
        <v>129.69999999999999</v>
      </c>
      <c r="CR820" s="111">
        <v>140</v>
      </c>
      <c r="CS820" s="112"/>
      <c r="CT820" s="549" t="s">
        <v>591</v>
      </c>
      <c r="CU820" s="114">
        <f t="shared" si="553"/>
        <v>158</v>
      </c>
      <c r="CV820" s="114"/>
      <c r="CW820" s="114"/>
      <c r="CX820" s="114">
        <f>SUM(U820:AD820)</f>
        <v>168</v>
      </c>
      <c r="CY820" s="114"/>
      <c r="CZ820" s="114"/>
      <c r="DA820" s="114">
        <f>SUM(AE820:AO820)</f>
        <v>49</v>
      </c>
      <c r="DB820" s="115">
        <f>+SUM(CU820:DA820)</f>
        <v>375</v>
      </c>
      <c r="DC820" s="116">
        <f t="shared" si="554"/>
        <v>10</v>
      </c>
      <c r="DD820" s="116">
        <f>COUNT(U820:AD820)</f>
        <v>10</v>
      </c>
      <c r="DE820" s="116">
        <f>COUNT(AE820:AO820)</f>
        <v>10</v>
      </c>
      <c r="DF820" s="117">
        <f t="shared" si="555"/>
        <v>30</v>
      </c>
      <c r="DH820" s="119">
        <v>57.028779475890104</v>
      </c>
      <c r="DI820" s="119">
        <v>73.23479954277974</v>
      </c>
      <c r="DJ820" s="120">
        <v>80.414681850895391</v>
      </c>
      <c r="DK820" s="121"/>
      <c r="DL820" s="119">
        <v>80.814609023944897</v>
      </c>
      <c r="DM820" s="119">
        <v>77.44733364794719</v>
      </c>
      <c r="DN820" s="120">
        <v>71.907622545499351</v>
      </c>
      <c r="DO820" s="121"/>
      <c r="DP820" s="119">
        <v>101.4342041550082</v>
      </c>
      <c r="DQ820" s="119">
        <v>90.107553242385151</v>
      </c>
      <c r="DR820" s="120">
        <v>111.74954695043276</v>
      </c>
      <c r="DS820" s="121"/>
      <c r="DT820" s="119">
        <v>115.86398754847927</v>
      </c>
      <c r="DU820" s="119">
        <v>118.9710667993468</v>
      </c>
      <c r="DV820" s="120">
        <v>106.74320652173913</v>
      </c>
      <c r="DW820" s="121"/>
      <c r="DX820" s="119">
        <v>105.25933100024413</v>
      </c>
      <c r="DY820" s="119">
        <v>94.524668348661152</v>
      </c>
      <c r="DZ820" s="120">
        <v>133.28872792382188</v>
      </c>
      <c r="EA820" s="121"/>
      <c r="EB820" s="119">
        <v>96.346911796353766</v>
      </c>
      <c r="EC820" s="119">
        <v>104.59102899129951</v>
      </c>
      <c r="ED820" s="120">
        <v>92.771150121437572</v>
      </c>
      <c r="EE820" s="121"/>
      <c r="EF820" s="119">
        <v>94.833473082897655</v>
      </c>
      <c r="EG820" s="119">
        <v>75.693654478945717</v>
      </c>
      <c r="EH820" s="120">
        <v>79.829394177287085</v>
      </c>
      <c r="EI820" s="121"/>
      <c r="EJ820" s="119">
        <v>89.89388088337347</v>
      </c>
      <c r="EK820" s="119">
        <v>66.854716904110703</v>
      </c>
      <c r="EL820" s="120">
        <v>72.305947667061275</v>
      </c>
      <c r="EM820" s="121"/>
      <c r="EN820" s="119">
        <v>56.672463768115946</v>
      </c>
      <c r="EO820" s="119">
        <v>65.625925925925927</v>
      </c>
      <c r="EP820" s="120">
        <v>61.001610305958131</v>
      </c>
      <c r="EQ820" s="121"/>
      <c r="ER820" s="119">
        <v>57.484310407901965</v>
      </c>
      <c r="ES820" s="119">
        <v>55.796515456374621</v>
      </c>
      <c r="ET820" s="120">
        <v>84.091901408450724</v>
      </c>
      <c r="EU820" s="121"/>
      <c r="EV820" s="119">
        <v>78.153890522085376</v>
      </c>
      <c r="EW820" s="119">
        <v>89.903200238157282</v>
      </c>
      <c r="EX820" s="120">
        <v>88.224727421575579</v>
      </c>
      <c r="EY820" s="121"/>
      <c r="EZ820" s="119">
        <v>74.492091777519875</v>
      </c>
      <c r="FA820" s="119">
        <v>95.055012945272765</v>
      </c>
      <c r="FB820" s="120">
        <v>66.635503972859567</v>
      </c>
    </row>
    <row r="821" spans="1:158" s="118" customFormat="1" ht="15" customHeight="1" x14ac:dyDescent="0.25">
      <c r="A821" s="550">
        <v>47010020</v>
      </c>
      <c r="B821" s="86">
        <v>-76.981277779999999</v>
      </c>
      <c r="C821" s="86">
        <v>1.1178888899999999</v>
      </c>
      <c r="D821" s="87">
        <v>2070</v>
      </c>
      <c r="E821" s="548" t="s">
        <v>592</v>
      </c>
      <c r="F821" s="551" t="s">
        <v>555</v>
      </c>
      <c r="G821" s="551" t="s">
        <v>1526</v>
      </c>
      <c r="H821" s="551" t="s">
        <v>723</v>
      </c>
      <c r="I821" s="551" t="s">
        <v>1695</v>
      </c>
      <c r="J821" s="365" t="s">
        <v>1121</v>
      </c>
      <c r="K821" s="126">
        <v>0</v>
      </c>
      <c r="L821" s="126">
        <v>0</v>
      </c>
      <c r="M821" s="126">
        <v>0</v>
      </c>
      <c r="N821" s="126">
        <v>0.1</v>
      </c>
      <c r="O821" s="126">
        <v>3.6</v>
      </c>
      <c r="P821" s="126">
        <v>1.7</v>
      </c>
      <c r="Q821" s="126">
        <v>4</v>
      </c>
      <c r="R821" s="126">
        <v>5.5</v>
      </c>
      <c r="S821" s="126">
        <v>9.6999999999999993</v>
      </c>
      <c r="T821" s="126">
        <v>4.8</v>
      </c>
      <c r="U821" s="126">
        <v>0.5</v>
      </c>
      <c r="V821" s="661">
        <v>0.1</v>
      </c>
      <c r="W821" s="661">
        <v>0.9</v>
      </c>
      <c r="X821" s="126">
        <v>0</v>
      </c>
      <c r="Y821" s="126">
        <v>1.7</v>
      </c>
      <c r="Z821" s="339">
        <v>2.5</v>
      </c>
      <c r="AA821" s="126">
        <v>8.6999999999999993</v>
      </c>
      <c r="AB821" s="91">
        <v>0</v>
      </c>
      <c r="AC821" s="91">
        <v>0</v>
      </c>
      <c r="AD821" s="126">
        <v>0</v>
      </c>
      <c r="AE821" s="126">
        <v>1</v>
      </c>
      <c r="AF821" s="126">
        <v>11.2</v>
      </c>
      <c r="AG821" s="126">
        <v>0.2</v>
      </c>
      <c r="AH821" s="126">
        <v>0</v>
      </c>
      <c r="AI821" s="126">
        <v>0.5</v>
      </c>
      <c r="AJ821" s="126">
        <v>17.3</v>
      </c>
      <c r="AK821" s="126">
        <v>0</v>
      </c>
      <c r="AL821" s="126">
        <v>0</v>
      </c>
      <c r="AM821" s="126">
        <v>2</v>
      </c>
      <c r="AN821" s="126">
        <v>0.3</v>
      </c>
      <c r="AO821" s="120"/>
      <c r="AP821" s="92">
        <f t="shared" si="531"/>
        <v>76.3</v>
      </c>
      <c r="AQ821" s="93">
        <v>161.21785714285716</v>
      </c>
      <c r="AR821" s="94">
        <f t="shared" si="548"/>
        <v>47.327263463370322</v>
      </c>
      <c r="AS821" s="95">
        <f t="shared" si="549"/>
        <v>47.327263463370322</v>
      </c>
      <c r="AT821" s="96">
        <f t="shared" si="550"/>
        <v>30</v>
      </c>
      <c r="AU821" s="97">
        <f t="shared" si="551"/>
        <v>20</v>
      </c>
      <c r="AV821" s="98"/>
      <c r="AW821" s="58">
        <f t="shared" si="539"/>
        <v>0.3</v>
      </c>
      <c r="AX821" s="99"/>
      <c r="AY821" s="100">
        <f t="shared" si="552"/>
        <v>17.3</v>
      </c>
      <c r="AZ821" s="101">
        <v>69</v>
      </c>
      <c r="BA821" s="102">
        <f t="shared" si="532"/>
        <v>-51.7</v>
      </c>
      <c r="BB821" s="102" t="str">
        <f t="shared" si="533"/>
        <v/>
      </c>
      <c r="BC821" s="102" t="str">
        <f t="shared" si="534"/>
        <v/>
      </c>
      <c r="BD821" s="102">
        <v>19.23607427055703</v>
      </c>
      <c r="BE821" s="103">
        <f t="shared" ref="BE821:BE832" si="556">AU821-BD821</f>
        <v>0.76392572944297044</v>
      </c>
      <c r="BF821" s="213" t="s">
        <v>592</v>
      </c>
      <c r="BG821" s="105">
        <v>106.17333333333332</v>
      </c>
      <c r="BH821" s="105">
        <v>109.92142857142856</v>
      </c>
      <c r="BI821" s="105">
        <v>140.86785714285713</v>
      </c>
      <c r="BJ821" s="105">
        <v>161.21785714285716</v>
      </c>
      <c r="BK821" s="105">
        <v>199.07333333333335</v>
      </c>
      <c r="BL821" s="105">
        <v>226.71034482758623</v>
      </c>
      <c r="BM821" s="105">
        <v>234.96206896551726</v>
      </c>
      <c r="BN821" s="105">
        <v>171.14827586206897</v>
      </c>
      <c r="BO821" s="105">
        <v>133.70344827586206</v>
      </c>
      <c r="BP821" s="105">
        <v>105.95384615384616</v>
      </c>
      <c r="BQ821" s="105">
        <v>102.26666666666668</v>
      </c>
      <c r="BR821" s="106">
        <v>117.79285714285716</v>
      </c>
      <c r="BS821" s="107"/>
      <c r="BT821" s="237">
        <v>14.533333333333331</v>
      </c>
      <c r="BU821" s="237">
        <v>14.3591592271735</v>
      </c>
      <c r="BV821" s="237">
        <v>17.217241379310344</v>
      </c>
      <c r="BW821" s="237">
        <v>19.23607427055703</v>
      </c>
      <c r="BX821" s="237">
        <v>21.266666666666662</v>
      </c>
      <c r="BY821" s="109">
        <v>21.926190476190477</v>
      </c>
      <c r="BZ821" s="109">
        <v>22.793103448275861</v>
      </c>
      <c r="CA821" s="109">
        <v>20.172413793103445</v>
      </c>
      <c r="CB821" s="109">
        <v>16.999999999999996</v>
      </c>
      <c r="CC821" s="109">
        <v>16.189795918367345</v>
      </c>
      <c r="CD821" s="109">
        <v>14.976885183781731</v>
      </c>
      <c r="CE821" s="109">
        <v>16.698809523809523</v>
      </c>
      <c r="CF821" s="110"/>
      <c r="CG821" s="111">
        <v>60</v>
      </c>
      <c r="CH821" s="111">
        <v>60</v>
      </c>
      <c r="CI821" s="111">
        <v>55</v>
      </c>
      <c r="CJ821" s="111">
        <v>69</v>
      </c>
      <c r="CK821" s="111">
        <v>69</v>
      </c>
      <c r="CL821" s="111">
        <v>80.099999999999994</v>
      </c>
      <c r="CM821" s="111">
        <v>87.4</v>
      </c>
      <c r="CN821" s="111">
        <v>117</v>
      </c>
      <c r="CO821" s="111">
        <v>72.8</v>
      </c>
      <c r="CP821" s="111">
        <v>70</v>
      </c>
      <c r="CQ821" s="111">
        <v>54</v>
      </c>
      <c r="CR821" s="111">
        <v>85.6</v>
      </c>
      <c r="CS821" s="112"/>
      <c r="CT821" s="549" t="s">
        <v>592</v>
      </c>
      <c r="CU821" s="114">
        <f t="shared" si="553"/>
        <v>29.400000000000002</v>
      </c>
      <c r="CV821" s="114"/>
      <c r="CW821" s="114"/>
      <c r="CX821" s="114">
        <f>SUM(U821:AD821)</f>
        <v>14.399999999999999</v>
      </c>
      <c r="CY821" s="114"/>
      <c r="CZ821" s="114"/>
      <c r="DA821" s="114">
        <f>SUM(AE821:AO821)</f>
        <v>32.5</v>
      </c>
      <c r="DB821" s="115">
        <f>+SUM(CU821:DA821)</f>
        <v>76.3</v>
      </c>
      <c r="DC821" s="116">
        <f t="shared" si="554"/>
        <v>10</v>
      </c>
      <c r="DD821" s="116">
        <f>COUNT(U821:AD821)</f>
        <v>10</v>
      </c>
      <c r="DE821" s="116">
        <f>COUNT(AE821:AO821)</f>
        <v>10</v>
      </c>
      <c r="DF821" s="117">
        <f t="shared" si="555"/>
        <v>30</v>
      </c>
      <c r="DH821" s="119">
        <v>37.903929760823502</v>
      </c>
      <c r="DI821" s="119">
        <v>31.751983045716017</v>
      </c>
      <c r="DJ821" s="120">
        <v>39.590753860127158</v>
      </c>
      <c r="DK821" s="121"/>
      <c r="DL821" s="119">
        <v>48.43085476805571</v>
      </c>
      <c r="DM821" s="119">
        <v>32.118370212287992</v>
      </c>
      <c r="DN821" s="120">
        <v>43.871464674828708</v>
      </c>
      <c r="DO821" s="121"/>
      <c r="DP821" s="119">
        <v>48.093455042225536</v>
      </c>
      <c r="DQ821" s="119">
        <v>40.499751614505719</v>
      </c>
      <c r="DR821" s="120">
        <v>47.283460009935425</v>
      </c>
      <c r="DS821" s="121"/>
      <c r="DT821" s="119">
        <v>56.643404732762143</v>
      </c>
      <c r="DU821" s="119">
        <v>49.600707874337012</v>
      </c>
      <c r="DV821" s="120">
        <v>58.152554059567535</v>
      </c>
      <c r="DW821" s="121"/>
      <c r="DX821" s="119">
        <v>64.972767388451459</v>
      </c>
      <c r="DY821" s="119">
        <v>60.75506069553807</v>
      </c>
      <c r="DZ821" s="120">
        <v>78.328838582677179</v>
      </c>
      <c r="EA821" s="121"/>
      <c r="EB821" s="119">
        <v>76.461890925346452</v>
      </c>
      <c r="EC821" s="119">
        <v>76.158068842199384</v>
      </c>
      <c r="ED821" s="120">
        <v>73.930040232454189</v>
      </c>
      <c r="EE821" s="121"/>
      <c r="EF821" s="119">
        <v>76.85330539150317</v>
      </c>
      <c r="EG821" s="119">
        <v>86.53482568108214</v>
      </c>
      <c r="EH821" s="120">
        <v>71.46359306534579</v>
      </c>
      <c r="EI821" s="121"/>
      <c r="EJ821" s="119">
        <v>66.587176175098676</v>
      </c>
      <c r="EK821" s="119">
        <v>65.078403301040552</v>
      </c>
      <c r="EL821" s="120">
        <v>55.221087190527456</v>
      </c>
      <c r="EM821" s="121"/>
      <c r="EN821" s="119">
        <v>54.043661436043735</v>
      </c>
      <c r="EO821" s="119">
        <v>44.291421778411781</v>
      </c>
      <c r="EP821" s="120">
        <v>44.088250118877781</v>
      </c>
      <c r="EQ821" s="121"/>
      <c r="ER821" s="119">
        <v>35.762290767137877</v>
      </c>
      <c r="ES821" s="119">
        <v>39.769270124800386</v>
      </c>
      <c r="ET821" s="120">
        <v>41.271887383923819</v>
      </c>
      <c r="EU821" s="121"/>
      <c r="EV821" s="119">
        <v>32.661930147058825</v>
      </c>
      <c r="EW821" s="119">
        <v>40.053314950980393</v>
      </c>
      <c r="EX821" s="120">
        <v>35.95808823529412</v>
      </c>
      <c r="EY821" s="121"/>
      <c r="EZ821" s="119">
        <v>27.519906890130354</v>
      </c>
      <c r="FA821" s="119">
        <v>40.97854748603352</v>
      </c>
      <c r="FB821" s="120">
        <v>39.371545623836134</v>
      </c>
    </row>
    <row r="822" spans="1:158" s="118" customFormat="1" ht="15" customHeight="1" x14ac:dyDescent="0.25">
      <c r="A822" s="561">
        <v>53070050</v>
      </c>
      <c r="B822" s="86">
        <v>-77.536055559999994</v>
      </c>
      <c r="C822" s="86">
        <v>3.0771388900000001</v>
      </c>
      <c r="D822" s="87">
        <v>100</v>
      </c>
      <c r="E822" s="562" t="s">
        <v>1945</v>
      </c>
      <c r="F822" s="552" t="s">
        <v>65</v>
      </c>
      <c r="G822" s="552" t="s">
        <v>1521</v>
      </c>
      <c r="H822" s="552" t="s">
        <v>1523</v>
      </c>
      <c r="I822" s="552" t="s">
        <v>1705</v>
      </c>
      <c r="J822" s="233" t="s">
        <v>1368</v>
      </c>
      <c r="K822" s="126">
        <v>0</v>
      </c>
      <c r="L822" s="126">
        <v>0</v>
      </c>
      <c r="M822" s="126">
        <v>0</v>
      </c>
      <c r="N822" s="126">
        <v>6</v>
      </c>
      <c r="O822" s="126">
        <v>0</v>
      </c>
      <c r="P822" s="126">
        <v>0</v>
      </c>
      <c r="Q822" s="126">
        <v>30</v>
      </c>
      <c r="R822" s="126">
        <v>0</v>
      </c>
      <c r="S822" s="126">
        <v>0</v>
      </c>
      <c r="T822" s="126">
        <v>0</v>
      </c>
      <c r="U822" s="126">
        <v>0</v>
      </c>
      <c r="V822" s="661">
        <v>0</v>
      </c>
      <c r="W822" s="661">
        <v>4</v>
      </c>
      <c r="X822" s="126">
        <v>0</v>
      </c>
      <c r="Y822" s="126">
        <v>57</v>
      </c>
      <c r="Z822" s="339" t="s">
        <v>1301</v>
      </c>
      <c r="AA822" s="126">
        <v>45</v>
      </c>
      <c r="AB822" s="91">
        <v>0</v>
      </c>
      <c r="AC822" s="91">
        <v>0</v>
      </c>
      <c r="AD822" s="126">
        <v>0</v>
      </c>
      <c r="AE822" s="126">
        <v>7</v>
      </c>
      <c r="AF822" s="126" t="s">
        <v>1301</v>
      </c>
      <c r="AG822" s="126" t="s">
        <v>1301</v>
      </c>
      <c r="AH822" s="126" t="s">
        <v>1301</v>
      </c>
      <c r="AI822" s="126">
        <v>40</v>
      </c>
      <c r="AJ822" s="126">
        <v>0</v>
      </c>
      <c r="AK822" s="126">
        <v>0</v>
      </c>
      <c r="AL822" s="126">
        <v>50</v>
      </c>
      <c r="AM822" s="126">
        <v>0</v>
      </c>
      <c r="AN822" s="126">
        <v>0</v>
      </c>
      <c r="AO822" s="120"/>
      <c r="AP822" s="92">
        <f t="shared" si="531"/>
        <v>239</v>
      </c>
      <c r="AQ822" s="93">
        <v>559.0884615384615</v>
      </c>
      <c r="AR822" s="94">
        <f>+AP822*100/AQ822</f>
        <v>42.748154619813846</v>
      </c>
      <c r="AS822" s="95">
        <f>IF(AND((AP822*$AT$1*100/(AQ822*AT822))&gt;100+3.33*AP822-AQ822*AT822/$AT$1,AQ822&lt;30),IF(100+3.33*AP822-AQ822*AT822/$AT$1&gt;200,200,100+3.33*AP822-AQ822*AT822/$AT$1),IF((AP822*$AT$1*100/(AQ822*AT822))&lt;100+AP822-3.33*AQ822*AT822/$AT$1,100+AP822-3.33*AQ822*AT822/$AT$1,IF((AP822*$AT$1*100/(AQ822*AT822))&gt;200,200,(AP822*$AT$1*100/(AQ822*AT822)))))</f>
        <v>49.324793792092898</v>
      </c>
      <c r="AT822" s="96">
        <f>COUNT(K822:AO822)</f>
        <v>26</v>
      </c>
      <c r="AU822" s="97">
        <f t="shared" si="551"/>
        <v>8</v>
      </c>
      <c r="AV822" s="98"/>
      <c r="AW822" s="58">
        <f>+LOOKUP(1000,K822:AO822)</f>
        <v>0</v>
      </c>
      <c r="AX822" s="99"/>
      <c r="AY822" s="100">
        <f t="shared" si="552"/>
        <v>57</v>
      </c>
      <c r="AZ822" s="101">
        <v>188</v>
      </c>
      <c r="BA822" s="102">
        <f t="shared" si="532"/>
        <v>-131</v>
      </c>
      <c r="BB822" s="102" t="str">
        <f t="shared" si="533"/>
        <v/>
      </c>
      <c r="BC822" s="102" t="str">
        <f t="shared" si="534"/>
        <v/>
      </c>
      <c r="BD822" s="102">
        <v>16.933497536945811</v>
      </c>
      <c r="BE822" s="103">
        <f t="shared" si="556"/>
        <v>-8.9334975369458114</v>
      </c>
      <c r="BF822" s="235" t="s">
        <v>1850</v>
      </c>
      <c r="BG822" s="105">
        <v>465.11071428571421</v>
      </c>
      <c r="BH822" s="105">
        <v>279.2103448275862</v>
      </c>
      <c r="BI822" s="105">
        <v>379.71071428571429</v>
      </c>
      <c r="BJ822" s="105">
        <v>559.0884615384615</v>
      </c>
      <c r="BK822" s="105">
        <v>836.14137931034475</v>
      </c>
      <c r="BL822" s="105">
        <v>634.9103448275863</v>
      </c>
      <c r="BM822" s="105">
        <v>564.96428571428567</v>
      </c>
      <c r="BN822" s="105">
        <v>642.5038461538461</v>
      </c>
      <c r="BO822" s="105">
        <v>736.73103448275867</v>
      </c>
      <c r="BP822" s="105">
        <v>784.24074074074076</v>
      </c>
      <c r="BQ822" s="105">
        <v>645.1</v>
      </c>
      <c r="BR822" s="106">
        <v>564.7285714285714</v>
      </c>
      <c r="BS822" s="107"/>
      <c r="BT822" s="142">
        <v>16.945977011494257</v>
      </c>
      <c r="BU822" s="143">
        <v>10.972967980295566</v>
      </c>
      <c r="BV822" s="143">
        <v>13.268544061302682</v>
      </c>
      <c r="BW822" s="143">
        <v>16.933497536945811</v>
      </c>
      <c r="BX822" s="143">
        <v>20.862068965517242</v>
      </c>
      <c r="BY822" s="143">
        <v>20.310344827586206</v>
      </c>
      <c r="BZ822" s="143">
        <v>18.886206896551727</v>
      </c>
      <c r="CA822" s="143">
        <v>19.50333333333333</v>
      </c>
      <c r="CB822" s="143">
        <v>20.586206896551726</v>
      </c>
      <c r="CC822" s="143">
        <v>21.640229885057476</v>
      </c>
      <c r="CD822" s="143">
        <v>19.403091557669441</v>
      </c>
      <c r="CE822" s="144">
        <v>18.098850574712642</v>
      </c>
      <c r="CF822" s="110"/>
      <c r="CG822" s="111">
        <v>175</v>
      </c>
      <c r="CH822" s="111">
        <v>152</v>
      </c>
      <c r="CI822" s="111">
        <v>180</v>
      </c>
      <c r="CJ822" s="111">
        <v>188</v>
      </c>
      <c r="CK822" s="111">
        <v>190.8</v>
      </c>
      <c r="CL822" s="111">
        <v>200</v>
      </c>
      <c r="CM822" s="111">
        <v>218</v>
      </c>
      <c r="CN822" s="111">
        <v>205</v>
      </c>
      <c r="CO822" s="111">
        <v>209</v>
      </c>
      <c r="CP822" s="111">
        <v>235</v>
      </c>
      <c r="CQ822" s="111">
        <v>195</v>
      </c>
      <c r="CR822" s="111">
        <v>250</v>
      </c>
      <c r="CS822" s="112"/>
      <c r="CT822" s="564" t="s">
        <v>1850</v>
      </c>
      <c r="CU822" s="114"/>
      <c r="CV822" s="114"/>
      <c r="CW822" s="114"/>
      <c r="CX822" s="114"/>
      <c r="CY822" s="114"/>
      <c r="CZ822" s="114"/>
      <c r="DA822" s="114"/>
      <c r="DB822" s="115"/>
      <c r="DC822" s="116"/>
      <c r="DD822" s="116"/>
      <c r="DE822" s="116"/>
      <c r="DF822" s="117"/>
      <c r="DH822" s="119">
        <v>78.269924812030084</v>
      </c>
      <c r="DI822" s="119">
        <v>73.949505342303127</v>
      </c>
      <c r="DJ822" s="120">
        <v>48.227938266719434</v>
      </c>
      <c r="DK822" s="121"/>
      <c r="DL822" s="119">
        <v>38.430882718607542</v>
      </c>
      <c r="DM822" s="119">
        <v>51.207376709490262</v>
      </c>
      <c r="DN822" s="120">
        <v>39.140687940323247</v>
      </c>
      <c r="DO822" s="121"/>
      <c r="DP822" s="119">
        <v>51.365684210526318</v>
      </c>
      <c r="DQ822" s="119">
        <v>64.078947368421055</v>
      </c>
      <c r="DR822" s="120">
        <v>66.539578947368426</v>
      </c>
      <c r="DS822" s="121"/>
      <c r="DT822" s="119">
        <v>55.105987445678423</v>
      </c>
      <c r="DU822" s="119">
        <v>60.616586190246267</v>
      </c>
      <c r="DV822" s="120">
        <v>55.893215837759541</v>
      </c>
      <c r="DW822" s="121"/>
      <c r="DX822" s="119">
        <v>40.623962898353398</v>
      </c>
      <c r="DY822" s="119">
        <v>37.451814661958046</v>
      </c>
      <c r="DZ822" s="120">
        <v>48.50316980810959</v>
      </c>
      <c r="EA822" s="121"/>
      <c r="EB822" s="119">
        <v>30.042160278745648</v>
      </c>
      <c r="EC822" s="119">
        <v>16.513240418118471</v>
      </c>
      <c r="ED822" s="120">
        <v>10.544599303135888</v>
      </c>
      <c r="EE822" s="121"/>
      <c r="EF822" s="119">
        <v>10.300828212663639</v>
      </c>
      <c r="EG822" s="119">
        <v>15.40219075607801</v>
      </c>
      <c r="EH822" s="120">
        <v>12.949612610205715</v>
      </c>
      <c r="EI822" s="121"/>
      <c r="EJ822" s="119">
        <v>4.3364779874213832</v>
      </c>
      <c r="EK822" s="119">
        <v>6.0917190775681345</v>
      </c>
      <c r="EL822" s="120">
        <v>5.9884696016771484</v>
      </c>
      <c r="EM822" s="121"/>
      <c r="EN822" s="119">
        <v>9.2113835076290069</v>
      </c>
      <c r="EO822" s="119">
        <v>9.4160809189096515</v>
      </c>
      <c r="EP822" s="120">
        <v>44.214640836619239</v>
      </c>
      <c r="EQ822" s="121"/>
      <c r="ER822" s="119">
        <v>31.343366860313886</v>
      </c>
      <c r="ES822" s="119">
        <v>78.032892569149411</v>
      </c>
      <c r="ET822" s="120">
        <v>116.44479320211568</v>
      </c>
      <c r="EU822" s="121"/>
      <c r="EV822" s="119">
        <v>84.370593702800079</v>
      </c>
      <c r="EW822" s="119">
        <v>98.432359319933411</v>
      </c>
      <c r="EX822" s="120">
        <v>92.160204872003433</v>
      </c>
      <c r="EY822" s="121"/>
      <c r="EZ822" s="119">
        <v>87.370029558559864</v>
      </c>
      <c r="FA822" s="119">
        <v>75.868663080874171</v>
      </c>
      <c r="FB822" s="120">
        <v>68.100196249454868</v>
      </c>
    </row>
    <row r="823" spans="1:158" s="118" customFormat="1" ht="15" customHeight="1" x14ac:dyDescent="0.25">
      <c r="A823" s="85">
        <v>52020010</v>
      </c>
      <c r="B823" s="86">
        <v>-76.998277779999995</v>
      </c>
      <c r="C823" s="86">
        <v>2.04513889</v>
      </c>
      <c r="D823" s="87">
        <v>840</v>
      </c>
      <c r="E823" s="530" t="s">
        <v>593</v>
      </c>
      <c r="F823" s="552" t="s">
        <v>65</v>
      </c>
      <c r="G823" s="552" t="s">
        <v>1521</v>
      </c>
      <c r="H823" s="552" t="s">
        <v>1103</v>
      </c>
      <c r="I823" s="552" t="s">
        <v>1696</v>
      </c>
      <c r="J823" s="171" t="s">
        <v>875</v>
      </c>
      <c r="K823" s="126">
        <v>0</v>
      </c>
      <c r="L823" s="126">
        <v>0</v>
      </c>
      <c r="M823" s="126">
        <v>0</v>
      </c>
      <c r="N823" s="126">
        <v>0</v>
      </c>
      <c r="O823" s="126">
        <v>0</v>
      </c>
      <c r="P823" s="126">
        <v>0</v>
      </c>
      <c r="Q823" s="126">
        <v>4</v>
      </c>
      <c r="R823" s="126">
        <v>7</v>
      </c>
      <c r="S823" s="126">
        <v>3</v>
      </c>
      <c r="T823" s="126">
        <v>0</v>
      </c>
      <c r="U823" s="126">
        <v>0</v>
      </c>
      <c r="V823" s="661">
        <v>0</v>
      </c>
      <c r="W823" s="661">
        <v>2</v>
      </c>
      <c r="X823" s="126">
        <v>38</v>
      </c>
      <c r="Y823" s="126">
        <v>46</v>
      </c>
      <c r="Z823" s="339">
        <v>99</v>
      </c>
      <c r="AA823" s="126">
        <v>0</v>
      </c>
      <c r="AB823" s="91">
        <v>0</v>
      </c>
      <c r="AC823" s="91">
        <v>0</v>
      </c>
      <c r="AD823" s="126">
        <v>0</v>
      </c>
      <c r="AE823" s="126">
        <v>0</v>
      </c>
      <c r="AF823" s="126">
        <v>2</v>
      </c>
      <c r="AG823" s="126">
        <v>1</v>
      </c>
      <c r="AH823" s="126">
        <v>0</v>
      </c>
      <c r="AI823" s="126">
        <v>0</v>
      </c>
      <c r="AJ823" s="126">
        <v>36</v>
      </c>
      <c r="AK823" s="126">
        <v>2</v>
      </c>
      <c r="AL823" s="126">
        <v>0</v>
      </c>
      <c r="AM823" s="126">
        <v>3</v>
      </c>
      <c r="AN823" s="126">
        <v>0</v>
      </c>
      <c r="AO823" s="120"/>
      <c r="AP823" s="92">
        <f t="shared" si="531"/>
        <v>243</v>
      </c>
      <c r="AQ823" s="93">
        <v>223.72666666666666</v>
      </c>
      <c r="AR823" s="94">
        <f t="shared" ref="AR823:AR835" si="557">+AP823*100/AQ823</f>
        <v>108.61467862570399</v>
      </c>
      <c r="AS823" s="95">
        <f t="shared" ref="AS823:AS835" si="558">IF(AND((AP823*$AT$1*100/(AQ823*AT823))&gt;100+3.33*AP823-AQ823*AT823/$AT$1,AQ823&lt;30),IF(100+3.33*AP823-AQ823*AT823/$AT$1&gt;200,200,100+3.33*AP823-AQ823*AT823/$AT$1),IF((AP823*$AT$1*100/(AQ823*AT823))&lt;100+AP823-3.33*AQ823*AT823/$AT$1,100+AP823-3.33*AQ823*AT823/$AT$1,IF((AP823*$AT$1*100/(AQ823*AT823))&gt;200,200,(AP823*$AT$1*100/(AQ823*AT823)))))</f>
        <v>108.61467862570399</v>
      </c>
      <c r="AT823" s="96">
        <f t="shared" ref="AT823:AT835" si="559">COUNT(K823:AO823)</f>
        <v>30</v>
      </c>
      <c r="AU823" s="97">
        <f t="shared" si="551"/>
        <v>12</v>
      </c>
      <c r="AV823" s="98"/>
      <c r="AW823" s="58">
        <f t="shared" si="539"/>
        <v>0</v>
      </c>
      <c r="AX823" s="99"/>
      <c r="AY823" s="100">
        <f t="shared" si="552"/>
        <v>99</v>
      </c>
      <c r="AZ823" s="101">
        <v>119</v>
      </c>
      <c r="BA823" s="102">
        <f t="shared" si="532"/>
        <v>-20</v>
      </c>
      <c r="BB823" s="102" t="str">
        <f t="shared" si="533"/>
        <v/>
      </c>
      <c r="BC823" s="102" t="str">
        <f t="shared" si="534"/>
        <v/>
      </c>
      <c r="BD823" s="102">
        <v>12.8</v>
      </c>
      <c r="BE823" s="103">
        <f t="shared" si="556"/>
        <v>-0.80000000000000071</v>
      </c>
      <c r="BF823" s="200" t="s">
        <v>593</v>
      </c>
      <c r="BG823" s="105">
        <v>198.81034482758622</v>
      </c>
      <c r="BH823" s="105">
        <v>157.34666666666666</v>
      </c>
      <c r="BI823" s="105">
        <v>244.12</v>
      </c>
      <c r="BJ823" s="105">
        <v>223.72666666666666</v>
      </c>
      <c r="BK823" s="105">
        <v>212.66071428571428</v>
      </c>
      <c r="BL823" s="105">
        <v>86.75333333333333</v>
      </c>
      <c r="BM823" s="105">
        <v>57.166666666666664</v>
      </c>
      <c r="BN823" s="105">
        <v>44.9</v>
      </c>
      <c r="BO823" s="105">
        <v>86.775862068965523</v>
      </c>
      <c r="BP823" s="105">
        <v>253.90689655172415</v>
      </c>
      <c r="BQ823" s="105">
        <v>344.6</v>
      </c>
      <c r="BR823" s="106">
        <v>323.35172413793106</v>
      </c>
      <c r="BS823" s="107"/>
      <c r="BT823" s="237">
        <v>12.006896551724136</v>
      </c>
      <c r="BU823" s="237">
        <v>10.782779146141218</v>
      </c>
      <c r="BV823" s="237">
        <v>13.766666666666666</v>
      </c>
      <c r="BW823" s="237">
        <v>12.8</v>
      </c>
      <c r="BX823" s="237">
        <v>13.555172413793104</v>
      </c>
      <c r="BY823" s="109">
        <v>7.7333333333333334</v>
      </c>
      <c r="BZ823" s="109">
        <v>5.5333333333333306</v>
      </c>
      <c r="CA823" s="109">
        <v>4.0344827586206886</v>
      </c>
      <c r="CB823" s="109">
        <v>6.7022988505747136</v>
      </c>
      <c r="CC823" s="109">
        <v>14.781111111111111</v>
      </c>
      <c r="CD823" s="109">
        <v>18.599999999999998</v>
      </c>
      <c r="CE823" s="109">
        <v>15.512222222222219</v>
      </c>
      <c r="CF823" s="110"/>
      <c r="CG823" s="111">
        <v>99</v>
      </c>
      <c r="CH823" s="111">
        <v>88</v>
      </c>
      <c r="CI823" s="111">
        <v>115</v>
      </c>
      <c r="CJ823" s="111">
        <v>119</v>
      </c>
      <c r="CK823" s="111">
        <v>112</v>
      </c>
      <c r="CL823" s="111">
        <v>140</v>
      </c>
      <c r="CM823" s="111">
        <v>110</v>
      </c>
      <c r="CN823" s="111">
        <v>83</v>
      </c>
      <c r="CO823" s="111">
        <v>85</v>
      </c>
      <c r="CP823" s="111">
        <v>120</v>
      </c>
      <c r="CQ823" s="111">
        <v>115</v>
      </c>
      <c r="CR823" s="111">
        <v>220</v>
      </c>
      <c r="CS823" s="112"/>
      <c r="CT823" s="531" t="s">
        <v>593</v>
      </c>
      <c r="CU823" s="114">
        <f t="shared" ref="CU823:CU832" si="560">SUM(K823:T823)</f>
        <v>14</v>
      </c>
      <c r="CV823" s="114"/>
      <c r="CW823" s="114"/>
      <c r="CX823" s="114">
        <f t="shared" ref="CX823:CX832" si="561">SUM(U823:AD823)</f>
        <v>185</v>
      </c>
      <c r="CY823" s="114"/>
      <c r="CZ823" s="114"/>
      <c r="DA823" s="114">
        <f t="shared" ref="DA823:DA832" si="562">SUM(AE823:AO823)</f>
        <v>44</v>
      </c>
      <c r="DB823" s="115">
        <f t="shared" ref="DB823:DB832" si="563">+SUM(CU823:DA823)</f>
        <v>243</v>
      </c>
      <c r="DC823" s="116">
        <f t="shared" ref="DC823:DC832" si="564">COUNT(K823:T823)</f>
        <v>10</v>
      </c>
      <c r="DD823" s="116">
        <f t="shared" ref="DD823:DD832" si="565">COUNT(U823:AD823)</f>
        <v>10</v>
      </c>
      <c r="DE823" s="116">
        <f t="shared" ref="DE823:DE832" si="566">COUNT(AE823:AO823)</f>
        <v>10</v>
      </c>
      <c r="DF823" s="117">
        <f t="shared" ref="DF823:DF832" si="567">COUNT(K823:AO823)</f>
        <v>30</v>
      </c>
      <c r="DH823" s="119">
        <v>56.782359846184988</v>
      </c>
      <c r="DI823" s="119">
        <v>63.34971463266546</v>
      </c>
      <c r="DJ823" s="120">
        <v>46.274592187816232</v>
      </c>
      <c r="DK823" s="121"/>
      <c r="DL823" s="119">
        <v>42.579206349206345</v>
      </c>
      <c r="DM823" s="119">
        <v>49.543095238095233</v>
      </c>
      <c r="DN823" s="120">
        <v>33.227698412698409</v>
      </c>
      <c r="DO823" s="121"/>
      <c r="DP823" s="119">
        <v>55.412042574759248</v>
      </c>
      <c r="DQ823" s="119">
        <v>61.679472883933094</v>
      </c>
      <c r="DR823" s="120">
        <v>79.188484541307645</v>
      </c>
      <c r="DS823" s="121"/>
      <c r="DT823" s="119">
        <v>61.553076784101172</v>
      </c>
      <c r="DU823" s="119">
        <v>54.496036133694673</v>
      </c>
      <c r="DV823" s="120">
        <v>64.78755374887082</v>
      </c>
      <c r="DW823" s="121"/>
      <c r="DX823" s="119">
        <v>58.63797071785126</v>
      </c>
      <c r="DY823" s="119">
        <v>44.00336682052675</v>
      </c>
      <c r="DZ823" s="120">
        <v>61.724179703001333</v>
      </c>
      <c r="EA823" s="121"/>
      <c r="EB823" s="119">
        <v>37.352992700729928</v>
      </c>
      <c r="EC823" s="119">
        <v>19.868613138686129</v>
      </c>
      <c r="ED823" s="120">
        <v>24.43839416058394</v>
      </c>
      <c r="EE823" s="121"/>
      <c r="EF823" s="119">
        <v>14.88168474331164</v>
      </c>
      <c r="EG823" s="119">
        <v>14.082668112798261</v>
      </c>
      <c r="EH823" s="120">
        <v>17.078980477223428</v>
      </c>
      <c r="EI823" s="121"/>
      <c r="EJ823" s="119">
        <v>4.5737171717171723</v>
      </c>
      <c r="EK823" s="119">
        <v>9.2447474747474754</v>
      </c>
      <c r="EL823" s="120">
        <v>18.294868686868689</v>
      </c>
      <c r="EM823" s="121"/>
      <c r="EN823" s="119">
        <v>18.412357012750455</v>
      </c>
      <c r="EO823" s="119">
        <v>19.881428051001823</v>
      </c>
      <c r="EP823" s="120">
        <v>51.319548269581048</v>
      </c>
      <c r="EQ823" s="121"/>
      <c r="ER823" s="119">
        <v>52.820925628678431</v>
      </c>
      <c r="ES823" s="119">
        <v>73.005347779561248</v>
      </c>
      <c r="ET823" s="120">
        <v>124.42039325842696</v>
      </c>
      <c r="EU823" s="121"/>
      <c r="EV823" s="119">
        <v>81.09791558038485</v>
      </c>
      <c r="EW823" s="119">
        <v>93.326189944134072</v>
      </c>
      <c r="EX823" s="120">
        <v>88.239227808814391</v>
      </c>
      <c r="EY823" s="121"/>
      <c r="EZ823" s="119">
        <v>86.467233065442031</v>
      </c>
      <c r="FA823" s="119">
        <v>99.7775825998214</v>
      </c>
      <c r="FB823" s="120">
        <v>75.258517668069899</v>
      </c>
    </row>
    <row r="824" spans="1:158" s="118" customFormat="1" ht="15" customHeight="1" x14ac:dyDescent="0.25">
      <c r="A824" s="85">
        <v>52050090</v>
      </c>
      <c r="B824" s="86">
        <v>-77.499555560000005</v>
      </c>
      <c r="C824" s="86">
        <v>1.05525</v>
      </c>
      <c r="D824" s="87">
        <v>2550</v>
      </c>
      <c r="E824" s="530" t="s">
        <v>594</v>
      </c>
      <c r="F824" s="89" t="s">
        <v>616</v>
      </c>
      <c r="G824" s="89" t="s">
        <v>1521</v>
      </c>
      <c r="H824" s="89" t="s">
        <v>1103</v>
      </c>
      <c r="I824" s="89" t="s">
        <v>1557</v>
      </c>
      <c r="J824" s="171" t="s">
        <v>1129</v>
      </c>
      <c r="K824" s="126">
        <v>0</v>
      </c>
      <c r="L824" s="126">
        <v>0.4</v>
      </c>
      <c r="M824" s="126">
        <v>0</v>
      </c>
      <c r="N824" s="126">
        <v>0</v>
      </c>
      <c r="O824" s="126">
        <v>0</v>
      </c>
      <c r="P824" s="126">
        <v>0</v>
      </c>
      <c r="Q824" s="126">
        <v>0</v>
      </c>
      <c r="R824" s="126">
        <v>0</v>
      </c>
      <c r="S824" s="126">
        <v>0</v>
      </c>
      <c r="T824" s="126">
        <v>0</v>
      </c>
      <c r="U824" s="126">
        <v>0</v>
      </c>
      <c r="V824" s="661">
        <v>0.1</v>
      </c>
      <c r="W824" s="661">
        <v>5.9</v>
      </c>
      <c r="X824" s="126">
        <v>38</v>
      </c>
      <c r="Y824" s="126">
        <v>0.8</v>
      </c>
      <c r="Z824" s="339">
        <v>43.4</v>
      </c>
      <c r="AA824" s="126">
        <v>5.5</v>
      </c>
      <c r="AB824" s="91">
        <v>1.7</v>
      </c>
      <c r="AC824" s="91">
        <v>2.2999999999999998</v>
      </c>
      <c r="AD824" s="126">
        <v>0</v>
      </c>
      <c r="AE824" s="126">
        <v>0</v>
      </c>
      <c r="AF824" s="126">
        <v>7.3</v>
      </c>
      <c r="AG824" s="126">
        <v>0</v>
      </c>
      <c r="AH824" s="126">
        <v>6.3</v>
      </c>
      <c r="AI824" s="126">
        <v>4.5</v>
      </c>
      <c r="AJ824" s="126">
        <v>19</v>
      </c>
      <c r="AK824" s="126">
        <v>1.5</v>
      </c>
      <c r="AL824" s="126">
        <v>4.3</v>
      </c>
      <c r="AM824" s="126">
        <v>0</v>
      </c>
      <c r="AN824" s="126">
        <v>0</v>
      </c>
      <c r="AO824" s="120"/>
      <c r="AP824" s="92">
        <f t="shared" si="531"/>
        <v>141</v>
      </c>
      <c r="AQ824" s="93">
        <v>123.93793103448276</v>
      </c>
      <c r="AR824" s="94">
        <f t="shared" si="557"/>
        <v>113.76662400534194</v>
      </c>
      <c r="AS824" s="95">
        <f t="shared" si="558"/>
        <v>113.76662400534194</v>
      </c>
      <c r="AT824" s="96">
        <f t="shared" si="559"/>
        <v>30</v>
      </c>
      <c r="AU824" s="97">
        <f t="shared" si="551"/>
        <v>15</v>
      </c>
      <c r="AV824" s="98"/>
      <c r="AW824" s="58">
        <f t="shared" si="539"/>
        <v>0</v>
      </c>
      <c r="AX824" s="99"/>
      <c r="AY824" s="100">
        <f t="shared" si="552"/>
        <v>43.4</v>
      </c>
      <c r="AZ824" s="101">
        <v>61.6</v>
      </c>
      <c r="BA824" s="102">
        <f t="shared" si="532"/>
        <v>-18.200000000000003</v>
      </c>
      <c r="BB824" s="102" t="str">
        <f t="shared" si="533"/>
        <v/>
      </c>
      <c r="BC824" s="102" t="str">
        <f t="shared" si="534"/>
        <v/>
      </c>
      <c r="BD824" s="102">
        <v>13.96551724137931</v>
      </c>
      <c r="BE824" s="103">
        <f t="shared" si="556"/>
        <v>1.0344827586206904</v>
      </c>
      <c r="BF824" s="200" t="s">
        <v>594</v>
      </c>
      <c r="BG824" s="105">
        <v>92.960000000000008</v>
      </c>
      <c r="BH824" s="105">
        <v>82.453333333333333</v>
      </c>
      <c r="BI824" s="105">
        <v>109.39310344827584</v>
      </c>
      <c r="BJ824" s="105">
        <v>123.93793103448276</v>
      </c>
      <c r="BK824" s="105">
        <v>99.782758620689677</v>
      </c>
      <c r="BL824" s="105">
        <v>46.573333333333345</v>
      </c>
      <c r="BM824" s="105">
        <v>31.431034482758612</v>
      </c>
      <c r="BN824" s="105">
        <v>24.150000000000002</v>
      </c>
      <c r="BO824" s="105">
        <v>45.906666666666666</v>
      </c>
      <c r="BP824" s="105">
        <v>105.85333333333334</v>
      </c>
      <c r="BQ824" s="105">
        <v>133.83448275862068</v>
      </c>
      <c r="BR824" s="106">
        <v>118.25666666666666</v>
      </c>
      <c r="BS824" s="107"/>
      <c r="BT824" s="237">
        <v>11.633333333333335</v>
      </c>
      <c r="BU824" s="237">
        <v>10.142631362889981</v>
      </c>
      <c r="BV824" s="237">
        <v>12.482758620689657</v>
      </c>
      <c r="BW824" s="237">
        <v>13.96551724137931</v>
      </c>
      <c r="BX824" s="237">
        <v>12.172413793103448</v>
      </c>
      <c r="BY824" s="109">
        <v>6.7333333333333316</v>
      </c>
      <c r="BZ824" s="109">
        <v>5.6896551724137918</v>
      </c>
      <c r="CA824" s="109">
        <v>3.6666666666666656</v>
      </c>
      <c r="CB824" s="109">
        <v>6.7333333333333334</v>
      </c>
      <c r="CC824" s="109">
        <v>12.733333333333334</v>
      </c>
      <c r="CD824" s="109">
        <v>14.866666666666669</v>
      </c>
      <c r="CE824" s="109">
        <v>13.333333333333334</v>
      </c>
      <c r="CF824" s="110"/>
      <c r="CG824" s="111">
        <v>60</v>
      </c>
      <c r="CH824" s="111">
        <v>61.4</v>
      </c>
      <c r="CI824" s="111">
        <v>63.5</v>
      </c>
      <c r="CJ824" s="111">
        <v>61.6</v>
      </c>
      <c r="CK824" s="111">
        <v>57.1</v>
      </c>
      <c r="CL824" s="111">
        <v>55</v>
      </c>
      <c r="CM824" s="111">
        <v>52.1</v>
      </c>
      <c r="CN824" s="111">
        <v>45</v>
      </c>
      <c r="CO824" s="111">
        <v>76.5</v>
      </c>
      <c r="CP824" s="111">
        <v>70.900000000000006</v>
      </c>
      <c r="CQ824" s="111">
        <v>74</v>
      </c>
      <c r="CR824" s="111">
        <v>75</v>
      </c>
      <c r="CS824" s="112"/>
      <c r="CT824" s="531" t="s">
        <v>594</v>
      </c>
      <c r="CU824" s="114">
        <f t="shared" si="560"/>
        <v>0.4</v>
      </c>
      <c r="CV824" s="114"/>
      <c r="CW824" s="114"/>
      <c r="CX824" s="114">
        <f t="shared" si="561"/>
        <v>97.699999999999989</v>
      </c>
      <c r="CY824" s="114"/>
      <c r="CZ824" s="114"/>
      <c r="DA824" s="114">
        <f t="shared" si="562"/>
        <v>42.9</v>
      </c>
      <c r="DB824" s="115">
        <f t="shared" si="563"/>
        <v>141</v>
      </c>
      <c r="DC824" s="116">
        <f t="shared" si="564"/>
        <v>10</v>
      </c>
      <c r="DD824" s="116">
        <f t="shared" si="565"/>
        <v>10</v>
      </c>
      <c r="DE824" s="116">
        <f t="shared" si="566"/>
        <v>10</v>
      </c>
      <c r="DF824" s="117">
        <f t="shared" si="567"/>
        <v>30</v>
      </c>
      <c r="DH824" s="119">
        <v>37.221958333333326</v>
      </c>
      <c r="DI824" s="119">
        <v>34.6204236111111</v>
      </c>
      <c r="DJ824" s="120">
        <v>24.214284722222214</v>
      </c>
      <c r="DK824" s="121"/>
      <c r="DL824" s="119">
        <v>25.230160098522166</v>
      </c>
      <c r="DM824" s="119">
        <v>34.450821018062399</v>
      </c>
      <c r="DN824" s="120">
        <v>22.595685550082102</v>
      </c>
      <c r="DO824" s="121"/>
      <c r="DP824" s="119">
        <v>36.799999999999997</v>
      </c>
      <c r="DQ824" s="119">
        <v>36.1</v>
      </c>
      <c r="DR824" s="120">
        <v>38</v>
      </c>
      <c r="DS824" s="121"/>
      <c r="DT824" s="119">
        <v>48.996430305973774</v>
      </c>
      <c r="DU824" s="119">
        <v>49.096423020883925</v>
      </c>
      <c r="DV824" s="120">
        <v>43.896801845556091</v>
      </c>
      <c r="DW824" s="121"/>
      <c r="DX824" s="119">
        <v>31.619312918167783</v>
      </c>
      <c r="DY824" s="119">
        <v>31.519251801338136</v>
      </c>
      <c r="DZ824" s="120">
        <v>44.126952521873392</v>
      </c>
      <c r="EA824" s="121"/>
      <c r="EB824" s="119">
        <v>21.51257309941521</v>
      </c>
      <c r="EC824" s="119">
        <v>13.207719298245618</v>
      </c>
      <c r="ED824" s="120">
        <v>10.906374269005852</v>
      </c>
      <c r="EE824" s="121"/>
      <c r="EF824" s="119">
        <v>13.559053763440863</v>
      </c>
      <c r="EG824" s="119">
        <v>7.0786236559139795</v>
      </c>
      <c r="EH824" s="120">
        <v>10.268989247311831</v>
      </c>
      <c r="EI824" s="121"/>
      <c r="EJ824" s="119">
        <v>8.3860465116279066</v>
      </c>
      <c r="EK824" s="119">
        <v>11.081561461794019</v>
      </c>
      <c r="EL824" s="120">
        <v>10.582392026578072</v>
      </c>
      <c r="EM824" s="121"/>
      <c r="EN824" s="119">
        <v>12.079748953974894</v>
      </c>
      <c r="EO824" s="119">
        <v>8.6854393305439324</v>
      </c>
      <c r="EP824" s="120">
        <v>26.954811715481174</v>
      </c>
      <c r="EQ824" s="121"/>
      <c r="ER824" s="119">
        <v>27.487726638772667</v>
      </c>
      <c r="ES824" s="119">
        <v>38.882638772663881</v>
      </c>
      <c r="ET824" s="120">
        <v>53.076301255230135</v>
      </c>
      <c r="EU824" s="121"/>
      <c r="EV824" s="119">
        <v>43.59773976153447</v>
      </c>
      <c r="EW824" s="119">
        <v>45.097662001036802</v>
      </c>
      <c r="EX824" s="120">
        <v>39.897931570762047</v>
      </c>
      <c r="EY824" s="121"/>
      <c r="EZ824" s="119">
        <v>37.916350301984465</v>
      </c>
      <c r="FA824" s="119">
        <v>41.517903364969804</v>
      </c>
      <c r="FB824" s="120">
        <v>36.515746333045726</v>
      </c>
    </row>
    <row r="825" spans="1:158" s="118" customFormat="1" ht="15" customHeight="1" x14ac:dyDescent="0.25">
      <c r="A825" s="85">
        <v>52055090</v>
      </c>
      <c r="B825" s="86">
        <v>-77.389361109999996</v>
      </c>
      <c r="C825" s="86">
        <v>1.10758333</v>
      </c>
      <c r="D825" s="87">
        <v>2800</v>
      </c>
      <c r="E825" s="530" t="s">
        <v>595</v>
      </c>
      <c r="F825" s="89" t="s">
        <v>616</v>
      </c>
      <c r="G825" s="89" t="s">
        <v>1521</v>
      </c>
      <c r="H825" s="89" t="s">
        <v>1103</v>
      </c>
      <c r="I825" s="89" t="s">
        <v>1557</v>
      </c>
      <c r="J825" s="171" t="s">
        <v>745</v>
      </c>
      <c r="K825" s="126">
        <v>0.7</v>
      </c>
      <c r="L825" s="126">
        <v>0.5</v>
      </c>
      <c r="M825" s="126">
        <v>0</v>
      </c>
      <c r="N825" s="126">
        <v>0</v>
      </c>
      <c r="O825" s="126">
        <v>0</v>
      </c>
      <c r="P825" s="126">
        <v>0</v>
      </c>
      <c r="Q825" s="126">
        <v>1</v>
      </c>
      <c r="R825" s="126">
        <v>0</v>
      </c>
      <c r="S825" s="126">
        <v>0.1</v>
      </c>
      <c r="T825" s="126">
        <v>0.1</v>
      </c>
      <c r="U825" s="126">
        <v>0</v>
      </c>
      <c r="V825" s="661">
        <v>0</v>
      </c>
      <c r="W825" s="661">
        <v>0.7</v>
      </c>
      <c r="X825" s="126">
        <v>1.9</v>
      </c>
      <c r="Y825" s="126">
        <v>16.100000000000001</v>
      </c>
      <c r="Z825" s="339">
        <v>12</v>
      </c>
      <c r="AA825" s="126">
        <v>3.5</v>
      </c>
      <c r="AB825" s="91">
        <v>1.7</v>
      </c>
      <c r="AC825" s="91">
        <v>2.1</v>
      </c>
      <c r="AD825" s="126">
        <v>0.5</v>
      </c>
      <c r="AE825" s="126">
        <v>0.3</v>
      </c>
      <c r="AF825" s="126">
        <v>2.2999999999999998</v>
      </c>
      <c r="AG825" s="126">
        <v>9.6</v>
      </c>
      <c r="AH825" s="126">
        <v>5.5</v>
      </c>
      <c r="AI825" s="126">
        <v>4.5</v>
      </c>
      <c r="AJ825" s="126">
        <v>30.2</v>
      </c>
      <c r="AK825" s="126">
        <v>8</v>
      </c>
      <c r="AL825" s="126">
        <v>0.1</v>
      </c>
      <c r="AM825" s="126">
        <v>0.6</v>
      </c>
      <c r="AN825" s="126">
        <v>0.6</v>
      </c>
      <c r="AO825" s="120"/>
      <c r="AP825" s="92">
        <f t="shared" si="531"/>
        <v>102.59999999999998</v>
      </c>
      <c r="AQ825" s="93">
        <v>112.10370370370373</v>
      </c>
      <c r="AR825" s="94">
        <f t="shared" si="557"/>
        <v>91.522399894277754</v>
      </c>
      <c r="AS825" s="95">
        <f t="shared" si="558"/>
        <v>91.522399894277754</v>
      </c>
      <c r="AT825" s="96">
        <f t="shared" si="559"/>
        <v>30</v>
      </c>
      <c r="AU825" s="97">
        <f t="shared" si="551"/>
        <v>23</v>
      </c>
      <c r="AV825" s="98"/>
      <c r="AW825" s="58">
        <f t="shared" si="539"/>
        <v>0.6</v>
      </c>
      <c r="AX825" s="99"/>
      <c r="AY825" s="100">
        <f t="shared" si="552"/>
        <v>30.2</v>
      </c>
      <c r="AZ825" s="101">
        <v>49.5</v>
      </c>
      <c r="BA825" s="102">
        <f t="shared" si="532"/>
        <v>-19.3</v>
      </c>
      <c r="BB825" s="102" t="str">
        <f t="shared" si="533"/>
        <v/>
      </c>
      <c r="BC825" s="102" t="str">
        <f t="shared" si="534"/>
        <v/>
      </c>
      <c r="BD825" s="102">
        <v>14.877394636015328</v>
      </c>
      <c r="BE825" s="103">
        <f t="shared" si="556"/>
        <v>8.1226053639846718</v>
      </c>
      <c r="BF825" s="200" t="s">
        <v>595</v>
      </c>
      <c r="BG825" s="105">
        <v>97.455555555555549</v>
      </c>
      <c r="BH825" s="105">
        <v>81.737931034482742</v>
      </c>
      <c r="BI825" s="105">
        <v>101.244</v>
      </c>
      <c r="BJ825" s="105">
        <v>112.10370370370373</v>
      </c>
      <c r="BK825" s="105">
        <v>99.421428571428564</v>
      </c>
      <c r="BL825" s="105">
        <v>51.965384615384622</v>
      </c>
      <c r="BM825" s="105">
        <v>36.618518518518528</v>
      </c>
      <c r="BN825" s="105">
        <v>19.576000000000001</v>
      </c>
      <c r="BO825" s="105">
        <v>44.781481481481485</v>
      </c>
      <c r="BP825" s="105">
        <v>98.025925925925932</v>
      </c>
      <c r="BQ825" s="105">
        <v>138.81785714285712</v>
      </c>
      <c r="BR825" s="106">
        <v>112.96785714285717</v>
      </c>
      <c r="BS825" s="107"/>
      <c r="BT825" s="142">
        <v>13.007654320987655</v>
      </c>
      <c r="BU825" s="143">
        <v>11.089452198503922</v>
      </c>
      <c r="BV825" s="143">
        <v>13.848914431673052</v>
      </c>
      <c r="BW825" s="143">
        <v>14.877394636015328</v>
      </c>
      <c r="BX825" s="143">
        <v>14.812643678160917</v>
      </c>
      <c r="BY825" s="143">
        <v>9.5541022592152203</v>
      </c>
      <c r="BZ825" s="143">
        <v>7.1556480380499385</v>
      </c>
      <c r="CA825" s="143">
        <v>4.6466666666666665</v>
      </c>
      <c r="CB825" s="143">
        <v>6.948105996262953</v>
      </c>
      <c r="CC825" s="143">
        <v>12.304258347016969</v>
      </c>
      <c r="CD825" s="143">
        <v>16.174457215836526</v>
      </c>
      <c r="CE825" s="144">
        <v>14.655670498084287</v>
      </c>
      <c r="CF825" s="110"/>
      <c r="CG825" s="111">
        <v>46</v>
      </c>
      <c r="CH825" s="111">
        <v>43</v>
      </c>
      <c r="CI825" s="111">
        <v>41</v>
      </c>
      <c r="CJ825" s="111">
        <v>49.5</v>
      </c>
      <c r="CK825" s="111">
        <v>42</v>
      </c>
      <c r="CL825" s="111">
        <v>37.5</v>
      </c>
      <c r="CM825" s="111">
        <v>40.5</v>
      </c>
      <c r="CN825" s="111">
        <v>30.5</v>
      </c>
      <c r="CO825" s="111">
        <v>43</v>
      </c>
      <c r="CP825" s="111">
        <v>46</v>
      </c>
      <c r="CQ825" s="111">
        <v>47</v>
      </c>
      <c r="CR825" s="111">
        <v>52.6</v>
      </c>
      <c r="CS825" s="112"/>
      <c r="CT825" s="531" t="s">
        <v>595</v>
      </c>
      <c r="CU825" s="114">
        <f t="shared" si="560"/>
        <v>2.4000000000000004</v>
      </c>
      <c r="CV825" s="114"/>
      <c r="CW825" s="114"/>
      <c r="CX825" s="114">
        <f t="shared" si="561"/>
        <v>38.500000000000007</v>
      </c>
      <c r="CY825" s="114"/>
      <c r="CZ825" s="114"/>
      <c r="DA825" s="114">
        <f t="shared" si="562"/>
        <v>61.7</v>
      </c>
      <c r="DB825" s="115">
        <f t="shared" si="563"/>
        <v>102.60000000000001</v>
      </c>
      <c r="DC825" s="116">
        <f t="shared" si="564"/>
        <v>10</v>
      </c>
      <c r="DD825" s="116">
        <f t="shared" si="565"/>
        <v>10</v>
      </c>
      <c r="DE825" s="116">
        <f t="shared" si="566"/>
        <v>10</v>
      </c>
      <c r="DF825" s="117">
        <f t="shared" si="567"/>
        <v>30</v>
      </c>
      <c r="DH825" s="119">
        <v>33.455730358504958</v>
      </c>
      <c r="DI825" s="119">
        <v>36.360569221967964</v>
      </c>
      <c r="DJ825" s="120">
        <v>21.535874332570557</v>
      </c>
      <c r="DK825" s="121"/>
      <c r="DL825" s="119">
        <v>30.301064903037773</v>
      </c>
      <c r="DM825" s="119">
        <v>26.13212644322385</v>
      </c>
      <c r="DN825" s="120">
        <v>26.030445017374735</v>
      </c>
      <c r="DO825" s="121"/>
      <c r="DP825" s="119">
        <v>31.169279730425409</v>
      </c>
      <c r="DQ825" s="119">
        <v>28.191323068282856</v>
      </c>
      <c r="DR825" s="120">
        <v>32.856788505639528</v>
      </c>
      <c r="DS825" s="121"/>
      <c r="DT825" s="119">
        <v>35.550026557401935</v>
      </c>
      <c r="DU825" s="119">
        <v>44.637252447074893</v>
      </c>
      <c r="DV825" s="120">
        <v>34.251851430305791</v>
      </c>
      <c r="DW825" s="121"/>
      <c r="DX825" s="119">
        <v>32.374436652641421</v>
      </c>
      <c r="DY825" s="119">
        <v>25.621486676016836</v>
      </c>
      <c r="DZ825" s="120">
        <v>34.360598410472193</v>
      </c>
      <c r="EA825" s="121"/>
      <c r="EB825" s="119">
        <v>23.987732919254658</v>
      </c>
      <c r="EC825" s="119">
        <v>14.43245341614907</v>
      </c>
      <c r="ED825" s="120">
        <v>17.318944099378879</v>
      </c>
      <c r="EE825" s="121"/>
      <c r="EF825" s="119">
        <v>11.590175042348958</v>
      </c>
      <c r="EG825" s="119">
        <v>11.290429136081313</v>
      </c>
      <c r="EH825" s="120">
        <v>7.893308865047997</v>
      </c>
      <c r="EI825" s="121"/>
      <c r="EJ825" s="119">
        <v>7.6178592318190672</v>
      </c>
      <c r="EK825" s="119">
        <v>6.6656268278416837</v>
      </c>
      <c r="EL825" s="120">
        <v>6.9512965490348977</v>
      </c>
      <c r="EM825" s="121"/>
      <c r="EN825" s="119">
        <v>11.920092873727452</v>
      </c>
      <c r="EO825" s="119">
        <v>10.892498660475084</v>
      </c>
      <c r="EP825" s="120">
        <v>29.491953920342919</v>
      </c>
      <c r="EQ825" s="121"/>
      <c r="ER825" s="119">
        <v>21.514552150154437</v>
      </c>
      <c r="ES825" s="119">
        <v>37.869505820860063</v>
      </c>
      <c r="ET825" s="120">
        <v>47.507246376811601</v>
      </c>
      <c r="EU825" s="121"/>
      <c r="EV825" s="119">
        <v>51.701733487978444</v>
      </c>
      <c r="EW825" s="119">
        <v>46.767969656123647</v>
      </c>
      <c r="EX825" s="120">
        <v>44.095514247202296</v>
      </c>
      <c r="EY825" s="121"/>
      <c r="EZ825" s="119">
        <v>33.397173913043467</v>
      </c>
      <c r="FA825" s="119">
        <v>44.902907608695649</v>
      </c>
      <c r="FB825" s="120">
        <v>35.739048913043476</v>
      </c>
    </row>
    <row r="826" spans="1:158" s="118" customFormat="1" ht="15" customHeight="1" x14ac:dyDescent="0.25">
      <c r="A826" s="85">
        <v>52050080</v>
      </c>
      <c r="B826" s="86">
        <v>-77.39197222</v>
      </c>
      <c r="C826" s="86">
        <v>1.0941666699999999</v>
      </c>
      <c r="D826" s="87">
        <v>2420</v>
      </c>
      <c r="E826" s="530" t="s">
        <v>596</v>
      </c>
      <c r="F826" s="89" t="s">
        <v>616</v>
      </c>
      <c r="G826" s="89" t="s">
        <v>1521</v>
      </c>
      <c r="H826" s="89" t="s">
        <v>1103</v>
      </c>
      <c r="I826" s="89" t="s">
        <v>1557</v>
      </c>
      <c r="J826" s="171" t="s">
        <v>745</v>
      </c>
      <c r="K826" s="126">
        <v>1</v>
      </c>
      <c r="L826" s="126">
        <v>0</v>
      </c>
      <c r="M826" s="126">
        <v>0</v>
      </c>
      <c r="N826" s="126">
        <v>0</v>
      </c>
      <c r="O826" s="126">
        <v>0</v>
      </c>
      <c r="P826" s="126">
        <v>0.6</v>
      </c>
      <c r="Q826" s="126">
        <v>0</v>
      </c>
      <c r="R826" s="126">
        <v>4.2</v>
      </c>
      <c r="S826" s="126">
        <v>0</v>
      </c>
      <c r="T826" s="126">
        <v>0</v>
      </c>
      <c r="U826" s="126">
        <v>0</v>
      </c>
      <c r="V826" s="661">
        <v>0</v>
      </c>
      <c r="W826" s="661">
        <v>0</v>
      </c>
      <c r="X826" s="126">
        <v>47</v>
      </c>
      <c r="Y826" s="126">
        <v>5.5</v>
      </c>
      <c r="Z826" s="339">
        <v>22.5</v>
      </c>
      <c r="AA826" s="126">
        <v>4.3</v>
      </c>
      <c r="AB826" s="91">
        <v>1.3</v>
      </c>
      <c r="AC826" s="91">
        <v>2.2999999999999998</v>
      </c>
      <c r="AD826" s="126">
        <v>0.2</v>
      </c>
      <c r="AE826" s="126">
        <v>0.6</v>
      </c>
      <c r="AF826" s="126">
        <v>4</v>
      </c>
      <c r="AG826" s="126">
        <v>5.8</v>
      </c>
      <c r="AH826" s="126">
        <v>3.2</v>
      </c>
      <c r="AI826" s="126">
        <v>5.5</v>
      </c>
      <c r="AJ826" s="126">
        <v>33.5</v>
      </c>
      <c r="AK826" s="126">
        <v>7.5</v>
      </c>
      <c r="AL826" s="126">
        <v>0.6</v>
      </c>
      <c r="AM826" s="126">
        <v>0.7</v>
      </c>
      <c r="AN826" s="126">
        <v>0.2</v>
      </c>
      <c r="AO826" s="120"/>
      <c r="AP826" s="92">
        <f t="shared" si="531"/>
        <v>150.49999999999997</v>
      </c>
      <c r="AQ826" s="93">
        <v>118.1413793103448</v>
      </c>
      <c r="AR826" s="94">
        <f t="shared" si="557"/>
        <v>127.38974344006304</v>
      </c>
      <c r="AS826" s="95">
        <f t="shared" si="558"/>
        <v>127.38974344006303</v>
      </c>
      <c r="AT826" s="96">
        <f t="shared" si="559"/>
        <v>30</v>
      </c>
      <c r="AU826" s="97">
        <f t="shared" si="551"/>
        <v>20</v>
      </c>
      <c r="AV826" s="98"/>
      <c r="AW826" s="58">
        <f t="shared" si="539"/>
        <v>0.2</v>
      </c>
      <c r="AX826" s="99"/>
      <c r="AY826" s="100">
        <f t="shared" si="552"/>
        <v>47</v>
      </c>
      <c r="AZ826" s="101">
        <v>58.3</v>
      </c>
      <c r="BA826" s="102">
        <f t="shared" si="532"/>
        <v>-11.299999999999997</v>
      </c>
      <c r="BB826" s="102" t="str">
        <f t="shared" si="533"/>
        <v/>
      </c>
      <c r="BC826" s="102" t="str">
        <f t="shared" si="534"/>
        <v/>
      </c>
      <c r="BD826" s="102">
        <v>13.606896551724141</v>
      </c>
      <c r="BE826" s="103">
        <f t="shared" si="556"/>
        <v>6.3931034482758591</v>
      </c>
      <c r="BF826" s="200" t="s">
        <v>596</v>
      </c>
      <c r="BG826" s="105">
        <v>97.066666666666677</v>
      </c>
      <c r="BH826" s="105">
        <v>72.488461538461536</v>
      </c>
      <c r="BI826" s="105">
        <v>105.27142857142859</v>
      </c>
      <c r="BJ826" s="105">
        <v>118.1413793103448</v>
      </c>
      <c r="BK826" s="105">
        <v>104.46428571428571</v>
      </c>
      <c r="BL826" s="105">
        <v>44.62</v>
      </c>
      <c r="BM826" s="105">
        <v>31.77586206896552</v>
      </c>
      <c r="BN826" s="105">
        <v>16.210344827586209</v>
      </c>
      <c r="BO826" s="105">
        <v>44.126666666666679</v>
      </c>
      <c r="BP826" s="105">
        <v>107.65357142857142</v>
      </c>
      <c r="BQ826" s="105">
        <v>146.83928571428572</v>
      </c>
      <c r="BR826" s="106">
        <v>112.79615384615384</v>
      </c>
      <c r="BS826" s="107"/>
      <c r="BT826" s="237">
        <v>10.866666666666667</v>
      </c>
      <c r="BU826" s="237">
        <v>9.2862026196598144</v>
      </c>
      <c r="BV826" s="237">
        <v>12.316628352490421</v>
      </c>
      <c r="BW826" s="237">
        <v>13.606896551724141</v>
      </c>
      <c r="BX826" s="237">
        <v>12.965555555555556</v>
      </c>
      <c r="BY826" s="109">
        <v>7.2333333333333325</v>
      </c>
      <c r="BZ826" s="109">
        <v>6.0722222222222202</v>
      </c>
      <c r="CA826" s="109">
        <v>3.5862068965517229</v>
      </c>
      <c r="CB826" s="109">
        <v>6.2666666666666666</v>
      </c>
      <c r="CC826" s="109">
        <v>11.832988505747128</v>
      </c>
      <c r="CD826" s="109">
        <v>14.658620689655175</v>
      </c>
      <c r="CE826" s="109">
        <v>13.386206896551723</v>
      </c>
      <c r="CF826" s="110"/>
      <c r="CG826" s="111">
        <v>46.1</v>
      </c>
      <c r="CH826" s="111">
        <v>57.2</v>
      </c>
      <c r="CI826" s="111">
        <v>72.7</v>
      </c>
      <c r="CJ826" s="111">
        <v>58.3</v>
      </c>
      <c r="CK826" s="111">
        <v>94.4</v>
      </c>
      <c r="CL826" s="111">
        <v>38.200000000000003</v>
      </c>
      <c r="CM826" s="111">
        <v>41.5</v>
      </c>
      <c r="CN826" s="111">
        <v>40</v>
      </c>
      <c r="CO826" s="111">
        <v>43</v>
      </c>
      <c r="CP826" s="111">
        <v>76</v>
      </c>
      <c r="CQ826" s="111">
        <v>53.7</v>
      </c>
      <c r="CR826" s="111">
        <v>59.4</v>
      </c>
      <c r="CS826" s="112"/>
      <c r="CT826" s="531" t="s">
        <v>596</v>
      </c>
      <c r="CU826" s="114">
        <f t="shared" si="560"/>
        <v>5.8000000000000007</v>
      </c>
      <c r="CV826" s="114"/>
      <c r="CW826" s="114"/>
      <c r="CX826" s="114">
        <f t="shared" si="561"/>
        <v>83.1</v>
      </c>
      <c r="CY826" s="114"/>
      <c r="CZ826" s="114"/>
      <c r="DA826" s="114">
        <f t="shared" si="562"/>
        <v>61.6</v>
      </c>
      <c r="DB826" s="115">
        <f t="shared" si="563"/>
        <v>150.5</v>
      </c>
      <c r="DC826" s="116">
        <f t="shared" si="564"/>
        <v>10</v>
      </c>
      <c r="DD826" s="116">
        <f t="shared" si="565"/>
        <v>10</v>
      </c>
      <c r="DE826" s="116">
        <f t="shared" si="566"/>
        <v>10</v>
      </c>
      <c r="DF826" s="117">
        <f t="shared" si="567"/>
        <v>30</v>
      </c>
      <c r="DH826" s="119">
        <v>35.226074074074077</v>
      </c>
      <c r="DI826" s="119">
        <v>32.824296296296296</v>
      </c>
      <c r="DJ826" s="120">
        <v>26.51962962962963</v>
      </c>
      <c r="DK826" s="121"/>
      <c r="DL826" s="119">
        <v>25.318911856656236</v>
      </c>
      <c r="DM826" s="119">
        <v>30.54670337361765</v>
      </c>
      <c r="DN826" s="120">
        <v>19.886108907657125</v>
      </c>
      <c r="DO826" s="121"/>
      <c r="DP826" s="119">
        <v>34.010139165009946</v>
      </c>
      <c r="DQ826" s="119">
        <v>29.408767395626242</v>
      </c>
      <c r="DR826" s="120">
        <v>37.211093439363822</v>
      </c>
      <c r="DS826" s="121"/>
      <c r="DT826" s="119">
        <v>41.602252910912533</v>
      </c>
      <c r="DU826" s="119">
        <v>42.002274573517461</v>
      </c>
      <c r="DV826" s="120">
        <v>39.502139182236661</v>
      </c>
      <c r="DW826" s="121"/>
      <c r="DX826" s="119">
        <v>30.40094175960348</v>
      </c>
      <c r="DY826" s="119">
        <v>32.100994423791839</v>
      </c>
      <c r="DZ826" s="120">
        <v>45.101397149938059</v>
      </c>
      <c r="EA826" s="121"/>
      <c r="EB826" s="119">
        <v>20.472602201257857</v>
      </c>
      <c r="EC826" s="119">
        <v>12.083828616352196</v>
      </c>
      <c r="ED826" s="120">
        <v>9.7869025157232681</v>
      </c>
      <c r="EE826" s="121"/>
      <c r="EF826" s="119">
        <v>10.221328413284134</v>
      </c>
      <c r="EG826" s="119">
        <v>10.221328413284134</v>
      </c>
      <c r="EH826" s="120">
        <v>6.7140098400984032</v>
      </c>
      <c r="EI826" s="121"/>
      <c r="EJ826" s="119">
        <v>7.3230016583747917</v>
      </c>
      <c r="EK826" s="119">
        <v>4.7148092868988387</v>
      </c>
      <c r="EL826" s="120">
        <v>8.1255223880597018</v>
      </c>
      <c r="EM826" s="121"/>
      <c r="EN826" s="119">
        <v>10.092712842712844</v>
      </c>
      <c r="EO826" s="119">
        <v>9.6930014430014442</v>
      </c>
      <c r="EP826" s="120">
        <v>26.380952380952383</v>
      </c>
      <c r="EQ826" s="121"/>
      <c r="ER826" s="119">
        <v>25.90978677462887</v>
      </c>
      <c r="ES826" s="119">
        <v>42.01587044534412</v>
      </c>
      <c r="ET826" s="120">
        <v>55.621009446693648</v>
      </c>
      <c r="EU826" s="121"/>
      <c r="EV826" s="119">
        <v>46.511973314606728</v>
      </c>
      <c r="EW826" s="119">
        <v>49.512745786516845</v>
      </c>
      <c r="EX826" s="120">
        <v>46.411947565543059</v>
      </c>
      <c r="EY826" s="121"/>
      <c r="EZ826" s="119">
        <v>27.983743169398913</v>
      </c>
      <c r="FA826" s="119">
        <v>40.476485655737712</v>
      </c>
      <c r="FB826" s="120">
        <v>29.083104508196726</v>
      </c>
    </row>
    <row r="827" spans="1:158" s="118" customFormat="1" ht="15" customHeight="1" x14ac:dyDescent="0.25">
      <c r="A827" s="85">
        <v>52050140</v>
      </c>
      <c r="B827" s="86">
        <v>-77.526111110000002</v>
      </c>
      <c r="C827" s="86">
        <v>1.3480555599999999</v>
      </c>
      <c r="D827" s="87">
        <v>1480</v>
      </c>
      <c r="E827" s="530" t="s">
        <v>597</v>
      </c>
      <c r="F827" s="89" t="s">
        <v>616</v>
      </c>
      <c r="G827" s="89" t="s">
        <v>1521</v>
      </c>
      <c r="H827" s="89" t="s">
        <v>1103</v>
      </c>
      <c r="I827" s="89" t="s">
        <v>1557</v>
      </c>
      <c r="J827" s="171" t="s">
        <v>1130</v>
      </c>
      <c r="K827" s="126">
        <v>0</v>
      </c>
      <c r="L827" s="126">
        <v>0</v>
      </c>
      <c r="M827" s="126">
        <v>0</v>
      </c>
      <c r="N827" s="126">
        <v>0</v>
      </c>
      <c r="O827" s="126">
        <v>0</v>
      </c>
      <c r="P827" s="126">
        <v>0</v>
      </c>
      <c r="Q827" s="126">
        <v>0</v>
      </c>
      <c r="R827" s="126">
        <v>0</v>
      </c>
      <c r="S827" s="126">
        <v>0</v>
      </c>
      <c r="T827" s="126">
        <v>0</v>
      </c>
      <c r="U827" s="126">
        <v>0</v>
      </c>
      <c r="V827" s="661">
        <v>0</v>
      </c>
      <c r="W827" s="661">
        <v>2.4</v>
      </c>
      <c r="X827" s="126">
        <v>20.9</v>
      </c>
      <c r="Y827" s="126">
        <v>17.5</v>
      </c>
      <c r="Z827" s="339">
        <v>15.8</v>
      </c>
      <c r="AA827" s="126">
        <v>5.2</v>
      </c>
      <c r="AB827" s="91">
        <v>3.2</v>
      </c>
      <c r="AC827" s="91">
        <v>11.2</v>
      </c>
      <c r="AD827" s="126">
        <v>0</v>
      </c>
      <c r="AE827" s="126">
        <v>1.2</v>
      </c>
      <c r="AF827" s="126">
        <v>0</v>
      </c>
      <c r="AG827" s="126">
        <v>1.6</v>
      </c>
      <c r="AH827" s="126">
        <v>0</v>
      </c>
      <c r="AI827" s="126">
        <v>8.9</v>
      </c>
      <c r="AJ827" s="126">
        <v>0</v>
      </c>
      <c r="AK827" s="126">
        <v>5.4</v>
      </c>
      <c r="AL827" s="126">
        <v>0</v>
      </c>
      <c r="AM827" s="126">
        <v>24.4</v>
      </c>
      <c r="AN827" s="126">
        <v>0</v>
      </c>
      <c r="AO827" s="120"/>
      <c r="AP827" s="92">
        <f t="shared" si="531"/>
        <v>117.70000000000002</v>
      </c>
      <c r="AQ827" s="93">
        <v>143.59999999999997</v>
      </c>
      <c r="AR827" s="94">
        <f t="shared" si="557"/>
        <v>81.963788300835688</v>
      </c>
      <c r="AS827" s="95">
        <f t="shared" si="558"/>
        <v>81.963788300835688</v>
      </c>
      <c r="AT827" s="96">
        <f t="shared" si="559"/>
        <v>30</v>
      </c>
      <c r="AU827" s="97">
        <f t="shared" si="551"/>
        <v>12</v>
      </c>
      <c r="AV827" s="98"/>
      <c r="AW827" s="58">
        <f t="shared" si="539"/>
        <v>0</v>
      </c>
      <c r="AX827" s="99"/>
      <c r="AY827" s="100">
        <f t="shared" si="552"/>
        <v>24.4</v>
      </c>
      <c r="AZ827" s="101">
        <v>97</v>
      </c>
      <c r="BA827" s="102">
        <f t="shared" si="532"/>
        <v>-72.599999999999994</v>
      </c>
      <c r="BB827" s="102" t="str">
        <f t="shared" si="533"/>
        <v/>
      </c>
      <c r="BC827" s="102" t="str">
        <f t="shared" si="534"/>
        <v/>
      </c>
      <c r="BD827" s="102">
        <v>14.900000000000002</v>
      </c>
      <c r="BE827" s="103">
        <f t="shared" si="556"/>
        <v>-2.9000000000000021</v>
      </c>
      <c r="BF827" s="200" t="s">
        <v>597</v>
      </c>
      <c r="BG827" s="105">
        <v>104.43999999999998</v>
      </c>
      <c r="BH827" s="105">
        <v>83.882758620689657</v>
      </c>
      <c r="BI827" s="105">
        <v>133.61034482758623</v>
      </c>
      <c r="BJ827" s="105">
        <v>143.59999999999997</v>
      </c>
      <c r="BK827" s="105">
        <v>119.91428571428573</v>
      </c>
      <c r="BL827" s="105">
        <v>61.946666666666665</v>
      </c>
      <c r="BM827" s="105">
        <v>41.310344827586206</v>
      </c>
      <c r="BN827" s="105">
        <v>26.617241379310347</v>
      </c>
      <c r="BO827" s="105">
        <v>55.943333333333335</v>
      </c>
      <c r="BP827" s="105">
        <v>146.81379310344829</v>
      </c>
      <c r="BQ827" s="105">
        <v>177.18666666666664</v>
      </c>
      <c r="BR827" s="106">
        <v>141.52500000000003</v>
      </c>
      <c r="BS827" s="107"/>
      <c r="BT827" s="237">
        <v>12.566666666666665</v>
      </c>
      <c r="BU827" s="237">
        <v>10.102901310588093</v>
      </c>
      <c r="BV827" s="237">
        <v>13.111111111111112</v>
      </c>
      <c r="BW827" s="237">
        <v>14.900000000000002</v>
      </c>
      <c r="BX827" s="237">
        <v>13.656666666666666</v>
      </c>
      <c r="BY827" s="109">
        <v>8.4</v>
      </c>
      <c r="BZ827" s="109">
        <v>5.5422222222222217</v>
      </c>
      <c r="CA827" s="109">
        <v>3.8965517241379297</v>
      </c>
      <c r="CB827" s="109">
        <v>6.4</v>
      </c>
      <c r="CC827" s="109">
        <v>13.385555555555557</v>
      </c>
      <c r="CD827" s="109">
        <v>15.800000000000002</v>
      </c>
      <c r="CE827" s="109">
        <v>14.928888888888888</v>
      </c>
      <c r="CF827" s="110"/>
      <c r="CG827" s="111">
        <v>70</v>
      </c>
      <c r="CH827" s="111">
        <v>57</v>
      </c>
      <c r="CI827" s="111">
        <v>68.5</v>
      </c>
      <c r="CJ827" s="111">
        <v>97</v>
      </c>
      <c r="CK827" s="111">
        <v>91</v>
      </c>
      <c r="CL827" s="111">
        <v>53.7</v>
      </c>
      <c r="CM827" s="111">
        <v>46.9</v>
      </c>
      <c r="CN827" s="111">
        <v>44.1</v>
      </c>
      <c r="CO827" s="111">
        <v>58.4</v>
      </c>
      <c r="CP827" s="111">
        <v>80</v>
      </c>
      <c r="CQ827" s="111">
        <v>62.8</v>
      </c>
      <c r="CR827" s="111">
        <v>56</v>
      </c>
      <c r="CS827" s="112"/>
      <c r="CT827" s="531" t="s">
        <v>597</v>
      </c>
      <c r="CU827" s="114">
        <f t="shared" si="560"/>
        <v>0</v>
      </c>
      <c r="CV827" s="114"/>
      <c r="CW827" s="114"/>
      <c r="CX827" s="114">
        <f t="shared" si="561"/>
        <v>76.2</v>
      </c>
      <c r="CY827" s="114"/>
      <c r="CZ827" s="114"/>
      <c r="DA827" s="114">
        <f t="shared" si="562"/>
        <v>41.5</v>
      </c>
      <c r="DB827" s="115">
        <f t="shared" si="563"/>
        <v>117.7</v>
      </c>
      <c r="DC827" s="116">
        <f t="shared" si="564"/>
        <v>10</v>
      </c>
      <c r="DD827" s="116">
        <f t="shared" si="565"/>
        <v>10</v>
      </c>
      <c r="DE827" s="116">
        <f t="shared" si="566"/>
        <v>10</v>
      </c>
      <c r="DF827" s="117">
        <f t="shared" si="567"/>
        <v>30</v>
      </c>
      <c r="DH827" s="119">
        <v>44.447243322715025</v>
      </c>
      <c r="DI827" s="119">
        <v>36.017593727027695</v>
      </c>
      <c r="DJ827" s="120">
        <v>31.228020093114434</v>
      </c>
      <c r="DK827" s="121"/>
      <c r="DL827" s="119">
        <v>27.063305804532469</v>
      </c>
      <c r="DM827" s="119">
        <v>38.763607186191244</v>
      </c>
      <c r="DN827" s="120">
        <v>23.807569767896982</v>
      </c>
      <c r="DO827" s="121"/>
      <c r="DP827" s="119">
        <v>37.526904130352413</v>
      </c>
      <c r="DQ827" s="119">
        <v>52.360837438423651</v>
      </c>
      <c r="DR827" s="120">
        <v>53.146741189844647</v>
      </c>
      <c r="DS827" s="121"/>
      <c r="DT827" s="119">
        <v>47.695272558961506</v>
      </c>
      <c r="DU827" s="119">
        <v>50.72509520102669</v>
      </c>
      <c r="DV827" s="120">
        <v>61.769287412425577</v>
      </c>
      <c r="DW827" s="121"/>
      <c r="DX827" s="119">
        <v>38.476030576875473</v>
      </c>
      <c r="DY827" s="119">
        <v>31.909454691755393</v>
      </c>
      <c r="DZ827" s="120">
        <v>48.018086159940587</v>
      </c>
      <c r="EA827" s="121"/>
      <c r="EB827" s="119">
        <v>24.795602198900546</v>
      </c>
      <c r="EC827" s="119">
        <v>19.679049364206787</v>
      </c>
      <c r="ED827" s="120">
        <v>16.628796712754731</v>
      </c>
      <c r="EE827" s="121"/>
      <c r="EF827" s="119">
        <v>19.569764227017899</v>
      </c>
      <c r="EG827" s="119">
        <v>11.660740342523617</v>
      </c>
      <c r="EH827" s="120">
        <v>14.297081637355042</v>
      </c>
      <c r="EI827" s="121"/>
      <c r="EJ827" s="119">
        <v>9.037887263339071</v>
      </c>
      <c r="EK827" s="119">
        <v>11.661790017211706</v>
      </c>
      <c r="EL827" s="120">
        <v>11.564608433734941</v>
      </c>
      <c r="EM827" s="121"/>
      <c r="EN827" s="119">
        <v>12.900637204522097</v>
      </c>
      <c r="EO827" s="119">
        <v>14.815575539568345</v>
      </c>
      <c r="EP827" s="120">
        <v>42.330215827338129</v>
      </c>
      <c r="EQ827" s="121"/>
      <c r="ER827" s="119">
        <v>35.806236721686545</v>
      </c>
      <c r="ES827" s="119">
        <v>47.062397859127302</v>
      </c>
      <c r="ET827" s="120">
        <v>80.927917143324066</v>
      </c>
      <c r="EU827" s="121"/>
      <c r="EV827" s="119">
        <v>53.14823942907352</v>
      </c>
      <c r="EW827" s="119">
        <v>50.687672788838633</v>
      </c>
      <c r="EX827" s="120">
        <v>54.526156747605057</v>
      </c>
      <c r="EY827" s="121"/>
      <c r="EZ827" s="119">
        <v>50.489453256455711</v>
      </c>
      <c r="FA827" s="119">
        <v>52.942382159603355</v>
      </c>
      <c r="FB827" s="120">
        <v>53.657819756354748</v>
      </c>
    </row>
    <row r="828" spans="1:158" s="118" customFormat="1" ht="15" customHeight="1" x14ac:dyDescent="0.25">
      <c r="A828" s="85">
        <v>52055060</v>
      </c>
      <c r="B828" s="86">
        <v>-77.583111110000004</v>
      </c>
      <c r="C828" s="86">
        <v>1.37355556</v>
      </c>
      <c r="D828" s="87">
        <v>1500</v>
      </c>
      <c r="E828" s="530" t="s">
        <v>598</v>
      </c>
      <c r="F828" s="89" t="s">
        <v>616</v>
      </c>
      <c r="G828" s="89" t="s">
        <v>1521</v>
      </c>
      <c r="H828" s="89" t="s">
        <v>1103</v>
      </c>
      <c r="I828" s="89" t="s">
        <v>1557</v>
      </c>
      <c r="J828" s="171" t="s">
        <v>1131</v>
      </c>
      <c r="K828" s="126">
        <v>0.9</v>
      </c>
      <c r="L828" s="126">
        <v>0</v>
      </c>
      <c r="M828" s="126">
        <v>1.2</v>
      </c>
      <c r="N828" s="126">
        <v>0</v>
      </c>
      <c r="O828" s="126">
        <v>0</v>
      </c>
      <c r="P828" s="126">
        <v>0</v>
      </c>
      <c r="Q828" s="126">
        <v>0</v>
      </c>
      <c r="R828" s="126">
        <v>0</v>
      </c>
      <c r="S828" s="126">
        <v>0.4</v>
      </c>
      <c r="T828" s="126">
        <v>0</v>
      </c>
      <c r="U828" s="126">
        <v>0</v>
      </c>
      <c r="V828" s="661">
        <v>0</v>
      </c>
      <c r="W828" s="661">
        <v>18.5</v>
      </c>
      <c r="X828" s="126">
        <v>24.8</v>
      </c>
      <c r="Y828" s="126">
        <v>11.4</v>
      </c>
      <c r="Z828" s="339">
        <v>25.2</v>
      </c>
      <c r="AA828" s="126">
        <v>5.8</v>
      </c>
      <c r="AB828" s="91">
        <v>4.9000000000000004</v>
      </c>
      <c r="AC828" s="91">
        <v>14.6</v>
      </c>
      <c r="AD828" s="126">
        <v>0</v>
      </c>
      <c r="AE828" s="126">
        <v>1.1000000000000001</v>
      </c>
      <c r="AF828" s="126">
        <v>4.0999999999999996</v>
      </c>
      <c r="AG828" s="126">
        <v>7.9</v>
      </c>
      <c r="AH828" s="126">
        <v>0</v>
      </c>
      <c r="AI828" s="126">
        <v>0</v>
      </c>
      <c r="AJ828" s="126">
        <v>0</v>
      </c>
      <c r="AK828" s="126">
        <v>5.4</v>
      </c>
      <c r="AL828" s="126">
        <v>0</v>
      </c>
      <c r="AM828" s="126">
        <v>2.5</v>
      </c>
      <c r="AN828" s="126">
        <v>0.5</v>
      </c>
      <c r="AO828" s="120"/>
      <c r="AP828" s="92">
        <f t="shared" si="531"/>
        <v>129.19999999999999</v>
      </c>
      <c r="AQ828" s="93">
        <v>156.34615384615384</v>
      </c>
      <c r="AR828" s="94">
        <f t="shared" si="557"/>
        <v>82.6371463714637</v>
      </c>
      <c r="AS828" s="95">
        <f t="shared" si="558"/>
        <v>82.6371463714637</v>
      </c>
      <c r="AT828" s="96">
        <f t="shared" si="559"/>
        <v>30</v>
      </c>
      <c r="AU828" s="97">
        <f t="shared" si="551"/>
        <v>16</v>
      </c>
      <c r="AV828" s="98"/>
      <c r="AW828" s="58">
        <f t="shared" si="539"/>
        <v>0.5</v>
      </c>
      <c r="AX828" s="99"/>
      <c r="AY828" s="100">
        <f t="shared" si="552"/>
        <v>25.2</v>
      </c>
      <c r="AZ828" s="101">
        <v>64</v>
      </c>
      <c r="BA828" s="102">
        <f t="shared" si="532"/>
        <v>-38.799999999999997</v>
      </c>
      <c r="BB828" s="102" t="str">
        <f t="shared" si="533"/>
        <v/>
      </c>
      <c r="BC828" s="102" t="str">
        <f t="shared" si="534"/>
        <v/>
      </c>
      <c r="BD828" s="102">
        <v>15.093267651888343</v>
      </c>
      <c r="BE828" s="103">
        <f t="shared" si="556"/>
        <v>0.90673234811165671</v>
      </c>
      <c r="BF828" s="200" t="s">
        <v>598</v>
      </c>
      <c r="BG828" s="105">
        <v>119.075</v>
      </c>
      <c r="BH828" s="105">
        <v>94.974074074074082</v>
      </c>
      <c r="BI828" s="105">
        <v>138.08214285714286</v>
      </c>
      <c r="BJ828" s="105">
        <v>156.34615384615384</v>
      </c>
      <c r="BK828" s="105">
        <v>129.79999999999998</v>
      </c>
      <c r="BL828" s="105">
        <v>72.495833333333337</v>
      </c>
      <c r="BM828" s="105">
        <v>37.200000000000003</v>
      </c>
      <c r="BN828" s="105">
        <v>33.231999999999999</v>
      </c>
      <c r="BO828" s="105">
        <v>66.150000000000006</v>
      </c>
      <c r="BP828" s="105">
        <v>171.59615384615384</v>
      </c>
      <c r="BQ828" s="105">
        <v>199.87663222551348</v>
      </c>
      <c r="BR828" s="106">
        <v>160.36666666666667</v>
      </c>
      <c r="BS828" s="107"/>
      <c r="BT828" s="237">
        <v>12.909591755846217</v>
      </c>
      <c r="BU828" s="237">
        <v>10.566175196132091</v>
      </c>
      <c r="BV828" s="237">
        <v>13.794789272030648</v>
      </c>
      <c r="BW828" s="237">
        <v>15.093267651888343</v>
      </c>
      <c r="BX828" s="237">
        <v>14.465235966672749</v>
      </c>
      <c r="BY828" s="109">
        <v>9.0194070425104886</v>
      </c>
      <c r="BZ828" s="109">
        <v>5.969999999999998</v>
      </c>
      <c r="CA828" s="109">
        <v>4.0558620689655172</v>
      </c>
      <c r="CB828" s="109">
        <v>6.845181255526084</v>
      </c>
      <c r="CC828" s="109">
        <v>14.526858237547893</v>
      </c>
      <c r="CD828" s="109">
        <v>16.843496099619763</v>
      </c>
      <c r="CE828" s="109">
        <v>15.857999735764299</v>
      </c>
      <c r="CF828" s="110"/>
      <c r="CG828" s="111">
        <v>63.5</v>
      </c>
      <c r="CH828" s="111">
        <v>67.400000000000006</v>
      </c>
      <c r="CI828" s="111">
        <v>90.4</v>
      </c>
      <c r="CJ828" s="111">
        <v>64</v>
      </c>
      <c r="CK828" s="111">
        <v>75.2</v>
      </c>
      <c r="CL828" s="111">
        <v>57.3</v>
      </c>
      <c r="CM828" s="111">
        <v>43.9</v>
      </c>
      <c r="CN828" s="111">
        <v>59.2</v>
      </c>
      <c r="CO828" s="111">
        <v>77.099999999999994</v>
      </c>
      <c r="CP828" s="111">
        <v>90</v>
      </c>
      <c r="CQ828" s="111">
        <v>71.5</v>
      </c>
      <c r="CR828" s="111">
        <v>96.8</v>
      </c>
      <c r="CS828" s="112"/>
      <c r="CT828" s="531" t="s">
        <v>598</v>
      </c>
      <c r="CU828" s="114">
        <f t="shared" si="560"/>
        <v>2.5</v>
      </c>
      <c r="CV828" s="114"/>
      <c r="CW828" s="114"/>
      <c r="CX828" s="114">
        <f t="shared" si="561"/>
        <v>105.19999999999999</v>
      </c>
      <c r="CY828" s="114"/>
      <c r="CZ828" s="114"/>
      <c r="DA828" s="114">
        <f t="shared" si="562"/>
        <v>21.5</v>
      </c>
      <c r="DB828" s="115">
        <f t="shared" si="563"/>
        <v>129.19999999999999</v>
      </c>
      <c r="DC828" s="116">
        <f t="shared" si="564"/>
        <v>10</v>
      </c>
      <c r="DD828" s="116">
        <f t="shared" si="565"/>
        <v>10</v>
      </c>
      <c r="DE828" s="116">
        <f t="shared" si="566"/>
        <v>10</v>
      </c>
      <c r="DF828" s="117">
        <f t="shared" si="567"/>
        <v>30</v>
      </c>
      <c r="DH828" s="119">
        <v>41.998965740142211</v>
      </c>
      <c r="DI828" s="119">
        <v>41.489269553975433</v>
      </c>
      <c r="DJ828" s="120">
        <v>29.154621848739495</v>
      </c>
      <c r="DK828" s="121"/>
      <c r="DL828" s="119">
        <v>23.597728610097672</v>
      </c>
      <c r="DM828" s="119">
        <v>36.939904279941928</v>
      </c>
      <c r="DN828" s="120">
        <v>26.983056765132783</v>
      </c>
      <c r="DO828" s="121"/>
      <c r="DP828" s="119">
        <v>33.970103732829763</v>
      </c>
      <c r="DQ828" s="119">
        <v>48.473099309310093</v>
      </c>
      <c r="DR828" s="120">
        <v>47.30507281992913</v>
      </c>
      <c r="DS828" s="121"/>
      <c r="DT828" s="119">
        <v>45.967401305700392</v>
      </c>
      <c r="DU828" s="119">
        <v>58.406782631555892</v>
      </c>
      <c r="DV828" s="120">
        <v>48.59133330412304</v>
      </c>
      <c r="DW828" s="121"/>
      <c r="DX828" s="119">
        <v>45.753414201989912</v>
      </c>
      <c r="DY828" s="119">
        <v>37.685070192176632</v>
      </c>
      <c r="DZ828" s="120">
        <v>41.030481123074829</v>
      </c>
      <c r="EA828" s="121"/>
      <c r="EB828" s="119">
        <v>25.426259541984734</v>
      </c>
      <c r="EC828" s="119">
        <v>18.707938931297711</v>
      </c>
      <c r="ED828" s="120">
        <v>23.565801526717561</v>
      </c>
      <c r="EE828" s="121"/>
      <c r="EF828" s="119">
        <v>16.814851204534722</v>
      </c>
      <c r="EG828" s="119">
        <v>8.1035427491733589</v>
      </c>
      <c r="EH828" s="120">
        <v>12.054019839395371</v>
      </c>
      <c r="EI828" s="121"/>
      <c r="EJ828" s="119">
        <v>10.927433917110845</v>
      </c>
      <c r="EK828" s="119">
        <v>8.4873273142608507</v>
      </c>
      <c r="EL828" s="120">
        <v>14.216273251386925</v>
      </c>
      <c r="EM828" s="121"/>
      <c r="EN828" s="119">
        <v>14.026540455262566</v>
      </c>
      <c r="EO828" s="119">
        <v>18.372792427315758</v>
      </c>
      <c r="EP828" s="120">
        <v>43.166184358801004</v>
      </c>
      <c r="EQ828" s="121"/>
      <c r="ER828" s="119">
        <v>44.082198204380397</v>
      </c>
      <c r="ES828" s="119">
        <v>59.078197136920764</v>
      </c>
      <c r="ET828" s="120">
        <v>78.905121900078171</v>
      </c>
      <c r="EU828" s="121"/>
      <c r="EV828" s="119">
        <v>60.829480464867345</v>
      </c>
      <c r="EW828" s="119">
        <v>63.1573973545378</v>
      </c>
      <c r="EX828" s="120">
        <v>58.602777353008634</v>
      </c>
      <c r="EY828" s="121"/>
      <c r="EZ828" s="119">
        <v>46.29625993346886</v>
      </c>
      <c r="FA828" s="119">
        <v>57.114964886342634</v>
      </c>
      <c r="FB828" s="120">
        <v>47.270918037331363</v>
      </c>
    </row>
    <row r="829" spans="1:158" s="118" customFormat="1" ht="15" customHeight="1" x14ac:dyDescent="0.25">
      <c r="A829" s="85">
        <v>52050130</v>
      </c>
      <c r="B829" s="86">
        <v>-77.848333330000003</v>
      </c>
      <c r="C829" s="86">
        <v>0.81166667000000003</v>
      </c>
      <c r="D829" s="87">
        <v>3100</v>
      </c>
      <c r="E829" s="530" t="s">
        <v>600</v>
      </c>
      <c r="F829" s="89" t="s">
        <v>616</v>
      </c>
      <c r="G829" s="89" t="s">
        <v>1521</v>
      </c>
      <c r="H829" s="89" t="s">
        <v>1103</v>
      </c>
      <c r="I829" s="89" t="s">
        <v>1557</v>
      </c>
      <c r="J829" s="171" t="s">
        <v>1110</v>
      </c>
      <c r="K829" s="126">
        <v>0</v>
      </c>
      <c r="L829" s="126">
        <v>0</v>
      </c>
      <c r="M829" s="126">
        <v>0.6</v>
      </c>
      <c r="N829" s="126">
        <v>0</v>
      </c>
      <c r="O829" s="126">
        <v>0</v>
      </c>
      <c r="P829" s="126">
        <v>1.5</v>
      </c>
      <c r="Q829" s="126">
        <v>0.5</v>
      </c>
      <c r="R829" s="126">
        <v>1</v>
      </c>
      <c r="S829" s="126">
        <v>6.5</v>
      </c>
      <c r="T829" s="126">
        <v>0</v>
      </c>
      <c r="U829" s="126">
        <v>0</v>
      </c>
      <c r="V829" s="661">
        <v>0.4</v>
      </c>
      <c r="W829" s="661">
        <v>0</v>
      </c>
      <c r="X829" s="126">
        <v>1</v>
      </c>
      <c r="Y829" s="126">
        <v>3.5</v>
      </c>
      <c r="Z829" s="339">
        <v>31.5</v>
      </c>
      <c r="AA829" s="126">
        <v>2.2000000000000002</v>
      </c>
      <c r="AB829" s="91">
        <v>4.5</v>
      </c>
      <c r="AC829" s="91">
        <v>8</v>
      </c>
      <c r="AD829" s="126">
        <v>0</v>
      </c>
      <c r="AE829" s="126">
        <v>0</v>
      </c>
      <c r="AF829" s="126">
        <v>4.5</v>
      </c>
      <c r="AG829" s="126">
        <v>6.5</v>
      </c>
      <c r="AH829" s="126">
        <v>1</v>
      </c>
      <c r="AI829" s="126">
        <v>4.4000000000000004</v>
      </c>
      <c r="AJ829" s="126">
        <v>7.8</v>
      </c>
      <c r="AK829" s="126">
        <v>3.8</v>
      </c>
      <c r="AL829" s="126">
        <v>0</v>
      </c>
      <c r="AM829" s="126" t="s">
        <v>1301</v>
      </c>
      <c r="AN829" s="126">
        <v>0.9</v>
      </c>
      <c r="AO829" s="120"/>
      <c r="AP829" s="92">
        <f t="shared" si="531"/>
        <v>90.100000000000009</v>
      </c>
      <c r="AQ829" s="93">
        <v>142.55925925925928</v>
      </c>
      <c r="AR829" s="94">
        <f t="shared" si="557"/>
        <v>63.201787430827977</v>
      </c>
      <c r="AS829" s="95">
        <f t="shared" si="558"/>
        <v>65.381159411201367</v>
      </c>
      <c r="AT829" s="96">
        <f t="shared" si="559"/>
        <v>29</v>
      </c>
      <c r="AU829" s="97">
        <f t="shared" si="551"/>
        <v>19</v>
      </c>
      <c r="AV829" s="98"/>
      <c r="AW829" s="58">
        <f t="shared" si="539"/>
        <v>0.9</v>
      </c>
      <c r="AX829" s="99"/>
      <c r="AY829" s="100">
        <f t="shared" si="552"/>
        <v>31.5</v>
      </c>
      <c r="AZ829" s="101">
        <v>54.9</v>
      </c>
      <c r="BA829" s="102">
        <f t="shared" si="532"/>
        <v>-23.4</v>
      </c>
      <c r="BB829" s="102" t="str">
        <f t="shared" si="533"/>
        <v/>
      </c>
      <c r="BC829" s="102" t="str">
        <f t="shared" si="534"/>
        <v/>
      </c>
      <c r="BD829" s="102">
        <v>16.130881603533208</v>
      </c>
      <c r="BE829" s="103">
        <f t="shared" si="556"/>
        <v>2.8691183964667921</v>
      </c>
      <c r="BF829" s="200" t="s">
        <v>600</v>
      </c>
      <c r="BG829" s="105">
        <v>85.535714285714306</v>
      </c>
      <c r="BH829" s="105">
        <v>95.829629629629622</v>
      </c>
      <c r="BI829" s="105">
        <v>121.13076923076925</v>
      </c>
      <c r="BJ829" s="105">
        <v>142.55925925925928</v>
      </c>
      <c r="BK829" s="105">
        <v>125.02592592592592</v>
      </c>
      <c r="BL829" s="105">
        <v>65.403703703703712</v>
      </c>
      <c r="BM829" s="105">
        <v>52.485714285714288</v>
      </c>
      <c r="BN829" s="105">
        <v>32.767857142857132</v>
      </c>
      <c r="BO829" s="105">
        <v>42.093333333333334</v>
      </c>
      <c r="BP829" s="105">
        <v>103.45999999999998</v>
      </c>
      <c r="BQ829" s="105">
        <v>131.64074074074074</v>
      </c>
      <c r="BR829" s="106">
        <v>105.44230769230771</v>
      </c>
      <c r="BS829" s="107"/>
      <c r="BT829" s="237">
        <v>11.468888888888888</v>
      </c>
      <c r="BU829" s="237">
        <v>11.222673110678461</v>
      </c>
      <c r="BV829" s="237">
        <v>14.668773946360155</v>
      </c>
      <c r="BW829" s="237">
        <v>16.130881603533208</v>
      </c>
      <c r="BX829" s="237">
        <v>16.255555555555553</v>
      </c>
      <c r="BY829" s="109">
        <v>11.203804994054696</v>
      </c>
      <c r="BZ829" s="109">
        <v>10.950574712643679</v>
      </c>
      <c r="CA829" s="109">
        <v>6.9511111111111115</v>
      </c>
      <c r="CB829" s="109">
        <v>7.6333333333333346</v>
      </c>
      <c r="CC829" s="109">
        <v>12.033333333333331</v>
      </c>
      <c r="CD829" s="109">
        <v>14.843349753694582</v>
      </c>
      <c r="CE829" s="109">
        <v>13.813793103448273</v>
      </c>
      <c r="CF829" s="110"/>
      <c r="CG829" s="111">
        <v>55.6</v>
      </c>
      <c r="CH829" s="111">
        <v>87.2</v>
      </c>
      <c r="CI829" s="111">
        <v>55.9</v>
      </c>
      <c r="CJ829" s="111">
        <v>54.9</v>
      </c>
      <c r="CK829" s="111">
        <v>66.7</v>
      </c>
      <c r="CL829" s="111">
        <v>56.7</v>
      </c>
      <c r="CM829" s="111">
        <v>49</v>
      </c>
      <c r="CN829" s="111">
        <v>50</v>
      </c>
      <c r="CO829" s="111">
        <v>40</v>
      </c>
      <c r="CP829" s="111">
        <v>87.3</v>
      </c>
      <c r="CQ829" s="111">
        <v>70.099999999999994</v>
      </c>
      <c r="CR829" s="111">
        <v>59.3</v>
      </c>
      <c r="CS829" s="112"/>
      <c r="CT829" s="531" t="s">
        <v>600</v>
      </c>
      <c r="CU829" s="114">
        <f t="shared" si="560"/>
        <v>10.1</v>
      </c>
      <c r="CV829" s="114"/>
      <c r="CW829" s="114"/>
      <c r="CX829" s="114">
        <f t="shared" si="561"/>
        <v>51.1</v>
      </c>
      <c r="CY829" s="114"/>
      <c r="CZ829" s="114"/>
      <c r="DA829" s="114">
        <f t="shared" si="562"/>
        <v>28.9</v>
      </c>
      <c r="DB829" s="115">
        <f t="shared" si="563"/>
        <v>90.1</v>
      </c>
      <c r="DC829" s="116">
        <f t="shared" si="564"/>
        <v>10</v>
      </c>
      <c r="DD829" s="116">
        <f t="shared" si="565"/>
        <v>10</v>
      </c>
      <c r="DE829" s="116">
        <f t="shared" si="566"/>
        <v>9</v>
      </c>
      <c r="DF829" s="117">
        <f t="shared" si="567"/>
        <v>29</v>
      </c>
      <c r="DH829" s="119">
        <v>35.031399650959877</v>
      </c>
      <c r="DI829" s="119">
        <v>31.657270506108219</v>
      </c>
      <c r="DJ829" s="120">
        <v>28.084663176265284</v>
      </c>
      <c r="DK829" s="121"/>
      <c r="DL829" s="119">
        <v>24.426168582375475</v>
      </c>
      <c r="DM829" s="119">
        <v>25.799527458492971</v>
      </c>
      <c r="DN829" s="120">
        <v>29.232924648786717</v>
      </c>
      <c r="DO829" s="121"/>
      <c r="DP829" s="119">
        <v>35.617413194444438</v>
      </c>
      <c r="DQ829" s="119">
        <v>34.236128472222219</v>
      </c>
      <c r="DR829" s="120">
        <v>43.806458333333325</v>
      </c>
      <c r="DS829" s="121"/>
      <c r="DT829" s="119">
        <v>45.399091354396262</v>
      </c>
      <c r="DU829" s="119">
        <v>49.395851089884879</v>
      </c>
      <c r="DV829" s="120">
        <v>44.681724222385498</v>
      </c>
      <c r="DW829" s="121"/>
      <c r="DX829" s="119">
        <v>41.384106515274404</v>
      </c>
      <c r="DY829" s="119">
        <v>36.862327656123284</v>
      </c>
      <c r="DZ829" s="120">
        <v>42.956899161935667</v>
      </c>
      <c r="EA829" s="121"/>
      <c r="EB829" s="119">
        <v>29.647447871964459</v>
      </c>
      <c r="EC829" s="119">
        <v>24.01945776745595</v>
      </c>
      <c r="ED829" s="120">
        <v>14.974473670924423</v>
      </c>
      <c r="EE829" s="121"/>
      <c r="EF829" s="119">
        <v>16.673243423243427</v>
      </c>
      <c r="EG829" s="119">
        <v>16.371919746919747</v>
      </c>
      <c r="EH829" s="120">
        <v>10.044122544122544</v>
      </c>
      <c r="EI829" s="121"/>
      <c r="EJ829" s="119">
        <v>10.923119363395223</v>
      </c>
      <c r="EK829" s="119">
        <v>8.6799787798408463</v>
      </c>
      <c r="EL829" s="120">
        <v>12.093453580901855</v>
      </c>
      <c r="EM829" s="121"/>
      <c r="EN829" s="119">
        <v>14.289389256806476</v>
      </c>
      <c r="EO829" s="119">
        <v>14.076114790286974</v>
      </c>
      <c r="EP829" s="120">
        <v>19.941162619573216</v>
      </c>
      <c r="EQ829" s="121"/>
      <c r="ER829" s="119">
        <v>32.51747572815534</v>
      </c>
      <c r="ES829" s="119">
        <v>35.177996469549875</v>
      </c>
      <c r="ET829" s="120">
        <v>43.947861135628123</v>
      </c>
      <c r="EU829" s="121"/>
      <c r="EV829" s="119">
        <v>42.28556092324208</v>
      </c>
      <c r="EW829" s="119">
        <v>45.767901234567901</v>
      </c>
      <c r="EX829" s="120">
        <v>35.519871175523349</v>
      </c>
      <c r="EY829" s="121"/>
      <c r="EZ829" s="119">
        <v>30.828695652173913</v>
      </c>
      <c r="FA829" s="119">
        <v>38.088695652173911</v>
      </c>
      <c r="FB829" s="120">
        <v>35.142608695652171</v>
      </c>
    </row>
    <row r="830" spans="1:158" s="118" customFormat="1" ht="15" customHeight="1" x14ac:dyDescent="0.25">
      <c r="A830" s="565">
        <v>52010030</v>
      </c>
      <c r="B830" s="86">
        <v>-77.337500000000006</v>
      </c>
      <c r="C830" s="86">
        <v>1.73944444</v>
      </c>
      <c r="D830" s="87">
        <v>1700</v>
      </c>
      <c r="E830" s="530" t="s">
        <v>519</v>
      </c>
      <c r="F830" s="89" t="s">
        <v>616</v>
      </c>
      <c r="G830" s="89" t="s">
        <v>1521</v>
      </c>
      <c r="H830" s="89" t="s">
        <v>1103</v>
      </c>
      <c r="I830" s="89" t="s">
        <v>1690</v>
      </c>
      <c r="J830" s="171" t="s">
        <v>1132</v>
      </c>
      <c r="K830" s="126">
        <v>0</v>
      </c>
      <c r="L830" s="126">
        <v>0</v>
      </c>
      <c r="M830" s="126">
        <v>0</v>
      </c>
      <c r="N830" s="126">
        <v>0</v>
      </c>
      <c r="O830" s="126">
        <v>0</v>
      </c>
      <c r="P830" s="126">
        <v>0</v>
      </c>
      <c r="Q830" s="126">
        <v>0</v>
      </c>
      <c r="R830" s="126">
        <v>0</v>
      </c>
      <c r="S830" s="126">
        <v>0</v>
      </c>
      <c r="T830" s="126">
        <v>2.7</v>
      </c>
      <c r="U830" s="126">
        <v>0</v>
      </c>
      <c r="V830" s="661">
        <v>0</v>
      </c>
      <c r="W830" s="661">
        <v>4.5</v>
      </c>
      <c r="X830" s="126">
        <v>3.2</v>
      </c>
      <c r="Y830" s="126">
        <v>2</v>
      </c>
      <c r="Z830" s="339">
        <v>27.2</v>
      </c>
      <c r="AA830" s="126">
        <v>3</v>
      </c>
      <c r="AB830" s="91">
        <v>35.200000000000003</v>
      </c>
      <c r="AC830" s="91">
        <v>0.5</v>
      </c>
      <c r="AD830" s="126">
        <v>0</v>
      </c>
      <c r="AE830" s="126">
        <v>1.2</v>
      </c>
      <c r="AF830" s="126">
        <v>5</v>
      </c>
      <c r="AG830" s="126">
        <v>4.7</v>
      </c>
      <c r="AH830" s="126">
        <v>0</v>
      </c>
      <c r="AI830" s="126">
        <v>0</v>
      </c>
      <c r="AJ830" s="126">
        <v>0</v>
      </c>
      <c r="AK830" s="126">
        <v>0</v>
      </c>
      <c r="AL830" s="126" t="s">
        <v>1301</v>
      </c>
      <c r="AM830" s="126">
        <v>7.8</v>
      </c>
      <c r="AN830" s="126" t="s">
        <v>1301</v>
      </c>
      <c r="AO830" s="120"/>
      <c r="AP830" s="92">
        <f t="shared" si="531"/>
        <v>97.000000000000014</v>
      </c>
      <c r="AQ830" s="93">
        <v>127.24666666666668</v>
      </c>
      <c r="AR830" s="94">
        <f t="shared" si="557"/>
        <v>76.229894692722795</v>
      </c>
      <c r="AS830" s="95">
        <f t="shared" si="558"/>
        <v>81.674887170774426</v>
      </c>
      <c r="AT830" s="96">
        <f t="shared" si="559"/>
        <v>28</v>
      </c>
      <c r="AU830" s="97">
        <f t="shared" si="551"/>
        <v>12</v>
      </c>
      <c r="AV830" s="98"/>
      <c r="AW830" s="58">
        <f t="shared" si="539"/>
        <v>7.8</v>
      </c>
      <c r="AX830" s="99"/>
      <c r="AY830" s="100">
        <f t="shared" si="552"/>
        <v>35.200000000000003</v>
      </c>
      <c r="AZ830" s="101">
        <v>89</v>
      </c>
      <c r="BA830" s="102">
        <f t="shared" si="532"/>
        <v>-53.8</v>
      </c>
      <c r="BB830" s="102" t="str">
        <f t="shared" si="533"/>
        <v/>
      </c>
      <c r="BC830" s="102" t="str">
        <f t="shared" si="534"/>
        <v/>
      </c>
      <c r="BD830" s="102">
        <v>11.633333333333333</v>
      </c>
      <c r="BE830" s="103">
        <f t="shared" si="556"/>
        <v>0.36666666666666714</v>
      </c>
      <c r="BF830" s="200" t="s">
        <v>519</v>
      </c>
      <c r="BG830" s="105">
        <v>98.234482758620686</v>
      </c>
      <c r="BH830" s="105">
        <v>79.164285714285697</v>
      </c>
      <c r="BI830" s="105">
        <v>110.62333333333335</v>
      </c>
      <c r="BJ830" s="105">
        <v>127.24666666666668</v>
      </c>
      <c r="BK830" s="105">
        <v>100.63928571428569</v>
      </c>
      <c r="BL830" s="105">
        <v>62.203448275862065</v>
      </c>
      <c r="BM830" s="105">
        <v>38.510714285714293</v>
      </c>
      <c r="BN830" s="105">
        <v>29.119999999999997</v>
      </c>
      <c r="BO830" s="105">
        <v>63.606666666666676</v>
      </c>
      <c r="BP830" s="105">
        <v>140.26333333333335</v>
      </c>
      <c r="BQ830" s="105">
        <v>169.22666666666672</v>
      </c>
      <c r="BR830" s="106">
        <v>116.85357142857143</v>
      </c>
      <c r="BS830" s="107"/>
      <c r="BT830" s="142">
        <v>9.3296296296296273</v>
      </c>
      <c r="BU830" s="143">
        <v>8.2088138333679375</v>
      </c>
      <c r="BV830" s="143">
        <v>10.4</v>
      </c>
      <c r="BW830" s="143">
        <v>11.633333333333333</v>
      </c>
      <c r="BX830" s="143">
        <v>10.411031746031743</v>
      </c>
      <c r="BY830" s="143">
        <v>6.7034482758620699</v>
      </c>
      <c r="BZ830" s="143">
        <v>5.316091954022987</v>
      </c>
      <c r="CA830" s="143">
        <v>4.4000000000000004</v>
      </c>
      <c r="CB830" s="143">
        <v>6.366666666666668</v>
      </c>
      <c r="CC830" s="143">
        <v>12.166666666666668</v>
      </c>
      <c r="CD830" s="143">
        <v>15.133333333333335</v>
      </c>
      <c r="CE830" s="144">
        <v>13.018888888888888</v>
      </c>
      <c r="CF830" s="110"/>
      <c r="CG830" s="111">
        <v>98</v>
      </c>
      <c r="CH830" s="111">
        <v>76.2</v>
      </c>
      <c r="CI830" s="111">
        <v>108</v>
      </c>
      <c r="CJ830" s="111">
        <v>89</v>
      </c>
      <c r="CK830" s="111">
        <v>69.2</v>
      </c>
      <c r="CL830" s="111">
        <v>87.5</v>
      </c>
      <c r="CM830" s="111">
        <v>31</v>
      </c>
      <c r="CN830" s="111">
        <v>36</v>
      </c>
      <c r="CO830" s="111">
        <v>68</v>
      </c>
      <c r="CP830" s="111">
        <v>77</v>
      </c>
      <c r="CQ830" s="111">
        <v>76.5</v>
      </c>
      <c r="CR830" s="111">
        <v>59</v>
      </c>
      <c r="CS830" s="112"/>
      <c r="CT830" s="566" t="s">
        <v>519</v>
      </c>
      <c r="CU830" s="133">
        <f t="shared" si="560"/>
        <v>2.7</v>
      </c>
      <c r="CV830" s="133"/>
      <c r="CW830" s="133"/>
      <c r="CX830" s="133">
        <f t="shared" si="561"/>
        <v>75.599999999999994</v>
      </c>
      <c r="CY830" s="133"/>
      <c r="CZ830" s="133"/>
      <c r="DA830" s="133">
        <f t="shared" si="562"/>
        <v>18.7</v>
      </c>
      <c r="DB830" s="134">
        <f t="shared" si="563"/>
        <v>97</v>
      </c>
      <c r="DC830" s="135">
        <f t="shared" si="564"/>
        <v>10</v>
      </c>
      <c r="DD830" s="135">
        <f t="shared" si="565"/>
        <v>10</v>
      </c>
      <c r="DE830" s="135">
        <f t="shared" si="566"/>
        <v>8</v>
      </c>
      <c r="DF830" s="136">
        <f t="shared" si="567"/>
        <v>28</v>
      </c>
      <c r="DG830" s="137"/>
      <c r="DH830" s="138">
        <v>33.708016175071357</v>
      </c>
      <c r="DI830" s="138">
        <v>42.610133206470024</v>
      </c>
      <c r="DJ830" s="139">
        <v>28.806850618458608</v>
      </c>
      <c r="DK830" s="140"/>
      <c r="DL830" s="138">
        <v>25.541697318263893</v>
      </c>
      <c r="DM830" s="138">
        <v>25.337363739717784</v>
      </c>
      <c r="DN830" s="139">
        <v>29.526202099913057</v>
      </c>
      <c r="DO830" s="140"/>
      <c r="DP830" s="138">
        <v>25.2818149146451</v>
      </c>
      <c r="DQ830" s="138">
        <v>47.365929919137457</v>
      </c>
      <c r="DR830" s="139">
        <v>38.572255166217431</v>
      </c>
      <c r="DS830" s="140"/>
      <c r="DT830" s="138">
        <v>42.29042264150943</v>
      </c>
      <c r="DU830" s="138">
        <v>54.587637735849057</v>
      </c>
      <c r="DV830" s="139">
        <v>35.591939622641505</v>
      </c>
      <c r="DW830" s="140"/>
      <c r="DX830" s="138">
        <v>32.75419222903885</v>
      </c>
      <c r="DY830" s="138">
        <v>22.723220858895704</v>
      </c>
      <c r="DZ830" s="139">
        <v>44.627586912065439</v>
      </c>
      <c r="EA830" s="140"/>
      <c r="EB830" s="138">
        <v>24.877813504823152</v>
      </c>
      <c r="EC830" s="138">
        <v>18.969332797427654</v>
      </c>
      <c r="ED830" s="139">
        <v>20.627853697749195</v>
      </c>
      <c r="EE830" s="140"/>
      <c r="EF830" s="138">
        <v>14.950982367758185</v>
      </c>
      <c r="EG830" s="138">
        <v>15.759143576826194</v>
      </c>
      <c r="EH830" s="139">
        <v>9.3948740554156167</v>
      </c>
      <c r="EI830" s="140"/>
      <c r="EJ830" s="138">
        <v>6.797765957446809</v>
      </c>
      <c r="EK830" s="138">
        <v>8.3427127659574474</v>
      </c>
      <c r="EL830" s="139">
        <v>13.904521276595746</v>
      </c>
      <c r="EM830" s="140"/>
      <c r="EN830" s="138">
        <v>15.620772413793105</v>
      </c>
      <c r="EO830" s="138">
        <v>16.539641379310343</v>
      </c>
      <c r="EP830" s="139">
        <v>41.859586206896545</v>
      </c>
      <c r="EQ830" s="140"/>
      <c r="ER830" s="138">
        <v>26.92531081081081</v>
      </c>
      <c r="ES830" s="138">
        <v>48.256983108108102</v>
      </c>
      <c r="ET830" s="139">
        <v>65.132706081081082</v>
      </c>
      <c r="EU830" s="140"/>
      <c r="EV830" s="138">
        <v>63.343916143753574</v>
      </c>
      <c r="EW830" s="138">
        <v>69.853976041072457</v>
      </c>
      <c r="EX830" s="139">
        <v>47.947107815173993</v>
      </c>
      <c r="EY830" s="140"/>
      <c r="EZ830" s="138">
        <v>37.886077551020406</v>
      </c>
      <c r="FA830" s="138">
        <v>42.484387755102041</v>
      </c>
      <c r="FB830" s="139">
        <v>42.084534693877551</v>
      </c>
    </row>
    <row r="831" spans="1:158" s="118" customFormat="1" ht="15" customHeight="1" x14ac:dyDescent="0.25">
      <c r="A831" s="250">
        <v>52080010</v>
      </c>
      <c r="B831" s="315">
        <v>-77.505555560000005</v>
      </c>
      <c r="C831" s="315">
        <v>1.65138889</v>
      </c>
      <c r="D831" s="87">
        <v>850</v>
      </c>
      <c r="E831" s="530" t="s">
        <v>601</v>
      </c>
      <c r="F831" s="89" t="s">
        <v>616</v>
      </c>
      <c r="G831" s="89" t="s">
        <v>1521</v>
      </c>
      <c r="H831" s="89" t="s">
        <v>1103</v>
      </c>
      <c r="I831" s="89" t="s">
        <v>1706</v>
      </c>
      <c r="J831" s="171" t="s">
        <v>1133</v>
      </c>
      <c r="K831" s="126">
        <v>5.3</v>
      </c>
      <c r="L831" s="126">
        <v>0</v>
      </c>
      <c r="M831" s="126">
        <v>0</v>
      </c>
      <c r="N831" s="126">
        <v>0</v>
      </c>
      <c r="O831" s="126">
        <v>0</v>
      </c>
      <c r="P831" s="126">
        <v>0</v>
      </c>
      <c r="Q831" s="126">
        <v>0</v>
      </c>
      <c r="R831" s="126">
        <v>0</v>
      </c>
      <c r="S831" s="126">
        <v>0</v>
      </c>
      <c r="T831" s="126">
        <v>0</v>
      </c>
      <c r="U831" s="126">
        <v>0</v>
      </c>
      <c r="V831" s="661">
        <v>0</v>
      </c>
      <c r="W831" s="661">
        <v>6.4</v>
      </c>
      <c r="X831" s="126">
        <v>8.3000000000000007</v>
      </c>
      <c r="Y831" s="126">
        <v>0</v>
      </c>
      <c r="Z831" s="339">
        <v>8.6</v>
      </c>
      <c r="AA831" s="126">
        <v>0</v>
      </c>
      <c r="AB831" s="91">
        <v>0</v>
      </c>
      <c r="AC831" s="91">
        <v>0</v>
      </c>
      <c r="AD831" s="126">
        <v>0</v>
      </c>
      <c r="AE831" s="126">
        <v>0</v>
      </c>
      <c r="AF831" s="126">
        <v>3.5</v>
      </c>
      <c r="AG831" s="126">
        <v>0</v>
      </c>
      <c r="AH831" s="126">
        <v>0</v>
      </c>
      <c r="AI831" s="126">
        <v>0</v>
      </c>
      <c r="AJ831" s="126">
        <v>0</v>
      </c>
      <c r="AK831" s="126">
        <v>0</v>
      </c>
      <c r="AL831" s="126">
        <v>0</v>
      </c>
      <c r="AM831" s="126">
        <v>0</v>
      </c>
      <c r="AN831" s="126">
        <v>0</v>
      </c>
      <c r="AO831" s="120"/>
      <c r="AP831" s="92">
        <f t="shared" si="531"/>
        <v>32.1</v>
      </c>
      <c r="AQ831" s="93">
        <v>108.16</v>
      </c>
      <c r="AR831" s="94">
        <f t="shared" si="557"/>
        <v>29.678254437869825</v>
      </c>
      <c r="AS831" s="95">
        <f t="shared" si="558"/>
        <v>29.678254437869825</v>
      </c>
      <c r="AT831" s="96">
        <f t="shared" si="559"/>
        <v>30</v>
      </c>
      <c r="AU831" s="97">
        <f t="shared" si="551"/>
        <v>5</v>
      </c>
      <c r="AV831" s="98"/>
      <c r="AW831" s="58">
        <f t="shared" si="539"/>
        <v>0</v>
      </c>
      <c r="AX831" s="99"/>
      <c r="AY831" s="100">
        <f t="shared" si="552"/>
        <v>8.6</v>
      </c>
      <c r="AZ831" s="101">
        <v>36.700000000000003</v>
      </c>
      <c r="BA831" s="102">
        <f t="shared" si="532"/>
        <v>-28.1</v>
      </c>
      <c r="BB831" s="102" t="str">
        <f t="shared" si="533"/>
        <v/>
      </c>
      <c r="BC831" s="102" t="str">
        <f t="shared" si="534"/>
        <v/>
      </c>
      <c r="BD831" s="102">
        <v>13.766666666666667</v>
      </c>
      <c r="BE831" s="103">
        <f t="shared" si="556"/>
        <v>-8.7666666666666675</v>
      </c>
      <c r="BF831" s="200" t="s">
        <v>601</v>
      </c>
      <c r="BG831" s="105">
        <v>139.65357142857141</v>
      </c>
      <c r="BH831" s="105">
        <v>97.823333333333323</v>
      </c>
      <c r="BI831" s="105">
        <v>112.51034482758621</v>
      </c>
      <c r="BJ831" s="105">
        <v>108.16</v>
      </c>
      <c r="BK831" s="105">
        <v>92.250000000000014</v>
      </c>
      <c r="BL831" s="105">
        <v>52.376666666666658</v>
      </c>
      <c r="BM831" s="105">
        <v>31.913333333333334</v>
      </c>
      <c r="BN831" s="105">
        <v>28.509999999999991</v>
      </c>
      <c r="BO831" s="105">
        <v>62.830000000000005</v>
      </c>
      <c r="BP831" s="105">
        <v>174.42333333333329</v>
      </c>
      <c r="BQ831" s="105">
        <v>192.10333333333332</v>
      </c>
      <c r="BR831" s="106">
        <v>170.8</v>
      </c>
      <c r="BS831" s="107"/>
      <c r="BT831" s="237">
        <v>16.403333333333332</v>
      </c>
      <c r="BU831" s="237">
        <v>11.625872331691296</v>
      </c>
      <c r="BV831" s="237">
        <v>12.852222222222219</v>
      </c>
      <c r="BW831" s="237">
        <v>13.766666666666667</v>
      </c>
      <c r="BX831" s="237">
        <v>13.266666666666666</v>
      </c>
      <c r="BY831" s="109">
        <v>9.6666666666666679</v>
      </c>
      <c r="BZ831" s="109">
        <v>7.2999999999999972</v>
      </c>
      <c r="CA831" s="109">
        <v>5.1999999999999975</v>
      </c>
      <c r="CB831" s="109">
        <v>8.6666666666666643</v>
      </c>
      <c r="CC831" s="109">
        <v>16.400000000000002</v>
      </c>
      <c r="CD831" s="109">
        <v>18.233333333333327</v>
      </c>
      <c r="CE831" s="109">
        <v>18.233333333333331</v>
      </c>
      <c r="CF831" s="110"/>
      <c r="CG831" s="111">
        <v>47.4</v>
      </c>
      <c r="CH831" s="111">
        <v>76.3</v>
      </c>
      <c r="CI831" s="111">
        <v>60.7</v>
      </c>
      <c r="CJ831" s="111">
        <v>36.700000000000003</v>
      </c>
      <c r="CK831" s="111">
        <v>56.5</v>
      </c>
      <c r="CL831" s="111">
        <v>34.700000000000003</v>
      </c>
      <c r="CM831" s="111">
        <v>43.8</v>
      </c>
      <c r="CN831" s="111">
        <v>35.1</v>
      </c>
      <c r="CO831" s="111">
        <v>97.2</v>
      </c>
      <c r="CP831" s="111">
        <v>48.3</v>
      </c>
      <c r="CQ831" s="111">
        <v>48.5</v>
      </c>
      <c r="CR831" s="111">
        <v>44.5</v>
      </c>
      <c r="CS831" s="112"/>
      <c r="CT831" s="531" t="s">
        <v>601</v>
      </c>
      <c r="CU831" s="114">
        <f t="shared" si="560"/>
        <v>5.3</v>
      </c>
      <c r="CV831" s="114"/>
      <c r="CW831" s="114"/>
      <c r="CX831" s="114">
        <f t="shared" si="561"/>
        <v>23.3</v>
      </c>
      <c r="CY831" s="114"/>
      <c r="CZ831" s="114"/>
      <c r="DA831" s="114">
        <f t="shared" si="562"/>
        <v>3.5</v>
      </c>
      <c r="DB831" s="115">
        <f t="shared" si="563"/>
        <v>32.1</v>
      </c>
      <c r="DC831" s="116">
        <f t="shared" si="564"/>
        <v>10</v>
      </c>
      <c r="DD831" s="116">
        <f t="shared" si="565"/>
        <v>10</v>
      </c>
      <c r="DE831" s="116">
        <f t="shared" si="566"/>
        <v>10</v>
      </c>
      <c r="DF831" s="117">
        <f t="shared" si="567"/>
        <v>30</v>
      </c>
      <c r="DH831" s="119">
        <v>51.083499751614511</v>
      </c>
      <c r="DI831" s="119">
        <v>49.48401639344263</v>
      </c>
      <c r="DJ831" s="120">
        <v>33.58915052160954</v>
      </c>
      <c r="DK831" s="121"/>
      <c r="DL831" s="119">
        <v>24.844126484975536</v>
      </c>
      <c r="DM831" s="119">
        <v>42.345656883298382</v>
      </c>
      <c r="DN831" s="120">
        <v>28.766883298392727</v>
      </c>
      <c r="DO831" s="121"/>
      <c r="DP831" s="119">
        <v>34.091073298429322</v>
      </c>
      <c r="DQ831" s="119">
        <v>41.589109947643983</v>
      </c>
      <c r="DR831" s="120">
        <v>38.889816753926695</v>
      </c>
      <c r="DS831" s="121"/>
      <c r="DT831" s="119">
        <v>31.884324324324325</v>
      </c>
      <c r="DU831" s="119">
        <v>47.676560196560203</v>
      </c>
      <c r="DV831" s="120">
        <v>42.479115479115478</v>
      </c>
      <c r="DW831" s="121"/>
      <c r="DX831" s="119">
        <v>29.669967497291438</v>
      </c>
      <c r="DY831" s="119">
        <v>27.57209100758396</v>
      </c>
      <c r="DZ831" s="120">
        <v>34.964608161791254</v>
      </c>
      <c r="EA831" s="121"/>
      <c r="EB831" s="119">
        <v>21.875278884462148</v>
      </c>
      <c r="EC831" s="119">
        <v>15.182841965471445</v>
      </c>
      <c r="ED831" s="120">
        <v>13.085212483399733</v>
      </c>
      <c r="EE831" s="121"/>
      <c r="EF831" s="119">
        <v>12.005649717514125</v>
      </c>
      <c r="EG831" s="119">
        <v>11.805555555555557</v>
      </c>
      <c r="EH831" s="120">
        <v>11.605461393596986</v>
      </c>
      <c r="EI831" s="121"/>
      <c r="EJ831" s="119">
        <v>9.0813742690058472</v>
      </c>
      <c r="EK831" s="119">
        <v>10.578304093567251</v>
      </c>
      <c r="EL831" s="120">
        <v>14.470321637426901</v>
      </c>
      <c r="EM831" s="121"/>
      <c r="EN831" s="119">
        <v>16.800668257756559</v>
      </c>
      <c r="EO831" s="119">
        <v>25.601018297533805</v>
      </c>
      <c r="EP831" s="120">
        <v>41.401646778042952</v>
      </c>
      <c r="EQ831" s="121"/>
      <c r="ER831" s="119">
        <v>42.385161854768164</v>
      </c>
      <c r="ES831" s="119">
        <v>62.977952755905527</v>
      </c>
      <c r="ET831" s="120">
        <v>85.070218722659675</v>
      </c>
      <c r="EU831" s="121"/>
      <c r="EV831" s="119">
        <v>63.194426807760138</v>
      </c>
      <c r="EW831" s="119">
        <v>69.693853615520283</v>
      </c>
      <c r="EX831" s="120">
        <v>56.095052910052914</v>
      </c>
      <c r="EY831" s="121"/>
      <c r="EZ831" s="119">
        <v>46.006358609794631</v>
      </c>
      <c r="FA831" s="119">
        <v>61.508501184834131</v>
      </c>
      <c r="FB831" s="120">
        <v>61.308473538704582</v>
      </c>
    </row>
    <row r="832" spans="1:158" s="118" customFormat="1" ht="15" customHeight="1" x14ac:dyDescent="0.25">
      <c r="A832" s="565">
        <v>51020010</v>
      </c>
      <c r="B832" s="315">
        <v>-78.122333330000004</v>
      </c>
      <c r="C832" s="315">
        <v>1.3402777800000001</v>
      </c>
      <c r="D832" s="87">
        <v>1157</v>
      </c>
      <c r="E832" s="530" t="s">
        <v>1946</v>
      </c>
      <c r="F832" s="89" t="s">
        <v>616</v>
      </c>
      <c r="G832" s="89" t="s">
        <v>1521</v>
      </c>
      <c r="H832" s="89" t="s">
        <v>1535</v>
      </c>
      <c r="I832" s="89" t="s">
        <v>1693</v>
      </c>
      <c r="J832" s="171" t="s">
        <v>1112</v>
      </c>
      <c r="K832" s="126">
        <v>30</v>
      </c>
      <c r="L832" s="126">
        <v>0</v>
      </c>
      <c r="M832" s="126">
        <v>10</v>
      </c>
      <c r="N832" s="126">
        <v>15</v>
      </c>
      <c r="O832" s="126">
        <v>16</v>
      </c>
      <c r="P832" s="126">
        <v>15</v>
      </c>
      <c r="Q832" s="126">
        <v>3</v>
      </c>
      <c r="R832" s="126">
        <v>34</v>
      </c>
      <c r="S832" s="126">
        <v>5</v>
      </c>
      <c r="T832" s="126">
        <v>26</v>
      </c>
      <c r="U832" s="126">
        <v>2</v>
      </c>
      <c r="V832" s="661">
        <v>31</v>
      </c>
      <c r="W832" s="661">
        <v>40</v>
      </c>
      <c r="X832" s="126">
        <v>50</v>
      </c>
      <c r="Y832" s="126">
        <v>10</v>
      </c>
      <c r="Z832" s="339">
        <v>65</v>
      </c>
      <c r="AA832" s="126">
        <v>50</v>
      </c>
      <c r="AB832" s="91">
        <v>15</v>
      </c>
      <c r="AC832" s="91">
        <v>85</v>
      </c>
      <c r="AD832" s="126">
        <v>2</v>
      </c>
      <c r="AE832" s="126">
        <v>53</v>
      </c>
      <c r="AF832" s="126">
        <v>80</v>
      </c>
      <c r="AG832" s="126">
        <v>95</v>
      </c>
      <c r="AH832" s="126">
        <v>8</v>
      </c>
      <c r="AI832" s="126">
        <v>5</v>
      </c>
      <c r="AJ832" s="126">
        <v>93</v>
      </c>
      <c r="AK832" s="126">
        <v>28</v>
      </c>
      <c r="AL832" s="126">
        <v>24</v>
      </c>
      <c r="AM832" s="126">
        <v>19</v>
      </c>
      <c r="AN832" s="126">
        <v>43</v>
      </c>
      <c r="AO832" s="120"/>
      <c r="AP832" s="92">
        <f t="shared" si="531"/>
        <v>952</v>
      </c>
      <c r="AQ832" s="93">
        <v>946.65517241379337</v>
      </c>
      <c r="AR832" s="94">
        <f>+AP832*100/AQ832</f>
        <v>100.56460131861725</v>
      </c>
      <c r="AS832" s="95">
        <f>IF(AND((AP832*$AT$1*100/(AQ832*AT832))&gt;100+3.33*AP832-AQ832*AT832/$AT$1,AQ832&lt;30),IF(100+3.33*AP832-AQ832*AT832/$AT$1&gt;200,200,100+3.33*AP832-AQ832*AT832/$AT$1),IF((AP832*$AT$1*100/(AQ832*AT832))&lt;100+AP832-3.33*AQ832*AT832/$AT$1,100+AP832-3.33*AQ832*AT832/$AT$1,IF((AP832*$AT$1*100/(AQ832*AT832))&gt;200,200,(AP832*$AT$1*100/(AQ832*AT832)))))</f>
        <v>100.56460131861725</v>
      </c>
      <c r="AT832" s="96">
        <f>COUNT(K832:AO832)</f>
        <v>30</v>
      </c>
      <c r="AU832" s="97">
        <f>COUNTIF(K832:AO832,"&gt;0")</f>
        <v>29</v>
      </c>
      <c r="AV832" s="98"/>
      <c r="AW832" s="58">
        <f>+LOOKUP(1000,K832:AO832)</f>
        <v>43</v>
      </c>
      <c r="AX832" s="99"/>
      <c r="AY832" s="100">
        <f t="shared" si="552"/>
        <v>95</v>
      </c>
      <c r="AZ832" s="101">
        <v>221</v>
      </c>
      <c r="BA832" s="102">
        <f t="shared" si="532"/>
        <v>-126</v>
      </c>
      <c r="BB832" s="102" t="str">
        <f t="shared" si="533"/>
        <v/>
      </c>
      <c r="BC832" s="102" t="str">
        <f t="shared" si="534"/>
        <v/>
      </c>
      <c r="BD832" s="102">
        <v>29.099999999999991</v>
      </c>
      <c r="BE832" s="103">
        <f t="shared" si="556"/>
        <v>-9.9999999999990763E-2</v>
      </c>
      <c r="BF832" s="200" t="s">
        <v>1851</v>
      </c>
      <c r="BG832" s="105">
        <v>790.71034482758614</v>
      </c>
      <c r="BH832" s="105">
        <v>629.49310344827586</v>
      </c>
      <c r="BI832" s="105">
        <v>812.74827586206879</v>
      </c>
      <c r="BJ832" s="105">
        <v>946.65517241379337</v>
      </c>
      <c r="BK832" s="105">
        <v>936.0833333333336</v>
      </c>
      <c r="BL832" s="105">
        <v>726.80999999999983</v>
      </c>
      <c r="BM832" s="105">
        <v>590.06000000000006</v>
      </c>
      <c r="BN832" s="105">
        <v>427.18965517241378</v>
      </c>
      <c r="BO832" s="105">
        <v>579.84827586206893</v>
      </c>
      <c r="BP832" s="105">
        <v>828.70689655172396</v>
      </c>
      <c r="BQ832" s="105">
        <v>714.11111111111109</v>
      </c>
      <c r="BR832" s="106">
        <v>844.09999999999991</v>
      </c>
      <c r="BS832" s="107"/>
      <c r="BT832" s="237">
        <v>29.499999999999993</v>
      </c>
      <c r="BU832" s="237">
        <v>26.372465106732349</v>
      </c>
      <c r="BV832" s="237">
        <v>29.264444444444447</v>
      </c>
      <c r="BW832" s="237">
        <v>29.099999999999991</v>
      </c>
      <c r="BX832" s="237">
        <v>30.233333333333334</v>
      </c>
      <c r="BY832" s="109">
        <v>28.533333333333328</v>
      </c>
      <c r="BZ832" s="109">
        <v>29.233333333333331</v>
      </c>
      <c r="CA832" s="109">
        <v>27.655172413793093</v>
      </c>
      <c r="CB832" s="109">
        <v>28.206896551724128</v>
      </c>
      <c r="CC832" s="109">
        <v>29.620689655172413</v>
      </c>
      <c r="CD832" s="109">
        <v>27.390394088669943</v>
      </c>
      <c r="CE832" s="109">
        <v>29.444444444444443</v>
      </c>
      <c r="CF832" s="110"/>
      <c r="CG832" s="111">
        <v>160</v>
      </c>
      <c r="CH832" s="111">
        <v>166</v>
      </c>
      <c r="CI832" s="111">
        <v>153</v>
      </c>
      <c r="CJ832" s="111">
        <v>221</v>
      </c>
      <c r="CK832" s="111">
        <v>191</v>
      </c>
      <c r="CL832" s="111">
        <v>151.5</v>
      </c>
      <c r="CM832" s="111">
        <v>130</v>
      </c>
      <c r="CN832" s="111">
        <v>150</v>
      </c>
      <c r="CO832" s="111">
        <v>179.5</v>
      </c>
      <c r="CP832" s="111">
        <v>194</v>
      </c>
      <c r="CQ832" s="111">
        <v>176</v>
      </c>
      <c r="CR832" s="111">
        <v>185</v>
      </c>
      <c r="CS832" s="112"/>
      <c r="CT832" s="531" t="s">
        <v>1851</v>
      </c>
      <c r="CU832" s="114">
        <f t="shared" si="560"/>
        <v>154</v>
      </c>
      <c r="CV832" s="114"/>
      <c r="CW832" s="114"/>
      <c r="CX832" s="114">
        <f t="shared" si="561"/>
        <v>350</v>
      </c>
      <c r="CY832" s="114"/>
      <c r="CZ832" s="114"/>
      <c r="DA832" s="114">
        <f t="shared" si="562"/>
        <v>448</v>
      </c>
      <c r="DB832" s="115">
        <f t="shared" si="563"/>
        <v>952</v>
      </c>
      <c r="DC832" s="116">
        <f t="shared" si="564"/>
        <v>10</v>
      </c>
      <c r="DD832" s="116">
        <f t="shared" si="565"/>
        <v>10</v>
      </c>
      <c r="DE832" s="116">
        <f t="shared" si="566"/>
        <v>10</v>
      </c>
      <c r="DF832" s="117">
        <f t="shared" si="567"/>
        <v>30</v>
      </c>
      <c r="DH832" s="119">
        <v>292.1354833626599</v>
      </c>
      <c r="DI832" s="119">
        <v>248.45937442550618</v>
      </c>
      <c r="DJ832" s="120">
        <v>270.9154870394201</v>
      </c>
      <c r="DK832" s="121"/>
      <c r="DL832" s="119">
        <v>235.61683996100192</v>
      </c>
      <c r="DM832" s="119">
        <v>237.49592862706217</v>
      </c>
      <c r="DN832" s="120">
        <v>187.8044727912461</v>
      </c>
      <c r="DO832" s="121"/>
      <c r="DP832" s="119">
        <v>255.59107874851028</v>
      </c>
      <c r="DQ832" s="119">
        <v>258.84764461673456</v>
      </c>
      <c r="DR832" s="120">
        <v>265.06472491061726</v>
      </c>
      <c r="DS832" s="121"/>
      <c r="DT832" s="119">
        <v>271.44871813616192</v>
      </c>
      <c r="DU832" s="119">
        <v>338.45949025169409</v>
      </c>
      <c r="DV832" s="120">
        <v>335.05386057766111</v>
      </c>
      <c r="DW832" s="121"/>
      <c r="DX832" s="119">
        <v>316.86466718697739</v>
      </c>
      <c r="DY832" s="119">
        <v>295.66703088415653</v>
      </c>
      <c r="DZ832" s="120">
        <v>284.26830192886615</v>
      </c>
      <c r="EA832" s="121"/>
      <c r="EB832" s="119">
        <v>261.36567323369246</v>
      </c>
      <c r="EC832" s="119">
        <v>240.37008236582076</v>
      </c>
      <c r="ED832" s="120">
        <v>218.2952788832454</v>
      </c>
      <c r="EE832" s="121"/>
      <c r="EF832" s="119">
        <v>200.8423357132007</v>
      </c>
      <c r="EG832" s="119">
        <v>186.78634178945768</v>
      </c>
      <c r="EH832" s="120">
        <v>174.11615008354855</v>
      </c>
      <c r="EI832" s="121"/>
      <c r="EJ832" s="119">
        <v>140.70756562017499</v>
      </c>
      <c r="EK832" s="119">
        <v>145.30781296809829</v>
      </c>
      <c r="EL832" s="120">
        <v>162.90875934276127</v>
      </c>
      <c r="EM832" s="121"/>
      <c r="EN832" s="119">
        <v>179.71816578681344</v>
      </c>
      <c r="EO832" s="119">
        <v>193.21953049533869</v>
      </c>
      <c r="EP832" s="120">
        <v>241.12437268336518</v>
      </c>
      <c r="EQ832" s="121"/>
      <c r="ER832" s="119">
        <v>259.1599380588238</v>
      </c>
      <c r="ES832" s="119">
        <v>272.44250906530687</v>
      </c>
      <c r="ET832" s="120">
        <v>314.58720804828323</v>
      </c>
      <c r="EU832" s="121"/>
      <c r="EV832" s="119">
        <v>224.98200681635933</v>
      </c>
      <c r="EW832" s="119">
        <v>236.46068063352052</v>
      </c>
      <c r="EX832" s="120">
        <v>225.28145048115482</v>
      </c>
      <c r="EY832" s="121"/>
      <c r="EZ832" s="119">
        <v>246.61211481154007</v>
      </c>
      <c r="FA832" s="119">
        <v>274.02453662769744</v>
      </c>
      <c r="FB832" s="120">
        <v>319.08058994007268</v>
      </c>
    </row>
    <row r="833" spans="1:158" s="118" customFormat="1" ht="15" customHeight="1" x14ac:dyDescent="0.25">
      <c r="A833" s="565">
        <v>52070010</v>
      </c>
      <c r="B833" s="315">
        <v>-78.183888890000006</v>
      </c>
      <c r="C833" s="315">
        <v>1.7649999999999999</v>
      </c>
      <c r="D833" s="87">
        <v>165</v>
      </c>
      <c r="E833" s="530" t="s">
        <v>602</v>
      </c>
      <c r="F833" s="89" t="s">
        <v>616</v>
      </c>
      <c r="G833" s="89" t="s">
        <v>1521</v>
      </c>
      <c r="H833" s="89" t="s">
        <v>1103</v>
      </c>
      <c r="I833" s="89" t="s">
        <v>1706</v>
      </c>
      <c r="J833" s="171" t="s">
        <v>1134</v>
      </c>
      <c r="K833" s="126">
        <v>3</v>
      </c>
      <c r="L833" s="126">
        <v>0</v>
      </c>
      <c r="M833" s="126">
        <v>0</v>
      </c>
      <c r="N833" s="126">
        <v>34</v>
      </c>
      <c r="O833" s="126">
        <v>22</v>
      </c>
      <c r="P833" s="126">
        <v>5</v>
      </c>
      <c r="Q833" s="126">
        <v>3</v>
      </c>
      <c r="R833" s="126">
        <v>15</v>
      </c>
      <c r="S833" s="126">
        <v>0</v>
      </c>
      <c r="T833" s="126">
        <v>0</v>
      </c>
      <c r="U833" s="126">
        <v>27</v>
      </c>
      <c r="V833" s="661">
        <v>1</v>
      </c>
      <c r="W833" s="661">
        <v>7</v>
      </c>
      <c r="X833" s="126">
        <v>43</v>
      </c>
      <c r="Y833" s="126">
        <v>13</v>
      </c>
      <c r="Z833" s="339">
        <v>6</v>
      </c>
      <c r="AA833" s="126">
        <v>0</v>
      </c>
      <c r="AB833" s="91">
        <v>0</v>
      </c>
      <c r="AC833" s="91">
        <v>134</v>
      </c>
      <c r="AD833" s="126">
        <v>0</v>
      </c>
      <c r="AE833" s="126">
        <v>4</v>
      </c>
      <c r="AF833" s="126">
        <v>54</v>
      </c>
      <c r="AG833" s="126">
        <v>15</v>
      </c>
      <c r="AH833" s="126">
        <v>0</v>
      </c>
      <c r="AI833" s="126">
        <v>0</v>
      </c>
      <c r="AJ833" s="126">
        <v>16</v>
      </c>
      <c r="AK833" s="126">
        <v>8</v>
      </c>
      <c r="AL833" s="126">
        <v>7</v>
      </c>
      <c r="AM833" s="126">
        <v>19</v>
      </c>
      <c r="AN833" s="126">
        <v>20</v>
      </c>
      <c r="AO833" s="120"/>
      <c r="AP833" s="92">
        <f t="shared" si="531"/>
        <v>456</v>
      </c>
      <c r="AQ833" s="93">
        <v>590.73076923076928</v>
      </c>
      <c r="AR833" s="94">
        <f>+AP833*100/AQ833</f>
        <v>77.192525555049144</v>
      </c>
      <c r="AS833" s="95">
        <f>IF(AND((AP833*$AT$1*100/(AQ833*AT833))&gt;100+3.33*AP833-AQ833*AT833/$AT$1,AQ833&lt;30),IF(100+3.33*AP833-AQ833*AT833/$AT$1&gt;200,200,100+3.33*AP833-AQ833*AT833/$AT$1),IF((AP833*$AT$1*100/(AQ833*AT833))&lt;100+AP833-3.33*AQ833*AT833/$AT$1,100+AP833-3.33*AQ833*AT833/$AT$1,IF((AP833*$AT$1*100/(AQ833*AT833))&gt;200,200,(AP833*$AT$1*100/(AQ833*AT833)))))</f>
        <v>77.192525555049158</v>
      </c>
      <c r="AT833" s="96">
        <f t="shared" si="559"/>
        <v>30</v>
      </c>
      <c r="AU833" s="97">
        <f>COUNTIF(K833:AO833,"&gt;0")</f>
        <v>21</v>
      </c>
      <c r="AV833" s="98"/>
      <c r="AW833" s="58">
        <f>+LOOKUP(1000,K833:AO833)</f>
        <v>20</v>
      </c>
      <c r="AX833" s="99"/>
      <c r="AY833" s="100">
        <f t="shared" si="552"/>
        <v>134</v>
      </c>
      <c r="AZ833" s="101">
        <v>150</v>
      </c>
      <c r="BA833" s="102">
        <f t="shared" si="532"/>
        <v>-16</v>
      </c>
      <c r="BB833" s="102" t="str">
        <f t="shared" si="533"/>
        <v/>
      </c>
      <c r="BC833" s="102" t="str">
        <f t="shared" si="534"/>
        <v/>
      </c>
      <c r="BD833" s="102">
        <v>26.529264103580395</v>
      </c>
      <c r="BE833" s="103"/>
      <c r="BF833" s="200" t="s">
        <v>602</v>
      </c>
      <c r="BG833" s="105">
        <v>368.19230769230768</v>
      </c>
      <c r="BH833" s="105">
        <v>337.34615384615387</v>
      </c>
      <c r="BI833" s="105">
        <v>492.54166666666669</v>
      </c>
      <c r="BJ833" s="105">
        <v>590.73076923076928</v>
      </c>
      <c r="BK833" s="105">
        <v>615.69874731699622</v>
      </c>
      <c r="BL833" s="105">
        <v>511.42307692307691</v>
      </c>
      <c r="BM833" s="105">
        <v>399.22222222222223</v>
      </c>
      <c r="BN833" s="105">
        <v>269.77777777777777</v>
      </c>
      <c r="BO833" s="105">
        <v>312.55555555555554</v>
      </c>
      <c r="BP833" s="105">
        <v>314.77777777777777</v>
      </c>
      <c r="BQ833" s="105">
        <v>284.07142857142856</v>
      </c>
      <c r="BR833" s="106">
        <v>339.6</v>
      </c>
      <c r="BS833" s="107"/>
      <c r="BT833" s="142">
        <v>24.369322235433994</v>
      </c>
      <c r="BU833" s="143">
        <v>21.345513457263131</v>
      </c>
      <c r="BV833" s="143">
        <v>21.917602040816323</v>
      </c>
      <c r="BW833" s="143">
        <v>26.529264103580395</v>
      </c>
      <c r="BX833" s="143">
        <v>27.579012345679011</v>
      </c>
      <c r="BY833" s="143">
        <v>25.476135558594329</v>
      </c>
      <c r="BZ833" s="143">
        <v>23.319950738916248</v>
      </c>
      <c r="CA833" s="143">
        <v>19.268144499178984</v>
      </c>
      <c r="CB833" s="143">
        <v>20.678953626634957</v>
      </c>
      <c r="CC833" s="143">
        <v>22.197044334975367</v>
      </c>
      <c r="CD833" s="143">
        <v>19.823754789272026</v>
      </c>
      <c r="CE833" s="144">
        <v>22.152380952380952</v>
      </c>
      <c r="CF833" s="110"/>
      <c r="CG833" s="111">
        <v>180</v>
      </c>
      <c r="CH833" s="111">
        <v>150</v>
      </c>
      <c r="CI833" s="111">
        <v>155</v>
      </c>
      <c r="CJ833" s="111">
        <v>150</v>
      </c>
      <c r="CK833" s="111">
        <v>170</v>
      </c>
      <c r="CL833" s="111">
        <v>221</v>
      </c>
      <c r="CM833" s="111">
        <v>180</v>
      </c>
      <c r="CN833" s="111">
        <v>120</v>
      </c>
      <c r="CO833" s="111">
        <v>140</v>
      </c>
      <c r="CP833" s="111">
        <v>110</v>
      </c>
      <c r="CQ833" s="111">
        <v>239</v>
      </c>
      <c r="CR833" s="111">
        <v>135</v>
      </c>
      <c r="CS833" s="112"/>
      <c r="CT833" s="531" t="s">
        <v>602</v>
      </c>
      <c r="CU833" s="114"/>
      <c r="CV833" s="114"/>
      <c r="CW833" s="114"/>
      <c r="CX833" s="114"/>
      <c r="CY833" s="114"/>
      <c r="CZ833" s="114"/>
      <c r="DA833" s="114"/>
      <c r="DB833" s="115"/>
      <c r="DC833" s="116"/>
      <c r="DD833" s="116"/>
      <c r="DE833" s="116"/>
      <c r="DF833" s="117"/>
      <c r="DH833" s="119">
        <v>99.611114154417351</v>
      </c>
      <c r="DI833" s="119">
        <v>106.91192874605639</v>
      </c>
      <c r="DJ833" s="120">
        <v>158.61769784026697</v>
      </c>
      <c r="DK833" s="121"/>
      <c r="DL833" s="119">
        <v>116.71755319148936</v>
      </c>
      <c r="DM833" s="119">
        <v>136.12021276595743</v>
      </c>
      <c r="DN833" s="120">
        <v>96.812234042553186</v>
      </c>
      <c r="DO833" s="121"/>
      <c r="DP833" s="119">
        <v>133.71416059702463</v>
      </c>
      <c r="DQ833" s="119">
        <v>129.01366280490785</v>
      </c>
      <c r="DR833" s="120">
        <v>191.92032474621561</v>
      </c>
      <c r="DS833" s="121"/>
      <c r="DT833" s="119">
        <v>167.79768535761087</v>
      </c>
      <c r="DU833" s="119">
        <v>173.89760121387684</v>
      </c>
      <c r="DV833" s="120">
        <v>195.2973060211049</v>
      </c>
      <c r="DW833" s="121"/>
      <c r="DX833" s="119">
        <v>191.89338353434431</v>
      </c>
      <c r="DY833" s="119">
        <v>176.49391450657515</v>
      </c>
      <c r="DZ833" s="120">
        <v>168.69418344056217</v>
      </c>
      <c r="EA833" s="121"/>
      <c r="EB833" s="119">
        <v>153.56717696233045</v>
      </c>
      <c r="EC833" s="119">
        <v>142.56952757049689</v>
      </c>
      <c r="ED833" s="120">
        <v>137.07070287458012</v>
      </c>
      <c r="EE833" s="121"/>
      <c r="EF833" s="119">
        <v>128.77705173604153</v>
      </c>
      <c r="EG833" s="119">
        <v>101.18196922117548</v>
      </c>
      <c r="EH833" s="120">
        <v>102.58171978352375</v>
      </c>
      <c r="EI833" s="121"/>
      <c r="EJ833" s="119">
        <v>101.80112716603001</v>
      </c>
      <c r="EK833" s="119">
        <v>130.30144272822898</v>
      </c>
      <c r="EL833" s="120">
        <v>102.40113380944473</v>
      </c>
      <c r="EM833" s="121"/>
      <c r="EN833" s="119">
        <v>122.98540822016199</v>
      </c>
      <c r="EO833" s="119">
        <v>112.8236795100791</v>
      </c>
      <c r="EP833" s="120">
        <v>136.3760974549441</v>
      </c>
      <c r="EQ833" s="121"/>
      <c r="ER833" s="119">
        <v>114.55921155625133</v>
      </c>
      <c r="ES833" s="119">
        <v>103.07409094143598</v>
      </c>
      <c r="ET833" s="120">
        <v>98.012851348466512</v>
      </c>
      <c r="EU833" s="121"/>
      <c r="EV833" s="119">
        <v>92.121783785093115</v>
      </c>
      <c r="EW833" s="119">
        <v>97.80712399777147</v>
      </c>
      <c r="EX833" s="120">
        <v>104.74516629120944</v>
      </c>
      <c r="EY833" s="121"/>
      <c r="EZ833" s="119">
        <v>84.95816853847731</v>
      </c>
      <c r="FA833" s="119">
        <v>103.22020476637431</v>
      </c>
      <c r="FB833" s="120">
        <v>152.54755262107435</v>
      </c>
    </row>
    <row r="834" spans="1:158" s="118" customFormat="1" ht="15" customHeight="1" x14ac:dyDescent="0.25">
      <c r="A834" s="565">
        <v>52050010</v>
      </c>
      <c r="B834" s="315">
        <v>-77.439444440000003</v>
      </c>
      <c r="C834" s="315">
        <v>1.4544444400000001</v>
      </c>
      <c r="D834" s="87">
        <v>1620</v>
      </c>
      <c r="E834" s="530" t="s">
        <v>121</v>
      </c>
      <c r="F834" s="89" t="s">
        <v>616</v>
      </c>
      <c r="G834" s="89" t="s">
        <v>1521</v>
      </c>
      <c r="H834" s="89" t="s">
        <v>1103</v>
      </c>
      <c r="I834" s="89" t="s">
        <v>1556</v>
      </c>
      <c r="J834" s="171" t="s">
        <v>1135</v>
      </c>
      <c r="K834" s="126">
        <v>0</v>
      </c>
      <c r="L834" s="126">
        <v>0</v>
      </c>
      <c r="M834" s="126">
        <v>0</v>
      </c>
      <c r="N834" s="126">
        <v>0</v>
      </c>
      <c r="O834" s="126">
        <v>0</v>
      </c>
      <c r="P834" s="126">
        <v>1.6</v>
      </c>
      <c r="Q834" s="126">
        <v>0</v>
      </c>
      <c r="R834" s="126">
        <v>2.5</v>
      </c>
      <c r="S834" s="126">
        <v>0</v>
      </c>
      <c r="T834" s="126">
        <v>0</v>
      </c>
      <c r="U834" s="126">
        <v>0</v>
      </c>
      <c r="V834" s="661">
        <v>1.3</v>
      </c>
      <c r="W834" s="661">
        <v>1.7</v>
      </c>
      <c r="X834" s="126">
        <v>6.4</v>
      </c>
      <c r="Y834" s="126">
        <v>0.9</v>
      </c>
      <c r="Z834" s="339">
        <v>11</v>
      </c>
      <c r="AA834" s="126">
        <v>0</v>
      </c>
      <c r="AB834" s="91">
        <v>5.8</v>
      </c>
      <c r="AC834" s="91">
        <v>3.5</v>
      </c>
      <c r="AD834" s="126">
        <v>0</v>
      </c>
      <c r="AE834" s="126">
        <v>1.6</v>
      </c>
      <c r="AF834" s="126">
        <v>0</v>
      </c>
      <c r="AG834" s="126">
        <v>0</v>
      </c>
      <c r="AH834" s="126">
        <v>0</v>
      </c>
      <c r="AI834" s="126">
        <v>0</v>
      </c>
      <c r="AJ834" s="126">
        <v>0.5</v>
      </c>
      <c r="AK834" s="126">
        <v>0</v>
      </c>
      <c r="AL834" s="126">
        <v>0</v>
      </c>
      <c r="AM834" s="126">
        <v>0</v>
      </c>
      <c r="AN834" s="126">
        <v>0</v>
      </c>
      <c r="AO834" s="120"/>
      <c r="AP834" s="92">
        <f t="shared" si="531"/>
        <v>36.800000000000004</v>
      </c>
      <c r="AQ834" s="93">
        <v>134.12333333333331</v>
      </c>
      <c r="AR834" s="94">
        <f t="shared" si="557"/>
        <v>27.437433208241181</v>
      </c>
      <c r="AS834" s="95">
        <f t="shared" si="558"/>
        <v>27.437433208241181</v>
      </c>
      <c r="AT834" s="96">
        <f t="shared" si="559"/>
        <v>30</v>
      </c>
      <c r="AU834" s="97">
        <f>COUNTIF(K834:AO834,"&gt;0")</f>
        <v>11</v>
      </c>
      <c r="AV834" s="98"/>
      <c r="AW834" s="58">
        <f t="shared" si="539"/>
        <v>0</v>
      </c>
      <c r="AX834" s="99"/>
      <c r="AY834" s="100">
        <f t="shared" si="552"/>
        <v>11</v>
      </c>
      <c r="AZ834" s="101">
        <v>79.3</v>
      </c>
      <c r="BA834" s="102">
        <f t="shared" si="532"/>
        <v>-68.3</v>
      </c>
      <c r="BB834" s="102" t="str">
        <f t="shared" si="533"/>
        <v/>
      </c>
      <c r="BC834" s="102" t="str">
        <f t="shared" si="534"/>
        <v/>
      </c>
      <c r="BD834" s="102">
        <v>13.933333333333337</v>
      </c>
      <c r="BE834" s="103">
        <f>AU834-BD834</f>
        <v>-2.9333333333333371</v>
      </c>
      <c r="BF834" s="200" t="s">
        <v>121</v>
      </c>
      <c r="BG834" s="105">
        <v>95.803333333333327</v>
      </c>
      <c r="BH834" s="105">
        <v>83.213333333333352</v>
      </c>
      <c r="BI834" s="105">
        <v>109.64999999999996</v>
      </c>
      <c r="BJ834" s="105">
        <v>134.12333333333331</v>
      </c>
      <c r="BK834" s="105">
        <v>128.99655172413793</v>
      </c>
      <c r="BL834" s="105">
        <v>61.444827586206891</v>
      </c>
      <c r="BM834" s="105">
        <v>30.786666666666669</v>
      </c>
      <c r="BN834" s="105">
        <v>17.413333333333334</v>
      </c>
      <c r="BO834" s="105">
        <v>54.593333333333334</v>
      </c>
      <c r="BP834" s="105">
        <v>134.55862068965519</v>
      </c>
      <c r="BQ834" s="105">
        <v>151.32999999999996</v>
      </c>
      <c r="BR834" s="106">
        <v>113.42333333333332</v>
      </c>
      <c r="BS834" s="107"/>
      <c r="BT834" s="237">
        <v>10.533333333333333</v>
      </c>
      <c r="BU834" s="237">
        <v>8.6686678981937604</v>
      </c>
      <c r="BV834" s="237">
        <v>11.733333333333333</v>
      </c>
      <c r="BW834" s="237">
        <v>13.933333333333337</v>
      </c>
      <c r="BX834" s="237">
        <v>13.003333333333334</v>
      </c>
      <c r="BY834" s="109">
        <v>8.1034482758620676</v>
      </c>
      <c r="BZ834" s="109">
        <v>5.133333333333332</v>
      </c>
      <c r="CA834" s="109">
        <v>2.7666666666666653</v>
      </c>
      <c r="CB834" s="109">
        <v>5.6333333333333346</v>
      </c>
      <c r="CC834" s="109">
        <v>12.148888888888891</v>
      </c>
      <c r="CD834" s="109">
        <v>14.366666666666671</v>
      </c>
      <c r="CE834" s="109">
        <v>13.266666666666669</v>
      </c>
      <c r="CF834" s="110"/>
      <c r="CG834" s="111">
        <v>115</v>
      </c>
      <c r="CH834" s="111">
        <v>130</v>
      </c>
      <c r="CI834" s="111">
        <v>87.2</v>
      </c>
      <c r="CJ834" s="111">
        <v>79.3</v>
      </c>
      <c r="CK834" s="111">
        <v>102</v>
      </c>
      <c r="CL834" s="111">
        <v>68.900000000000006</v>
      </c>
      <c r="CM834" s="111">
        <v>74</v>
      </c>
      <c r="CN834" s="111">
        <v>46.7</v>
      </c>
      <c r="CO834" s="111">
        <v>66.900000000000006</v>
      </c>
      <c r="CP834" s="111">
        <v>116</v>
      </c>
      <c r="CQ834" s="111">
        <v>96</v>
      </c>
      <c r="CR834" s="111">
        <v>76</v>
      </c>
      <c r="CS834" s="112"/>
      <c r="CT834" s="531" t="s">
        <v>121</v>
      </c>
      <c r="CU834" s="114">
        <f>SUM(K834:T834)</f>
        <v>4.0999999999999996</v>
      </c>
      <c r="CV834" s="114"/>
      <c r="CW834" s="114"/>
      <c r="CX834" s="114">
        <f>SUM(U834:AD834)</f>
        <v>30.6</v>
      </c>
      <c r="CY834" s="114"/>
      <c r="CZ834" s="114"/>
      <c r="DA834" s="114">
        <f>SUM(AE834:AO834)</f>
        <v>2.1</v>
      </c>
      <c r="DB834" s="115">
        <f>+SUM(CU834:DA834)</f>
        <v>36.800000000000004</v>
      </c>
      <c r="DC834" s="116">
        <f>COUNT(K834:T834)</f>
        <v>10</v>
      </c>
      <c r="DD834" s="116">
        <f>COUNT(U834:AD834)</f>
        <v>10</v>
      </c>
      <c r="DE834" s="116">
        <f>COUNT(AE834:AO834)</f>
        <v>10</v>
      </c>
      <c r="DF834" s="117">
        <f>COUNT(K834:AO834)</f>
        <v>30</v>
      </c>
      <c r="DH834" s="119">
        <v>36.205380899293942</v>
      </c>
      <c r="DI834" s="119">
        <v>28.00416202155332</v>
      </c>
      <c r="DJ834" s="120">
        <v>25.503790412486058</v>
      </c>
      <c r="DK834" s="121"/>
      <c r="DL834" s="119">
        <v>21.63226600985222</v>
      </c>
      <c r="DM834" s="119">
        <v>36.256896551724139</v>
      </c>
      <c r="DN834" s="120">
        <v>24.577504105090313</v>
      </c>
      <c r="DO834" s="121"/>
      <c r="DP834" s="119">
        <v>26.489658536585367</v>
      </c>
      <c r="DQ834" s="119">
        <v>34.486536585365855</v>
      </c>
      <c r="DR834" s="120">
        <v>41.48380487804878</v>
      </c>
      <c r="DS834" s="121"/>
      <c r="DT834" s="119">
        <v>40.485759493670891</v>
      </c>
      <c r="DU834" s="119">
        <v>48.682876230661051</v>
      </c>
      <c r="DV834" s="120">
        <v>52.981364275668085</v>
      </c>
      <c r="DW834" s="121"/>
      <c r="DX834" s="119">
        <v>35.487254901960789</v>
      </c>
      <c r="DY834" s="119">
        <v>40.285531621099139</v>
      </c>
      <c r="DZ834" s="120">
        <v>44.883880143606738</v>
      </c>
      <c r="EA834" s="121"/>
      <c r="EB834" s="119">
        <v>28.39061157024793</v>
      </c>
      <c r="EC834" s="119">
        <v>17.394247933884294</v>
      </c>
      <c r="ED834" s="120">
        <v>14.695140495867767</v>
      </c>
      <c r="EE834" s="121"/>
      <c r="EF834" s="119">
        <v>12.275425867507884</v>
      </c>
      <c r="EG834" s="119">
        <v>8.2834174553102002</v>
      </c>
      <c r="EH834" s="120">
        <v>11.077823343848578</v>
      </c>
      <c r="EI834" s="121"/>
      <c r="EJ834" s="119">
        <v>4.980974124809741</v>
      </c>
      <c r="EK834" s="119">
        <v>7.9695585996955867</v>
      </c>
      <c r="EL834" s="120">
        <v>8.8661339421613405</v>
      </c>
      <c r="EM834" s="121"/>
      <c r="EN834" s="119">
        <v>12.113639291465377</v>
      </c>
      <c r="EO834" s="119">
        <v>16.518599033816425</v>
      </c>
      <c r="EP834" s="120">
        <v>33.537761674718197</v>
      </c>
      <c r="EQ834" s="121"/>
      <c r="ER834" s="119">
        <v>34.717240289069558</v>
      </c>
      <c r="ES834" s="119">
        <v>45.322506775067744</v>
      </c>
      <c r="ET834" s="120">
        <v>67.633586269196016</v>
      </c>
      <c r="EU834" s="121"/>
      <c r="EV834" s="119">
        <v>48.419192908794017</v>
      </c>
      <c r="EW834" s="119">
        <v>49.619668766036853</v>
      </c>
      <c r="EX834" s="120">
        <v>44.917804991835773</v>
      </c>
      <c r="EY834" s="121"/>
      <c r="EZ834" s="119">
        <v>35.820481782595607</v>
      </c>
      <c r="FA834" s="119">
        <v>40.122941884974409</v>
      </c>
      <c r="FB834" s="120">
        <v>34.819909665763326</v>
      </c>
    </row>
    <row r="835" spans="1:158" s="118" customFormat="1" ht="15" customHeight="1" x14ac:dyDescent="0.25">
      <c r="A835" s="565">
        <v>52035040</v>
      </c>
      <c r="B835" s="315">
        <v>-77.343611109999998</v>
      </c>
      <c r="C835" s="315">
        <v>1.6185</v>
      </c>
      <c r="D835" s="87">
        <v>1005</v>
      </c>
      <c r="E835" s="530" t="s">
        <v>603</v>
      </c>
      <c r="F835" s="89" t="s">
        <v>616</v>
      </c>
      <c r="G835" s="89" t="s">
        <v>1521</v>
      </c>
      <c r="H835" s="89" t="s">
        <v>1103</v>
      </c>
      <c r="I835" s="89" t="s">
        <v>1690</v>
      </c>
      <c r="J835" s="171" t="s">
        <v>1120</v>
      </c>
      <c r="K835" s="126">
        <v>0</v>
      </c>
      <c r="L835" s="126">
        <v>0</v>
      </c>
      <c r="M835" s="126">
        <v>0</v>
      </c>
      <c r="N835" s="126">
        <v>0</v>
      </c>
      <c r="O835" s="126">
        <v>0</v>
      </c>
      <c r="P835" s="126">
        <v>0</v>
      </c>
      <c r="Q835" s="126">
        <v>0</v>
      </c>
      <c r="R835" s="126">
        <v>0.6</v>
      </c>
      <c r="S835" s="126">
        <v>0</v>
      </c>
      <c r="T835" s="126">
        <v>0</v>
      </c>
      <c r="U835" s="126">
        <v>0</v>
      </c>
      <c r="V835" s="661">
        <v>0</v>
      </c>
      <c r="W835" s="661">
        <v>17.8</v>
      </c>
      <c r="X835" s="126">
        <v>0.7</v>
      </c>
      <c r="Y835" s="126">
        <v>6.2</v>
      </c>
      <c r="Z835" s="339">
        <v>11</v>
      </c>
      <c r="AA835" s="126">
        <v>2</v>
      </c>
      <c r="AB835" s="91">
        <v>4.5999999999999996</v>
      </c>
      <c r="AC835" s="91">
        <v>4.2</v>
      </c>
      <c r="AD835" s="126">
        <v>0</v>
      </c>
      <c r="AE835" s="126">
        <v>2.2000000000000002</v>
      </c>
      <c r="AF835" s="126">
        <v>0.1</v>
      </c>
      <c r="AG835" s="126">
        <v>1.4</v>
      </c>
      <c r="AH835" s="126">
        <v>0.3</v>
      </c>
      <c r="AI835" s="126">
        <v>0</v>
      </c>
      <c r="AJ835" s="126">
        <v>1</v>
      </c>
      <c r="AK835" s="126">
        <v>0</v>
      </c>
      <c r="AL835" s="126">
        <v>0</v>
      </c>
      <c r="AM835" s="126">
        <v>1.2</v>
      </c>
      <c r="AN835" s="126">
        <v>0.4</v>
      </c>
      <c r="AO835" s="120"/>
      <c r="AP835" s="92">
        <f t="shared" si="531"/>
        <v>53.7</v>
      </c>
      <c r="AQ835" s="93">
        <v>106.15714285714286</v>
      </c>
      <c r="AR835" s="94">
        <f t="shared" si="557"/>
        <v>50.585385547032701</v>
      </c>
      <c r="AS835" s="95">
        <f t="shared" si="558"/>
        <v>50.585385547032701</v>
      </c>
      <c r="AT835" s="96">
        <f t="shared" si="559"/>
        <v>30</v>
      </c>
      <c r="AU835" s="97">
        <f>COUNTIF(K835:AO835,"&gt;0")</f>
        <v>15</v>
      </c>
      <c r="AV835" s="98"/>
      <c r="AW835" s="58">
        <f t="shared" si="539"/>
        <v>0.4</v>
      </c>
      <c r="AX835" s="99"/>
      <c r="AY835" s="100">
        <f t="shared" si="552"/>
        <v>17.8</v>
      </c>
      <c r="AZ835" s="101">
        <v>68.8</v>
      </c>
      <c r="BA835" s="102">
        <f t="shared" si="532"/>
        <v>-51</v>
      </c>
      <c r="BB835" s="102" t="str">
        <f t="shared" si="533"/>
        <v/>
      </c>
      <c r="BC835" s="102" t="str">
        <f t="shared" si="534"/>
        <v/>
      </c>
      <c r="BD835" s="102">
        <v>11.576190476190476</v>
      </c>
      <c r="BE835" s="103">
        <f>AU835-BD835</f>
        <v>3.4238095238095241</v>
      </c>
      <c r="BF835" s="200" t="s">
        <v>603</v>
      </c>
      <c r="BG835" s="105">
        <v>65.785714285714292</v>
      </c>
      <c r="BH835" s="105">
        <v>54.4</v>
      </c>
      <c r="BI835" s="105">
        <v>96.839285714285708</v>
      </c>
      <c r="BJ835" s="105">
        <v>106.15714285714286</v>
      </c>
      <c r="BK835" s="105">
        <v>81.329629629629636</v>
      </c>
      <c r="BL835" s="105">
        <v>41.53846153846154</v>
      </c>
      <c r="BM835" s="105">
        <v>25.511538461538457</v>
      </c>
      <c r="BN835" s="105">
        <v>19.710714285714285</v>
      </c>
      <c r="BO835" s="105">
        <v>37.859259259259268</v>
      </c>
      <c r="BP835" s="105">
        <v>100.06551724137933</v>
      </c>
      <c r="BQ835" s="105">
        <v>125.13103448275861</v>
      </c>
      <c r="BR835" s="106">
        <v>75.144827586206901</v>
      </c>
      <c r="BS835" s="107"/>
      <c r="BT835" s="142">
        <v>8.5933333333333302</v>
      </c>
      <c r="BU835" s="143">
        <v>7.401931760767968</v>
      </c>
      <c r="BV835" s="143">
        <v>10.711323967645805</v>
      </c>
      <c r="BW835" s="143">
        <v>11.576190476190476</v>
      </c>
      <c r="BX835" s="143">
        <v>11.08333333333333</v>
      </c>
      <c r="BY835" s="143">
        <v>6.6896551724137936</v>
      </c>
      <c r="BZ835" s="143">
        <v>4.3729118773946354</v>
      </c>
      <c r="CA835" s="143">
        <v>3.350459770114941</v>
      </c>
      <c r="CB835" s="143">
        <v>5.1229885057471254</v>
      </c>
      <c r="CC835" s="143">
        <v>10.813333333333333</v>
      </c>
      <c r="CD835" s="143">
        <v>12.979310344827587</v>
      </c>
      <c r="CE835" s="144">
        <v>10.414444444444444</v>
      </c>
      <c r="CF835" s="110"/>
      <c r="CG835" s="111">
        <v>59.8</v>
      </c>
      <c r="CH835" s="111">
        <v>72.400000000000006</v>
      </c>
      <c r="CI835" s="111">
        <v>91.5</v>
      </c>
      <c r="CJ835" s="111">
        <v>68.8</v>
      </c>
      <c r="CK835" s="111">
        <v>76.7</v>
      </c>
      <c r="CL835" s="111">
        <v>62.3</v>
      </c>
      <c r="CM835" s="111">
        <v>39.700000000000003</v>
      </c>
      <c r="CN835" s="111">
        <v>45</v>
      </c>
      <c r="CO835" s="111">
        <v>61</v>
      </c>
      <c r="CP835" s="111">
        <v>77.3</v>
      </c>
      <c r="CQ835" s="111">
        <v>58.5</v>
      </c>
      <c r="CR835" s="111">
        <v>49</v>
      </c>
      <c r="CS835" s="112"/>
      <c r="CT835" s="531" t="s">
        <v>603</v>
      </c>
      <c r="CU835" s="133">
        <f>SUM(K835:T835)</f>
        <v>0.6</v>
      </c>
      <c r="CV835" s="133"/>
      <c r="CW835" s="133"/>
      <c r="CX835" s="133">
        <f>SUM(U835:AD835)</f>
        <v>46.500000000000007</v>
      </c>
      <c r="CY835" s="133"/>
      <c r="CZ835" s="133"/>
      <c r="DA835" s="133">
        <f>SUM(AE835:AO835)</f>
        <v>6.6000000000000005</v>
      </c>
      <c r="DB835" s="134">
        <f>+SUM(CU835:DA835)</f>
        <v>53.70000000000001</v>
      </c>
      <c r="DC835" s="135">
        <f>COUNT(K835:T835)</f>
        <v>10</v>
      </c>
      <c r="DD835" s="135">
        <f>COUNT(U835:AD835)</f>
        <v>10</v>
      </c>
      <c r="DE835" s="135">
        <f>COUNT(AE835:AO835)</f>
        <v>10</v>
      </c>
      <c r="DF835" s="136">
        <f>COUNT(K835:AO835)</f>
        <v>30</v>
      </c>
      <c r="DG835" s="137"/>
      <c r="DH835" s="138">
        <v>20.424055466237945</v>
      </c>
      <c r="DI835" s="138">
        <v>22.890728831725617</v>
      </c>
      <c r="DJ835" s="139">
        <v>18.056049035369778</v>
      </c>
      <c r="DK835" s="140"/>
      <c r="DL835" s="138">
        <v>14.9</v>
      </c>
      <c r="DM835" s="138">
        <v>22.7</v>
      </c>
      <c r="DN835" s="139">
        <v>15.2</v>
      </c>
      <c r="DO835" s="140"/>
      <c r="DP835" s="138">
        <v>22.593526011560691</v>
      </c>
      <c r="DQ835" s="138">
        <v>31.549518304431594</v>
      </c>
      <c r="DR835" s="139">
        <v>33.890289017341033</v>
      </c>
      <c r="DS835" s="140"/>
      <c r="DT835" s="138">
        <v>34.367923427529618</v>
      </c>
      <c r="DU835" s="138">
        <v>43.376040109389237</v>
      </c>
      <c r="DV835" s="139">
        <v>29.668036463081126</v>
      </c>
      <c r="DW835" s="140"/>
      <c r="DX835" s="138">
        <v>26.327480392156865</v>
      </c>
      <c r="DY835" s="138">
        <v>21.081779411764707</v>
      </c>
      <c r="DZ835" s="139">
        <v>33.354740196078431</v>
      </c>
      <c r="EA835" s="140"/>
      <c r="EB835" s="138">
        <v>21.262352941176474</v>
      </c>
      <c r="EC835" s="138">
        <v>11.464033613445379</v>
      </c>
      <c r="ED835" s="139">
        <v>13.913613445378154</v>
      </c>
      <c r="EE835" s="140"/>
      <c r="EF835" s="138">
        <v>13.893484276729556</v>
      </c>
      <c r="EG835" s="138">
        <v>8.4526792452830151</v>
      </c>
      <c r="EH835" s="139">
        <v>8.5498364779874194</v>
      </c>
      <c r="EI835" s="140"/>
      <c r="EJ835" s="138">
        <v>3.9857777777777779</v>
      </c>
      <c r="EK835" s="138">
        <v>5.7793777777777775</v>
      </c>
      <c r="EL835" s="139">
        <v>8.1708444444444446</v>
      </c>
      <c r="EM835" s="140"/>
      <c r="EN835" s="138">
        <v>9.8227592190889386</v>
      </c>
      <c r="EO835" s="138">
        <v>10.871791757049893</v>
      </c>
      <c r="EP835" s="139">
        <v>23.269449023861171</v>
      </c>
      <c r="EQ835" s="140"/>
      <c r="ER835" s="138">
        <v>27.419205151793935</v>
      </c>
      <c r="ES835" s="138">
        <v>30.705402023919046</v>
      </c>
      <c r="ET835" s="139">
        <v>53.50339282428704</v>
      </c>
      <c r="EU835" s="140"/>
      <c r="EV835" s="138">
        <v>45.218178913738022</v>
      </c>
      <c r="EW835" s="138">
        <v>47.889712460063897</v>
      </c>
      <c r="EX835" s="139">
        <v>30.772108626198087</v>
      </c>
      <c r="EY835" s="140"/>
      <c r="EZ835" s="138">
        <v>22.838816000000005</v>
      </c>
      <c r="FA835" s="138">
        <v>29.166453333333333</v>
      </c>
      <c r="FB835" s="139">
        <v>22.146730666666667</v>
      </c>
    </row>
    <row r="836" spans="1:158" s="118" customFormat="1" ht="15" customHeight="1" x14ac:dyDescent="0.25">
      <c r="A836" s="565">
        <v>4706002</v>
      </c>
      <c r="B836" s="315">
        <v>-72.673361110000002</v>
      </c>
      <c r="C836" s="315">
        <v>-2.4438055599999999</v>
      </c>
      <c r="D836" s="87">
        <v>93</v>
      </c>
      <c r="E836" s="530" t="s">
        <v>605</v>
      </c>
      <c r="F836" s="567" t="s">
        <v>85</v>
      </c>
      <c r="G836" s="567"/>
      <c r="H836" s="567"/>
      <c r="I836" s="567"/>
      <c r="J836" s="171" t="s">
        <v>1136</v>
      </c>
      <c r="K836" s="126" t="s">
        <v>1301</v>
      </c>
      <c r="L836" s="126" t="s">
        <v>1301</v>
      </c>
      <c r="M836" s="126" t="s">
        <v>1301</v>
      </c>
      <c r="N836" s="126" t="s">
        <v>1301</v>
      </c>
      <c r="O836" s="126" t="s">
        <v>1301</v>
      </c>
      <c r="P836" s="126" t="s">
        <v>1301</v>
      </c>
      <c r="Q836" s="126" t="s">
        <v>1301</v>
      </c>
      <c r="R836" s="126" t="s">
        <v>1301</v>
      </c>
      <c r="S836" s="126" t="s">
        <v>1301</v>
      </c>
      <c r="T836" s="126" t="s">
        <v>1301</v>
      </c>
      <c r="U836" s="126" t="s">
        <v>1301</v>
      </c>
      <c r="V836" s="661" t="s">
        <v>1301</v>
      </c>
      <c r="W836" s="661" t="s">
        <v>1301</v>
      </c>
      <c r="X836" s="126" t="s">
        <v>1301</v>
      </c>
      <c r="Y836" s="126" t="s">
        <v>1301</v>
      </c>
      <c r="Z836" s="339" t="s">
        <v>1301</v>
      </c>
      <c r="AA836" s="126" t="s">
        <v>1301</v>
      </c>
      <c r="AB836" s="91" t="s">
        <v>1301</v>
      </c>
      <c r="AC836" s="91" t="s">
        <v>1301</v>
      </c>
      <c r="AD836" s="126" t="s">
        <v>1301</v>
      </c>
      <c r="AE836" s="126" t="s">
        <v>1301</v>
      </c>
      <c r="AF836" s="126" t="s">
        <v>1301</v>
      </c>
      <c r="AG836" s="126" t="s">
        <v>1301</v>
      </c>
      <c r="AH836" s="126" t="s">
        <v>1301</v>
      </c>
      <c r="AI836" s="126" t="s">
        <v>1301</v>
      </c>
      <c r="AJ836" s="126" t="s">
        <v>1301</v>
      </c>
      <c r="AK836" s="126" t="s">
        <v>1301</v>
      </c>
      <c r="AL836" s="126" t="s">
        <v>1301</v>
      </c>
      <c r="AM836" s="126" t="s">
        <v>1301</v>
      </c>
      <c r="AN836" s="126" t="s">
        <v>1301</v>
      </c>
      <c r="AO836" s="120"/>
      <c r="AP836" s="92" t="str">
        <f t="shared" si="531"/>
        <v/>
      </c>
      <c r="AQ836" s="93" t="s">
        <v>1301</v>
      </c>
      <c r="AR836" s="483"/>
      <c r="AS836" s="484"/>
      <c r="AT836" s="96"/>
      <c r="AU836" s="97"/>
      <c r="AV836" s="98"/>
      <c r="AW836" s="58"/>
      <c r="AX836" s="99"/>
      <c r="AY836" s="100"/>
      <c r="AZ836" s="101"/>
      <c r="BA836" s="102" t="str">
        <f t="shared" si="532"/>
        <v/>
      </c>
      <c r="BB836" s="102" t="str">
        <f t="shared" si="533"/>
        <v/>
      </c>
      <c r="BC836" s="102" t="str">
        <f t="shared" si="534"/>
        <v/>
      </c>
      <c r="BD836" s="102" t="s">
        <v>1301</v>
      </c>
      <c r="BE836" s="103"/>
      <c r="BF836" s="200" t="s">
        <v>605</v>
      </c>
      <c r="BG836" s="105" t="s">
        <v>1301</v>
      </c>
      <c r="BH836" s="105" t="s">
        <v>1301</v>
      </c>
      <c r="BI836" s="105" t="s">
        <v>1301</v>
      </c>
      <c r="BJ836" s="105" t="s">
        <v>1301</v>
      </c>
      <c r="BK836" s="105" t="s">
        <v>1301</v>
      </c>
      <c r="BL836" s="105" t="s">
        <v>1301</v>
      </c>
      <c r="BM836" s="105" t="s">
        <v>1301</v>
      </c>
      <c r="BN836" s="105" t="s">
        <v>1301</v>
      </c>
      <c r="BO836" s="105" t="s">
        <v>1301</v>
      </c>
      <c r="BP836" s="105" t="s">
        <v>1301</v>
      </c>
      <c r="BQ836" s="105" t="s">
        <v>1301</v>
      </c>
      <c r="BR836" s="106" t="s">
        <v>1301</v>
      </c>
      <c r="BS836" s="107"/>
      <c r="BT836" s="142" t="s">
        <v>1301</v>
      </c>
      <c r="BU836" s="143" t="s">
        <v>1301</v>
      </c>
      <c r="BV836" s="143" t="s">
        <v>1301</v>
      </c>
      <c r="BW836" s="143" t="s">
        <v>1301</v>
      </c>
      <c r="BX836" s="143" t="s">
        <v>1301</v>
      </c>
      <c r="BY836" s="143" t="s">
        <v>1301</v>
      </c>
      <c r="BZ836" s="143" t="s">
        <v>1301</v>
      </c>
      <c r="CA836" s="143" t="s">
        <v>1301</v>
      </c>
      <c r="CB836" s="143" t="s">
        <v>1301</v>
      </c>
      <c r="CC836" s="143" t="s">
        <v>1301</v>
      </c>
      <c r="CD836" s="143" t="s">
        <v>1301</v>
      </c>
      <c r="CE836" s="144" t="s">
        <v>1301</v>
      </c>
      <c r="CF836" s="110"/>
      <c r="CG836" s="111"/>
      <c r="CH836" s="111"/>
      <c r="CI836" s="111"/>
      <c r="CJ836" s="111"/>
      <c r="CK836" s="111"/>
      <c r="CL836" s="111"/>
      <c r="CM836" s="111"/>
      <c r="CN836" s="111"/>
      <c r="CO836" s="111"/>
      <c r="CP836" s="111"/>
      <c r="CQ836" s="111"/>
      <c r="CR836" s="111"/>
      <c r="CS836" s="112"/>
      <c r="CT836" s="531" t="s">
        <v>605</v>
      </c>
      <c r="CU836" s="114"/>
      <c r="CV836" s="114"/>
      <c r="CW836" s="114"/>
      <c r="CX836" s="114"/>
      <c r="CY836" s="114"/>
      <c r="CZ836" s="114"/>
      <c r="DA836" s="114"/>
      <c r="DB836" s="115"/>
      <c r="DC836" s="116"/>
      <c r="DD836" s="116"/>
      <c r="DE836" s="116"/>
      <c r="DF836" s="117"/>
      <c r="DH836" s="119">
        <v>55.97698492789479</v>
      </c>
      <c r="DI836" s="119">
        <v>93.904248185162288</v>
      </c>
      <c r="DJ836" s="120">
        <v>120.06492073309678</v>
      </c>
      <c r="DK836" s="121"/>
      <c r="DL836" s="119">
        <v>101.080832913717</v>
      </c>
      <c r="DM836" s="119">
        <v>89.057533840822245</v>
      </c>
      <c r="DN836" s="120">
        <v>86.184710168537663</v>
      </c>
      <c r="DO836" s="121"/>
      <c r="DP836" s="119">
        <v>136.4026176378934</v>
      </c>
      <c r="DQ836" s="119">
        <v>82.063363456944018</v>
      </c>
      <c r="DR836" s="120">
        <v>137.40068557182923</v>
      </c>
      <c r="DS836" s="121"/>
      <c r="DT836" s="119">
        <v>124.35818504741799</v>
      </c>
      <c r="DU836" s="119">
        <v>170.4242552193291</v>
      </c>
      <c r="DV836" s="120">
        <v>135.87470259039577</v>
      </c>
      <c r="DW836" s="121"/>
      <c r="DX836" s="119">
        <v>76.111874898191886</v>
      </c>
      <c r="DY836" s="119">
        <v>81.631438345007325</v>
      </c>
      <c r="DZ836" s="120">
        <v>97.028115328229347</v>
      </c>
      <c r="EA836" s="121"/>
      <c r="EB836" s="119">
        <v>64.245235988200605</v>
      </c>
      <c r="EC836" s="119">
        <v>71.514852507374655</v>
      </c>
      <c r="ED836" s="120">
        <v>69.606578171091456</v>
      </c>
      <c r="EE836" s="121"/>
      <c r="EF836" s="119">
        <v>60.570283623055815</v>
      </c>
      <c r="EG836" s="119">
        <v>81.876413540713628</v>
      </c>
      <c r="EH836" s="120">
        <v>79.339969502897233</v>
      </c>
      <c r="EI836" s="121"/>
      <c r="EJ836" s="119">
        <v>48.704668435013261</v>
      </c>
      <c r="EK836" s="119">
        <v>43.335649867374002</v>
      </c>
      <c r="EL836" s="120">
        <v>52.539681697612728</v>
      </c>
      <c r="EM836" s="121"/>
      <c r="EN836" s="119">
        <v>46.169084065244675</v>
      </c>
      <c r="EO836" s="119">
        <v>50.166407360936851</v>
      </c>
      <c r="EP836" s="120">
        <v>62.957841907151824</v>
      </c>
      <c r="EQ836" s="121"/>
      <c r="ER836" s="119">
        <v>71.501374360540595</v>
      </c>
      <c r="ES836" s="119">
        <v>61.785920439795383</v>
      </c>
      <c r="ET836" s="120">
        <v>70.955562342521191</v>
      </c>
      <c r="EU836" s="121"/>
      <c r="EV836" s="119">
        <v>81.638038223721182</v>
      </c>
      <c r="EW836" s="119">
        <v>58.529359190556491</v>
      </c>
      <c r="EX836" s="120">
        <v>84.479269252388988</v>
      </c>
      <c r="EY836" s="121"/>
      <c r="EZ836" s="119">
        <v>89.693582227707495</v>
      </c>
      <c r="FA836" s="119">
        <v>85.074631286639928</v>
      </c>
      <c r="FB836" s="120">
        <v>73.903215057081155</v>
      </c>
    </row>
    <row r="837" spans="1:158" s="118" customFormat="1" ht="15" customHeight="1" x14ac:dyDescent="0.25">
      <c r="A837" s="565">
        <v>52050040</v>
      </c>
      <c r="B837" s="315">
        <v>-77.479194440000001</v>
      </c>
      <c r="C837" s="315">
        <v>1.3222499999999999</v>
      </c>
      <c r="D837" s="87">
        <v>2000</v>
      </c>
      <c r="E837" s="530" t="s">
        <v>606</v>
      </c>
      <c r="F837" s="89" t="s">
        <v>616</v>
      </c>
      <c r="G837" s="89" t="s">
        <v>1521</v>
      </c>
      <c r="H837" s="89" t="s">
        <v>1103</v>
      </c>
      <c r="I837" s="89" t="s">
        <v>1557</v>
      </c>
      <c r="J837" s="171" t="s">
        <v>1137</v>
      </c>
      <c r="K837" s="126">
        <v>0</v>
      </c>
      <c r="L837" s="126">
        <v>1</v>
      </c>
      <c r="M837" s="126">
        <v>0</v>
      </c>
      <c r="N837" s="126">
        <v>0</v>
      </c>
      <c r="O837" s="126">
        <v>5</v>
      </c>
      <c r="P837" s="126">
        <v>0</v>
      </c>
      <c r="Q837" s="126">
        <v>0</v>
      </c>
      <c r="R837" s="126">
        <v>0</v>
      </c>
      <c r="S837" s="126">
        <v>0</v>
      </c>
      <c r="T837" s="126">
        <v>0</v>
      </c>
      <c r="U837" s="126">
        <v>0</v>
      </c>
      <c r="V837" s="661">
        <v>0</v>
      </c>
      <c r="W837" s="661">
        <v>2</v>
      </c>
      <c r="X837" s="126">
        <v>27</v>
      </c>
      <c r="Y837" s="126">
        <v>2</v>
      </c>
      <c r="Z837" s="339">
        <v>13</v>
      </c>
      <c r="AA837" s="126">
        <v>7</v>
      </c>
      <c r="AB837" s="91">
        <v>6</v>
      </c>
      <c r="AC837" s="91">
        <v>4</v>
      </c>
      <c r="AD837" s="126">
        <v>1</v>
      </c>
      <c r="AE837" s="126">
        <v>0</v>
      </c>
      <c r="AF837" s="126">
        <v>6</v>
      </c>
      <c r="AG837" s="126">
        <v>8</v>
      </c>
      <c r="AH837" s="126">
        <v>0</v>
      </c>
      <c r="AI837" s="126">
        <v>1</v>
      </c>
      <c r="AJ837" s="126">
        <v>0</v>
      </c>
      <c r="AK837" s="126">
        <v>0</v>
      </c>
      <c r="AL837" s="126">
        <v>1</v>
      </c>
      <c r="AM837" s="126">
        <v>15</v>
      </c>
      <c r="AN837" s="126">
        <v>1</v>
      </c>
      <c r="AO837" s="120"/>
      <c r="AP837" s="92">
        <f t="shared" ref="AP837:AP900" si="568">IF(AT837&gt;1,SUM(K837:AO837),"")</f>
        <v>100</v>
      </c>
      <c r="AQ837" s="93">
        <v>170.66785714285714</v>
      </c>
      <c r="AR837" s="94">
        <f t="shared" ref="AR837:AR844" si="569">+AP837*100/AQ837</f>
        <v>58.59334128528679</v>
      </c>
      <c r="AS837" s="95">
        <f t="shared" ref="AS837:AS844" si="570">IF(AND((AP837*$AT$1*100/(AQ837*AT837))&gt;100+3.33*AP837-AQ837*AT837/$AT$1,AQ837&lt;30),IF(100+3.33*AP837-AQ837*AT837/$AT$1&gt;200,200,100+3.33*AP837-AQ837*AT837/$AT$1),IF((AP837*$AT$1*100/(AQ837*AT837))&lt;100+AP837-3.33*AQ837*AT837/$AT$1,100+AP837-3.33*AQ837*AT837/$AT$1,IF((AP837*$AT$1*100/(AQ837*AT837))&gt;200,200,(AP837*$AT$1*100/(AQ837*AT837)))))</f>
        <v>58.59334128528679</v>
      </c>
      <c r="AT837" s="96">
        <f t="shared" ref="AT837:AT844" si="571">COUNT(K837:AO837)</f>
        <v>30</v>
      </c>
      <c r="AU837" s="97">
        <f t="shared" ref="AU837:AU844" si="572">COUNTIF(K837:AO837,"&gt;0")</f>
        <v>16</v>
      </c>
      <c r="AV837" s="98"/>
      <c r="AW837" s="58">
        <f t="shared" si="539"/>
        <v>1</v>
      </c>
      <c r="AX837" s="99"/>
      <c r="AY837" s="100">
        <f t="shared" ref="AY837:AY844" si="573">MAX(K837:AO837)</f>
        <v>27</v>
      </c>
      <c r="AZ837" s="101">
        <v>112</v>
      </c>
      <c r="BA837" s="102">
        <f t="shared" ref="BA837:BA900" si="574">IF(AND(AZ837&gt;0,AY837&gt;0),AY837-AZ837,"")</f>
        <v>-85</v>
      </c>
      <c r="BB837" s="102" t="str">
        <f t="shared" ref="BB837:BB900" si="575">IF(AND(ISNUMBER(BA837),BA837&gt;0),"Si","")</f>
        <v/>
      </c>
      <c r="BC837" s="102" t="str">
        <f t="shared" ref="BC837:BC900" si="576">IF(AND(BB837="Si",AY837=AW837),"Si","")</f>
        <v/>
      </c>
      <c r="BD837" s="102">
        <v>16.951468710089401</v>
      </c>
      <c r="BE837" s="103">
        <f t="shared" ref="BE837:BE844" si="577">AU837-BD837</f>
        <v>-0.95146871008940082</v>
      </c>
      <c r="BF837" s="200" t="s">
        <v>606</v>
      </c>
      <c r="BG837" s="105">
        <v>94.228571428571414</v>
      </c>
      <c r="BH837" s="105">
        <v>85.946153846153848</v>
      </c>
      <c r="BI837" s="105">
        <v>126.14285714285714</v>
      </c>
      <c r="BJ837" s="105">
        <v>170.66785714285714</v>
      </c>
      <c r="BK837" s="105">
        <v>150.84137931034482</v>
      </c>
      <c r="BL837" s="105">
        <v>70.660000000000011</v>
      </c>
      <c r="BM837" s="105">
        <v>43.425000000000004</v>
      </c>
      <c r="BN837" s="105">
        <v>25.95</v>
      </c>
      <c r="BO837" s="105">
        <v>53.88</v>
      </c>
      <c r="BP837" s="105">
        <v>131.62068965517241</v>
      </c>
      <c r="BQ837" s="105">
        <v>165.08571428571426</v>
      </c>
      <c r="BR837" s="106">
        <v>131.68799999999999</v>
      </c>
      <c r="BS837" s="107"/>
      <c r="BT837" s="237">
        <v>11.792222222222222</v>
      </c>
      <c r="BU837" s="237">
        <v>10.170049700914847</v>
      </c>
      <c r="BV837" s="237">
        <v>13.25287356321839</v>
      </c>
      <c r="BW837" s="237">
        <v>16.951468710089401</v>
      </c>
      <c r="BX837" s="237">
        <v>15.877777777777776</v>
      </c>
      <c r="BY837" s="109">
        <v>9.6</v>
      </c>
      <c r="BZ837" s="109">
        <v>6.0714285714285712</v>
      </c>
      <c r="CA837" s="109">
        <v>4.7333333333333325</v>
      </c>
      <c r="CB837" s="109">
        <v>7.1000000000000014</v>
      </c>
      <c r="CC837" s="109">
        <v>14.18</v>
      </c>
      <c r="CD837" s="109">
        <v>16.426436781609191</v>
      </c>
      <c r="CE837" s="109">
        <v>15.201190476190474</v>
      </c>
      <c r="CF837" s="110"/>
      <c r="CG837" s="111">
        <v>46</v>
      </c>
      <c r="CH837" s="111">
        <v>160</v>
      </c>
      <c r="CI837" s="111">
        <v>129</v>
      </c>
      <c r="CJ837" s="111">
        <v>112</v>
      </c>
      <c r="CK837" s="111">
        <v>160.6</v>
      </c>
      <c r="CL837" s="111">
        <v>80.599999999999994</v>
      </c>
      <c r="CM837" s="111">
        <v>70</v>
      </c>
      <c r="CN837" s="111">
        <v>50</v>
      </c>
      <c r="CO837" s="111">
        <v>67</v>
      </c>
      <c r="CP837" s="111">
        <v>156</v>
      </c>
      <c r="CQ837" s="111">
        <v>159</v>
      </c>
      <c r="CR837" s="111">
        <v>159</v>
      </c>
      <c r="CS837" s="112"/>
      <c r="CT837" s="531" t="s">
        <v>606</v>
      </c>
      <c r="CU837" s="114">
        <f t="shared" ref="CU837:CU844" si="578">SUM(K837:T837)</f>
        <v>6</v>
      </c>
      <c r="CV837" s="114"/>
      <c r="CW837" s="114"/>
      <c r="CX837" s="114">
        <f t="shared" ref="CX837:CX844" si="579">SUM(U837:AD837)</f>
        <v>62</v>
      </c>
      <c r="CY837" s="114"/>
      <c r="CZ837" s="114"/>
      <c r="DA837" s="114">
        <f t="shared" ref="DA837:DA844" si="580">SUM(AE837:AO837)</f>
        <v>32</v>
      </c>
      <c r="DB837" s="115">
        <f t="shared" ref="DB837:DB844" si="581">+SUM(CU837:DA837)</f>
        <v>100</v>
      </c>
      <c r="DC837" s="116">
        <f t="shared" ref="DC837:DC844" si="582">COUNT(K837:T837)</f>
        <v>10</v>
      </c>
      <c r="DD837" s="116">
        <f t="shared" ref="DD837:DD844" si="583">COUNT(U837:AD837)</f>
        <v>10</v>
      </c>
      <c r="DE837" s="116">
        <f t="shared" ref="DE837:DE844" si="584">COUNT(AE837:AO837)</f>
        <v>10</v>
      </c>
      <c r="DF837" s="117">
        <f t="shared" ref="DF837:DF844" si="585">COUNT(K837:AO837)</f>
        <v>30</v>
      </c>
      <c r="DH837" s="119">
        <v>30.049744942832017</v>
      </c>
      <c r="DI837" s="119">
        <v>26.590070360598066</v>
      </c>
      <c r="DJ837" s="120">
        <v>18.28685136323659</v>
      </c>
      <c r="DK837" s="121"/>
      <c r="DL837" s="119">
        <v>19.584754244861486</v>
      </c>
      <c r="DM837" s="119">
        <v>34.555299374441468</v>
      </c>
      <c r="DN837" s="120">
        <v>22.353279714030386</v>
      </c>
      <c r="DO837" s="121"/>
      <c r="DP837" s="119">
        <v>24.229253550921729</v>
      </c>
      <c r="DQ837" s="119">
        <v>40.849320036264736</v>
      </c>
      <c r="DR837" s="120">
        <v>45.354759746146875</v>
      </c>
      <c r="DS837" s="121"/>
      <c r="DT837" s="119">
        <v>43.349752694990485</v>
      </c>
      <c r="DU837" s="119">
        <v>46.962232086239688</v>
      </c>
      <c r="DV837" s="120">
        <v>67.934681885436476</v>
      </c>
      <c r="DW837" s="121"/>
      <c r="DX837" s="119">
        <v>43.283550724637685</v>
      </c>
      <c r="DY837" s="119">
        <v>40.298478260869565</v>
      </c>
      <c r="DZ837" s="120">
        <v>53.731304347826089</v>
      </c>
      <c r="EA837" s="121"/>
      <c r="EB837" s="119">
        <v>30.655937673900944</v>
      </c>
      <c r="EC837" s="119">
        <v>20.262314969393433</v>
      </c>
      <c r="ED837" s="120">
        <v>11.968414023372288</v>
      </c>
      <c r="EE837" s="121"/>
      <c r="EF837" s="119">
        <v>17.535981308411216</v>
      </c>
      <c r="EG837" s="119">
        <v>10.131900311526481</v>
      </c>
      <c r="EH837" s="120">
        <v>14.028785046728975</v>
      </c>
      <c r="EI837" s="121"/>
      <c r="EJ837" s="119">
        <v>6.2848000000000006</v>
      </c>
      <c r="EK837" s="119">
        <v>6.9132799999999994</v>
      </c>
      <c r="EL837" s="120">
        <v>12.988586666666668</v>
      </c>
      <c r="EM837" s="121"/>
      <c r="EN837" s="119">
        <v>12.085942241801273</v>
      </c>
      <c r="EO837" s="119">
        <v>18.029848262359277</v>
      </c>
      <c r="EP837" s="120">
        <v>37.347542829172795</v>
      </c>
      <c r="EQ837" s="121"/>
      <c r="ER837" s="119">
        <v>29.744497558468261</v>
      </c>
      <c r="ES837" s="119">
        <v>40.605152916987926</v>
      </c>
      <c r="ET837" s="120">
        <v>56.553682857877156</v>
      </c>
      <c r="EU837" s="121"/>
      <c r="EV837" s="119">
        <v>42.920031872509959</v>
      </c>
      <c r="EW837" s="119">
        <v>42.72132802124834</v>
      </c>
      <c r="EX837" s="120">
        <v>39.045306772908361</v>
      </c>
      <c r="EY837" s="121"/>
      <c r="EZ837" s="119">
        <v>31.905328467153286</v>
      </c>
      <c r="FA837" s="119">
        <v>37.813722627737228</v>
      </c>
      <c r="FB837" s="120">
        <v>38.207615571776159</v>
      </c>
    </row>
    <row r="838" spans="1:158" s="118" customFormat="1" ht="15" customHeight="1" x14ac:dyDescent="0.25">
      <c r="A838" s="565">
        <v>52060040</v>
      </c>
      <c r="B838" s="315">
        <v>-77.641694439999995</v>
      </c>
      <c r="C838" s="315">
        <v>1.52916667</v>
      </c>
      <c r="D838" s="87">
        <v>1770</v>
      </c>
      <c r="E838" s="530" t="s">
        <v>607</v>
      </c>
      <c r="F838" s="89" t="s">
        <v>616</v>
      </c>
      <c r="G838" s="89" t="s">
        <v>1521</v>
      </c>
      <c r="H838" s="89" t="s">
        <v>1103</v>
      </c>
      <c r="I838" s="89" t="s">
        <v>1697</v>
      </c>
      <c r="J838" s="171" t="s">
        <v>1138</v>
      </c>
      <c r="K838" s="126">
        <v>3.7</v>
      </c>
      <c r="L838" s="126">
        <v>1.1000000000000001</v>
      </c>
      <c r="M838" s="126">
        <v>0.7</v>
      </c>
      <c r="N838" s="126">
        <v>0.3</v>
      </c>
      <c r="O838" s="126">
        <v>2.6</v>
      </c>
      <c r="P838" s="126">
        <v>2</v>
      </c>
      <c r="Q838" s="126">
        <v>0.3</v>
      </c>
      <c r="R838" s="126">
        <v>5.0999999999999996</v>
      </c>
      <c r="S838" s="126">
        <v>0.2</v>
      </c>
      <c r="T838" s="126">
        <v>0.1</v>
      </c>
      <c r="U838" s="126">
        <v>0</v>
      </c>
      <c r="V838" s="661">
        <v>2.5</v>
      </c>
      <c r="W838" s="661">
        <v>3.3</v>
      </c>
      <c r="X838" s="126">
        <v>34.9</v>
      </c>
      <c r="Y838" s="126">
        <v>5.9</v>
      </c>
      <c r="Z838" s="339">
        <v>45.4</v>
      </c>
      <c r="AA838" s="126">
        <v>11.9</v>
      </c>
      <c r="AB838" s="91">
        <v>5.9</v>
      </c>
      <c r="AC838" s="91">
        <v>16.899999999999999</v>
      </c>
      <c r="AD838" s="126">
        <v>0.1</v>
      </c>
      <c r="AE838" s="126">
        <v>4.9000000000000004</v>
      </c>
      <c r="AF838" s="126">
        <v>29.8</v>
      </c>
      <c r="AG838" s="126">
        <v>7.5</v>
      </c>
      <c r="AH838" s="126">
        <v>5.2</v>
      </c>
      <c r="AI838" s="126">
        <v>1.3</v>
      </c>
      <c r="AJ838" s="126">
        <v>13.9</v>
      </c>
      <c r="AK838" s="126">
        <v>0.4</v>
      </c>
      <c r="AL838" s="126">
        <v>4.5</v>
      </c>
      <c r="AM838" s="126">
        <v>4.2</v>
      </c>
      <c r="AN838" s="126" t="s">
        <v>1301</v>
      </c>
      <c r="AO838" s="120"/>
      <c r="AP838" s="92">
        <f t="shared" si="568"/>
        <v>214.60000000000002</v>
      </c>
      <c r="AQ838" s="93">
        <v>237.77407407407406</v>
      </c>
      <c r="AR838" s="94">
        <f t="shared" si="569"/>
        <v>90.253742270128839</v>
      </c>
      <c r="AS838" s="95">
        <f t="shared" si="570"/>
        <v>93.36594027944362</v>
      </c>
      <c r="AT838" s="96">
        <f t="shared" si="571"/>
        <v>29</v>
      </c>
      <c r="AU838" s="97">
        <f t="shared" si="572"/>
        <v>28</v>
      </c>
      <c r="AV838" s="98"/>
      <c r="AW838" s="58">
        <f t="shared" si="539"/>
        <v>4.2</v>
      </c>
      <c r="AX838" s="99"/>
      <c r="AY838" s="100">
        <f t="shared" si="573"/>
        <v>45.4</v>
      </c>
      <c r="AZ838" s="101">
        <v>131.5</v>
      </c>
      <c r="BA838" s="102">
        <f t="shared" si="574"/>
        <v>-86.1</v>
      </c>
      <c r="BB838" s="102" t="str">
        <f t="shared" si="575"/>
        <v/>
      </c>
      <c r="BC838" s="102" t="str">
        <f t="shared" si="576"/>
        <v/>
      </c>
      <c r="BD838" s="102">
        <v>18.839476813317475</v>
      </c>
      <c r="BE838" s="103">
        <f t="shared" si="577"/>
        <v>9.160523186682525</v>
      </c>
      <c r="BF838" s="200" t="s">
        <v>607</v>
      </c>
      <c r="BG838" s="105">
        <v>308.53333333333325</v>
      </c>
      <c r="BH838" s="105">
        <v>218.7833333333333</v>
      </c>
      <c r="BI838" s="105">
        <v>247.33333333333326</v>
      </c>
      <c r="BJ838" s="105">
        <v>237.77407407407406</v>
      </c>
      <c r="BK838" s="105">
        <v>225.5344827586207</v>
      </c>
      <c r="BL838" s="105">
        <v>99.453571428571422</v>
      </c>
      <c r="BM838" s="105">
        <v>67.103571428571428</v>
      </c>
      <c r="BN838" s="105">
        <v>47.1</v>
      </c>
      <c r="BO838" s="105">
        <v>108.91428571428571</v>
      </c>
      <c r="BP838" s="105">
        <v>299.25</v>
      </c>
      <c r="BQ838" s="105">
        <v>358.44137931034487</v>
      </c>
      <c r="BR838" s="106">
        <v>369.26</v>
      </c>
      <c r="BS838" s="107"/>
      <c r="BT838" s="142">
        <v>19.033333333333324</v>
      </c>
      <c r="BU838" s="143">
        <v>15.816984811165844</v>
      </c>
      <c r="BV838" s="143">
        <v>18.282758620689652</v>
      </c>
      <c r="BW838" s="143">
        <v>18.839476813317475</v>
      </c>
      <c r="BX838" s="143">
        <v>18.827586206896548</v>
      </c>
      <c r="BY838" s="143">
        <v>12.525564803804995</v>
      </c>
      <c r="BZ838" s="143">
        <v>9.7655172413793085</v>
      </c>
      <c r="CA838" s="143">
        <v>6.6523809523809501</v>
      </c>
      <c r="CB838" s="143">
        <v>10.193816884661118</v>
      </c>
      <c r="CC838" s="143">
        <v>19.44222222222222</v>
      </c>
      <c r="CD838" s="143">
        <v>22.727586206896557</v>
      </c>
      <c r="CE838" s="144">
        <v>21.6</v>
      </c>
      <c r="CF838" s="110"/>
      <c r="CG838" s="111">
        <v>108.2</v>
      </c>
      <c r="CH838" s="111">
        <v>127.2</v>
      </c>
      <c r="CI838" s="111">
        <v>111.9</v>
      </c>
      <c r="CJ838" s="111">
        <v>131.5</v>
      </c>
      <c r="CK838" s="111">
        <v>103.3</v>
      </c>
      <c r="CL838" s="111">
        <v>60.9</v>
      </c>
      <c r="CM838" s="111">
        <v>104.3</v>
      </c>
      <c r="CN838" s="111">
        <v>100.6</v>
      </c>
      <c r="CO838" s="111">
        <v>94.6</v>
      </c>
      <c r="CP838" s="111">
        <v>108.7</v>
      </c>
      <c r="CQ838" s="111">
        <v>127.5</v>
      </c>
      <c r="CR838" s="111">
        <v>129.9</v>
      </c>
      <c r="CS838" s="112"/>
      <c r="CT838" s="531" t="s">
        <v>607</v>
      </c>
      <c r="CU838" s="114">
        <f t="shared" si="578"/>
        <v>16.100000000000001</v>
      </c>
      <c r="CV838" s="114"/>
      <c r="CW838" s="114"/>
      <c r="CX838" s="114">
        <f t="shared" si="579"/>
        <v>126.80000000000001</v>
      </c>
      <c r="CY838" s="114"/>
      <c r="CZ838" s="114"/>
      <c r="DA838" s="114">
        <f t="shared" si="580"/>
        <v>71.7</v>
      </c>
      <c r="DB838" s="115">
        <f t="shared" si="581"/>
        <v>214.60000000000002</v>
      </c>
      <c r="DC838" s="116">
        <f t="shared" si="582"/>
        <v>10</v>
      </c>
      <c r="DD838" s="116">
        <f t="shared" si="583"/>
        <v>10</v>
      </c>
      <c r="DE838" s="116">
        <f t="shared" si="584"/>
        <v>9</v>
      </c>
      <c r="DF838" s="117">
        <f t="shared" si="585"/>
        <v>29</v>
      </c>
      <c r="DH838" s="119">
        <v>109.68097079844293</v>
      </c>
      <c r="DI838" s="119">
        <v>108.16743394289864</v>
      </c>
      <c r="DJ838" s="120">
        <v>80.72196562902883</v>
      </c>
      <c r="DK838" s="121"/>
      <c r="DL838" s="119">
        <v>65.017727920227912</v>
      </c>
      <c r="DM838" s="119">
        <v>75.388653846153829</v>
      </c>
      <c r="DN838" s="120">
        <v>67.01213675213674</v>
      </c>
      <c r="DO838" s="121"/>
      <c r="DP838" s="119">
        <v>64.138858944050426</v>
      </c>
      <c r="DQ838" s="119">
        <v>78.213216706067755</v>
      </c>
      <c r="DR838" s="120">
        <v>93.896072498029952</v>
      </c>
      <c r="DS838" s="121"/>
      <c r="DT838" s="119">
        <v>72.227325852076575</v>
      </c>
      <c r="DU838" s="119">
        <v>86.252049318499218</v>
      </c>
      <c r="DV838" s="120">
        <v>72.628032236831515</v>
      </c>
      <c r="DW838" s="121"/>
      <c r="DX838" s="119">
        <v>72.053053529266677</v>
      </c>
      <c r="DY838" s="119">
        <v>70.812541847270694</v>
      </c>
      <c r="DZ838" s="120">
        <v>74.430700919758976</v>
      </c>
      <c r="EA838" s="121"/>
      <c r="EB838" s="119">
        <v>42.810544142552089</v>
      </c>
      <c r="EC838" s="119">
        <v>33.622432074221337</v>
      </c>
      <c r="ED838" s="120">
        <v>25.141097857300636</v>
      </c>
      <c r="EE838" s="121"/>
      <c r="EF838" s="119">
        <v>23.850927318295742</v>
      </c>
      <c r="EG838" s="119">
        <v>20.691189083820664</v>
      </c>
      <c r="EH838" s="120">
        <v>23.239365079365086</v>
      </c>
      <c r="EI838" s="121"/>
      <c r="EJ838" s="119">
        <v>19.113128850971624</v>
      </c>
      <c r="EK838" s="119">
        <v>17.033461981176785</v>
      </c>
      <c r="EL838" s="120">
        <v>18.023779538221948</v>
      </c>
      <c r="EM838" s="121"/>
      <c r="EN838" s="119">
        <v>31.8138432594839</v>
      </c>
      <c r="EO838" s="119">
        <v>35.1361749922781</v>
      </c>
      <c r="EP838" s="120">
        <v>65.842574340830595</v>
      </c>
      <c r="EQ838" s="121"/>
      <c r="ER838" s="119">
        <v>60.104700854700859</v>
      </c>
      <c r="ES838" s="119">
        <v>107.62709718265275</v>
      </c>
      <c r="ET838" s="120">
        <v>138.0182019626464</v>
      </c>
      <c r="EU838" s="121"/>
      <c r="EV838" s="119">
        <v>108.80434003112101</v>
      </c>
      <c r="EW838" s="119">
        <v>121.36255102270933</v>
      </c>
      <c r="EX838" s="120">
        <v>112.52157048463116</v>
      </c>
      <c r="EY838" s="121"/>
      <c r="EZ838" s="119">
        <v>96.724735964424667</v>
      </c>
      <c r="FA838" s="119">
        <v>129.56338089061822</v>
      </c>
      <c r="FB838" s="120">
        <v>131.7526238856978</v>
      </c>
    </row>
    <row r="839" spans="1:158" s="118" customFormat="1" ht="15" customHeight="1" x14ac:dyDescent="0.25">
      <c r="A839" s="565">
        <v>52050050</v>
      </c>
      <c r="B839" s="315">
        <v>-77.679666670000003</v>
      </c>
      <c r="C839" s="315">
        <v>1.22063889</v>
      </c>
      <c r="D839" s="87">
        <v>2834</v>
      </c>
      <c r="E839" s="530" t="s">
        <v>608</v>
      </c>
      <c r="F839" s="89" t="s">
        <v>616</v>
      </c>
      <c r="G839" s="89" t="s">
        <v>1521</v>
      </c>
      <c r="H839" s="89" t="s">
        <v>1103</v>
      </c>
      <c r="I839" s="89" t="s">
        <v>1557</v>
      </c>
      <c r="J839" s="171" t="s">
        <v>1139</v>
      </c>
      <c r="K839" s="126">
        <v>10.3</v>
      </c>
      <c r="L839" s="126">
        <v>8.6</v>
      </c>
      <c r="M839" s="126">
        <v>0</v>
      </c>
      <c r="N839" s="126">
        <v>0</v>
      </c>
      <c r="O839" s="126">
        <v>0.5</v>
      </c>
      <c r="P839" s="126">
        <v>3.6</v>
      </c>
      <c r="Q839" s="126">
        <v>0</v>
      </c>
      <c r="R839" s="126">
        <v>0.8</v>
      </c>
      <c r="S839" s="126">
        <v>0</v>
      </c>
      <c r="T839" s="126">
        <v>0</v>
      </c>
      <c r="U839" s="126">
        <v>0</v>
      </c>
      <c r="V839" s="661">
        <v>0</v>
      </c>
      <c r="W839" s="661">
        <v>0.8</v>
      </c>
      <c r="X839" s="126">
        <v>7.9</v>
      </c>
      <c r="Y839" s="126">
        <v>19.8</v>
      </c>
      <c r="Z839" s="339">
        <v>18.3</v>
      </c>
      <c r="AA839" s="126">
        <v>20.399999999999999</v>
      </c>
      <c r="AB839" s="91">
        <v>12.7</v>
      </c>
      <c r="AC839" s="91">
        <v>15.6</v>
      </c>
      <c r="AD839" s="126">
        <v>0.6</v>
      </c>
      <c r="AE839" s="126">
        <v>4.5999999999999996</v>
      </c>
      <c r="AF839" s="126">
        <v>2.8</v>
      </c>
      <c r="AG839" s="126">
        <v>9.6</v>
      </c>
      <c r="AH839" s="126">
        <v>17.8</v>
      </c>
      <c r="AI839" s="126">
        <v>22.8</v>
      </c>
      <c r="AJ839" s="126">
        <v>1.2</v>
      </c>
      <c r="AK839" s="126">
        <v>1</v>
      </c>
      <c r="AL839" s="126">
        <v>0.5</v>
      </c>
      <c r="AM839" s="126">
        <v>1.3</v>
      </c>
      <c r="AN839" s="126">
        <v>1.4</v>
      </c>
      <c r="AO839" s="120"/>
      <c r="AP839" s="92">
        <f t="shared" si="568"/>
        <v>182.9</v>
      </c>
      <c r="AQ839" s="93">
        <v>203.43103448275863</v>
      </c>
      <c r="AR839" s="94">
        <f t="shared" si="569"/>
        <v>89.907619289770309</v>
      </c>
      <c r="AS839" s="95">
        <f t="shared" si="570"/>
        <v>89.907619289770309</v>
      </c>
      <c r="AT839" s="96">
        <f t="shared" si="571"/>
        <v>30</v>
      </c>
      <c r="AU839" s="97">
        <f t="shared" si="572"/>
        <v>23</v>
      </c>
      <c r="AV839" s="98"/>
      <c r="AW839" s="58">
        <f t="shared" si="539"/>
        <v>1.4</v>
      </c>
      <c r="AX839" s="99"/>
      <c r="AY839" s="100">
        <f t="shared" si="573"/>
        <v>22.8</v>
      </c>
      <c r="AZ839" s="101">
        <v>90.9</v>
      </c>
      <c r="BA839" s="102">
        <f t="shared" si="574"/>
        <v>-68.100000000000009</v>
      </c>
      <c r="BB839" s="102" t="str">
        <f t="shared" si="575"/>
        <v/>
      </c>
      <c r="BC839" s="102" t="str">
        <f t="shared" si="576"/>
        <v/>
      </c>
      <c r="BD839" s="102">
        <v>18.120689655172413</v>
      </c>
      <c r="BE839" s="103">
        <f t="shared" si="577"/>
        <v>4.8793103448275872</v>
      </c>
      <c r="BF839" s="200" t="s">
        <v>608</v>
      </c>
      <c r="BG839" s="105">
        <v>163.89333333333335</v>
      </c>
      <c r="BH839" s="105">
        <v>118.22068965517244</v>
      </c>
      <c r="BI839" s="105">
        <v>173.23333333333332</v>
      </c>
      <c r="BJ839" s="105">
        <v>203.43103448275863</v>
      </c>
      <c r="BK839" s="105">
        <v>151.77000000000001</v>
      </c>
      <c r="BL839" s="105">
        <v>83.217857142857156</v>
      </c>
      <c r="BM839" s="105">
        <v>53.864285714285735</v>
      </c>
      <c r="BN839" s="105">
        <v>39.355172413793113</v>
      </c>
      <c r="BO839" s="105">
        <v>70.549999999999983</v>
      </c>
      <c r="BP839" s="105">
        <v>188.56</v>
      </c>
      <c r="BQ839" s="105">
        <v>227.72333333333339</v>
      </c>
      <c r="BR839" s="106">
        <v>209.02068965517242</v>
      </c>
      <c r="BS839" s="107"/>
      <c r="BT839" s="237">
        <v>15.233333333333331</v>
      </c>
      <c r="BU839" s="237">
        <v>12.246820835613937</v>
      </c>
      <c r="BV839" s="237">
        <v>16.766666666666666</v>
      </c>
      <c r="BW839" s="237">
        <v>18.120689655172413</v>
      </c>
      <c r="BX839" s="237">
        <v>17</v>
      </c>
      <c r="BY839" s="109">
        <v>10.108204518430441</v>
      </c>
      <c r="BZ839" s="109">
        <v>6.8655172413793082</v>
      </c>
      <c r="CA839" s="109">
        <v>4.5022222222222208</v>
      </c>
      <c r="CB839" s="109">
        <v>7.7333333333333334</v>
      </c>
      <c r="CC839" s="109">
        <v>16.466666666666665</v>
      </c>
      <c r="CD839" s="109">
        <v>18.633333333333333</v>
      </c>
      <c r="CE839" s="109">
        <v>16.887777777777774</v>
      </c>
      <c r="CF839" s="110"/>
      <c r="CG839" s="111">
        <v>75.2</v>
      </c>
      <c r="CH839" s="111">
        <v>78.400000000000006</v>
      </c>
      <c r="CI839" s="111">
        <v>139.4</v>
      </c>
      <c r="CJ839" s="111">
        <v>90.9</v>
      </c>
      <c r="CK839" s="111">
        <v>99.8</v>
      </c>
      <c r="CL839" s="111">
        <v>110.6</v>
      </c>
      <c r="CM839" s="111">
        <v>63.9</v>
      </c>
      <c r="CN839" s="111">
        <v>50.1</v>
      </c>
      <c r="CO839" s="111">
        <v>64.599999999999994</v>
      </c>
      <c r="CP839" s="111">
        <v>151.19999999999999</v>
      </c>
      <c r="CQ839" s="111">
        <v>135</v>
      </c>
      <c r="CR839" s="111">
        <v>95.2</v>
      </c>
      <c r="CS839" s="112"/>
      <c r="CT839" s="531" t="s">
        <v>608</v>
      </c>
      <c r="CU839" s="114">
        <f t="shared" si="578"/>
        <v>23.8</v>
      </c>
      <c r="CV839" s="114"/>
      <c r="CW839" s="114"/>
      <c r="CX839" s="114">
        <f t="shared" si="579"/>
        <v>96.09999999999998</v>
      </c>
      <c r="CY839" s="114"/>
      <c r="CZ839" s="114"/>
      <c r="DA839" s="114">
        <f t="shared" si="580"/>
        <v>62.999999999999993</v>
      </c>
      <c r="DB839" s="115">
        <f t="shared" si="581"/>
        <v>182.89999999999998</v>
      </c>
      <c r="DC839" s="116">
        <f t="shared" si="582"/>
        <v>10</v>
      </c>
      <c r="DD839" s="116">
        <f t="shared" si="583"/>
        <v>10</v>
      </c>
      <c r="DE839" s="116">
        <f t="shared" si="584"/>
        <v>10</v>
      </c>
      <c r="DF839" s="117">
        <f t="shared" si="585"/>
        <v>30</v>
      </c>
      <c r="DH839" s="119">
        <v>54.438645418326701</v>
      </c>
      <c r="DI839" s="119">
        <v>53.531334661354592</v>
      </c>
      <c r="DJ839" s="120">
        <v>43.853353253652067</v>
      </c>
      <c r="DK839" s="121"/>
      <c r="DL839" s="119">
        <v>39.312514817950884</v>
      </c>
      <c r="DM839" s="119">
        <v>47.620829805249784</v>
      </c>
      <c r="DN839" s="120">
        <v>32.726655376799322</v>
      </c>
      <c r="DO839" s="121"/>
      <c r="DP839" s="119">
        <v>50.912306733167078</v>
      </c>
      <c r="DQ839" s="119">
        <v>55.540698254364081</v>
      </c>
      <c r="DR839" s="120">
        <v>54.936995012468827</v>
      </c>
      <c r="DS839" s="121"/>
      <c r="DT839" s="119">
        <v>59.217681282815384</v>
      </c>
      <c r="DU839" s="119">
        <v>78.488519937562103</v>
      </c>
      <c r="DV839" s="120">
        <v>57.411040158932884</v>
      </c>
      <c r="DW839" s="121"/>
      <c r="DX839" s="119">
        <v>52.679424003504174</v>
      </c>
      <c r="DY839" s="119">
        <v>48.297963206307493</v>
      </c>
      <c r="DZ839" s="120">
        <v>54.10594612352169</v>
      </c>
      <c r="EA839" s="121"/>
      <c r="EB839" s="119">
        <v>36.599317406143335</v>
      </c>
      <c r="EC839" s="119">
        <v>32.736056124383765</v>
      </c>
      <c r="ED839" s="120">
        <v>20.027959802806212</v>
      </c>
      <c r="EE839" s="121"/>
      <c r="EF839" s="119">
        <v>19.956144144144144</v>
      </c>
      <c r="EG839" s="119">
        <v>15.806846846846847</v>
      </c>
      <c r="EH839" s="120">
        <v>19.067009009009009</v>
      </c>
      <c r="EI839" s="121"/>
      <c r="EJ839" s="119">
        <v>12.473277909738718</v>
      </c>
      <c r="EK839" s="119">
        <v>14.668574821852729</v>
      </c>
      <c r="EL839" s="120">
        <v>14.868147268408549</v>
      </c>
      <c r="EM839" s="121"/>
      <c r="EN839" s="119">
        <v>15.65175059952039</v>
      </c>
      <c r="EO839" s="119">
        <v>23.678289368505204</v>
      </c>
      <c r="EP839" s="120">
        <v>44.346626698641103</v>
      </c>
      <c r="EQ839" s="121"/>
      <c r="ER839" s="119">
        <v>47.417766116941536</v>
      </c>
      <c r="ES839" s="119">
        <v>65.841229385307358</v>
      </c>
      <c r="ET839" s="120">
        <v>90.506521739130449</v>
      </c>
      <c r="EU839" s="121"/>
      <c r="EV839" s="119">
        <v>77.789249109769301</v>
      </c>
      <c r="EW839" s="119">
        <v>71.743452546833865</v>
      </c>
      <c r="EX839" s="120">
        <v>67.410631676730134</v>
      </c>
      <c r="EY839" s="121"/>
      <c r="EZ839" s="119">
        <v>53.044521894548694</v>
      </c>
      <c r="FA839" s="119">
        <v>68.457458445040203</v>
      </c>
      <c r="FB839" s="120">
        <v>65.154686327077727</v>
      </c>
    </row>
    <row r="840" spans="1:158" s="118" customFormat="1" ht="15" customHeight="1" x14ac:dyDescent="0.25">
      <c r="A840" s="565">
        <v>52050100</v>
      </c>
      <c r="B840" s="315">
        <v>-77.581388889999999</v>
      </c>
      <c r="C840" s="315">
        <v>0.90666667000000001</v>
      </c>
      <c r="D840" s="87">
        <v>2830</v>
      </c>
      <c r="E840" s="530" t="s">
        <v>609</v>
      </c>
      <c r="F840" s="89" t="s">
        <v>616</v>
      </c>
      <c r="G840" s="89" t="s">
        <v>1521</v>
      </c>
      <c r="H840" s="89" t="s">
        <v>1103</v>
      </c>
      <c r="I840" s="89" t="s">
        <v>1557</v>
      </c>
      <c r="J840" s="171" t="s">
        <v>1140</v>
      </c>
      <c r="K840" s="126">
        <v>4.3</v>
      </c>
      <c r="L840" s="126">
        <v>3.5</v>
      </c>
      <c r="M840" s="126">
        <v>0</v>
      </c>
      <c r="N840" s="126">
        <v>0</v>
      </c>
      <c r="O840" s="126">
        <v>0</v>
      </c>
      <c r="P840" s="126">
        <v>0.5</v>
      </c>
      <c r="Q840" s="126">
        <v>0</v>
      </c>
      <c r="R840" s="126">
        <v>0</v>
      </c>
      <c r="S840" s="126">
        <v>3.7</v>
      </c>
      <c r="T840" s="126">
        <v>0</v>
      </c>
      <c r="U840" s="126">
        <v>0</v>
      </c>
      <c r="V840" s="661">
        <v>0.9</v>
      </c>
      <c r="W840" s="661">
        <v>0</v>
      </c>
      <c r="X840" s="126">
        <v>2.5</v>
      </c>
      <c r="Y840" s="126">
        <v>0</v>
      </c>
      <c r="Z840" s="339">
        <v>8</v>
      </c>
      <c r="AA840" s="126">
        <v>9.3000000000000007</v>
      </c>
      <c r="AB840" s="91">
        <v>5.3</v>
      </c>
      <c r="AC840" s="91">
        <v>0.5</v>
      </c>
      <c r="AD840" s="126">
        <v>0</v>
      </c>
      <c r="AE840" s="126">
        <v>5.3</v>
      </c>
      <c r="AF840" s="126">
        <v>14.5</v>
      </c>
      <c r="AG840" s="126">
        <v>0</v>
      </c>
      <c r="AH840" s="126">
        <v>24.5</v>
      </c>
      <c r="AI840" s="126">
        <v>3.1</v>
      </c>
      <c r="AJ840" s="126">
        <v>7.8</v>
      </c>
      <c r="AK840" s="126">
        <v>2.2999999999999998</v>
      </c>
      <c r="AL840" s="126">
        <v>0</v>
      </c>
      <c r="AM840" s="126">
        <v>0</v>
      </c>
      <c r="AN840" s="126">
        <v>0</v>
      </c>
      <c r="AO840" s="120"/>
      <c r="AP840" s="92">
        <f t="shared" si="568"/>
        <v>95.999999999999986</v>
      </c>
      <c r="AQ840" s="93">
        <v>103.97499999999999</v>
      </c>
      <c r="AR840" s="94">
        <f t="shared" si="569"/>
        <v>92.329886992065383</v>
      </c>
      <c r="AS840" s="95">
        <f t="shared" si="570"/>
        <v>92.329886992065383</v>
      </c>
      <c r="AT840" s="96">
        <f t="shared" si="571"/>
        <v>30</v>
      </c>
      <c r="AU840" s="97">
        <f t="shared" si="572"/>
        <v>16</v>
      </c>
      <c r="AV840" s="98"/>
      <c r="AW840" s="58">
        <f t="shared" si="539"/>
        <v>0</v>
      </c>
      <c r="AX840" s="99"/>
      <c r="AY840" s="100">
        <f t="shared" si="573"/>
        <v>24.5</v>
      </c>
      <c r="AZ840" s="101">
        <v>70.2</v>
      </c>
      <c r="BA840" s="102">
        <f t="shared" si="574"/>
        <v>-45.7</v>
      </c>
      <c r="BB840" s="102" t="str">
        <f t="shared" si="575"/>
        <v/>
      </c>
      <c r="BC840" s="102" t="str">
        <f t="shared" si="576"/>
        <v/>
      </c>
      <c r="BD840" s="102">
        <v>15.077011494252874</v>
      </c>
      <c r="BE840" s="103">
        <f t="shared" si="577"/>
        <v>0.9229885057471261</v>
      </c>
      <c r="BF840" s="200" t="s">
        <v>609</v>
      </c>
      <c r="BG840" s="105">
        <v>67.239999999999995</v>
      </c>
      <c r="BH840" s="105">
        <v>75.493333333333325</v>
      </c>
      <c r="BI840" s="105">
        <v>105.98965517241382</v>
      </c>
      <c r="BJ840" s="105">
        <v>103.97499999999999</v>
      </c>
      <c r="BK840" s="105">
        <v>102.44827586206901</v>
      </c>
      <c r="BL840" s="105">
        <v>64.957142857142856</v>
      </c>
      <c r="BM840" s="105">
        <v>56.91724137931034</v>
      </c>
      <c r="BN840" s="105">
        <v>38.724137931034491</v>
      </c>
      <c r="BO840" s="105">
        <v>61.248275862068951</v>
      </c>
      <c r="BP840" s="105">
        <v>90.772413793103439</v>
      </c>
      <c r="BQ840" s="105">
        <v>111.82413793103449</v>
      </c>
      <c r="BR840" s="106">
        <v>102.85172413793104</v>
      </c>
      <c r="BS840" s="107"/>
      <c r="BT840" s="237">
        <v>11.2</v>
      </c>
      <c r="BU840" s="237">
        <v>10.982245484400657</v>
      </c>
      <c r="BV840" s="237">
        <v>12.778160919540229</v>
      </c>
      <c r="BW840" s="237">
        <v>15.077011494252874</v>
      </c>
      <c r="BX840" s="237">
        <v>14.176666666666668</v>
      </c>
      <c r="BY840" s="109">
        <v>12.53920817369093</v>
      </c>
      <c r="BZ840" s="109">
        <v>11.931034482758617</v>
      </c>
      <c r="CA840" s="109">
        <v>10.445555555555552</v>
      </c>
      <c r="CB840" s="109">
        <v>9.0344827586206904</v>
      </c>
      <c r="CC840" s="109">
        <v>11.411111111111113</v>
      </c>
      <c r="CD840" s="109">
        <v>13.931034482758619</v>
      </c>
      <c r="CE840" s="109">
        <v>14.091111111111108</v>
      </c>
      <c r="CF840" s="110"/>
      <c r="CG840" s="111">
        <v>70.2</v>
      </c>
      <c r="CH840" s="111">
        <v>107.7</v>
      </c>
      <c r="CI840" s="111">
        <v>80.3</v>
      </c>
      <c r="CJ840" s="111">
        <v>70.2</v>
      </c>
      <c r="CK840" s="111">
        <v>90.7</v>
      </c>
      <c r="CL840" s="111">
        <v>33.4</v>
      </c>
      <c r="CM840" s="111">
        <v>70.400000000000006</v>
      </c>
      <c r="CN840" s="111">
        <v>34.1</v>
      </c>
      <c r="CO840" s="111">
        <v>98.2</v>
      </c>
      <c r="CP840" s="111">
        <v>91.8</v>
      </c>
      <c r="CQ840" s="111">
        <v>53</v>
      </c>
      <c r="CR840" s="111">
        <v>44.3</v>
      </c>
      <c r="CS840" s="112"/>
      <c r="CT840" s="531" t="s">
        <v>609</v>
      </c>
      <c r="CU840" s="114">
        <f t="shared" si="578"/>
        <v>12</v>
      </c>
      <c r="CV840" s="114"/>
      <c r="CW840" s="114"/>
      <c r="CX840" s="114">
        <f t="shared" si="579"/>
        <v>26.500000000000004</v>
      </c>
      <c r="CY840" s="114"/>
      <c r="CZ840" s="114"/>
      <c r="DA840" s="114">
        <f t="shared" si="580"/>
        <v>57.499999999999993</v>
      </c>
      <c r="DB840" s="115">
        <f t="shared" si="581"/>
        <v>96</v>
      </c>
      <c r="DC840" s="116">
        <f t="shared" si="582"/>
        <v>10</v>
      </c>
      <c r="DD840" s="116">
        <f t="shared" si="583"/>
        <v>10</v>
      </c>
      <c r="DE840" s="116">
        <f t="shared" si="584"/>
        <v>10</v>
      </c>
      <c r="DF840" s="117">
        <f t="shared" si="585"/>
        <v>30</v>
      </c>
      <c r="DH840" s="119">
        <v>19.952545414989658</v>
      </c>
      <c r="DI840" s="119">
        <v>18.687262047209828</v>
      </c>
      <c r="DJ840" s="120">
        <v>23.067089089524629</v>
      </c>
      <c r="DK840" s="121"/>
      <c r="DL840" s="119">
        <v>27.700653357531763</v>
      </c>
      <c r="DM840" s="119">
        <v>29.86315789473684</v>
      </c>
      <c r="DN840" s="120">
        <v>20.69825771324864</v>
      </c>
      <c r="DO840" s="121"/>
      <c r="DP840" s="119">
        <v>35.974139596868234</v>
      </c>
      <c r="DQ840" s="119">
        <v>30.045440613026823</v>
      </c>
      <c r="DR840" s="120">
        <v>37.983868065967023</v>
      </c>
      <c r="DS840" s="121"/>
      <c r="DT840" s="119">
        <v>30.649797362275034</v>
      </c>
      <c r="DU840" s="119">
        <v>41.100875807116353</v>
      </c>
      <c r="DV840" s="120">
        <v>29.142430278884458</v>
      </c>
      <c r="DW840" s="121"/>
      <c r="DX840" s="119">
        <v>34.858790040716315</v>
      </c>
      <c r="DY840" s="119">
        <v>25.31531726299859</v>
      </c>
      <c r="DZ840" s="120">
        <v>35.963823730767835</v>
      </c>
      <c r="EA840" s="121"/>
      <c r="EB840" s="119">
        <v>21.704022988505745</v>
      </c>
      <c r="EC840" s="119">
        <v>17.803299962921763</v>
      </c>
      <c r="ED840" s="120">
        <v>16.303021876158695</v>
      </c>
      <c r="EE840" s="121"/>
      <c r="EF840" s="119">
        <v>18.689093825180436</v>
      </c>
      <c r="EG840" s="119">
        <v>15.391018444266241</v>
      </c>
      <c r="EH840" s="120">
        <v>13.192301523656779</v>
      </c>
      <c r="EI840" s="121"/>
      <c r="EJ840" s="119">
        <v>13.294106699751861</v>
      </c>
      <c r="EK840" s="119">
        <v>14.593530662885501</v>
      </c>
      <c r="EL840" s="120">
        <v>12.394505494505495</v>
      </c>
      <c r="EM840" s="121"/>
      <c r="EN840" s="119">
        <v>18.386265502985758</v>
      </c>
      <c r="EO840" s="119">
        <v>18.286340146991272</v>
      </c>
      <c r="EP840" s="120">
        <v>25.480965778594392</v>
      </c>
      <c r="EQ840" s="121"/>
      <c r="ER840" s="119">
        <v>23.084018497614974</v>
      </c>
      <c r="ES840" s="119">
        <v>28.780075010013473</v>
      </c>
      <c r="ET840" s="120">
        <v>42.770389250992245</v>
      </c>
      <c r="EU840" s="121"/>
      <c r="EV840" s="119">
        <v>33.573809523809523</v>
      </c>
      <c r="EW840" s="119">
        <v>36.515321536469571</v>
      </c>
      <c r="EX840" s="120">
        <v>30.632297511149471</v>
      </c>
      <c r="EY840" s="121"/>
      <c r="EZ840" s="119">
        <v>28.555449542737239</v>
      </c>
      <c r="FA840" s="119">
        <v>33.297874025099958</v>
      </c>
      <c r="FB840" s="120">
        <v>26.032883328714512</v>
      </c>
    </row>
    <row r="841" spans="1:158" s="118" customFormat="1" ht="15" customHeight="1" x14ac:dyDescent="0.25">
      <c r="A841" s="565">
        <v>52090010</v>
      </c>
      <c r="B841" s="315">
        <v>-78.658333330000005</v>
      </c>
      <c r="C841" s="315">
        <v>2.03888889</v>
      </c>
      <c r="D841" s="87">
        <v>6</v>
      </c>
      <c r="E841" s="568" t="s">
        <v>610</v>
      </c>
      <c r="F841" s="89" t="s">
        <v>616</v>
      </c>
      <c r="G841" s="89" t="s">
        <v>1521</v>
      </c>
      <c r="H841" s="89" t="s">
        <v>1103</v>
      </c>
      <c r="I841" s="89" t="s">
        <v>1698</v>
      </c>
      <c r="J841" s="171" t="s">
        <v>1141</v>
      </c>
      <c r="K841" s="126">
        <v>0</v>
      </c>
      <c r="L841" s="126">
        <v>0</v>
      </c>
      <c r="M841" s="126">
        <v>0</v>
      </c>
      <c r="N841" s="126">
        <v>60</v>
      </c>
      <c r="O841" s="126">
        <v>26</v>
      </c>
      <c r="P841" s="126">
        <v>0</v>
      </c>
      <c r="Q841" s="126">
        <v>0</v>
      </c>
      <c r="R841" s="126">
        <v>0</v>
      </c>
      <c r="S841" s="126">
        <v>0</v>
      </c>
      <c r="T841" s="126">
        <v>6</v>
      </c>
      <c r="U841" s="126">
        <v>0</v>
      </c>
      <c r="V841" s="661">
        <v>0</v>
      </c>
      <c r="W841" s="661">
        <v>0</v>
      </c>
      <c r="X841" s="126">
        <v>50</v>
      </c>
      <c r="Y841" s="126" t="s">
        <v>1301</v>
      </c>
      <c r="Z841" s="339">
        <v>104</v>
      </c>
      <c r="AA841" s="126">
        <v>0</v>
      </c>
      <c r="AB841" s="91">
        <v>0</v>
      </c>
      <c r="AC841" s="91">
        <v>0</v>
      </c>
      <c r="AD841" s="126">
        <v>3</v>
      </c>
      <c r="AE841" s="126">
        <v>0</v>
      </c>
      <c r="AF841" s="126">
        <v>25</v>
      </c>
      <c r="AG841" s="126" t="s">
        <v>1301</v>
      </c>
      <c r="AH841" s="126">
        <v>2</v>
      </c>
      <c r="AI841" s="126">
        <v>0</v>
      </c>
      <c r="AJ841" s="126">
        <v>0</v>
      </c>
      <c r="AK841" s="126">
        <v>13</v>
      </c>
      <c r="AL841" s="126">
        <v>65</v>
      </c>
      <c r="AM841" s="126" t="s">
        <v>1301</v>
      </c>
      <c r="AN841" s="126" t="s">
        <v>1301</v>
      </c>
      <c r="AO841" s="120"/>
      <c r="AP841" s="92">
        <f t="shared" si="568"/>
        <v>354</v>
      </c>
      <c r="AQ841" s="93">
        <v>432.97142857142859</v>
      </c>
      <c r="AR841" s="94">
        <f t="shared" si="569"/>
        <v>81.760591263032865</v>
      </c>
      <c r="AS841" s="95">
        <f t="shared" si="570"/>
        <v>94.339143765037917</v>
      </c>
      <c r="AT841" s="96">
        <f t="shared" si="571"/>
        <v>26</v>
      </c>
      <c r="AU841" s="97">
        <f t="shared" si="572"/>
        <v>10</v>
      </c>
      <c r="AV841" s="98"/>
      <c r="AW841" s="58">
        <f t="shared" si="539"/>
        <v>65</v>
      </c>
      <c r="AX841" s="99"/>
      <c r="AY841" s="100">
        <f t="shared" si="573"/>
        <v>104</v>
      </c>
      <c r="AZ841" s="101">
        <v>148</v>
      </c>
      <c r="BA841" s="102">
        <f t="shared" si="574"/>
        <v>-44</v>
      </c>
      <c r="BB841" s="102" t="str">
        <f t="shared" si="575"/>
        <v/>
      </c>
      <c r="BC841" s="102" t="str">
        <f t="shared" si="576"/>
        <v/>
      </c>
      <c r="BD841" s="102">
        <v>12.627586206896552</v>
      </c>
      <c r="BE841" s="103">
        <f t="shared" si="577"/>
        <v>-2.6275862068965523</v>
      </c>
      <c r="BF841" s="231" t="s">
        <v>610</v>
      </c>
      <c r="BG841" s="105">
        <v>530.14137931034486</v>
      </c>
      <c r="BH841" s="105">
        <v>391.00689655172414</v>
      </c>
      <c r="BI841" s="105">
        <v>254.65555555555554</v>
      </c>
      <c r="BJ841" s="105">
        <v>432.97142857142859</v>
      </c>
      <c r="BK841" s="105">
        <v>683.13703703703709</v>
      </c>
      <c r="BL841" s="105">
        <v>592.79259259259254</v>
      </c>
      <c r="BM841" s="105">
        <v>468.54</v>
      </c>
      <c r="BN841" s="105">
        <v>326.59615384615387</v>
      </c>
      <c r="BO841" s="105">
        <v>304.28076923076924</v>
      </c>
      <c r="BP841" s="105">
        <v>342.9</v>
      </c>
      <c r="BQ841" s="105">
        <v>304.91481481481486</v>
      </c>
      <c r="BR841" s="106">
        <v>394.72307692307692</v>
      </c>
      <c r="BS841" s="107"/>
      <c r="BT841" s="142">
        <v>14.312222222222221</v>
      </c>
      <c r="BU841" s="143">
        <v>10.45295528492368</v>
      </c>
      <c r="BV841" s="143">
        <v>7.9688888888888876</v>
      </c>
      <c r="BW841" s="143">
        <v>12.627586206896552</v>
      </c>
      <c r="BX841" s="143">
        <v>17.26896551724138</v>
      </c>
      <c r="BY841" s="143">
        <v>16.186206896551724</v>
      </c>
      <c r="BZ841" s="143">
        <v>14.070306513409962</v>
      </c>
      <c r="CA841" s="143">
        <v>10.917201743955607</v>
      </c>
      <c r="CB841" s="143">
        <v>10.53397190293742</v>
      </c>
      <c r="CC841" s="143">
        <v>10.624375439831102</v>
      </c>
      <c r="CD841" s="143">
        <v>9.579072532699163</v>
      </c>
      <c r="CE841" s="144">
        <v>11.691954022988506</v>
      </c>
      <c r="CF841" s="110"/>
      <c r="CG841" s="111">
        <v>179.2</v>
      </c>
      <c r="CH841" s="111">
        <v>150</v>
      </c>
      <c r="CI841" s="111">
        <v>190</v>
      </c>
      <c r="CJ841" s="111">
        <v>148</v>
      </c>
      <c r="CK841" s="111">
        <v>176.1</v>
      </c>
      <c r="CL841" s="111">
        <v>147</v>
      </c>
      <c r="CM841" s="111">
        <v>146</v>
      </c>
      <c r="CN841" s="111">
        <v>150</v>
      </c>
      <c r="CO841" s="111">
        <v>150</v>
      </c>
      <c r="CP841" s="111">
        <v>150</v>
      </c>
      <c r="CQ841" s="111">
        <v>145</v>
      </c>
      <c r="CR841" s="111">
        <v>130</v>
      </c>
      <c r="CS841" s="112"/>
      <c r="CT841" s="569" t="s">
        <v>610</v>
      </c>
      <c r="CU841" s="114">
        <f t="shared" si="578"/>
        <v>92</v>
      </c>
      <c r="CV841" s="114"/>
      <c r="CW841" s="114"/>
      <c r="CX841" s="114">
        <f t="shared" si="579"/>
        <v>157</v>
      </c>
      <c r="CY841" s="114"/>
      <c r="CZ841" s="114"/>
      <c r="DA841" s="114">
        <f t="shared" si="580"/>
        <v>105</v>
      </c>
      <c r="DB841" s="115">
        <f t="shared" si="581"/>
        <v>354</v>
      </c>
      <c r="DC841" s="116">
        <f t="shared" si="582"/>
        <v>10</v>
      </c>
      <c r="DD841" s="116">
        <f t="shared" si="583"/>
        <v>9</v>
      </c>
      <c r="DE841" s="116">
        <f t="shared" si="584"/>
        <v>7</v>
      </c>
      <c r="DF841" s="117">
        <f t="shared" si="585"/>
        <v>26</v>
      </c>
      <c r="DH841" s="119">
        <v>124.25396825396825</v>
      </c>
      <c r="DI841" s="119">
        <v>136.21693121693121</v>
      </c>
      <c r="DJ841" s="120">
        <v>189.19576719576719</v>
      </c>
      <c r="DK841" s="121"/>
      <c r="DL841" s="119">
        <v>153.15715691536946</v>
      </c>
      <c r="DM841" s="119">
        <v>116.85979602791195</v>
      </c>
      <c r="DN841" s="120">
        <v>96.49786187153336</v>
      </c>
      <c r="DO841" s="121"/>
      <c r="DP841" s="119">
        <v>77.230428735067889</v>
      </c>
      <c r="DQ841" s="119">
        <v>90.318638520700375</v>
      </c>
      <c r="DR841" s="120">
        <v>103.80648829978728</v>
      </c>
      <c r="DS841" s="121"/>
      <c r="DT841" s="119">
        <v>116.11902455603703</v>
      </c>
      <c r="DU841" s="119">
        <v>136.68176848783526</v>
      </c>
      <c r="DV841" s="120">
        <v>142.62883658575731</v>
      </c>
      <c r="DW841" s="121"/>
      <c r="DX841" s="119">
        <v>211.79965000351277</v>
      </c>
      <c r="DY841" s="119">
        <v>176.73348278438814</v>
      </c>
      <c r="DZ841" s="120">
        <v>192.46316350839547</v>
      </c>
      <c r="EA841" s="121"/>
      <c r="EB841" s="119">
        <v>208.09927627942164</v>
      </c>
      <c r="EC841" s="119">
        <v>146.76579238311371</v>
      </c>
      <c r="ED841" s="120">
        <v>148.04974615227957</v>
      </c>
      <c r="EE841" s="121"/>
      <c r="EF841" s="119">
        <v>170.34733335189358</v>
      </c>
      <c r="EG841" s="119">
        <v>113.23552437428658</v>
      </c>
      <c r="EH841" s="120">
        <v>110.76529042196793</v>
      </c>
      <c r="EI841" s="121"/>
      <c r="EJ841" s="119">
        <v>108.6502275830678</v>
      </c>
      <c r="EK841" s="119">
        <v>119.81428766499771</v>
      </c>
      <c r="EL841" s="120">
        <v>108.45086936731906</v>
      </c>
      <c r="EM841" s="121"/>
      <c r="EN841" s="119">
        <v>93.115442976015672</v>
      </c>
      <c r="EO841" s="119">
        <v>90.851237675687017</v>
      </c>
      <c r="EP841" s="120">
        <v>115.85183786681586</v>
      </c>
      <c r="EQ841" s="121"/>
      <c r="ER841" s="119">
        <v>115.55931493730652</v>
      </c>
      <c r="ES841" s="119">
        <v>91.933008173537331</v>
      </c>
      <c r="ET841" s="120">
        <v>109.36693614841539</v>
      </c>
      <c r="EU841" s="121"/>
      <c r="EV841" s="119">
        <v>90.38279027190184</v>
      </c>
      <c r="EW841" s="119">
        <v>105.52646032806355</v>
      </c>
      <c r="EX841" s="120">
        <v>91.053712362997615</v>
      </c>
      <c r="EY841" s="121"/>
      <c r="EZ841" s="119">
        <v>75.726689307646822</v>
      </c>
      <c r="FA841" s="119">
        <v>147.51440908043554</v>
      </c>
      <c r="FB841" s="120">
        <v>140.81816087117679</v>
      </c>
    </row>
    <row r="842" spans="1:158" s="118" customFormat="1" ht="15" customHeight="1" x14ac:dyDescent="0.25">
      <c r="A842" s="565">
        <v>52020070</v>
      </c>
      <c r="B842" s="315">
        <v>-76.782888889999995</v>
      </c>
      <c r="C842" s="315">
        <v>1.8141666700000001</v>
      </c>
      <c r="D842" s="87">
        <v>2180</v>
      </c>
      <c r="E842" s="530" t="s">
        <v>577</v>
      </c>
      <c r="F842" s="552" t="s">
        <v>65</v>
      </c>
      <c r="G842" s="552" t="s">
        <v>1521</v>
      </c>
      <c r="H842" s="552" t="s">
        <v>1103</v>
      </c>
      <c r="I842" s="552" t="s">
        <v>1696</v>
      </c>
      <c r="J842" s="171" t="s">
        <v>1114</v>
      </c>
      <c r="K842" s="126">
        <v>0</v>
      </c>
      <c r="L842" s="126">
        <v>0</v>
      </c>
      <c r="M842" s="126">
        <v>0.4</v>
      </c>
      <c r="N842" s="126">
        <v>0</v>
      </c>
      <c r="O842" s="126">
        <v>0</v>
      </c>
      <c r="P842" s="126">
        <v>0.3</v>
      </c>
      <c r="Q842" s="126">
        <v>0</v>
      </c>
      <c r="R842" s="126">
        <v>1.1000000000000001</v>
      </c>
      <c r="S842" s="126">
        <v>0.9</v>
      </c>
      <c r="T842" s="126">
        <v>0.3</v>
      </c>
      <c r="U842" s="126">
        <v>0</v>
      </c>
      <c r="V842" s="661">
        <v>0</v>
      </c>
      <c r="W842" s="661">
        <v>0</v>
      </c>
      <c r="X842" s="126">
        <v>17</v>
      </c>
      <c r="Y842" s="126">
        <v>17.399999999999999</v>
      </c>
      <c r="Z842" s="339">
        <v>35.9</v>
      </c>
      <c r="AA842" s="126">
        <v>8.6999999999999993</v>
      </c>
      <c r="AB842" s="91">
        <v>3.9</v>
      </c>
      <c r="AC842" s="91">
        <v>9.6999999999999993</v>
      </c>
      <c r="AD842" s="126">
        <v>0.2</v>
      </c>
      <c r="AE842" s="126">
        <v>0</v>
      </c>
      <c r="AF842" s="126">
        <v>6.1</v>
      </c>
      <c r="AG842" s="126">
        <v>5.3</v>
      </c>
      <c r="AH842" s="126">
        <v>0</v>
      </c>
      <c r="AI842" s="126">
        <v>12.8</v>
      </c>
      <c r="AJ842" s="126">
        <v>1.5</v>
      </c>
      <c r="AK842" s="126">
        <v>31.8</v>
      </c>
      <c r="AL842" s="126">
        <v>0</v>
      </c>
      <c r="AM842" s="126">
        <v>0.3</v>
      </c>
      <c r="AN842" s="126">
        <v>0</v>
      </c>
      <c r="AO842" s="120"/>
      <c r="AP842" s="92">
        <f t="shared" si="568"/>
        <v>153.60000000000002</v>
      </c>
      <c r="AQ842" s="93">
        <v>105.37037037037041</v>
      </c>
      <c r="AR842" s="94">
        <f>+AP842*100/AQ842</f>
        <v>145.7715289982425</v>
      </c>
      <c r="AS842" s="95">
        <f>IF(AND((AP842*$AT$1*100/(AQ842*AT842))&gt;100+3.33*AP842-AQ842*AT842/$AT$1,AQ842&lt;30),IF(100+3.33*AP842-AQ842*AT842/$AT$1&gt;200,200,100+3.33*AP842-AQ842*AT842/$AT$1),IF((AP842*$AT$1*100/(AQ842*AT842))&lt;100+AP842-3.33*AQ842*AT842/$AT$1,100+AP842-3.33*AQ842*AT842/$AT$1,IF((AP842*$AT$1*100/(AQ842*AT842))&gt;200,200,(AP842*$AT$1*100/(AQ842*AT842)))))</f>
        <v>145.77152899824253</v>
      </c>
      <c r="AT842" s="96">
        <f>COUNT(K842:AO842)</f>
        <v>30</v>
      </c>
      <c r="AU842" s="97">
        <f t="shared" si="572"/>
        <v>18</v>
      </c>
      <c r="AV842" s="98"/>
      <c r="AW842" s="58">
        <f t="shared" si="539"/>
        <v>0</v>
      </c>
      <c r="AX842" s="99"/>
      <c r="AY842" s="100">
        <f t="shared" si="573"/>
        <v>35.9</v>
      </c>
      <c r="AZ842" s="101">
        <v>60.7</v>
      </c>
      <c r="BA842" s="102">
        <f t="shared" si="574"/>
        <v>-24.800000000000004</v>
      </c>
      <c r="BB842" s="102" t="str">
        <f t="shared" si="575"/>
        <v/>
      </c>
      <c r="BC842" s="102" t="str">
        <f t="shared" si="576"/>
        <v/>
      </c>
      <c r="BD842" s="102">
        <v>10.583234244946492</v>
      </c>
      <c r="BE842" s="103">
        <f t="shared" si="577"/>
        <v>7.4167657550535075</v>
      </c>
      <c r="BF842" s="200" t="s">
        <v>577</v>
      </c>
      <c r="BG842" s="105">
        <v>150.64285714285714</v>
      </c>
      <c r="BH842" s="105">
        <v>131.30000000000001</v>
      </c>
      <c r="BI842" s="105">
        <v>122.58461538461539</v>
      </c>
      <c r="BJ842" s="105">
        <v>105.37037037037041</v>
      </c>
      <c r="BK842" s="105">
        <v>75.019230769230774</v>
      </c>
      <c r="BL842" s="105">
        <v>43.542857142857137</v>
      </c>
      <c r="BM842" s="105">
        <v>42.993333333333325</v>
      </c>
      <c r="BN842" s="105">
        <v>31.150000000000002</v>
      </c>
      <c r="BO842" s="105">
        <v>40.931034482758619</v>
      </c>
      <c r="BP842" s="105">
        <v>166.37307692307692</v>
      </c>
      <c r="BQ842" s="105">
        <v>218.83928571428578</v>
      </c>
      <c r="BR842" s="106">
        <v>186.32413793103447</v>
      </c>
      <c r="BS842" s="107"/>
      <c r="BT842" s="237">
        <v>11.40493295019157</v>
      </c>
      <c r="BU842" s="237">
        <v>10.076900246305421</v>
      </c>
      <c r="BV842" s="237">
        <v>10.553384418901665</v>
      </c>
      <c r="BW842" s="237">
        <v>10.583234244946492</v>
      </c>
      <c r="BX842" s="237">
        <v>9.878033205619408</v>
      </c>
      <c r="BY842" s="109">
        <v>8.8032840722495891</v>
      </c>
      <c r="BZ842" s="109">
        <v>8.8333333333333304</v>
      </c>
      <c r="CA842" s="109">
        <v>7.6927586206896521</v>
      </c>
      <c r="CB842" s="109">
        <v>5.7724137931034489</v>
      </c>
      <c r="CC842" s="109">
        <v>11.315299145299146</v>
      </c>
      <c r="CD842" s="109">
        <v>16.715814506539836</v>
      </c>
      <c r="CE842" s="109">
        <v>14.115555555555556</v>
      </c>
      <c r="CF842" s="110"/>
      <c r="CG842" s="111">
        <v>82.5</v>
      </c>
      <c r="CH842" s="111">
        <v>90.6</v>
      </c>
      <c r="CI842" s="111">
        <v>81</v>
      </c>
      <c r="CJ842" s="111">
        <v>60.7</v>
      </c>
      <c r="CK842" s="111">
        <v>62</v>
      </c>
      <c r="CL842" s="111">
        <v>59</v>
      </c>
      <c r="CM842" s="111">
        <v>35</v>
      </c>
      <c r="CN842" s="111">
        <v>55</v>
      </c>
      <c r="CO842" s="111">
        <v>51.7</v>
      </c>
      <c r="CP842" s="111">
        <v>76.2</v>
      </c>
      <c r="CQ842" s="111">
        <v>103.5</v>
      </c>
      <c r="CR842" s="111">
        <v>88.5</v>
      </c>
      <c r="CS842" s="112"/>
      <c r="CT842" s="531" t="s">
        <v>577</v>
      </c>
      <c r="CU842" s="114">
        <f t="shared" si="578"/>
        <v>3</v>
      </c>
      <c r="CV842" s="114"/>
      <c r="CW842" s="114"/>
      <c r="CX842" s="114">
        <f t="shared" si="579"/>
        <v>92.800000000000011</v>
      </c>
      <c r="CY842" s="114"/>
      <c r="CZ842" s="114"/>
      <c r="DA842" s="114">
        <f t="shared" si="580"/>
        <v>57.8</v>
      </c>
      <c r="DB842" s="115">
        <f t="shared" si="581"/>
        <v>153.60000000000002</v>
      </c>
      <c r="DC842" s="116">
        <f t="shared" si="582"/>
        <v>10</v>
      </c>
      <c r="DD842" s="116">
        <f t="shared" si="583"/>
        <v>10</v>
      </c>
      <c r="DE842" s="116">
        <f t="shared" si="584"/>
        <v>10</v>
      </c>
      <c r="DF842" s="117">
        <f t="shared" si="585"/>
        <v>30</v>
      </c>
      <c r="DH842" s="119">
        <v>42.079164275653405</v>
      </c>
      <c r="DI842" s="119">
        <v>51.962874954353389</v>
      </c>
      <c r="DJ842" s="120">
        <v>35.326926287234599</v>
      </c>
      <c r="DK842" s="121"/>
      <c r="DL842" s="119">
        <v>33.562889733840301</v>
      </c>
      <c r="DM842" s="119">
        <v>38.538783269961975</v>
      </c>
      <c r="DN842" s="120">
        <v>30.538326996197718</v>
      </c>
      <c r="DO842" s="121"/>
      <c r="DP842" s="119">
        <v>33.637191413237922</v>
      </c>
      <c r="DQ842" s="119">
        <v>33.637191413237922</v>
      </c>
      <c r="DR842" s="120">
        <v>38.065617173524146</v>
      </c>
      <c r="DS842" s="121"/>
      <c r="DT842" s="119">
        <v>27.288805860805855</v>
      </c>
      <c r="DU842" s="119">
        <v>35.436183150183147</v>
      </c>
      <c r="DV842" s="120">
        <v>26.601677655677651</v>
      </c>
      <c r="DW842" s="121"/>
      <c r="DX842" s="119">
        <v>24.082752043596724</v>
      </c>
      <c r="DY842" s="119">
        <v>15.761475930971841</v>
      </c>
      <c r="DZ842" s="120">
        <v>32.012438692098087</v>
      </c>
      <c r="EA842" s="121"/>
      <c r="EB842" s="119">
        <v>15.094035087719298</v>
      </c>
      <c r="EC842" s="119">
        <v>11.536842105263158</v>
      </c>
      <c r="ED842" s="120">
        <v>8.0757894736842122</v>
      </c>
      <c r="EE842" s="121"/>
      <c r="EF842" s="119">
        <v>11.126489675516227</v>
      </c>
      <c r="EG842" s="119">
        <v>10.24808259587021</v>
      </c>
      <c r="EH842" s="120">
        <v>11.712094395280239</v>
      </c>
      <c r="EI842" s="121"/>
      <c r="EJ842" s="119">
        <v>7.7135693215339236</v>
      </c>
      <c r="EK842" s="119">
        <v>7.5182890855457218</v>
      </c>
      <c r="EL842" s="120">
        <v>6.8348082595870201</v>
      </c>
      <c r="EM842" s="121"/>
      <c r="EN842" s="119">
        <v>9.256902887139109</v>
      </c>
      <c r="EO842" s="119">
        <v>6.0071391076115486</v>
      </c>
      <c r="EP842" s="120">
        <v>22.255958005249347</v>
      </c>
      <c r="EQ842" s="121"/>
      <c r="ER842" s="119">
        <v>24.638967816091956</v>
      </c>
      <c r="ES842" s="119">
        <v>47.707324137931039</v>
      </c>
      <c r="ET842" s="120">
        <v>69.990374712643671</v>
      </c>
      <c r="EU842" s="121"/>
      <c r="EV842" s="119">
        <v>56.016552477036583</v>
      </c>
      <c r="EW842" s="119">
        <v>62.664241078150866</v>
      </c>
      <c r="EX842" s="120">
        <v>60.415758168950454</v>
      </c>
      <c r="EY842" s="121"/>
      <c r="EZ842" s="119">
        <v>48.863135698337892</v>
      </c>
      <c r="FA842" s="119">
        <v>60.244910278673636</v>
      </c>
      <c r="FB842" s="120">
        <v>54.554022988505771</v>
      </c>
    </row>
    <row r="843" spans="1:158" s="118" customFormat="1" ht="15" customHeight="1" x14ac:dyDescent="0.25">
      <c r="A843" s="565">
        <v>52050020</v>
      </c>
      <c r="B843" s="315">
        <v>-77.591416670000001</v>
      </c>
      <c r="C843" s="315">
        <v>1.3414444400000001</v>
      </c>
      <c r="D843" s="87">
        <v>1578</v>
      </c>
      <c r="E843" s="530" t="s">
        <v>599</v>
      </c>
      <c r="F843" s="89" t="s">
        <v>616</v>
      </c>
      <c r="G843" s="89" t="s">
        <v>1521</v>
      </c>
      <c r="H843" s="89" t="s">
        <v>1103</v>
      </c>
      <c r="I843" s="89" t="s">
        <v>1557</v>
      </c>
      <c r="J843" s="171" t="s">
        <v>1131</v>
      </c>
      <c r="K843" s="126">
        <v>1.6</v>
      </c>
      <c r="L843" s="126">
        <v>0</v>
      </c>
      <c r="M843" s="126">
        <v>0</v>
      </c>
      <c r="N843" s="126">
        <v>0</v>
      </c>
      <c r="O843" s="126">
        <v>0</v>
      </c>
      <c r="P843" s="126">
        <v>0</v>
      </c>
      <c r="Q843" s="126">
        <v>0</v>
      </c>
      <c r="R843" s="126">
        <v>0</v>
      </c>
      <c r="S843" s="126">
        <v>0</v>
      </c>
      <c r="T843" s="126">
        <v>0.4</v>
      </c>
      <c r="U843" s="126">
        <v>0</v>
      </c>
      <c r="V843" s="661">
        <v>0</v>
      </c>
      <c r="W843" s="661">
        <v>27.9</v>
      </c>
      <c r="X843" s="126">
        <v>8.5</v>
      </c>
      <c r="Y843" s="126">
        <v>6</v>
      </c>
      <c r="Z843" s="339">
        <v>20.5</v>
      </c>
      <c r="AA843" s="126">
        <v>8.6</v>
      </c>
      <c r="AB843" s="91">
        <v>9.5</v>
      </c>
      <c r="AC843" s="91">
        <v>6.3</v>
      </c>
      <c r="AD843" s="126">
        <v>0.3</v>
      </c>
      <c r="AE843" s="126">
        <v>2</v>
      </c>
      <c r="AF843" s="126">
        <v>2.1</v>
      </c>
      <c r="AG843" s="126">
        <v>7.2</v>
      </c>
      <c r="AH843" s="126">
        <v>5.9</v>
      </c>
      <c r="AI843" s="126">
        <v>3.2</v>
      </c>
      <c r="AJ843" s="126">
        <v>0</v>
      </c>
      <c r="AK843" s="126">
        <v>0.7</v>
      </c>
      <c r="AL843" s="126">
        <v>0</v>
      </c>
      <c r="AM843" s="126">
        <v>2</v>
      </c>
      <c r="AN843" s="126">
        <v>2.7</v>
      </c>
      <c r="AO843" s="120"/>
      <c r="AP843" s="92">
        <f t="shared" si="568"/>
        <v>115.4</v>
      </c>
      <c r="AQ843" s="93">
        <v>167.68214285714288</v>
      </c>
      <c r="AR843" s="94">
        <f t="shared" si="569"/>
        <v>68.820685395412227</v>
      </c>
      <c r="AS843" s="95">
        <f t="shared" si="570"/>
        <v>68.820685395412227</v>
      </c>
      <c r="AT843" s="96">
        <f t="shared" si="571"/>
        <v>30</v>
      </c>
      <c r="AU843" s="97">
        <f t="shared" si="572"/>
        <v>18</v>
      </c>
      <c r="AV843" s="98"/>
      <c r="AW843" s="58">
        <f t="shared" si="539"/>
        <v>2.7</v>
      </c>
      <c r="AX843" s="99"/>
      <c r="AY843" s="100">
        <f t="shared" si="573"/>
        <v>27.9</v>
      </c>
      <c r="AZ843" s="101">
        <v>88.9</v>
      </c>
      <c r="BA843" s="102">
        <f t="shared" si="574"/>
        <v>-61.000000000000007</v>
      </c>
      <c r="BB843" s="102" t="str">
        <f t="shared" si="575"/>
        <v/>
      </c>
      <c r="BC843" s="102" t="str">
        <f t="shared" si="576"/>
        <v/>
      </c>
      <c r="BD843" s="102">
        <v>15.235632183908047</v>
      </c>
      <c r="BE843" s="103">
        <f t="shared" si="577"/>
        <v>2.7643678160919531</v>
      </c>
      <c r="BF843" s="200" t="s">
        <v>599</v>
      </c>
      <c r="BG843" s="105">
        <v>129.76666666666668</v>
      </c>
      <c r="BH843" s="105">
        <v>100.17333333333335</v>
      </c>
      <c r="BI843" s="105">
        <v>161.69333333333336</v>
      </c>
      <c r="BJ843" s="105">
        <v>167.68214285714288</v>
      </c>
      <c r="BK843" s="105">
        <v>161.78275862068969</v>
      </c>
      <c r="BL843" s="105">
        <v>82.335714285714289</v>
      </c>
      <c r="BM843" s="105">
        <v>38.362068965517253</v>
      </c>
      <c r="BN843" s="105">
        <v>30.300000000000008</v>
      </c>
      <c r="BO843" s="105">
        <v>74.02000000000001</v>
      </c>
      <c r="BP843" s="105">
        <v>184.02068965517242</v>
      </c>
      <c r="BQ843" s="105">
        <v>199.09333333333331</v>
      </c>
      <c r="BR843" s="106">
        <v>164.71333333333328</v>
      </c>
      <c r="BS843" s="107"/>
      <c r="BT843" s="237">
        <v>12.533333333333333</v>
      </c>
      <c r="BU843" s="237">
        <v>10.012746305418721</v>
      </c>
      <c r="BV843" s="237">
        <v>13.6</v>
      </c>
      <c r="BW843" s="237">
        <v>15.235632183908047</v>
      </c>
      <c r="BX843" s="237">
        <v>14.483333333333333</v>
      </c>
      <c r="BY843" s="109">
        <v>7.5436781609195389</v>
      </c>
      <c r="BZ843" s="109">
        <v>5.0755555555555549</v>
      </c>
      <c r="CA843" s="109">
        <v>3.3666666666666658</v>
      </c>
      <c r="CB843" s="109">
        <v>5.8666666666666671</v>
      </c>
      <c r="CC843" s="109">
        <v>14.505747126436784</v>
      </c>
      <c r="CD843" s="109">
        <v>16.700000000000003</v>
      </c>
      <c r="CE843" s="109">
        <v>14.833333333333332</v>
      </c>
      <c r="CF843" s="110"/>
      <c r="CG843" s="111">
        <v>99</v>
      </c>
      <c r="CH843" s="111">
        <v>74.2</v>
      </c>
      <c r="CI843" s="111">
        <v>73.8</v>
      </c>
      <c r="CJ843" s="111">
        <v>88.9</v>
      </c>
      <c r="CK843" s="111">
        <v>138.80000000000001</v>
      </c>
      <c r="CL843" s="111">
        <v>123.5</v>
      </c>
      <c r="CM843" s="111">
        <v>45.8</v>
      </c>
      <c r="CN843" s="111">
        <v>182</v>
      </c>
      <c r="CO843" s="111">
        <v>63.2</v>
      </c>
      <c r="CP843" s="111">
        <v>89.6</v>
      </c>
      <c r="CQ843" s="111">
        <v>93</v>
      </c>
      <c r="CR843" s="111">
        <v>84</v>
      </c>
      <c r="CS843" s="112"/>
      <c r="CT843" s="531" t="s">
        <v>599</v>
      </c>
      <c r="CU843" s="114">
        <f t="shared" si="578"/>
        <v>2</v>
      </c>
      <c r="CV843" s="114"/>
      <c r="CW843" s="114"/>
      <c r="CX843" s="114">
        <f t="shared" si="579"/>
        <v>87.6</v>
      </c>
      <c r="CY843" s="114"/>
      <c r="CZ843" s="114"/>
      <c r="DA843" s="114">
        <f t="shared" si="580"/>
        <v>25.8</v>
      </c>
      <c r="DB843" s="115">
        <f t="shared" si="581"/>
        <v>115.39999999999999</v>
      </c>
      <c r="DC843" s="116">
        <f t="shared" si="582"/>
        <v>10</v>
      </c>
      <c r="DD843" s="116">
        <f t="shared" si="583"/>
        <v>10</v>
      </c>
      <c r="DE843" s="116">
        <f t="shared" si="584"/>
        <v>10</v>
      </c>
      <c r="DF843" s="117">
        <f t="shared" si="585"/>
        <v>30</v>
      </c>
      <c r="DH843" s="119">
        <v>41.978303425774882</v>
      </c>
      <c r="DI843" s="119">
        <v>47.875255573681358</v>
      </c>
      <c r="DJ843" s="120">
        <v>32.683107667210443</v>
      </c>
      <c r="DK843" s="121"/>
      <c r="DL843" s="119">
        <v>36.145531914893617</v>
      </c>
      <c r="DM843" s="119">
        <v>36.969361702127657</v>
      </c>
      <c r="DN843" s="120">
        <v>28.52510638297872</v>
      </c>
      <c r="DO843" s="121"/>
      <c r="DP843" s="119">
        <v>41.217644539614568</v>
      </c>
      <c r="DQ843" s="119">
        <v>47.820471092077085</v>
      </c>
      <c r="DR843" s="120">
        <v>51.121884368308358</v>
      </c>
      <c r="DS843" s="121"/>
      <c r="DT843" s="119">
        <v>51.00778032036613</v>
      </c>
      <c r="DU843" s="119">
        <v>69.110541571319587</v>
      </c>
      <c r="DV843" s="120">
        <v>54.70834477498093</v>
      </c>
      <c r="DW843" s="121"/>
      <c r="DX843" s="119">
        <v>60.483438618656557</v>
      </c>
      <c r="DY843" s="119">
        <v>44.487818488102754</v>
      </c>
      <c r="DZ843" s="120">
        <v>53.285409559907343</v>
      </c>
      <c r="EA843" s="121"/>
      <c r="EB843" s="119">
        <v>26.891154952733245</v>
      </c>
      <c r="EC843" s="119">
        <v>25.391648170982325</v>
      </c>
      <c r="ED843" s="120">
        <v>28.790530209617756</v>
      </c>
      <c r="EE843" s="121"/>
      <c r="EF843" s="119">
        <v>18.316091127098325</v>
      </c>
      <c r="EG843" s="119">
        <v>9.7085291766586721</v>
      </c>
      <c r="EH843" s="120">
        <v>13.712046362909671</v>
      </c>
      <c r="EI843" s="121"/>
      <c r="EJ843" s="119">
        <v>10.809614243323441</v>
      </c>
      <c r="EK843" s="119">
        <v>9.2081899109792271</v>
      </c>
      <c r="EL843" s="120">
        <v>13.712195845697327</v>
      </c>
      <c r="EM843" s="121"/>
      <c r="EN843" s="119">
        <v>16.704907640638119</v>
      </c>
      <c r="EO843" s="119">
        <v>17.405113350125944</v>
      </c>
      <c r="EP843" s="120">
        <v>45.313312342569269</v>
      </c>
      <c r="EQ843" s="121"/>
      <c r="ER843" s="119">
        <v>52.305309644670054</v>
      </c>
      <c r="ES843" s="119">
        <v>65.306629441624366</v>
      </c>
      <c r="ET843" s="120">
        <v>79.408060913705597</v>
      </c>
      <c r="EU843" s="121"/>
      <c r="EV843" s="119">
        <v>59.287396386822529</v>
      </c>
      <c r="EW843" s="119">
        <v>67.285696068012754</v>
      </c>
      <c r="EX843" s="120">
        <v>61.586907545164728</v>
      </c>
      <c r="EY843" s="121"/>
      <c r="EZ843" s="119">
        <v>51.204438664932802</v>
      </c>
      <c r="FA843" s="119">
        <v>48.304187256176839</v>
      </c>
      <c r="FB843" s="120">
        <v>54.304707412223657</v>
      </c>
    </row>
    <row r="844" spans="1:158" s="118" customFormat="1" ht="15" customHeight="1" x14ac:dyDescent="0.25">
      <c r="A844" s="565">
        <v>52020050</v>
      </c>
      <c r="B844" s="315">
        <v>-76.991611109999994</v>
      </c>
      <c r="C844" s="315">
        <v>1.8801666699999999</v>
      </c>
      <c r="D844" s="87">
        <v>1400</v>
      </c>
      <c r="E844" s="530" t="s">
        <v>611</v>
      </c>
      <c r="F844" s="552" t="s">
        <v>65</v>
      </c>
      <c r="G844" s="552" t="s">
        <v>1521</v>
      </c>
      <c r="H844" s="552" t="s">
        <v>1103</v>
      </c>
      <c r="I844" s="552" t="s">
        <v>1696</v>
      </c>
      <c r="J844" s="171" t="s">
        <v>1235</v>
      </c>
      <c r="K844" s="126">
        <v>0</v>
      </c>
      <c r="L844" s="126">
        <v>0</v>
      </c>
      <c r="M844" s="126">
        <v>0</v>
      </c>
      <c r="N844" s="126">
        <v>0</v>
      </c>
      <c r="O844" s="126">
        <v>0</v>
      </c>
      <c r="P844" s="126">
        <v>0</v>
      </c>
      <c r="Q844" s="126">
        <v>0</v>
      </c>
      <c r="R844" s="126">
        <v>0</v>
      </c>
      <c r="S844" s="126">
        <v>0</v>
      </c>
      <c r="T844" s="126">
        <v>0</v>
      </c>
      <c r="U844" s="126">
        <v>0</v>
      </c>
      <c r="V844" s="661">
        <v>0</v>
      </c>
      <c r="W844" s="661">
        <v>2.8</v>
      </c>
      <c r="X844" s="126">
        <v>35.799999999999997</v>
      </c>
      <c r="Y844" s="126">
        <v>4.5999999999999996</v>
      </c>
      <c r="Z844" s="339">
        <v>8.6</v>
      </c>
      <c r="AA844" s="126">
        <v>0</v>
      </c>
      <c r="AB844" s="91">
        <v>0.5</v>
      </c>
      <c r="AC844" s="91">
        <v>0</v>
      </c>
      <c r="AD844" s="126">
        <v>0</v>
      </c>
      <c r="AE844" s="126">
        <v>0</v>
      </c>
      <c r="AF844" s="126">
        <v>3.6</v>
      </c>
      <c r="AG844" s="126">
        <v>6.8</v>
      </c>
      <c r="AH844" s="126">
        <v>15.5</v>
      </c>
      <c r="AI844" s="126">
        <v>0</v>
      </c>
      <c r="AJ844" s="126">
        <v>3.8</v>
      </c>
      <c r="AK844" s="126">
        <v>0</v>
      </c>
      <c r="AL844" s="126">
        <v>0</v>
      </c>
      <c r="AM844" s="126">
        <v>0.9</v>
      </c>
      <c r="AN844" s="126">
        <v>0</v>
      </c>
      <c r="AO844" s="120"/>
      <c r="AP844" s="92">
        <f t="shared" si="568"/>
        <v>82.899999999999991</v>
      </c>
      <c r="AQ844" s="93">
        <v>190.34074074074076</v>
      </c>
      <c r="AR844" s="94">
        <f t="shared" si="569"/>
        <v>43.553471357409713</v>
      </c>
      <c r="AS844" s="95">
        <f t="shared" si="570"/>
        <v>43.553471357409698</v>
      </c>
      <c r="AT844" s="96">
        <f t="shared" si="571"/>
        <v>30</v>
      </c>
      <c r="AU844" s="97">
        <f t="shared" si="572"/>
        <v>10</v>
      </c>
      <c r="AV844" s="98"/>
      <c r="AW844" s="58">
        <f t="shared" si="539"/>
        <v>0</v>
      </c>
      <c r="AX844" s="99"/>
      <c r="AY844" s="100">
        <f t="shared" si="573"/>
        <v>35.799999999999997</v>
      </c>
      <c r="AZ844" s="101">
        <v>98.5</v>
      </c>
      <c r="BA844" s="102">
        <f t="shared" si="574"/>
        <v>-62.7</v>
      </c>
      <c r="BB844" s="102" t="str">
        <f t="shared" si="575"/>
        <v/>
      </c>
      <c r="BC844" s="102" t="str">
        <f t="shared" si="576"/>
        <v/>
      </c>
      <c r="BD844" s="102">
        <v>14.002298850574714</v>
      </c>
      <c r="BE844" s="103">
        <f t="shared" si="577"/>
        <v>-4.0022988505747144</v>
      </c>
      <c r="BF844" s="200" t="s">
        <v>611</v>
      </c>
      <c r="BG844" s="105">
        <v>157.29999999999998</v>
      </c>
      <c r="BH844" s="105">
        <v>137.52413793103449</v>
      </c>
      <c r="BI844" s="105">
        <v>184.08000000000004</v>
      </c>
      <c r="BJ844" s="105">
        <v>190.34074074074076</v>
      </c>
      <c r="BK844" s="105">
        <v>137.84137931034479</v>
      </c>
      <c r="BL844" s="105">
        <v>52.599999999999994</v>
      </c>
      <c r="BM844" s="105">
        <v>31.955172413793104</v>
      </c>
      <c r="BN844" s="105">
        <v>24.855555555555558</v>
      </c>
      <c r="BO844" s="105">
        <v>65.216666666666654</v>
      </c>
      <c r="BP844" s="105">
        <v>205.64333333333335</v>
      </c>
      <c r="BQ844" s="105">
        <v>274.74827586206897</v>
      </c>
      <c r="BR844" s="106">
        <v>211.89333333333335</v>
      </c>
      <c r="BS844" s="107"/>
      <c r="BT844" s="237">
        <v>12.100000000000001</v>
      </c>
      <c r="BU844" s="333">
        <v>10.139152298850572</v>
      </c>
      <c r="BV844" s="333">
        <v>13.666666666666664</v>
      </c>
      <c r="BW844" s="333">
        <v>14.002298850574714</v>
      </c>
      <c r="BX844" s="333">
        <v>12.876666666666667</v>
      </c>
      <c r="BY844" s="116">
        <v>6.3022988505747124</v>
      </c>
      <c r="BZ844" s="116">
        <v>3.7241379310344822</v>
      </c>
      <c r="CA844" s="116">
        <v>3.4551724137931021</v>
      </c>
      <c r="CB844" s="116">
        <v>5.9</v>
      </c>
      <c r="CC844" s="116">
        <v>13.766666666666669</v>
      </c>
      <c r="CD844" s="116">
        <v>17.987356321839076</v>
      </c>
      <c r="CE844" s="109">
        <v>15.533333333333331</v>
      </c>
      <c r="CF844" s="110"/>
      <c r="CG844" s="111">
        <v>117</v>
      </c>
      <c r="CH844" s="111">
        <v>76</v>
      </c>
      <c r="CI844" s="111">
        <v>90.5</v>
      </c>
      <c r="CJ844" s="111">
        <v>98.5</v>
      </c>
      <c r="CK844" s="111">
        <v>121</v>
      </c>
      <c r="CL844" s="111">
        <v>76</v>
      </c>
      <c r="CM844" s="111">
        <v>72</v>
      </c>
      <c r="CN844" s="111">
        <v>50</v>
      </c>
      <c r="CO844" s="111">
        <v>56.7</v>
      </c>
      <c r="CP844" s="111">
        <v>84.4</v>
      </c>
      <c r="CQ844" s="111">
        <v>84</v>
      </c>
      <c r="CR844" s="111">
        <v>88</v>
      </c>
      <c r="CS844" s="112"/>
      <c r="CT844" s="531" t="s">
        <v>611</v>
      </c>
      <c r="CU844" s="114">
        <f t="shared" si="578"/>
        <v>0</v>
      </c>
      <c r="CV844" s="114"/>
      <c r="CW844" s="114"/>
      <c r="CX844" s="114">
        <f t="shared" si="579"/>
        <v>52.3</v>
      </c>
      <c r="CY844" s="114"/>
      <c r="CZ844" s="114"/>
      <c r="DA844" s="114">
        <f t="shared" si="580"/>
        <v>30.599999999999998</v>
      </c>
      <c r="DB844" s="115">
        <f t="shared" si="581"/>
        <v>82.899999999999991</v>
      </c>
      <c r="DC844" s="116">
        <f t="shared" si="582"/>
        <v>10</v>
      </c>
      <c r="DD844" s="116">
        <f t="shared" si="583"/>
        <v>10</v>
      </c>
      <c r="DE844" s="116">
        <f t="shared" si="584"/>
        <v>10</v>
      </c>
      <c r="DF844" s="117">
        <f t="shared" si="585"/>
        <v>30</v>
      </c>
      <c r="DH844" s="119">
        <v>45.994395711500964</v>
      </c>
      <c r="DI844" s="119">
        <v>42.694797758284601</v>
      </c>
      <c r="DJ844" s="120">
        <v>48.09413986354776</v>
      </c>
      <c r="DK844" s="121"/>
      <c r="DL844" s="119">
        <v>36.426071029082777</v>
      </c>
      <c r="DM844" s="119">
        <v>42.78297539149888</v>
      </c>
      <c r="DN844" s="120">
        <v>41.067620246085013</v>
      </c>
      <c r="DO844" s="121"/>
      <c r="DP844" s="119">
        <v>45.603882503192843</v>
      </c>
      <c r="DQ844" s="119">
        <v>47.904078331204758</v>
      </c>
      <c r="DR844" s="120">
        <v>63.105372498935715</v>
      </c>
      <c r="DS844" s="121"/>
      <c r="DT844" s="119">
        <v>57.417774134790548</v>
      </c>
      <c r="DU844" s="119">
        <v>73.322697632058308</v>
      </c>
      <c r="DV844" s="120">
        <v>52.316194899817866</v>
      </c>
      <c r="DW844" s="121"/>
      <c r="DX844" s="119">
        <v>41.998872785829313</v>
      </c>
      <c r="DY844" s="119">
        <v>38.498966720343539</v>
      </c>
      <c r="DZ844" s="120">
        <v>43.698827160493835</v>
      </c>
      <c r="EA844" s="121"/>
      <c r="EB844" s="119">
        <v>21.902955465587038</v>
      </c>
      <c r="EC844" s="119">
        <v>14.401943319838052</v>
      </c>
      <c r="ED844" s="120">
        <v>13.101767881241562</v>
      </c>
      <c r="EE844" s="121"/>
      <c r="EF844" s="119">
        <v>10.696297577854672</v>
      </c>
      <c r="EG844" s="119">
        <v>9.6966435986159176</v>
      </c>
      <c r="EH844" s="120">
        <v>8.4970588235294127</v>
      </c>
      <c r="EI844" s="121"/>
      <c r="EJ844" s="119">
        <v>4.7183483483483473</v>
      </c>
      <c r="EK844" s="119">
        <v>7.7300600600600582</v>
      </c>
      <c r="EL844" s="120">
        <v>9.8382582582582572</v>
      </c>
      <c r="EM844" s="121"/>
      <c r="EN844" s="119">
        <v>14.194681647940074</v>
      </c>
      <c r="EO844" s="119">
        <v>18.992883895131087</v>
      </c>
      <c r="EP844" s="120">
        <v>46.882434456928834</v>
      </c>
      <c r="EQ844" s="121"/>
      <c r="ER844" s="119">
        <v>47</v>
      </c>
      <c r="ES844" s="119">
        <v>70.900000000000006</v>
      </c>
      <c r="ET844" s="120">
        <v>96</v>
      </c>
      <c r="EU844" s="121"/>
      <c r="EV844" s="119">
        <v>87.374560870665633</v>
      </c>
      <c r="EW844" s="119">
        <v>93.672727157681592</v>
      </c>
      <c r="EX844" s="120">
        <v>82.27604530498607</v>
      </c>
      <c r="EY844" s="121"/>
      <c r="EZ844" s="119">
        <v>67.707522222222224</v>
      </c>
      <c r="FA844" s="119">
        <v>65.807311111111119</v>
      </c>
      <c r="FB844" s="120">
        <v>46.505166666666668</v>
      </c>
    </row>
    <row r="845" spans="1:158" s="118" customFormat="1" ht="15" customHeight="1" x14ac:dyDescent="0.25">
      <c r="A845" s="565">
        <v>5102005</v>
      </c>
      <c r="B845" s="315">
        <v>-78.437388889999994</v>
      </c>
      <c r="C845" s="315">
        <v>1.4146111100000001</v>
      </c>
      <c r="D845" s="87">
        <v>226</v>
      </c>
      <c r="E845" s="530" t="s">
        <v>612</v>
      </c>
      <c r="F845" s="89" t="s">
        <v>616</v>
      </c>
      <c r="G845" s="89"/>
      <c r="H845" s="89"/>
      <c r="I845" s="89"/>
      <c r="J845" s="171" t="s">
        <v>1102</v>
      </c>
      <c r="K845" s="126" t="s">
        <v>1301</v>
      </c>
      <c r="L845" s="126" t="s">
        <v>1301</v>
      </c>
      <c r="M845" s="126" t="s">
        <v>1301</v>
      </c>
      <c r="N845" s="126" t="s">
        <v>1301</v>
      </c>
      <c r="O845" s="126" t="s">
        <v>1301</v>
      </c>
      <c r="P845" s="126" t="s">
        <v>1301</v>
      </c>
      <c r="Q845" s="126" t="s">
        <v>1301</v>
      </c>
      <c r="R845" s="126" t="s">
        <v>1301</v>
      </c>
      <c r="S845" s="126" t="s">
        <v>1301</v>
      </c>
      <c r="T845" s="126" t="s">
        <v>1301</v>
      </c>
      <c r="U845" s="126" t="s">
        <v>1301</v>
      </c>
      <c r="V845" s="661" t="s">
        <v>1301</v>
      </c>
      <c r="W845" s="661" t="s">
        <v>1301</v>
      </c>
      <c r="X845" s="126" t="s">
        <v>1301</v>
      </c>
      <c r="Y845" s="126" t="s">
        <v>1301</v>
      </c>
      <c r="Z845" s="339" t="s">
        <v>1301</v>
      </c>
      <c r="AA845" s="126" t="s">
        <v>1301</v>
      </c>
      <c r="AB845" s="91" t="s">
        <v>1301</v>
      </c>
      <c r="AC845" s="91" t="s">
        <v>1301</v>
      </c>
      <c r="AD845" s="126" t="s">
        <v>1301</v>
      </c>
      <c r="AE845" s="126" t="s">
        <v>1301</v>
      </c>
      <c r="AF845" s="126" t="s">
        <v>1301</v>
      </c>
      <c r="AG845" s="126" t="s">
        <v>1301</v>
      </c>
      <c r="AH845" s="126" t="s">
        <v>1301</v>
      </c>
      <c r="AI845" s="126" t="s">
        <v>1301</v>
      </c>
      <c r="AJ845" s="126" t="s">
        <v>1301</v>
      </c>
      <c r="AK845" s="126" t="s">
        <v>1301</v>
      </c>
      <c r="AL845" s="126" t="s">
        <v>1301</v>
      </c>
      <c r="AM845" s="126" t="s">
        <v>1301</v>
      </c>
      <c r="AN845" s="126" t="s">
        <v>1301</v>
      </c>
      <c r="AO845" s="120"/>
      <c r="AP845" s="92" t="str">
        <f t="shared" si="568"/>
        <v/>
      </c>
      <c r="AQ845" s="93" t="s">
        <v>1301</v>
      </c>
      <c r="AR845" s="483"/>
      <c r="AS845" s="484"/>
      <c r="AT845" s="96"/>
      <c r="AU845" s="97"/>
      <c r="AV845" s="98"/>
      <c r="AW845" s="58"/>
      <c r="AX845" s="99"/>
      <c r="AY845" s="100"/>
      <c r="AZ845" s="101"/>
      <c r="BA845" s="102" t="str">
        <f t="shared" si="574"/>
        <v/>
      </c>
      <c r="BB845" s="102" t="str">
        <f t="shared" si="575"/>
        <v/>
      </c>
      <c r="BC845" s="102" t="str">
        <f t="shared" si="576"/>
        <v/>
      </c>
      <c r="BD845" s="102" t="s">
        <v>1301</v>
      </c>
      <c r="BE845" s="103"/>
      <c r="BF845" s="200" t="s">
        <v>612</v>
      </c>
      <c r="BG845" s="105" t="s">
        <v>1301</v>
      </c>
      <c r="BH845" s="105" t="s">
        <v>1301</v>
      </c>
      <c r="BI845" s="105" t="s">
        <v>1301</v>
      </c>
      <c r="BJ845" s="105" t="s">
        <v>1301</v>
      </c>
      <c r="BK845" s="105" t="s">
        <v>1301</v>
      </c>
      <c r="BL845" s="105" t="s">
        <v>1301</v>
      </c>
      <c r="BM845" s="105" t="s">
        <v>1301</v>
      </c>
      <c r="BN845" s="105" t="s">
        <v>1301</v>
      </c>
      <c r="BO845" s="105" t="s">
        <v>1301</v>
      </c>
      <c r="BP845" s="105" t="s">
        <v>1301</v>
      </c>
      <c r="BQ845" s="105" t="s">
        <v>1301</v>
      </c>
      <c r="BR845" s="106" t="s">
        <v>1301</v>
      </c>
      <c r="BS845" s="107"/>
      <c r="BT845" s="142" t="s">
        <v>1301</v>
      </c>
      <c r="BU845" s="143" t="s">
        <v>1301</v>
      </c>
      <c r="BV845" s="143" t="s">
        <v>1301</v>
      </c>
      <c r="BW845" s="143" t="s">
        <v>1301</v>
      </c>
      <c r="BX845" s="143" t="s">
        <v>1301</v>
      </c>
      <c r="BY845" s="143" t="s">
        <v>1301</v>
      </c>
      <c r="BZ845" s="143" t="s">
        <v>1301</v>
      </c>
      <c r="CA845" s="143" t="s">
        <v>1301</v>
      </c>
      <c r="CB845" s="143" t="s">
        <v>1301</v>
      </c>
      <c r="CC845" s="143" t="s">
        <v>1301</v>
      </c>
      <c r="CD845" s="143" t="s">
        <v>1301</v>
      </c>
      <c r="CE845" s="144" t="s">
        <v>1301</v>
      </c>
      <c r="CF845" s="110"/>
      <c r="CG845" s="111"/>
      <c r="CH845" s="111"/>
      <c r="CI845" s="111"/>
      <c r="CJ845" s="111"/>
      <c r="CK845" s="111"/>
      <c r="CL845" s="111"/>
      <c r="CM845" s="111"/>
      <c r="CN845" s="111"/>
      <c r="CO845" s="111"/>
      <c r="CP845" s="111"/>
      <c r="CQ845" s="111"/>
      <c r="CR845" s="111"/>
      <c r="CS845" s="112"/>
      <c r="CT845" s="531" t="s">
        <v>612</v>
      </c>
      <c r="CU845" s="114"/>
      <c r="CV845" s="114"/>
      <c r="CW845" s="114"/>
      <c r="CX845" s="114"/>
      <c r="CY845" s="114"/>
      <c r="CZ845" s="114"/>
      <c r="DA845" s="114"/>
      <c r="DB845" s="115"/>
      <c r="DC845" s="116"/>
      <c r="DD845" s="116"/>
      <c r="DE845" s="116"/>
      <c r="DF845" s="117"/>
      <c r="DH845" s="119">
        <v>123.38221612046057</v>
      </c>
      <c r="DI845" s="119">
        <v>126.47175465013285</v>
      </c>
      <c r="DJ845" s="120">
        <v>200.22202922940656</v>
      </c>
      <c r="DK845" s="121"/>
      <c r="DL845" s="119">
        <v>153.40851071939019</v>
      </c>
      <c r="DM845" s="119">
        <v>161.30156074321107</v>
      </c>
      <c r="DN845" s="120">
        <v>110.09792853739877</v>
      </c>
      <c r="DO845" s="121"/>
      <c r="DP845" s="119">
        <v>157.44204770642199</v>
      </c>
      <c r="DQ845" s="119">
        <v>152.5808880733945</v>
      </c>
      <c r="DR845" s="120">
        <v>176.58906422018347</v>
      </c>
      <c r="DS845" s="121"/>
      <c r="DT845" s="119">
        <v>164.36841534988716</v>
      </c>
      <c r="DU845" s="119">
        <v>199.68232957110612</v>
      </c>
      <c r="DV845" s="120">
        <v>207.2212550790068</v>
      </c>
      <c r="DW845" s="121"/>
      <c r="DX845" s="119">
        <v>215.21309300140908</v>
      </c>
      <c r="DY845" s="119">
        <v>207.67762055738214</v>
      </c>
      <c r="DZ845" s="120">
        <v>218.83011977454206</v>
      </c>
      <c r="EA845" s="121"/>
      <c r="EB845" s="119">
        <v>205.50546887369555</v>
      </c>
      <c r="EC845" s="119">
        <v>181.24647786973733</v>
      </c>
      <c r="ED845" s="120">
        <v>165.83605325656714</v>
      </c>
      <c r="EE845" s="121"/>
      <c r="EF845" s="119">
        <v>176.73109451283122</v>
      </c>
      <c r="EG845" s="119">
        <v>148.56238347590232</v>
      </c>
      <c r="EH845" s="120">
        <v>155.17852201126644</v>
      </c>
      <c r="EI845" s="121"/>
      <c r="EJ845" s="119">
        <v>116.89500804289545</v>
      </c>
      <c r="EK845" s="119">
        <v>130.11351528150138</v>
      </c>
      <c r="EL845" s="120">
        <v>120.93947667560322</v>
      </c>
      <c r="EM845" s="121"/>
      <c r="EN845" s="119">
        <v>117.39656423982868</v>
      </c>
      <c r="EO845" s="119">
        <v>120.45736616702354</v>
      </c>
      <c r="EP845" s="120">
        <v>131.02206959314773</v>
      </c>
      <c r="EQ845" s="121"/>
      <c r="ER845" s="119">
        <v>134.19372300734878</v>
      </c>
      <c r="ES845" s="119">
        <v>112.48882984737141</v>
      </c>
      <c r="ET845" s="120">
        <v>103.96544714527984</v>
      </c>
      <c r="EU845" s="121"/>
      <c r="EV845" s="119">
        <v>76.041954245831732</v>
      </c>
      <c r="EW845" s="119">
        <v>80.947886777820869</v>
      </c>
      <c r="EX845" s="120">
        <v>96.058158976347428</v>
      </c>
      <c r="EY845" s="121"/>
      <c r="EZ845" s="119">
        <v>78.157358681339375</v>
      </c>
      <c r="FA845" s="119">
        <v>105.44721947893153</v>
      </c>
      <c r="FB845" s="120">
        <v>171.96625517306248</v>
      </c>
    </row>
    <row r="846" spans="1:158" s="118" customFormat="1" ht="15" customHeight="1" x14ac:dyDescent="0.25">
      <c r="A846" s="250">
        <v>5202501</v>
      </c>
      <c r="B846" s="315">
        <v>-77</v>
      </c>
      <c r="C846" s="315">
        <v>1.82</v>
      </c>
      <c r="D846" s="87">
        <v>406</v>
      </c>
      <c r="E846" s="530" t="s">
        <v>39</v>
      </c>
      <c r="F846" s="552" t="s">
        <v>65</v>
      </c>
      <c r="G846" s="552"/>
      <c r="H846" s="552"/>
      <c r="I846" s="552"/>
      <c r="J846" s="171" t="s">
        <v>1235</v>
      </c>
      <c r="K846" s="126">
        <v>0</v>
      </c>
      <c r="L846" s="126">
        <v>0</v>
      </c>
      <c r="M846" s="126">
        <v>0</v>
      </c>
      <c r="N846" s="126">
        <v>0</v>
      </c>
      <c r="O846" s="126">
        <v>0</v>
      </c>
      <c r="P846" s="126">
        <v>0</v>
      </c>
      <c r="Q846" s="126">
        <v>0</v>
      </c>
      <c r="R846" s="126">
        <v>0</v>
      </c>
      <c r="S846" s="126">
        <v>0</v>
      </c>
      <c r="T846" s="126">
        <v>0</v>
      </c>
      <c r="U846" s="126">
        <v>0</v>
      </c>
      <c r="V846" s="661">
        <v>0</v>
      </c>
      <c r="W846" s="661">
        <v>9.8000000000000007</v>
      </c>
      <c r="X846" s="126">
        <v>46.3</v>
      </c>
      <c r="Y846" s="126">
        <v>2.4</v>
      </c>
      <c r="Z846" s="339">
        <v>13</v>
      </c>
      <c r="AA846" s="126">
        <v>0</v>
      </c>
      <c r="AB846" s="91">
        <v>1.1000000000000001</v>
      </c>
      <c r="AC846" s="91">
        <v>0</v>
      </c>
      <c r="AD846" s="126">
        <v>0</v>
      </c>
      <c r="AE846" s="126">
        <v>0</v>
      </c>
      <c r="AF846" s="126">
        <v>3</v>
      </c>
      <c r="AG846" s="126">
        <v>0</v>
      </c>
      <c r="AH846" s="126">
        <v>24</v>
      </c>
      <c r="AI846" s="126">
        <v>0</v>
      </c>
      <c r="AJ846" s="126">
        <v>0.7</v>
      </c>
      <c r="AK846" s="126">
        <v>2.2000000000000002</v>
      </c>
      <c r="AL846" s="126">
        <v>3.6</v>
      </c>
      <c r="AM846" s="126">
        <v>0</v>
      </c>
      <c r="AN846" s="126">
        <v>0</v>
      </c>
      <c r="AO846" s="120"/>
      <c r="AP846" s="92" t="str">
        <f t="shared" si="568"/>
        <v/>
      </c>
      <c r="AQ846" s="93" t="s">
        <v>1301</v>
      </c>
      <c r="AR846" s="483"/>
      <c r="AS846" s="484"/>
      <c r="AT846" s="96"/>
      <c r="AU846" s="97"/>
      <c r="AV846" s="98"/>
      <c r="AW846" s="58"/>
      <c r="AX846" s="99"/>
      <c r="AY846" s="100"/>
      <c r="AZ846" s="101"/>
      <c r="BA846" s="102" t="str">
        <f t="shared" si="574"/>
        <v/>
      </c>
      <c r="BB846" s="102" t="str">
        <f t="shared" si="575"/>
        <v/>
      </c>
      <c r="BC846" s="102" t="str">
        <f t="shared" si="576"/>
        <v/>
      </c>
      <c r="BD846" s="102" t="s">
        <v>1301</v>
      </c>
      <c r="BE846" s="103"/>
      <c r="BF846" s="531" t="s">
        <v>39</v>
      </c>
      <c r="BG846" s="105" t="s">
        <v>1301</v>
      </c>
      <c r="BH846" s="105" t="s">
        <v>1301</v>
      </c>
      <c r="BI846" s="105" t="s">
        <v>1301</v>
      </c>
      <c r="BJ846" s="105" t="s">
        <v>1301</v>
      </c>
      <c r="BK846" s="105" t="s">
        <v>1301</v>
      </c>
      <c r="BL846" s="105" t="s">
        <v>1301</v>
      </c>
      <c r="BM846" s="105" t="s">
        <v>1301</v>
      </c>
      <c r="BN846" s="105" t="s">
        <v>1301</v>
      </c>
      <c r="BO846" s="105" t="s">
        <v>1301</v>
      </c>
      <c r="BP846" s="105" t="s">
        <v>1301</v>
      </c>
      <c r="BQ846" s="105" t="s">
        <v>1301</v>
      </c>
      <c r="BR846" s="106" t="s">
        <v>1301</v>
      </c>
      <c r="BS846" s="107"/>
      <c r="BT846" s="237" t="s">
        <v>1301</v>
      </c>
      <c r="BU846" s="333" t="s">
        <v>1301</v>
      </c>
      <c r="BV846" s="333" t="s">
        <v>1301</v>
      </c>
      <c r="BW846" s="333" t="s">
        <v>1301</v>
      </c>
      <c r="BX846" s="333" t="s">
        <v>1301</v>
      </c>
      <c r="BY846" s="116" t="s">
        <v>1301</v>
      </c>
      <c r="BZ846" s="116" t="s">
        <v>1301</v>
      </c>
      <c r="CA846" s="116" t="s">
        <v>1301</v>
      </c>
      <c r="CB846" s="116" t="s">
        <v>1301</v>
      </c>
      <c r="CC846" s="116" t="s">
        <v>1301</v>
      </c>
      <c r="CD846" s="116" t="s">
        <v>1301</v>
      </c>
      <c r="CE846" s="109" t="s">
        <v>1301</v>
      </c>
      <c r="CF846" s="110"/>
      <c r="CG846" s="111"/>
      <c r="CH846" s="111"/>
      <c r="CI846" s="111"/>
      <c r="CJ846" s="111"/>
      <c r="CK846" s="111"/>
      <c r="CL846" s="111"/>
      <c r="CM846" s="111"/>
      <c r="CN846" s="111"/>
      <c r="CO846" s="111"/>
      <c r="CP846" s="111"/>
      <c r="CQ846" s="111"/>
      <c r="CR846" s="111"/>
      <c r="CS846" s="112"/>
      <c r="CT846" s="531" t="s">
        <v>39</v>
      </c>
      <c r="CU846" s="114"/>
      <c r="CV846" s="114"/>
      <c r="CW846" s="114"/>
      <c r="CX846" s="114"/>
      <c r="CY846" s="114"/>
      <c r="CZ846" s="114"/>
      <c r="DA846" s="114"/>
      <c r="DB846" s="115"/>
      <c r="DC846" s="116"/>
      <c r="DD846" s="116"/>
      <c r="DE846" s="116"/>
      <c r="DF846" s="117"/>
      <c r="DH846" s="119"/>
      <c r="DI846" s="119"/>
      <c r="DJ846" s="120"/>
      <c r="DK846" s="121"/>
      <c r="DL846" s="119"/>
      <c r="DM846" s="119"/>
      <c r="DN846" s="120"/>
      <c r="DO846" s="121"/>
      <c r="DP846" s="119"/>
      <c r="DQ846" s="119"/>
      <c r="DR846" s="120"/>
      <c r="DS846" s="121"/>
      <c r="DT846" s="119"/>
      <c r="DU846" s="119"/>
      <c r="DV846" s="120"/>
      <c r="DW846" s="121"/>
      <c r="DX846" s="119"/>
      <c r="DY846" s="119"/>
      <c r="DZ846" s="120"/>
      <c r="EA846" s="121"/>
      <c r="EB846" s="119"/>
      <c r="EC846" s="119"/>
      <c r="ED846" s="120"/>
      <c r="EE846" s="121"/>
      <c r="EF846" s="119"/>
      <c r="EG846" s="119"/>
      <c r="EH846" s="120"/>
      <c r="EI846" s="121"/>
      <c r="EJ846" s="119"/>
      <c r="EK846" s="119"/>
      <c r="EL846" s="120"/>
      <c r="EM846" s="121"/>
      <c r="EN846" s="119"/>
      <c r="EO846" s="119"/>
      <c r="EP846" s="120"/>
      <c r="EQ846" s="121"/>
      <c r="ER846" s="119"/>
      <c r="ES846" s="119"/>
      <c r="ET846" s="120"/>
      <c r="EU846" s="121"/>
      <c r="EV846" s="119"/>
      <c r="EW846" s="119"/>
      <c r="EX846" s="120"/>
      <c r="EY846" s="121"/>
      <c r="EZ846" s="119"/>
      <c r="FA846" s="119"/>
      <c r="FB846" s="120"/>
    </row>
    <row r="847" spans="1:158" s="118" customFormat="1" ht="15" customHeight="1" x14ac:dyDescent="0.25">
      <c r="A847" s="565">
        <v>53070030</v>
      </c>
      <c r="B847" s="315">
        <v>-77.248972219999999</v>
      </c>
      <c r="C847" s="315">
        <v>2.84527778</v>
      </c>
      <c r="D847" s="87">
        <v>80</v>
      </c>
      <c r="E847" s="530" t="s">
        <v>435</v>
      </c>
      <c r="F847" s="552" t="s">
        <v>65</v>
      </c>
      <c r="G847" s="552" t="s">
        <v>1521</v>
      </c>
      <c r="H847" s="552" t="s">
        <v>1523</v>
      </c>
      <c r="I847" s="552" t="s">
        <v>1705</v>
      </c>
      <c r="J847" s="171" t="s">
        <v>1225</v>
      </c>
      <c r="K847" s="91">
        <v>0</v>
      </c>
      <c r="L847" s="91">
        <v>0</v>
      </c>
      <c r="M847" s="91">
        <v>0</v>
      </c>
      <c r="N847" s="91">
        <v>22</v>
      </c>
      <c r="O847" s="91">
        <v>0</v>
      </c>
      <c r="P847" s="91">
        <v>15</v>
      </c>
      <c r="Q847" s="91">
        <v>0</v>
      </c>
      <c r="R847" s="91">
        <v>0</v>
      </c>
      <c r="S847" s="91">
        <v>17</v>
      </c>
      <c r="T847" s="91">
        <v>47</v>
      </c>
      <c r="U847" s="91">
        <v>0</v>
      </c>
      <c r="V847" s="660">
        <v>41</v>
      </c>
      <c r="W847" s="660">
        <v>45</v>
      </c>
      <c r="X847" s="91">
        <v>3</v>
      </c>
      <c r="Y847" s="91">
        <v>11</v>
      </c>
      <c r="Z847" s="339">
        <v>15</v>
      </c>
      <c r="AA847" s="91">
        <v>0</v>
      </c>
      <c r="AB847" s="91">
        <v>0</v>
      </c>
      <c r="AC847" s="91">
        <v>5</v>
      </c>
      <c r="AD847" s="91">
        <v>0</v>
      </c>
      <c r="AE847" s="91">
        <v>0</v>
      </c>
      <c r="AF847" s="91">
        <v>10</v>
      </c>
      <c r="AG847" s="91">
        <v>0</v>
      </c>
      <c r="AH847" s="91">
        <v>51</v>
      </c>
      <c r="AI847" s="91">
        <v>10</v>
      </c>
      <c r="AJ847" s="91">
        <v>0</v>
      </c>
      <c r="AK847" s="91">
        <v>132</v>
      </c>
      <c r="AL847" s="91">
        <v>55</v>
      </c>
      <c r="AM847" s="91">
        <v>11</v>
      </c>
      <c r="AN847" s="91">
        <v>52</v>
      </c>
      <c r="AO847" s="120"/>
      <c r="AP847" s="92">
        <f t="shared" si="568"/>
        <v>542</v>
      </c>
      <c r="AQ847" s="93">
        <v>1074.5769230769231</v>
      </c>
      <c r="AR847" s="94">
        <f>+AP847*100/AQ847</f>
        <v>50.438455205984468</v>
      </c>
      <c r="AS847" s="95">
        <f>IF(AND((AP847*$AT$1*100/(AQ847*AT847))&gt;100+3.33*AP847-AQ847*AT847/$AT$1,AQ847&lt;30),IF(100+3.33*AP847-AQ847*AT847/$AT$1&gt;200,200,100+3.33*AP847-AQ847*AT847/$AT$1),IF((AP847*$AT$1*100/(AQ847*AT847))&lt;100+AP847-3.33*AQ847*AT847/$AT$1,100+AP847-3.33*AQ847*AT847/$AT$1,IF((AP847*$AT$1*100/(AQ847*AT847))&gt;200,200,(AP847*$AT$1*100/(AQ847*AT847)))))</f>
        <v>50.438455205984468</v>
      </c>
      <c r="AT847" s="96">
        <f>COUNT(K847:AO847)</f>
        <v>30</v>
      </c>
      <c r="AU847" s="97">
        <f>COUNTIF(K847:AO847,"&gt;0")</f>
        <v>17</v>
      </c>
      <c r="AV847" s="98"/>
      <c r="AW847" s="58">
        <f>+LOOKUP(1000,K847:AO847)</f>
        <v>52</v>
      </c>
      <c r="AX847" s="99"/>
      <c r="AY847" s="100">
        <f>MAX(K847:AO847)</f>
        <v>132</v>
      </c>
      <c r="AZ847" s="101">
        <v>152.9</v>
      </c>
      <c r="BA847" s="102">
        <f t="shared" si="574"/>
        <v>-20.900000000000006</v>
      </c>
      <c r="BB847" s="102" t="str">
        <f t="shared" si="575"/>
        <v/>
      </c>
      <c r="BC847" s="102" t="str">
        <f t="shared" si="576"/>
        <v/>
      </c>
      <c r="BD847" s="102">
        <v>24.910556216144812</v>
      </c>
      <c r="BE847" s="103">
        <f>AU847-BD847</f>
        <v>-7.910556216144812</v>
      </c>
      <c r="BF847" s="200" t="s">
        <v>435</v>
      </c>
      <c r="BG847" s="105">
        <v>973.9206896551724</v>
      </c>
      <c r="BH847" s="105">
        <v>779.80357142857144</v>
      </c>
      <c r="BI847" s="105">
        <v>876.84482758620686</v>
      </c>
      <c r="BJ847" s="105">
        <v>1074.5769230769231</v>
      </c>
      <c r="BK847" s="105">
        <v>1106.7814814814815</v>
      </c>
      <c r="BL847" s="105">
        <v>991.5653846153848</v>
      </c>
      <c r="BM847" s="105">
        <v>860.96428571428567</v>
      </c>
      <c r="BN847" s="105">
        <v>897.2037037037037</v>
      </c>
      <c r="BO847" s="105">
        <v>1063.8399999999999</v>
      </c>
      <c r="BP847" s="105">
        <v>1191.5925925925926</v>
      </c>
      <c r="BQ847" s="105">
        <v>1184.3039999999999</v>
      </c>
      <c r="BR847" s="106">
        <v>1167.4692307692308</v>
      </c>
      <c r="BS847" s="107"/>
      <c r="BT847" s="237">
        <v>25.528888888888886</v>
      </c>
      <c r="BU847" s="333">
        <v>21.895402770175757</v>
      </c>
      <c r="BV847" s="333">
        <v>23.310344827586199</v>
      </c>
      <c r="BW847" s="333">
        <v>24.910556216144812</v>
      </c>
      <c r="BX847" s="333">
        <v>26.403448275862068</v>
      </c>
      <c r="BY847" s="116">
        <v>25.343596059113302</v>
      </c>
      <c r="BZ847" s="116">
        <v>25.214285714285715</v>
      </c>
      <c r="CA847" s="116">
        <v>25.49080459770115</v>
      </c>
      <c r="CB847" s="116">
        <v>25.866666666666667</v>
      </c>
      <c r="CC847" s="116">
        <v>26.992567049808425</v>
      </c>
      <c r="CD847" s="116">
        <v>26.288633461047251</v>
      </c>
      <c r="CE847" s="109">
        <v>28.02183908045976</v>
      </c>
      <c r="CF847" s="110"/>
      <c r="CG847" s="111">
        <v>236</v>
      </c>
      <c r="CH847" s="111">
        <v>217.6</v>
      </c>
      <c r="CI847" s="111">
        <v>166</v>
      </c>
      <c r="CJ847" s="111">
        <v>152.9</v>
      </c>
      <c r="CK847" s="111">
        <v>240</v>
      </c>
      <c r="CL847" s="111">
        <v>150</v>
      </c>
      <c r="CM847" s="111">
        <v>174.2</v>
      </c>
      <c r="CN847" s="111">
        <v>220</v>
      </c>
      <c r="CO847" s="111">
        <v>207.7</v>
      </c>
      <c r="CP847" s="111">
        <v>204</v>
      </c>
      <c r="CQ847" s="111">
        <v>288</v>
      </c>
      <c r="CR847" s="111">
        <v>220</v>
      </c>
      <c r="CS847" s="112"/>
      <c r="CT847" s="531" t="s">
        <v>435</v>
      </c>
      <c r="CU847" s="114">
        <f>SUM(K847:T847)</f>
        <v>101</v>
      </c>
      <c r="CV847" s="114"/>
      <c r="CW847" s="114"/>
      <c r="CX847" s="114">
        <f>SUM(U847:AD847)</f>
        <v>120</v>
      </c>
      <c r="CY847" s="114"/>
      <c r="CZ847" s="114"/>
      <c r="DA847" s="114">
        <f>SUM(AE847:AO847)</f>
        <v>321</v>
      </c>
      <c r="DB847" s="115">
        <f>+SUM(CU847:DA847)</f>
        <v>542</v>
      </c>
      <c r="DC847" s="116">
        <f>COUNT(K847:T847)</f>
        <v>10</v>
      </c>
      <c r="DD847" s="116">
        <f>COUNT(U847:AD847)</f>
        <v>10</v>
      </c>
      <c r="DE847" s="116">
        <f>COUNT(AE847:AO847)</f>
        <v>10</v>
      </c>
      <c r="DF847" s="117">
        <f>COUNT(K847:AO847)</f>
        <v>30</v>
      </c>
      <c r="DH847" s="119">
        <v>422.37580235981153</v>
      </c>
      <c r="DI847" s="119">
        <v>365.4240719910012</v>
      </c>
      <c r="DJ847" s="120">
        <v>372.42155422061614</v>
      </c>
      <c r="DK847" s="121"/>
      <c r="DL847" s="119">
        <v>311.10497096583947</v>
      </c>
      <c r="DM847" s="119">
        <v>362.41721672791067</v>
      </c>
      <c r="DN847" s="120">
        <v>251.56709802053561</v>
      </c>
      <c r="DO847" s="121"/>
      <c r="DP847" s="119">
        <v>355.13063050372392</v>
      </c>
      <c r="DQ847" s="119">
        <v>327.89823339040225</v>
      </c>
      <c r="DR847" s="120">
        <v>351.19706203179959</v>
      </c>
      <c r="DS847" s="121"/>
      <c r="DT847" s="119">
        <v>363.06958713887497</v>
      </c>
      <c r="DU847" s="119">
        <v>367.27880586278218</v>
      </c>
      <c r="DV847" s="120">
        <v>358.27303556977154</v>
      </c>
      <c r="DW847" s="121"/>
      <c r="DX847" s="119">
        <v>371.25720448482832</v>
      </c>
      <c r="DY847" s="119">
        <v>420.6122228242748</v>
      </c>
      <c r="DZ847" s="120">
        <v>401.80557269089695</v>
      </c>
      <c r="EA847" s="121"/>
      <c r="EB847" s="119">
        <v>346.16379760041735</v>
      </c>
      <c r="EC847" s="119">
        <v>359.82815803201271</v>
      </c>
      <c r="ED847" s="120">
        <v>362.60063696016255</v>
      </c>
      <c r="EE847" s="121"/>
      <c r="EF847" s="119">
        <v>323.23611720679747</v>
      </c>
      <c r="EG847" s="119">
        <v>310.69801333630164</v>
      </c>
      <c r="EH847" s="120">
        <v>361.61031390134525</v>
      </c>
      <c r="EI847" s="121"/>
      <c r="EJ847" s="119">
        <v>282.12956027238482</v>
      </c>
      <c r="EK847" s="119">
        <v>313.94120906983483</v>
      </c>
      <c r="EL847" s="120">
        <v>384.12565922920891</v>
      </c>
      <c r="EM847" s="121"/>
      <c r="EN847" s="119">
        <v>378.44242272996155</v>
      </c>
      <c r="EO847" s="119">
        <v>377.74104678103129</v>
      </c>
      <c r="EP847" s="120">
        <v>405.29510191757868</v>
      </c>
      <c r="EQ847" s="121"/>
      <c r="ER847" s="119">
        <v>404.67624410124392</v>
      </c>
      <c r="ES847" s="119">
        <v>372.67302302302289</v>
      </c>
      <c r="ET847" s="120">
        <v>417.83644716144704</v>
      </c>
      <c r="EU847" s="121"/>
      <c r="EV847" s="119">
        <v>417.11155355415781</v>
      </c>
      <c r="EW847" s="119">
        <v>413.97765676303351</v>
      </c>
      <c r="EX847" s="120">
        <v>431.26463583665475</v>
      </c>
      <c r="EY847" s="121"/>
      <c r="EZ847" s="119">
        <v>432.29751428884327</v>
      </c>
      <c r="FA847" s="119">
        <v>391.87255624520867</v>
      </c>
      <c r="FB847" s="120">
        <v>424.81141094742947</v>
      </c>
    </row>
    <row r="848" spans="1:158" s="118" customFormat="1" ht="15" customHeight="1" x14ac:dyDescent="0.25">
      <c r="A848" s="565">
        <v>52045080</v>
      </c>
      <c r="B848" s="315">
        <v>-77.283333330000005</v>
      </c>
      <c r="C848" s="315">
        <v>1.2251111100000001</v>
      </c>
      <c r="D848" s="87">
        <v>2545</v>
      </c>
      <c r="E848" s="570" t="s">
        <v>1947</v>
      </c>
      <c r="F848" s="571" t="s">
        <v>616</v>
      </c>
      <c r="G848" s="89" t="s">
        <v>1521</v>
      </c>
      <c r="H848" s="89" t="s">
        <v>1103</v>
      </c>
      <c r="I848" s="89" t="s">
        <v>1556</v>
      </c>
      <c r="J848" s="572" t="s">
        <v>1104</v>
      </c>
      <c r="K848" s="91">
        <v>0.4</v>
      </c>
      <c r="L848" s="91">
        <v>2.6</v>
      </c>
      <c r="M848" s="91">
        <v>0</v>
      </c>
      <c r="N848" s="91">
        <v>0</v>
      </c>
      <c r="O848" s="91">
        <v>0</v>
      </c>
      <c r="P848" s="91">
        <v>0</v>
      </c>
      <c r="Q848" s="91">
        <v>0</v>
      </c>
      <c r="R848" s="91">
        <v>0.2</v>
      </c>
      <c r="S848" s="91">
        <v>0.5</v>
      </c>
      <c r="T848" s="91">
        <v>0</v>
      </c>
      <c r="U848" s="91">
        <v>0</v>
      </c>
      <c r="V848" s="660">
        <v>0.4</v>
      </c>
      <c r="W848" s="660">
        <v>0</v>
      </c>
      <c r="X848" s="91">
        <v>11.8</v>
      </c>
      <c r="Y848" s="91">
        <v>5</v>
      </c>
      <c r="Z848" s="339">
        <v>14</v>
      </c>
      <c r="AA848" s="91">
        <v>8.5</v>
      </c>
      <c r="AB848" s="91">
        <v>2</v>
      </c>
      <c r="AC848" s="91">
        <v>4.4000000000000004</v>
      </c>
      <c r="AD848" s="91">
        <v>0.1</v>
      </c>
      <c r="AE848" s="91">
        <v>1</v>
      </c>
      <c r="AF848" s="91">
        <v>0</v>
      </c>
      <c r="AG848" s="91">
        <v>17</v>
      </c>
      <c r="AH848" s="91">
        <v>7.4</v>
      </c>
      <c r="AI848" s="91">
        <v>11.7</v>
      </c>
      <c r="AJ848" s="91">
        <v>0</v>
      </c>
      <c r="AK848" s="91">
        <v>2.8</v>
      </c>
      <c r="AL848" s="91">
        <v>0.5</v>
      </c>
      <c r="AM848" s="91">
        <v>0</v>
      </c>
      <c r="AN848" s="91">
        <v>1.1000000000000001</v>
      </c>
      <c r="AO848" s="120"/>
      <c r="AP848" s="92">
        <f t="shared" si="568"/>
        <v>91.4</v>
      </c>
      <c r="AQ848" s="93" t="s">
        <v>1301</v>
      </c>
      <c r="AR848" s="483"/>
      <c r="AS848" s="484"/>
      <c r="AT848" s="96">
        <f t="shared" ref="AT848:AT859" si="586">COUNT(K848:AO848)</f>
        <v>30</v>
      </c>
      <c r="AU848" s="97">
        <f>COUNTIF(K848:AO848,"&gt;0")</f>
        <v>19</v>
      </c>
      <c r="AV848" s="98"/>
      <c r="AW848" s="58">
        <f t="shared" ref="AW848:AW862" si="587">+LOOKUP(1000,K848:AO848)</f>
        <v>1.1000000000000001</v>
      </c>
      <c r="AX848" s="99"/>
      <c r="AY848" s="100">
        <f>MAX(K848:AO848)</f>
        <v>17</v>
      </c>
      <c r="AZ848" s="101">
        <v>47</v>
      </c>
      <c r="BA848" s="102">
        <f t="shared" si="574"/>
        <v>-30</v>
      </c>
      <c r="BB848" s="102" t="str">
        <f t="shared" si="575"/>
        <v/>
      </c>
      <c r="BC848" s="102" t="str">
        <f t="shared" si="576"/>
        <v/>
      </c>
      <c r="BD848" s="102" t="s">
        <v>1301</v>
      </c>
      <c r="BE848" s="103"/>
      <c r="BF848" s="200" t="s">
        <v>1852</v>
      </c>
      <c r="BG848" s="105" t="s">
        <v>1301</v>
      </c>
      <c r="BH848" s="105" t="s">
        <v>1301</v>
      </c>
      <c r="BI848" s="105" t="s">
        <v>1301</v>
      </c>
      <c r="BJ848" s="105" t="s">
        <v>1301</v>
      </c>
      <c r="BK848" s="105" t="s">
        <v>1301</v>
      </c>
      <c r="BL848" s="105" t="s">
        <v>1301</v>
      </c>
      <c r="BM848" s="105" t="s">
        <v>1301</v>
      </c>
      <c r="BN848" s="105" t="s">
        <v>1301</v>
      </c>
      <c r="BO848" s="105" t="s">
        <v>1301</v>
      </c>
      <c r="BP848" s="105" t="s">
        <v>1301</v>
      </c>
      <c r="BQ848" s="105" t="s">
        <v>1301</v>
      </c>
      <c r="BR848" s="106" t="s">
        <v>1301</v>
      </c>
      <c r="BS848" s="107"/>
      <c r="BT848" s="573" t="s">
        <v>1301</v>
      </c>
      <c r="BU848" s="333" t="s">
        <v>1301</v>
      </c>
      <c r="BV848" s="333" t="s">
        <v>1301</v>
      </c>
      <c r="BW848" s="333" t="s">
        <v>1301</v>
      </c>
      <c r="BX848" s="333" t="s">
        <v>1301</v>
      </c>
      <c r="BY848" s="116" t="s">
        <v>1301</v>
      </c>
      <c r="BZ848" s="116" t="s">
        <v>1301</v>
      </c>
      <c r="CA848" s="116" t="s">
        <v>1301</v>
      </c>
      <c r="CB848" s="192" t="s">
        <v>1301</v>
      </c>
      <c r="CC848" s="192" t="s">
        <v>1301</v>
      </c>
      <c r="CD848" s="192" t="s">
        <v>1301</v>
      </c>
      <c r="CE848" s="193" t="s">
        <v>1301</v>
      </c>
      <c r="CF848" s="110"/>
      <c r="CG848" s="111">
        <v>45.5</v>
      </c>
      <c r="CH848" s="111">
        <v>34.799999999999997</v>
      </c>
      <c r="CI848" s="111">
        <v>60</v>
      </c>
      <c r="CJ848" s="111">
        <v>47</v>
      </c>
      <c r="CK848" s="111">
        <v>45.5</v>
      </c>
      <c r="CL848" s="111">
        <v>33.700000000000003</v>
      </c>
      <c r="CM848" s="111">
        <v>34.9</v>
      </c>
      <c r="CN848" s="111">
        <v>27.9</v>
      </c>
      <c r="CO848" s="111">
        <v>26.4</v>
      </c>
      <c r="CP848" s="111">
        <v>37.299999999999997</v>
      </c>
      <c r="CQ848" s="111">
        <v>43</v>
      </c>
      <c r="CR848" s="111">
        <v>39.1</v>
      </c>
      <c r="CS848" s="112"/>
      <c r="CT848" s="200" t="s">
        <v>1852</v>
      </c>
      <c r="CU848" s="133">
        <f>SUM(K848:T848)</f>
        <v>3.7</v>
      </c>
      <c r="CV848" s="133"/>
      <c r="CW848" s="133"/>
      <c r="CX848" s="133">
        <f>SUM(U848:AD848)</f>
        <v>46.2</v>
      </c>
      <c r="CY848" s="133"/>
      <c r="CZ848" s="133"/>
      <c r="DA848" s="133">
        <f>SUM(AE848:AO848)</f>
        <v>41.499999999999993</v>
      </c>
      <c r="DB848" s="134">
        <f>+SUM(CU848:DA848)</f>
        <v>91.4</v>
      </c>
      <c r="DC848" s="135">
        <f>COUNT(K848:T848)</f>
        <v>10</v>
      </c>
      <c r="DD848" s="135">
        <f>COUNT(U848:AD848)</f>
        <v>10</v>
      </c>
      <c r="DE848" s="135">
        <f>COUNT(AE848:AO848)</f>
        <v>10</v>
      </c>
      <c r="DF848" s="136">
        <f>COUNT(K848:AO848)</f>
        <v>30</v>
      </c>
      <c r="DG848" s="137"/>
      <c r="DH848" s="138"/>
      <c r="DI848" s="138"/>
      <c r="DJ848" s="139"/>
      <c r="DK848" s="140"/>
      <c r="DL848" s="138"/>
      <c r="DM848" s="138"/>
      <c r="DN848" s="139"/>
      <c r="DO848" s="140"/>
      <c r="DP848" s="138"/>
      <c r="DQ848" s="138"/>
      <c r="DR848" s="139"/>
      <c r="DS848" s="140"/>
      <c r="DT848" s="138"/>
      <c r="DU848" s="138"/>
      <c r="DV848" s="139"/>
      <c r="DW848" s="140"/>
      <c r="DX848" s="138"/>
      <c r="DY848" s="138"/>
      <c r="DZ848" s="139"/>
      <c r="EA848" s="140"/>
      <c r="EB848" s="138"/>
      <c r="EC848" s="138"/>
      <c r="ED848" s="139"/>
      <c r="EE848" s="140"/>
      <c r="EF848" s="138"/>
      <c r="EG848" s="138"/>
      <c r="EH848" s="139"/>
      <c r="EI848" s="140"/>
      <c r="EJ848" s="138"/>
      <c r="EK848" s="138"/>
      <c r="EL848" s="139"/>
      <c r="EM848" s="140"/>
      <c r="EN848" s="138"/>
      <c r="EO848" s="138"/>
      <c r="EP848" s="139"/>
      <c r="EQ848" s="140"/>
      <c r="ER848" s="138"/>
      <c r="ES848" s="138"/>
      <c r="ET848" s="139"/>
      <c r="EU848" s="140"/>
      <c r="EV848" s="138"/>
      <c r="EW848" s="138"/>
      <c r="EX848" s="139"/>
      <c r="EY848" s="140"/>
      <c r="EZ848" s="138"/>
      <c r="FA848" s="138"/>
      <c r="FB848" s="139"/>
    </row>
    <row r="849" spans="1:158" s="118" customFormat="1" ht="15" customHeight="1" x14ac:dyDescent="0.25">
      <c r="A849" s="565">
        <v>47015080</v>
      </c>
      <c r="B849" s="315">
        <v>-77.303611110000006</v>
      </c>
      <c r="C849" s="315">
        <v>0.80491667</v>
      </c>
      <c r="D849" s="87">
        <v>1776</v>
      </c>
      <c r="E849" s="574" t="s">
        <v>613</v>
      </c>
      <c r="F849" s="89" t="s">
        <v>616</v>
      </c>
      <c r="G849" s="89" t="s">
        <v>1526</v>
      </c>
      <c r="H849" s="89" t="s">
        <v>723</v>
      </c>
      <c r="I849" s="89" t="s">
        <v>1695</v>
      </c>
      <c r="J849" s="171" t="s">
        <v>1107</v>
      </c>
      <c r="K849" s="91">
        <v>4.8</v>
      </c>
      <c r="L849" s="91">
        <v>2.9</v>
      </c>
      <c r="M849" s="91">
        <v>17.399999999999999</v>
      </c>
      <c r="N849" s="91">
        <v>1.8</v>
      </c>
      <c r="O849" s="91">
        <v>5</v>
      </c>
      <c r="P849" s="91">
        <v>19.8</v>
      </c>
      <c r="Q849" s="91">
        <v>5.5</v>
      </c>
      <c r="R849" s="91">
        <v>9.8000000000000007</v>
      </c>
      <c r="S849" s="91">
        <v>5.5</v>
      </c>
      <c r="T849" s="91">
        <v>3</v>
      </c>
      <c r="U849" s="91">
        <v>2.5</v>
      </c>
      <c r="V849" s="660">
        <v>2</v>
      </c>
      <c r="W849" s="660">
        <v>0.7</v>
      </c>
      <c r="X849" s="91">
        <v>0.4</v>
      </c>
      <c r="Y849" s="91">
        <v>0.7</v>
      </c>
      <c r="Z849" s="339">
        <v>6.5</v>
      </c>
      <c r="AA849" s="91">
        <v>2.9</v>
      </c>
      <c r="AB849" s="91">
        <v>0</v>
      </c>
      <c r="AC849" s="91">
        <v>0.8</v>
      </c>
      <c r="AD849" s="91">
        <v>0</v>
      </c>
      <c r="AE849" s="91">
        <v>3</v>
      </c>
      <c r="AF849" s="91">
        <v>0.3</v>
      </c>
      <c r="AG849" s="91">
        <v>0</v>
      </c>
      <c r="AH849" s="91">
        <v>1</v>
      </c>
      <c r="AI849" s="91">
        <v>1.5</v>
      </c>
      <c r="AJ849" s="91">
        <v>5.4</v>
      </c>
      <c r="AK849" s="91">
        <v>3.2</v>
      </c>
      <c r="AL849" s="91">
        <v>0.5</v>
      </c>
      <c r="AM849" s="91">
        <v>1.8</v>
      </c>
      <c r="AN849" s="91" t="s">
        <v>1301</v>
      </c>
      <c r="AO849" s="120"/>
      <c r="AP849" s="92">
        <f t="shared" si="568"/>
        <v>108.70000000000002</v>
      </c>
      <c r="AQ849" s="93">
        <v>262.46250000000003</v>
      </c>
      <c r="AR849" s="94">
        <f>+AP849*100/AQ849</f>
        <v>41.415440300995385</v>
      </c>
      <c r="AS849" s="95">
        <f>IF(AND((AP849*$AT$1*100/(AQ849*AT849))&gt;100+3.33*AP849-AQ849*AT849/$AT$1,AQ849&lt;30),IF(100+3.33*AP849-AQ849*AT849/$AT$1&gt;200,200,100+3.33*AP849-AQ849*AT849/$AT$1),IF((AP849*$AT$1*100/(AQ849*AT849))&lt;100+AP849-3.33*AQ849*AT849/$AT$1,100+AP849-3.33*AQ849*AT849/$AT$1,IF((AP849*$AT$1*100/(AQ849*AT849))&gt;200,200,(AP849*$AT$1*100/(AQ849*AT849)))))</f>
        <v>42.843558932064184</v>
      </c>
      <c r="AT849" s="96">
        <f t="shared" si="586"/>
        <v>29</v>
      </c>
      <c r="AU849" s="97">
        <f>COUNTIF(K849:AO849,"&gt;0")</f>
        <v>26</v>
      </c>
      <c r="AV849" s="98"/>
      <c r="AW849" s="58">
        <f t="shared" si="587"/>
        <v>1.8</v>
      </c>
      <c r="AX849" s="99"/>
      <c r="AY849" s="100">
        <f>MAX(K849:AO849)</f>
        <v>19.8</v>
      </c>
      <c r="AZ849" s="101">
        <v>84.3</v>
      </c>
      <c r="BA849" s="102">
        <f t="shared" si="574"/>
        <v>-64.5</v>
      </c>
      <c r="BB849" s="102" t="str">
        <f t="shared" si="575"/>
        <v/>
      </c>
      <c r="BC849" s="102" t="str">
        <f t="shared" si="576"/>
        <v/>
      </c>
      <c r="BD849" s="102">
        <v>23.344161189583307</v>
      </c>
      <c r="BE849" s="103">
        <f>AU849-BD849</f>
        <v>2.655838810416693</v>
      </c>
      <c r="BF849" s="575" t="s">
        <v>613</v>
      </c>
      <c r="BG849" s="105">
        <v>198.68518518518519</v>
      </c>
      <c r="BH849" s="105">
        <v>181.84528336127596</v>
      </c>
      <c r="BI849" s="105">
        <v>207.23212412993112</v>
      </c>
      <c r="BJ849" s="105">
        <v>262.46250000000003</v>
      </c>
      <c r="BK849" s="105">
        <v>335.63749999999999</v>
      </c>
      <c r="BL849" s="105">
        <v>417.14134093075995</v>
      </c>
      <c r="BM849" s="105">
        <v>431.56923076923067</v>
      </c>
      <c r="BN849" s="105">
        <v>345.54400374889377</v>
      </c>
      <c r="BO849" s="105">
        <v>241.15769230769232</v>
      </c>
      <c r="BP849" s="105">
        <v>164.27916666666664</v>
      </c>
      <c r="BQ849" s="105">
        <v>154.64814814814815</v>
      </c>
      <c r="BR849" s="106">
        <v>208.75199999999992</v>
      </c>
      <c r="BS849" s="107"/>
      <c r="BT849" s="573">
        <v>20.675555555555551</v>
      </c>
      <c r="BU849" s="333">
        <v>19.765570513990049</v>
      </c>
      <c r="BV849" s="333">
        <v>22.660047562425685</v>
      </c>
      <c r="BW849" s="333">
        <v>23.344161189583307</v>
      </c>
      <c r="BX849" s="333">
        <v>25.626111205480999</v>
      </c>
      <c r="BY849" s="116">
        <v>26.634318555008207</v>
      </c>
      <c r="BZ849" s="116">
        <v>26.47075351213282</v>
      </c>
      <c r="CA849" s="116">
        <v>25.119910159862588</v>
      </c>
      <c r="CB849" s="192">
        <v>21.593605496102523</v>
      </c>
      <c r="CC849" s="192">
        <v>20.3440745144669</v>
      </c>
      <c r="CD849" s="192">
        <v>18.94285714285714</v>
      </c>
      <c r="CE849" s="193">
        <v>21.201379310344823</v>
      </c>
      <c r="CF849" s="110"/>
      <c r="CG849" s="111">
        <v>98.5</v>
      </c>
      <c r="CH849" s="111">
        <v>65</v>
      </c>
      <c r="CI849" s="111">
        <v>74.3</v>
      </c>
      <c r="CJ849" s="111">
        <v>84.3</v>
      </c>
      <c r="CK849" s="111">
        <v>100.6</v>
      </c>
      <c r="CL849" s="111">
        <v>107.3</v>
      </c>
      <c r="CM849" s="111">
        <v>136</v>
      </c>
      <c r="CN849" s="111">
        <v>91</v>
      </c>
      <c r="CO849" s="111">
        <v>114.6</v>
      </c>
      <c r="CP849" s="111">
        <v>70.599999999999994</v>
      </c>
      <c r="CQ849" s="111">
        <v>70</v>
      </c>
      <c r="CR849" s="111">
        <v>81.2</v>
      </c>
      <c r="CS849" s="112"/>
      <c r="CT849" s="576" t="s">
        <v>613</v>
      </c>
      <c r="CU849" s="114">
        <f>SUM(K849:T849)</f>
        <v>75.5</v>
      </c>
      <c r="CV849" s="114"/>
      <c r="CW849" s="114"/>
      <c r="CX849" s="114">
        <f>SUM(U849:AD849)</f>
        <v>16.5</v>
      </c>
      <c r="CY849" s="114"/>
      <c r="CZ849" s="114"/>
      <c r="DA849" s="114">
        <f>SUM(AE849:AO849)</f>
        <v>16.7</v>
      </c>
      <c r="DB849" s="115">
        <f>+SUM(CU849:DA849)</f>
        <v>108.7</v>
      </c>
      <c r="DC849" s="116">
        <f>COUNT(K849:T849)</f>
        <v>10</v>
      </c>
      <c r="DD849" s="116">
        <f>COUNT(U849:AD849)</f>
        <v>10</v>
      </c>
      <c r="DE849" s="116">
        <f>COUNT(AE849:AO849)</f>
        <v>9</v>
      </c>
      <c r="DF849" s="117">
        <f>COUNT(K849:AO849)</f>
        <v>29</v>
      </c>
      <c r="DH849" s="119">
        <v>64.815011800561223</v>
      </c>
      <c r="DI849" s="119">
        <v>54.130110943859073</v>
      </c>
      <c r="DJ849" s="120">
        <v>81.95117355187601</v>
      </c>
      <c r="DK849" s="121"/>
      <c r="DL849" s="119">
        <v>79.192224622030238</v>
      </c>
      <c r="DM849" s="119">
        <v>56.536717062634992</v>
      </c>
      <c r="DN849" s="120">
        <v>53.271058315334784</v>
      </c>
      <c r="DO849" s="121"/>
      <c r="DP849" s="119">
        <v>73.600606980273142</v>
      </c>
      <c r="DQ849" s="119">
        <v>61.889124936772888</v>
      </c>
      <c r="DR849" s="120">
        <v>64.110268082953979</v>
      </c>
      <c r="DS849" s="121"/>
      <c r="DT849" s="119">
        <v>93.693121693121682</v>
      </c>
      <c r="DU849" s="119">
        <v>83.037037037037024</v>
      </c>
      <c r="DV849" s="120">
        <v>92.78835978835977</v>
      </c>
      <c r="DW849" s="121"/>
      <c r="DX849" s="119">
        <v>110.03226788432269</v>
      </c>
      <c r="DY849" s="119">
        <v>102.44383561643834</v>
      </c>
      <c r="DZ849" s="120">
        <v>130.10167427701674</v>
      </c>
      <c r="EA849" s="121"/>
      <c r="EB849" s="119">
        <v>134.45292881534016</v>
      </c>
      <c r="EC849" s="119">
        <v>136.03240521845723</v>
      </c>
      <c r="ED849" s="120">
        <v>147.08874004027669</v>
      </c>
      <c r="EE849" s="121"/>
      <c r="EF849" s="119">
        <v>137.04738195358118</v>
      </c>
      <c r="EG849" s="119">
        <v>146.98555323375385</v>
      </c>
      <c r="EH849" s="120">
        <v>144.00410184970204</v>
      </c>
      <c r="EI849" s="121"/>
      <c r="EJ849" s="119">
        <v>141.35845685970099</v>
      </c>
      <c r="EK849" s="119">
        <v>118.66881818761829</v>
      </c>
      <c r="EL849" s="120">
        <v>103.10734033729609</v>
      </c>
      <c r="EM849" s="121"/>
      <c r="EN849" s="119">
        <v>97.809027777777786</v>
      </c>
      <c r="EO849" s="119">
        <v>74.189510233918142</v>
      </c>
      <c r="EP849" s="120">
        <v>73.482943469785582</v>
      </c>
      <c r="EQ849" s="121"/>
      <c r="ER849" s="119">
        <v>65.858102880658436</v>
      </c>
      <c r="ES849" s="119">
        <v>56.108716049382714</v>
      </c>
      <c r="ET849" s="120">
        <v>57.103551440329213</v>
      </c>
      <c r="EU849" s="121"/>
      <c r="EV849" s="119">
        <v>46.18</v>
      </c>
      <c r="EW849" s="119">
        <v>54.67632034632036</v>
      </c>
      <c r="EX849" s="120">
        <v>53.077012987012999</v>
      </c>
      <c r="EY849" s="121"/>
      <c r="EZ849" s="119">
        <v>43.418370370370369</v>
      </c>
      <c r="FA849" s="119">
        <v>70.129671957671945</v>
      </c>
      <c r="FB849" s="120">
        <v>79.033439153439147</v>
      </c>
    </row>
    <row r="850" spans="1:158" s="118" customFormat="1" ht="15" customHeight="1" x14ac:dyDescent="0.25">
      <c r="A850" s="565">
        <v>53020020</v>
      </c>
      <c r="B850" s="315">
        <v>-78.112861109999997</v>
      </c>
      <c r="C850" s="315">
        <v>2.07927778</v>
      </c>
      <c r="D850" s="87">
        <v>80</v>
      </c>
      <c r="E850" s="574" t="s">
        <v>1369</v>
      </c>
      <c r="F850" s="89" t="s">
        <v>616</v>
      </c>
      <c r="G850" s="89"/>
      <c r="H850" s="89"/>
      <c r="I850" s="89"/>
      <c r="J850" s="171" t="s">
        <v>1134</v>
      </c>
      <c r="K850" s="91" t="s">
        <v>1301</v>
      </c>
      <c r="L850" s="91" t="s">
        <v>1301</v>
      </c>
      <c r="M850" s="91" t="s">
        <v>1301</v>
      </c>
      <c r="N850" s="91" t="s">
        <v>1301</v>
      </c>
      <c r="O850" s="91" t="s">
        <v>1301</v>
      </c>
      <c r="P850" s="91" t="s">
        <v>1301</v>
      </c>
      <c r="Q850" s="91" t="s">
        <v>1301</v>
      </c>
      <c r="R850" s="91" t="s">
        <v>1301</v>
      </c>
      <c r="S850" s="91" t="s">
        <v>1301</v>
      </c>
      <c r="T850" s="91" t="s">
        <v>1301</v>
      </c>
      <c r="U850" s="91" t="s">
        <v>1301</v>
      </c>
      <c r="V850" s="660" t="s">
        <v>1301</v>
      </c>
      <c r="W850" s="660" t="s">
        <v>1301</v>
      </c>
      <c r="X850" s="91" t="s">
        <v>1301</v>
      </c>
      <c r="Y850" s="91" t="s">
        <v>1301</v>
      </c>
      <c r="Z850" s="339" t="s">
        <v>1301</v>
      </c>
      <c r="AA850" s="91" t="s">
        <v>1301</v>
      </c>
      <c r="AB850" s="91" t="s">
        <v>1301</v>
      </c>
      <c r="AC850" s="91" t="s">
        <v>1301</v>
      </c>
      <c r="AD850" s="91" t="s">
        <v>1301</v>
      </c>
      <c r="AE850" s="91" t="s">
        <v>1301</v>
      </c>
      <c r="AF850" s="91" t="s">
        <v>1301</v>
      </c>
      <c r="AG850" s="91" t="s">
        <v>1301</v>
      </c>
      <c r="AH850" s="91" t="s">
        <v>1301</v>
      </c>
      <c r="AI850" s="91" t="s">
        <v>1301</v>
      </c>
      <c r="AJ850" s="91" t="s">
        <v>1301</v>
      </c>
      <c r="AK850" s="91" t="s">
        <v>1301</v>
      </c>
      <c r="AL850" s="91" t="s">
        <v>1301</v>
      </c>
      <c r="AM850" s="91" t="s">
        <v>1301</v>
      </c>
      <c r="AN850" s="91" t="s">
        <v>1301</v>
      </c>
      <c r="AO850" s="120"/>
      <c r="AP850" s="92" t="str">
        <f t="shared" si="568"/>
        <v/>
      </c>
      <c r="AQ850" s="93">
        <v>528.74074074074076</v>
      </c>
      <c r="AR850" s="483"/>
      <c r="AS850" s="484"/>
      <c r="AT850" s="96">
        <f t="shared" si="586"/>
        <v>0</v>
      </c>
      <c r="AU850" s="97"/>
      <c r="AV850" s="98"/>
      <c r="AW850" s="58"/>
      <c r="AX850" s="99"/>
      <c r="AY850" s="100"/>
      <c r="AZ850" s="101">
        <v>198</v>
      </c>
      <c r="BA850" s="102" t="str">
        <f t="shared" si="574"/>
        <v/>
      </c>
      <c r="BB850" s="102" t="str">
        <f t="shared" si="575"/>
        <v/>
      </c>
      <c r="BC850" s="102" t="str">
        <f t="shared" si="576"/>
        <v/>
      </c>
      <c r="BD850" s="102">
        <v>17.309195402298847</v>
      </c>
      <c r="BE850" s="103">
        <f>AU850-BD850</f>
        <v>-17.309195402298847</v>
      </c>
      <c r="BF850" s="575" t="s">
        <v>1369</v>
      </c>
      <c r="BG850" s="105">
        <v>443.61071428571432</v>
      </c>
      <c r="BH850" s="105">
        <v>370.98461538461538</v>
      </c>
      <c r="BI850" s="105">
        <v>358.80714285714288</v>
      </c>
      <c r="BJ850" s="105">
        <v>528.74074074074076</v>
      </c>
      <c r="BK850" s="105">
        <v>669.61481481481474</v>
      </c>
      <c r="BL850" s="105">
        <v>525.56551724137933</v>
      </c>
      <c r="BM850" s="105">
        <v>395.58214285714286</v>
      </c>
      <c r="BN850" s="105">
        <v>324.17586206896556</v>
      </c>
      <c r="BO850" s="105">
        <v>322.96666666666664</v>
      </c>
      <c r="BP850" s="105">
        <v>366.62857142857143</v>
      </c>
      <c r="BQ850" s="105">
        <v>317.85517241379307</v>
      </c>
      <c r="BR850" s="106">
        <v>339.91428571428571</v>
      </c>
      <c r="BS850" s="107"/>
      <c r="BT850" s="577">
        <v>18.289999999999996</v>
      </c>
      <c r="BU850" s="578">
        <v>15.171873918678319</v>
      </c>
      <c r="BV850" s="578">
        <v>14.633333333333333</v>
      </c>
      <c r="BW850" s="578">
        <v>17.309195402298847</v>
      </c>
      <c r="BX850" s="578">
        <v>21.065555555555555</v>
      </c>
      <c r="BY850" s="579">
        <v>18.088095238095239</v>
      </c>
      <c r="BZ850" s="579">
        <v>15.694252873563222</v>
      </c>
      <c r="CA850" s="579">
        <v>14.537777777777777</v>
      </c>
      <c r="CB850" s="580">
        <v>15.333333333333332</v>
      </c>
      <c r="CC850" s="580">
        <v>16.732222222222219</v>
      </c>
      <c r="CD850" s="580">
        <v>14.07471264367816</v>
      </c>
      <c r="CE850" s="581">
        <v>16.271111111111111</v>
      </c>
      <c r="CF850" s="110"/>
      <c r="CG850" s="111">
        <v>150</v>
      </c>
      <c r="CH850" s="111">
        <v>175</v>
      </c>
      <c r="CI850" s="111">
        <v>140</v>
      </c>
      <c r="CJ850" s="111">
        <v>198</v>
      </c>
      <c r="CK850" s="111">
        <v>181</v>
      </c>
      <c r="CL850" s="111">
        <v>160</v>
      </c>
      <c r="CM850" s="111">
        <v>168</v>
      </c>
      <c r="CN850" s="111">
        <v>165</v>
      </c>
      <c r="CO850" s="111">
        <v>160</v>
      </c>
      <c r="CP850" s="111">
        <v>142</v>
      </c>
      <c r="CQ850" s="111">
        <v>135</v>
      </c>
      <c r="CR850" s="111">
        <v>170</v>
      </c>
      <c r="CS850" s="112"/>
      <c r="CT850" s="576" t="s">
        <v>1369</v>
      </c>
      <c r="CU850" s="114"/>
      <c r="CV850" s="114"/>
      <c r="CW850" s="114"/>
      <c r="CX850" s="114"/>
      <c r="CY850" s="114"/>
      <c r="CZ850" s="114"/>
      <c r="DA850" s="114"/>
      <c r="DB850" s="115"/>
      <c r="DC850" s="116"/>
      <c r="DD850" s="116"/>
      <c r="DE850" s="116"/>
      <c r="DF850" s="117"/>
      <c r="DH850" s="119"/>
      <c r="DI850" s="119"/>
      <c r="DJ850" s="120"/>
      <c r="DK850" s="121"/>
      <c r="DL850" s="119"/>
      <c r="DM850" s="119"/>
      <c r="DN850" s="120"/>
      <c r="DO850" s="121"/>
      <c r="DP850" s="119"/>
      <c r="DQ850" s="119"/>
      <c r="DR850" s="120"/>
      <c r="DS850" s="121"/>
      <c r="DT850" s="119"/>
      <c r="DU850" s="119"/>
      <c r="DV850" s="120"/>
      <c r="DW850" s="121"/>
      <c r="DX850" s="119"/>
      <c r="DY850" s="119"/>
      <c r="DZ850" s="120"/>
      <c r="EA850" s="121"/>
      <c r="EB850" s="119"/>
      <c r="EC850" s="119"/>
      <c r="ED850" s="120"/>
      <c r="EE850" s="121"/>
      <c r="EF850" s="119"/>
      <c r="EG850" s="119"/>
      <c r="EH850" s="120"/>
      <c r="EI850" s="121"/>
      <c r="EJ850" s="119"/>
      <c r="EK850" s="119"/>
      <c r="EL850" s="120"/>
      <c r="EM850" s="121"/>
      <c r="EN850" s="119"/>
      <c r="EO850" s="119"/>
      <c r="EP850" s="120"/>
      <c r="EQ850" s="121"/>
      <c r="ER850" s="119"/>
      <c r="ES850" s="119"/>
      <c r="ET850" s="120"/>
      <c r="EU850" s="121"/>
      <c r="EV850" s="119"/>
      <c r="EW850" s="119"/>
      <c r="EX850" s="120"/>
      <c r="EY850" s="121"/>
      <c r="EZ850" s="119"/>
      <c r="FA850" s="119"/>
      <c r="FB850" s="120"/>
    </row>
    <row r="851" spans="1:158" s="118" customFormat="1" ht="15" customHeight="1" x14ac:dyDescent="0.25">
      <c r="A851" s="565">
        <v>52010020</v>
      </c>
      <c r="B851" s="315">
        <v>-77.22</v>
      </c>
      <c r="C851" s="315">
        <v>2.0299999999999998</v>
      </c>
      <c r="D851" s="87">
        <v>20</v>
      </c>
      <c r="E851" s="574" t="s">
        <v>1233</v>
      </c>
      <c r="F851" s="552" t="s">
        <v>65</v>
      </c>
      <c r="G851" s="552" t="s">
        <v>1521</v>
      </c>
      <c r="H851" s="552" t="s">
        <v>1103</v>
      </c>
      <c r="I851" s="552" t="s">
        <v>1690</v>
      </c>
      <c r="J851" s="171" t="s">
        <v>715</v>
      </c>
      <c r="K851" s="126">
        <v>0</v>
      </c>
      <c r="L851" s="126">
        <v>0</v>
      </c>
      <c r="M851" s="126">
        <v>0</v>
      </c>
      <c r="N851" s="126">
        <v>0</v>
      </c>
      <c r="O851" s="126">
        <v>0</v>
      </c>
      <c r="P851" s="126">
        <v>0</v>
      </c>
      <c r="Q851" s="126">
        <v>0</v>
      </c>
      <c r="R851" s="126">
        <v>0</v>
      </c>
      <c r="S851" s="126">
        <v>0</v>
      </c>
      <c r="T851" s="126">
        <v>0</v>
      </c>
      <c r="U851" s="126">
        <v>0</v>
      </c>
      <c r="V851" s="661">
        <v>0</v>
      </c>
      <c r="W851" s="661">
        <v>0</v>
      </c>
      <c r="X851" s="126">
        <v>94</v>
      </c>
      <c r="Y851" s="126">
        <v>16</v>
      </c>
      <c r="Z851" s="339">
        <v>17</v>
      </c>
      <c r="AA851" s="126">
        <v>4</v>
      </c>
      <c r="AB851" s="91">
        <v>2</v>
      </c>
      <c r="AC851" s="91">
        <v>0</v>
      </c>
      <c r="AD851" s="126">
        <v>0</v>
      </c>
      <c r="AE851" s="126">
        <v>0</v>
      </c>
      <c r="AF851" s="126">
        <v>0</v>
      </c>
      <c r="AG851" s="126">
        <v>7</v>
      </c>
      <c r="AH851" s="126">
        <v>0</v>
      </c>
      <c r="AI851" s="126">
        <v>5</v>
      </c>
      <c r="AJ851" s="126">
        <v>0</v>
      </c>
      <c r="AK851" s="126">
        <v>1</v>
      </c>
      <c r="AL851" s="126">
        <v>0</v>
      </c>
      <c r="AM851" s="126">
        <v>0</v>
      </c>
      <c r="AN851" s="126">
        <v>0</v>
      </c>
      <c r="AO851" s="120"/>
      <c r="AP851" s="92">
        <f t="shared" si="568"/>
        <v>146</v>
      </c>
      <c r="AQ851" s="93">
        <v>237.28400000000002</v>
      </c>
      <c r="AR851" s="94">
        <f>+AP851*100/AQ851</f>
        <v>61.52964380236341</v>
      </c>
      <c r="AS851" s="95">
        <f>IF(AND((AP851*$AT$1*100/(AQ851*AT851))&gt;100+3.33*AP851-AQ851*AT851/$AT$1,AQ851&lt;30),IF(100+3.33*AP851-AQ851*AT851/$AT$1&gt;200,200,100+3.33*AP851-AQ851*AT851/$AT$1),IF((AP851*$AT$1*100/(AQ851*AT851))&lt;100+AP851-3.33*AQ851*AT851/$AT$1,100+AP851-3.33*AQ851*AT851/$AT$1,IF((AP851*$AT$1*100/(AQ851*AT851))&gt;200,200,(AP851*$AT$1*100/(AQ851*AT851)))))</f>
        <v>61.52964380236341</v>
      </c>
      <c r="AT851" s="96">
        <f t="shared" si="586"/>
        <v>30</v>
      </c>
      <c r="AU851" s="97">
        <f>COUNTIF(K851:AO851,"&gt;0")</f>
        <v>8</v>
      </c>
      <c r="AV851" s="98"/>
      <c r="AW851" s="58">
        <f t="shared" si="587"/>
        <v>0</v>
      </c>
      <c r="AX851" s="99"/>
      <c r="AY851" s="100">
        <f t="shared" ref="AY851:AY860" si="588">MAX(K851:AO851)</f>
        <v>94</v>
      </c>
      <c r="AZ851" s="101">
        <v>131</v>
      </c>
      <c r="BA851" s="102">
        <f t="shared" si="574"/>
        <v>-37</v>
      </c>
      <c r="BB851" s="102" t="str">
        <f t="shared" si="575"/>
        <v/>
      </c>
      <c r="BC851" s="102" t="str">
        <f t="shared" si="576"/>
        <v/>
      </c>
      <c r="BD851" s="102">
        <v>14.199999999999998</v>
      </c>
      <c r="BE851" s="103"/>
      <c r="BF851" s="582" t="s">
        <v>1233</v>
      </c>
      <c r="BG851" s="105">
        <v>219.92</v>
      </c>
      <c r="BH851" s="105">
        <v>183.02799999999999</v>
      </c>
      <c r="BI851" s="105">
        <v>257.70400000000001</v>
      </c>
      <c r="BJ851" s="105">
        <v>237.28400000000002</v>
      </c>
      <c r="BK851" s="105">
        <v>215.584</v>
      </c>
      <c r="BL851" s="105">
        <v>69.003999999999991</v>
      </c>
      <c r="BM851" s="105">
        <v>55.083333333333336</v>
      </c>
      <c r="BN851" s="105">
        <v>46.68</v>
      </c>
      <c r="BO851" s="105">
        <v>83.645833333333329</v>
      </c>
      <c r="BP851" s="105">
        <v>295.20416666666665</v>
      </c>
      <c r="BQ851" s="105">
        <v>429.916</v>
      </c>
      <c r="BR851" s="106">
        <v>348.24</v>
      </c>
      <c r="BS851" s="107"/>
      <c r="BT851" s="257">
        <v>14.000000000000002</v>
      </c>
      <c r="BU851" s="192">
        <v>11.763411330049259</v>
      </c>
      <c r="BV851" s="192">
        <v>14.600000000000001</v>
      </c>
      <c r="BW851" s="192">
        <v>14.199999999999998</v>
      </c>
      <c r="BX851" s="192">
        <v>12.406410256410254</v>
      </c>
      <c r="BY851" s="192">
        <v>6.7600000000000016</v>
      </c>
      <c r="BZ851" s="192">
        <v>4.9999999999999982</v>
      </c>
      <c r="CA851" s="192">
        <v>3.5599999999999996</v>
      </c>
      <c r="CB851" s="192">
        <v>5.0416666666666661</v>
      </c>
      <c r="CC851" s="192">
        <v>15.746666666666666</v>
      </c>
      <c r="CD851" s="192">
        <v>20.399999999999995</v>
      </c>
      <c r="CE851" s="193">
        <v>17.04</v>
      </c>
      <c r="CF851" s="110"/>
      <c r="CG851" s="111">
        <v>90.6</v>
      </c>
      <c r="CH851" s="111">
        <v>108</v>
      </c>
      <c r="CI851" s="111">
        <v>126</v>
      </c>
      <c r="CJ851" s="111">
        <v>131</v>
      </c>
      <c r="CK851" s="111">
        <v>107</v>
      </c>
      <c r="CL851" s="111">
        <v>68</v>
      </c>
      <c r="CM851" s="111">
        <v>89</v>
      </c>
      <c r="CN851" s="111">
        <v>68</v>
      </c>
      <c r="CO851" s="111">
        <v>85</v>
      </c>
      <c r="CP851" s="111">
        <v>100</v>
      </c>
      <c r="CQ851" s="111">
        <v>104</v>
      </c>
      <c r="CR851" s="111">
        <v>117</v>
      </c>
      <c r="CS851" s="112"/>
      <c r="CT851" s="576" t="s">
        <v>1233</v>
      </c>
      <c r="CU851" s="114">
        <f>SUM(K851:T851)</f>
        <v>0</v>
      </c>
      <c r="CV851" s="114"/>
      <c r="CW851" s="114"/>
      <c r="CX851" s="114">
        <f>SUM(U851:AD851)</f>
        <v>133</v>
      </c>
      <c r="CY851" s="114"/>
      <c r="CZ851" s="114"/>
      <c r="DA851" s="114">
        <f t="shared" ref="DA851:DA859" si="589">SUM(AE851:AO851)</f>
        <v>13</v>
      </c>
      <c r="DB851" s="115">
        <f t="shared" ref="DB851:DB859" si="590">+SUM(CU851:DA851)</f>
        <v>146</v>
      </c>
      <c r="DC851" s="116">
        <f t="shared" ref="DC851:DC859" si="591">COUNT(K851:T851)</f>
        <v>10</v>
      </c>
      <c r="DD851" s="116">
        <f t="shared" ref="DD851:DD859" si="592">COUNT(U851:AD851)</f>
        <v>10</v>
      </c>
      <c r="DE851" s="116">
        <f t="shared" ref="DE851:DE859" si="593">COUNT(AE851:AO851)</f>
        <v>10</v>
      </c>
      <c r="DF851" s="117">
        <f t="shared" ref="DF851:DF859" si="594">COUNT(K851:AO851)</f>
        <v>30</v>
      </c>
      <c r="DH851" s="119"/>
      <c r="DI851" s="119"/>
      <c r="DJ851" s="120"/>
      <c r="DK851" s="121"/>
      <c r="DL851" s="119"/>
      <c r="DM851" s="119"/>
      <c r="DN851" s="120"/>
      <c r="DO851" s="121"/>
      <c r="DP851" s="119"/>
      <c r="DQ851" s="119"/>
      <c r="DR851" s="120"/>
      <c r="DS851" s="121"/>
      <c r="DT851" s="119"/>
      <c r="DU851" s="119"/>
      <c r="DV851" s="120"/>
      <c r="DW851" s="121"/>
      <c r="DX851" s="119"/>
      <c r="DY851" s="119"/>
      <c r="DZ851" s="120"/>
      <c r="EA851" s="121"/>
      <c r="EB851" s="119"/>
      <c r="EC851" s="119"/>
      <c r="ED851" s="120"/>
      <c r="EE851" s="121"/>
      <c r="EF851" s="119"/>
      <c r="EG851" s="119"/>
      <c r="EH851" s="120"/>
      <c r="EI851" s="121"/>
      <c r="EJ851" s="119"/>
      <c r="EK851" s="119"/>
      <c r="EL851" s="120"/>
      <c r="EM851" s="121"/>
      <c r="EN851" s="119"/>
      <c r="EO851" s="119"/>
      <c r="EP851" s="120"/>
      <c r="EQ851" s="121"/>
      <c r="ER851" s="119"/>
      <c r="ES851" s="119"/>
      <c r="ET851" s="120"/>
      <c r="EU851" s="121"/>
      <c r="EV851" s="119"/>
      <c r="EW851" s="119"/>
      <c r="EX851" s="120"/>
      <c r="EY851" s="121"/>
      <c r="EZ851" s="119"/>
      <c r="FA851" s="119"/>
      <c r="FB851" s="120"/>
    </row>
    <row r="852" spans="1:158" s="118" customFormat="1" ht="15" customHeight="1" x14ac:dyDescent="0.25">
      <c r="A852" s="565">
        <v>52070030</v>
      </c>
      <c r="B852" s="315">
        <v>-77.516666666666666</v>
      </c>
      <c r="C852" s="315">
        <v>1.7333333333333334</v>
      </c>
      <c r="D852" s="87">
        <v>340</v>
      </c>
      <c r="E852" s="583" t="s">
        <v>759</v>
      </c>
      <c r="F852" s="89" t="s">
        <v>616</v>
      </c>
      <c r="G852" s="89" t="s">
        <v>1521</v>
      </c>
      <c r="H852" s="89" t="s">
        <v>1103</v>
      </c>
      <c r="I852" s="89" t="s">
        <v>1706</v>
      </c>
      <c r="J852" s="171" t="s">
        <v>1142</v>
      </c>
      <c r="K852" s="126">
        <v>17</v>
      </c>
      <c r="L852" s="126">
        <v>0</v>
      </c>
      <c r="M852" s="126">
        <v>0</v>
      </c>
      <c r="N852" s="126">
        <v>0</v>
      </c>
      <c r="O852" s="126">
        <v>0</v>
      </c>
      <c r="P852" s="126">
        <v>0</v>
      </c>
      <c r="Q852" s="126">
        <v>0</v>
      </c>
      <c r="R852" s="126">
        <v>0</v>
      </c>
      <c r="S852" s="126">
        <v>0</v>
      </c>
      <c r="T852" s="126">
        <v>0</v>
      </c>
      <c r="U852" s="126">
        <v>0</v>
      </c>
      <c r="V852" s="661">
        <v>0</v>
      </c>
      <c r="W852" s="661">
        <v>8</v>
      </c>
      <c r="X852" s="126">
        <v>18</v>
      </c>
      <c r="Y852" s="126">
        <v>1</v>
      </c>
      <c r="Z852" s="339">
        <v>30</v>
      </c>
      <c r="AA852" s="126">
        <v>8</v>
      </c>
      <c r="AB852" s="91">
        <v>8</v>
      </c>
      <c r="AC852" s="91">
        <v>5</v>
      </c>
      <c r="AD852" s="126">
        <v>0</v>
      </c>
      <c r="AE852" s="126">
        <v>5</v>
      </c>
      <c r="AF852" s="126">
        <v>20</v>
      </c>
      <c r="AG852" s="126">
        <v>18</v>
      </c>
      <c r="AH852" s="126">
        <v>0</v>
      </c>
      <c r="AI852" s="126">
        <v>0</v>
      </c>
      <c r="AJ852" s="126">
        <v>0</v>
      </c>
      <c r="AK852" s="126">
        <v>5</v>
      </c>
      <c r="AL852" s="126" t="s">
        <v>1301</v>
      </c>
      <c r="AM852" s="126">
        <v>1</v>
      </c>
      <c r="AN852" s="126">
        <v>0</v>
      </c>
      <c r="AO852" s="120"/>
      <c r="AP852" s="92">
        <f t="shared" si="568"/>
        <v>144</v>
      </c>
      <c r="AQ852" s="93">
        <v>172.8</v>
      </c>
      <c r="AR852" s="94">
        <f>+AP852*100/AQ852</f>
        <v>83.333333333333329</v>
      </c>
      <c r="AS852" s="95">
        <f>IF(AND((AP852*$AT$1*100/(AQ852*AT852))&gt;100+3.33*AP852-AQ852*AT852/$AT$1,AQ852&lt;30),IF(100+3.33*AP852-AQ852*AT852/$AT$1&gt;200,200,100+3.33*AP852-AQ852*AT852/$AT$1),IF((AP852*$AT$1*100/(AQ852*AT852))&lt;100+AP852-3.33*AQ852*AT852/$AT$1,100+AP852-3.33*AQ852*AT852/$AT$1,IF((AP852*$AT$1*100/(AQ852*AT852))&gt;200,200,(AP852*$AT$1*100/(AQ852*AT852)))))</f>
        <v>86.206896551724128</v>
      </c>
      <c r="AT852" s="96">
        <f t="shared" si="586"/>
        <v>29</v>
      </c>
      <c r="AU852" s="97">
        <f t="shared" ref="AU852:AU859" si="595">COUNTIF(K852:AO852,"&gt;0")</f>
        <v>13</v>
      </c>
      <c r="AV852" s="98"/>
      <c r="AW852" s="58">
        <f t="shared" si="587"/>
        <v>0</v>
      </c>
      <c r="AX852" s="99"/>
      <c r="AY852" s="100">
        <f t="shared" si="588"/>
        <v>30</v>
      </c>
      <c r="AZ852" s="101">
        <v>100</v>
      </c>
      <c r="BA852" s="102">
        <f t="shared" si="574"/>
        <v>-70</v>
      </c>
      <c r="BB852" s="102" t="str">
        <f t="shared" si="575"/>
        <v/>
      </c>
      <c r="BC852" s="102" t="str">
        <f t="shared" si="576"/>
        <v/>
      </c>
      <c r="BD852" s="102">
        <v>12.899999999999999</v>
      </c>
      <c r="BE852" s="103">
        <f>AU852-BD852</f>
        <v>0.10000000000000142</v>
      </c>
      <c r="BF852" s="584" t="s">
        <v>759</v>
      </c>
      <c r="BG852" s="105">
        <v>206.33103448275864</v>
      </c>
      <c r="BH852" s="105">
        <v>134.41379310344828</v>
      </c>
      <c r="BI852" s="105">
        <v>174.27586206896552</v>
      </c>
      <c r="BJ852" s="105">
        <v>172.8</v>
      </c>
      <c r="BK852" s="105">
        <v>149.85185185185185</v>
      </c>
      <c r="BL852" s="105">
        <v>76.103448275862064</v>
      </c>
      <c r="BM852" s="105">
        <v>52.607142857142854</v>
      </c>
      <c r="BN852" s="105">
        <v>41.892857142857146</v>
      </c>
      <c r="BO852" s="105">
        <v>91.262068965517244</v>
      </c>
      <c r="BP852" s="105">
        <v>261.46666666666664</v>
      </c>
      <c r="BQ852" s="105">
        <v>310.81</v>
      </c>
      <c r="BR852" s="106">
        <v>287.58214285714286</v>
      </c>
      <c r="BS852" s="107"/>
      <c r="BT852" s="257">
        <v>13.98444444444444</v>
      </c>
      <c r="BU852" s="192">
        <v>9.7651743903180694</v>
      </c>
      <c r="BV852" s="192">
        <v>12.379310344827585</v>
      </c>
      <c r="BW852" s="192">
        <v>12.899999999999999</v>
      </c>
      <c r="BX852" s="192">
        <v>11.933333333333334</v>
      </c>
      <c r="BY852" s="192">
        <v>8.5517241379310356</v>
      </c>
      <c r="BZ852" s="192">
        <v>6.0155555555555535</v>
      </c>
      <c r="CA852" s="192">
        <v>4.9844444444444438</v>
      </c>
      <c r="CB852" s="192">
        <v>8.0379310344827584</v>
      </c>
      <c r="CC852" s="192">
        <v>14.799999999999999</v>
      </c>
      <c r="CD852" s="192">
        <v>17.899999999999995</v>
      </c>
      <c r="CE852" s="193">
        <v>17.671111111111109</v>
      </c>
      <c r="CF852" s="110"/>
      <c r="CG852" s="111">
        <v>97</v>
      </c>
      <c r="CH852" s="111">
        <v>80</v>
      </c>
      <c r="CI852" s="111">
        <v>115</v>
      </c>
      <c r="CJ852" s="111">
        <v>100</v>
      </c>
      <c r="CK852" s="111">
        <v>110</v>
      </c>
      <c r="CL852" s="111">
        <v>80</v>
      </c>
      <c r="CM852" s="111">
        <v>63</v>
      </c>
      <c r="CN852" s="111">
        <v>60</v>
      </c>
      <c r="CO852" s="111">
        <v>99</v>
      </c>
      <c r="CP852" s="111">
        <v>116</v>
      </c>
      <c r="CQ852" s="111">
        <v>105</v>
      </c>
      <c r="CR852" s="111">
        <v>110</v>
      </c>
      <c r="CS852" s="112"/>
      <c r="CT852" s="585" t="s">
        <v>759</v>
      </c>
      <c r="CU852" s="114">
        <f>SUM(K852:T852)</f>
        <v>17</v>
      </c>
      <c r="CV852" s="114"/>
      <c r="CW852" s="114"/>
      <c r="CX852" s="114">
        <f>SUM(U852:AD852)</f>
        <v>78</v>
      </c>
      <c r="CY852" s="114"/>
      <c r="CZ852" s="114"/>
      <c r="DA852" s="114">
        <f t="shared" si="589"/>
        <v>49</v>
      </c>
      <c r="DB852" s="115">
        <f t="shared" si="590"/>
        <v>144</v>
      </c>
      <c r="DC852" s="116">
        <f t="shared" si="591"/>
        <v>10</v>
      </c>
      <c r="DD852" s="116">
        <f t="shared" si="592"/>
        <v>10</v>
      </c>
      <c r="DE852" s="116">
        <f t="shared" si="593"/>
        <v>9</v>
      </c>
      <c r="DF852" s="117">
        <f t="shared" si="594"/>
        <v>29</v>
      </c>
      <c r="DH852" s="119">
        <v>80.526751869420224</v>
      </c>
      <c r="DI852" s="119">
        <v>80.119021480207977</v>
      </c>
      <c r="DJ852" s="120">
        <v>53.310748389502244</v>
      </c>
      <c r="DK852" s="121"/>
      <c r="DL852" s="119">
        <v>30.567746686303387</v>
      </c>
      <c r="DM852" s="119">
        <v>46.103829160530189</v>
      </c>
      <c r="DN852" s="120">
        <v>60.328424153166416</v>
      </c>
      <c r="DO852" s="121"/>
      <c r="DP852" s="119">
        <v>54.62969637806313</v>
      </c>
      <c r="DQ852" s="119">
        <v>62.957998548221568</v>
      </c>
      <c r="DR852" s="120">
        <v>54.62969637806313</v>
      </c>
      <c r="DS852" s="121"/>
      <c r="DT852" s="119">
        <v>39.024932148368897</v>
      </c>
      <c r="DU852" s="119">
        <v>65.008621148422108</v>
      </c>
      <c r="DV852" s="120">
        <v>57.401229311904636</v>
      </c>
      <c r="DW852" s="121"/>
      <c r="DX852" s="119">
        <v>60.552085554980046</v>
      </c>
      <c r="DY852" s="119">
        <v>29.481917065293562</v>
      </c>
      <c r="DZ852" s="120">
        <v>51.618171292769873</v>
      </c>
      <c r="EA852" s="121"/>
      <c r="EB852" s="119">
        <v>32.641848523748394</v>
      </c>
      <c r="EC852" s="119">
        <v>23.530166880616171</v>
      </c>
      <c r="ED852" s="120">
        <v>21.827984595635428</v>
      </c>
      <c r="EE852" s="121"/>
      <c r="EF852" s="119">
        <v>22.490815758550312</v>
      </c>
      <c r="EG852" s="119">
        <v>24.175149978353641</v>
      </c>
      <c r="EH852" s="120">
        <v>22.986208176139527</v>
      </c>
      <c r="EI852" s="121"/>
      <c r="EJ852" s="119">
        <v>13.643679445624233</v>
      </c>
      <c r="EK852" s="119">
        <v>13.328825304571367</v>
      </c>
      <c r="EL852" s="120">
        <v>13.853582206326145</v>
      </c>
      <c r="EM852" s="121"/>
      <c r="EN852" s="119">
        <v>19.822517845554831</v>
      </c>
      <c r="EO852" s="119">
        <v>31.178131083711875</v>
      </c>
      <c r="EP852" s="120">
        <v>49.108046722907197</v>
      </c>
      <c r="EQ852" s="121"/>
      <c r="ER852" s="119">
        <v>44.609402889569928</v>
      </c>
      <c r="ES852" s="119">
        <v>92.186171825009254</v>
      </c>
      <c r="ET852" s="120">
        <v>118.59572963324688</v>
      </c>
      <c r="EU852" s="121"/>
      <c r="EV852" s="119">
        <v>118.87880070920109</v>
      </c>
      <c r="EW852" s="119">
        <v>116.85360819286035</v>
      </c>
      <c r="EX852" s="120">
        <v>97.006721532721158</v>
      </c>
      <c r="EY852" s="121"/>
      <c r="EZ852" s="119">
        <v>88.91690199401954</v>
      </c>
      <c r="FA852" s="119">
        <v>88.40054367814254</v>
      </c>
      <c r="FB852" s="120">
        <v>103.47820650175098</v>
      </c>
    </row>
    <row r="853" spans="1:158" s="118" customFormat="1" ht="15" customHeight="1" x14ac:dyDescent="0.25">
      <c r="A853" s="565">
        <v>52020190</v>
      </c>
      <c r="B853" s="315">
        <v>-76.67</v>
      </c>
      <c r="C853" s="315">
        <v>2.0299999999999998</v>
      </c>
      <c r="D853" s="87">
        <v>2760</v>
      </c>
      <c r="E853" s="586" t="s">
        <v>1297</v>
      </c>
      <c r="F853" s="89" t="s">
        <v>65</v>
      </c>
      <c r="G853" s="89" t="s">
        <v>1521</v>
      </c>
      <c r="H853" s="89" t="s">
        <v>1103</v>
      </c>
      <c r="I853" s="89" t="s">
        <v>1696</v>
      </c>
      <c r="J853" s="171" t="s">
        <v>1106</v>
      </c>
      <c r="K853" s="126">
        <v>7</v>
      </c>
      <c r="L853" s="126">
        <v>1</v>
      </c>
      <c r="M853" s="126">
        <v>0</v>
      </c>
      <c r="N853" s="126">
        <v>0</v>
      </c>
      <c r="O853" s="126">
        <v>0</v>
      </c>
      <c r="P853" s="126">
        <v>0</v>
      </c>
      <c r="Q853" s="126">
        <v>0</v>
      </c>
      <c r="R853" s="126">
        <v>1</v>
      </c>
      <c r="S853" s="126">
        <v>4</v>
      </c>
      <c r="T853" s="126">
        <v>0</v>
      </c>
      <c r="U853" s="126">
        <v>0</v>
      </c>
      <c r="V853" s="661">
        <v>0</v>
      </c>
      <c r="W853" s="661">
        <v>0</v>
      </c>
      <c r="X853" s="126">
        <v>6</v>
      </c>
      <c r="Y853" s="126">
        <v>37</v>
      </c>
      <c r="Z853" s="339">
        <v>34</v>
      </c>
      <c r="AA853" s="126">
        <v>20</v>
      </c>
      <c r="AB853" s="91">
        <v>0</v>
      </c>
      <c r="AC853" s="91">
        <v>20</v>
      </c>
      <c r="AD853" s="126">
        <v>1</v>
      </c>
      <c r="AE853" s="126">
        <v>3</v>
      </c>
      <c r="AF853" s="126">
        <v>17</v>
      </c>
      <c r="AG853" s="126">
        <v>1</v>
      </c>
      <c r="AH853" s="126">
        <v>0</v>
      </c>
      <c r="AI853" s="126">
        <v>0</v>
      </c>
      <c r="AJ853" s="126">
        <v>3</v>
      </c>
      <c r="AK853" s="126">
        <v>1</v>
      </c>
      <c r="AL853" s="126">
        <v>0</v>
      </c>
      <c r="AM853" s="126">
        <v>0</v>
      </c>
      <c r="AN853" s="126">
        <v>0</v>
      </c>
      <c r="AO853" s="120"/>
      <c r="AP853" s="92">
        <f t="shared" si="568"/>
        <v>156</v>
      </c>
      <c r="AQ853" s="93" t="s">
        <v>1301</v>
      </c>
      <c r="AR853" s="483"/>
      <c r="AS853" s="484"/>
      <c r="AT853" s="96">
        <f t="shared" si="586"/>
        <v>30</v>
      </c>
      <c r="AU853" s="97">
        <f t="shared" si="595"/>
        <v>15</v>
      </c>
      <c r="AV853" s="98"/>
      <c r="AW853" s="58">
        <f t="shared" si="587"/>
        <v>0</v>
      </c>
      <c r="AX853" s="99"/>
      <c r="AY853" s="100">
        <f t="shared" si="588"/>
        <v>37</v>
      </c>
      <c r="AZ853" s="101">
        <v>53.6</v>
      </c>
      <c r="BA853" s="102">
        <f t="shared" si="574"/>
        <v>-16.600000000000001</v>
      </c>
      <c r="BB853" s="102" t="str">
        <f t="shared" si="575"/>
        <v/>
      </c>
      <c r="BC853" s="102" t="str">
        <f t="shared" si="576"/>
        <v/>
      </c>
      <c r="BD853" s="102" t="s">
        <v>1301</v>
      </c>
      <c r="BE853" s="103" t="e">
        <f>AU853-BD853</f>
        <v>#VALUE!</v>
      </c>
      <c r="BF853" s="587" t="s">
        <v>1297</v>
      </c>
      <c r="BG853" s="105" t="s">
        <v>1301</v>
      </c>
      <c r="BH853" s="105" t="s">
        <v>1301</v>
      </c>
      <c r="BI853" s="105" t="s">
        <v>1301</v>
      </c>
      <c r="BJ853" s="105" t="s">
        <v>1301</v>
      </c>
      <c r="BK853" s="105" t="s">
        <v>1301</v>
      </c>
      <c r="BL853" s="105" t="s">
        <v>1301</v>
      </c>
      <c r="BM853" s="105" t="s">
        <v>1301</v>
      </c>
      <c r="BN853" s="105" t="s">
        <v>1301</v>
      </c>
      <c r="BO853" s="105" t="s">
        <v>1301</v>
      </c>
      <c r="BP853" s="105" t="s">
        <v>1301</v>
      </c>
      <c r="BQ853" s="105" t="s">
        <v>1301</v>
      </c>
      <c r="BR853" s="106" t="s">
        <v>1301</v>
      </c>
      <c r="BS853" s="107"/>
      <c r="BT853" s="257" t="s">
        <v>1301</v>
      </c>
      <c r="BU853" s="192" t="s">
        <v>1301</v>
      </c>
      <c r="BV853" s="192" t="s">
        <v>1301</v>
      </c>
      <c r="BW853" s="192" t="s">
        <v>1301</v>
      </c>
      <c r="BX853" s="192" t="s">
        <v>1301</v>
      </c>
      <c r="BY853" s="192" t="s">
        <v>1301</v>
      </c>
      <c r="BZ853" s="192" t="s">
        <v>1301</v>
      </c>
      <c r="CA853" s="192" t="s">
        <v>1301</v>
      </c>
      <c r="CB853" s="192" t="s">
        <v>1301</v>
      </c>
      <c r="CC853" s="192" t="s">
        <v>1301</v>
      </c>
      <c r="CD853" s="192" t="s">
        <v>1301</v>
      </c>
      <c r="CE853" s="193" t="s">
        <v>1301</v>
      </c>
      <c r="CF853" s="110"/>
      <c r="CG853" s="111">
        <v>58.5</v>
      </c>
      <c r="CH853" s="111">
        <v>50.6</v>
      </c>
      <c r="CI853" s="111">
        <v>46.2</v>
      </c>
      <c r="CJ853" s="111">
        <v>53.6</v>
      </c>
      <c r="CK853" s="111">
        <v>55.2</v>
      </c>
      <c r="CL853" s="111">
        <v>25.8</v>
      </c>
      <c r="CM853" s="111">
        <v>43</v>
      </c>
      <c r="CN853" s="111">
        <v>59</v>
      </c>
      <c r="CO853" s="111">
        <v>77</v>
      </c>
      <c r="CP853" s="111">
        <v>65</v>
      </c>
      <c r="CQ853" s="111">
        <v>95</v>
      </c>
      <c r="CR853" s="111">
        <v>70</v>
      </c>
      <c r="CS853" s="112"/>
      <c r="CT853" s="588" t="s">
        <v>1297</v>
      </c>
      <c r="CU853" s="114">
        <f>SUM(K853:T853)</f>
        <v>13</v>
      </c>
      <c r="CV853" s="114"/>
      <c r="CW853" s="114"/>
      <c r="CX853" s="114">
        <f>SUM(U853:AD853)</f>
        <v>118</v>
      </c>
      <c r="CY853" s="114"/>
      <c r="CZ853" s="114"/>
      <c r="DA853" s="114">
        <f t="shared" si="589"/>
        <v>25</v>
      </c>
      <c r="DB853" s="115">
        <f t="shared" si="590"/>
        <v>156</v>
      </c>
      <c r="DC853" s="116">
        <f t="shared" si="591"/>
        <v>10</v>
      </c>
      <c r="DD853" s="116">
        <f t="shared" si="592"/>
        <v>10</v>
      </c>
      <c r="DE853" s="116">
        <f t="shared" si="593"/>
        <v>10</v>
      </c>
      <c r="DF853" s="117">
        <f t="shared" si="594"/>
        <v>30</v>
      </c>
      <c r="DH853" s="119">
        <v>106.88023088023087</v>
      </c>
      <c r="DI853" s="119">
        <v>112.42590323722396</v>
      </c>
      <c r="DJ853" s="120">
        <v>192.18275477143396</v>
      </c>
      <c r="DK853" s="121"/>
      <c r="DL853" s="119">
        <v>109.04497155287817</v>
      </c>
      <c r="DM853" s="119">
        <v>73.39373884426594</v>
      </c>
      <c r="DN853" s="120">
        <v>82.057585899152173</v>
      </c>
      <c r="DO853" s="121"/>
      <c r="DP853" s="119">
        <v>56.260591526778555</v>
      </c>
      <c r="DQ853" s="119">
        <v>61.412660347912116</v>
      </c>
      <c r="DR853" s="120">
        <v>82.845266643827756</v>
      </c>
      <c r="DS853" s="121"/>
      <c r="DT853" s="119">
        <v>91.543012979371071</v>
      </c>
      <c r="DU853" s="119">
        <v>103.89249867037829</v>
      </c>
      <c r="DV853" s="120">
        <v>125.35708094284325</v>
      </c>
      <c r="DW853" s="121"/>
      <c r="DX853" s="119">
        <v>123.17542687630728</v>
      </c>
      <c r="DY853" s="119">
        <v>179.21779241126458</v>
      </c>
      <c r="DZ853" s="120">
        <v>154.68085478650218</v>
      </c>
      <c r="EA853" s="121"/>
      <c r="EB853" s="119">
        <v>141.91723895051945</v>
      </c>
      <c r="EC853" s="119">
        <v>116.90804719140691</v>
      </c>
      <c r="ED853" s="120">
        <v>116.90804719140691</v>
      </c>
      <c r="EE853" s="121"/>
      <c r="EF853" s="119">
        <v>115.89217043791511</v>
      </c>
      <c r="EG853" s="119">
        <v>72.185396262523909</v>
      </c>
      <c r="EH853" s="120">
        <v>72.185396262523909</v>
      </c>
      <c r="EI853" s="121"/>
      <c r="EJ853" s="119">
        <v>41.350210970464126</v>
      </c>
      <c r="EK853" s="119">
        <v>79.353023909985907</v>
      </c>
      <c r="EL853" s="120">
        <v>73.74120956399436</v>
      </c>
      <c r="EM853" s="121"/>
      <c r="EN853" s="119">
        <v>67.845862552594667</v>
      </c>
      <c r="EO853" s="119">
        <v>77.524438990182333</v>
      </c>
      <c r="EP853" s="120">
        <v>127.92969845722301</v>
      </c>
      <c r="EQ853" s="121"/>
      <c r="ER853" s="119">
        <v>111.98079514824798</v>
      </c>
      <c r="ES853" s="119">
        <v>85.038784067085956</v>
      </c>
      <c r="ET853" s="120">
        <v>93.758198562443852</v>
      </c>
      <c r="EU853" s="121"/>
      <c r="EV853" s="119">
        <v>103.28499714774669</v>
      </c>
      <c r="EW853" s="119">
        <v>103.77965709577232</v>
      </c>
      <c r="EX853" s="120">
        <v>139.79090131203648</v>
      </c>
      <c r="EY853" s="121"/>
      <c r="EZ853" s="119">
        <v>68.224845173041885</v>
      </c>
      <c r="FA853" s="119">
        <v>103.33763205828778</v>
      </c>
      <c r="FB853" s="120">
        <v>133.54863387978139</v>
      </c>
    </row>
    <row r="854" spans="1:158" s="118" customFormat="1" ht="15" customHeight="1" x14ac:dyDescent="0.25">
      <c r="A854" s="565">
        <v>52045090</v>
      </c>
      <c r="B854" s="315">
        <v>-77.629583330000003</v>
      </c>
      <c r="C854" s="315">
        <v>0.93263889</v>
      </c>
      <c r="D854" s="87">
        <v>3141</v>
      </c>
      <c r="E854" s="586" t="s">
        <v>615</v>
      </c>
      <c r="F854" s="89" t="s">
        <v>616</v>
      </c>
      <c r="G854" s="89" t="s">
        <v>1521</v>
      </c>
      <c r="H854" s="89" t="s">
        <v>1103</v>
      </c>
      <c r="I854" s="89" t="s">
        <v>1557</v>
      </c>
      <c r="J854" s="171" t="s">
        <v>1143</v>
      </c>
      <c r="K854" s="126">
        <v>1.4</v>
      </c>
      <c r="L854" s="126">
        <v>0</v>
      </c>
      <c r="M854" s="126">
        <v>0</v>
      </c>
      <c r="N854" s="126">
        <v>1.4</v>
      </c>
      <c r="O854" s="126">
        <v>2.8</v>
      </c>
      <c r="P854" s="126">
        <v>0</v>
      </c>
      <c r="Q854" s="126">
        <v>0</v>
      </c>
      <c r="R854" s="126">
        <v>0.4</v>
      </c>
      <c r="S854" s="126">
        <v>5.4</v>
      </c>
      <c r="T854" s="126">
        <v>0.4</v>
      </c>
      <c r="U854" s="126">
        <v>0.6</v>
      </c>
      <c r="V854" s="661">
        <v>0.2</v>
      </c>
      <c r="W854" s="661">
        <v>0</v>
      </c>
      <c r="X854" s="126">
        <v>9.8000000000000007</v>
      </c>
      <c r="Y854" s="126">
        <v>0.2</v>
      </c>
      <c r="Z854" s="339">
        <v>7.4</v>
      </c>
      <c r="AA854" s="126">
        <v>1.4</v>
      </c>
      <c r="AB854" s="91">
        <v>4.5999999999999996</v>
      </c>
      <c r="AC854" s="91">
        <v>0</v>
      </c>
      <c r="AD854" s="126">
        <v>0</v>
      </c>
      <c r="AE854" s="126">
        <v>0</v>
      </c>
      <c r="AF854" s="126">
        <v>1.2</v>
      </c>
      <c r="AG854" s="126">
        <v>0.2</v>
      </c>
      <c r="AH854" s="126">
        <v>0</v>
      </c>
      <c r="AI854" s="126">
        <v>0.4</v>
      </c>
      <c r="AJ854" s="126">
        <v>24.2</v>
      </c>
      <c r="AK854" s="126">
        <v>3.2</v>
      </c>
      <c r="AL854" s="126">
        <v>1.4</v>
      </c>
      <c r="AM854" s="126">
        <v>0</v>
      </c>
      <c r="AN854" s="126">
        <v>0.3</v>
      </c>
      <c r="AO854" s="120"/>
      <c r="AP854" s="92">
        <f t="shared" si="568"/>
        <v>66.900000000000006</v>
      </c>
      <c r="AQ854" s="93" t="s">
        <v>1301</v>
      </c>
      <c r="AR854" s="483"/>
      <c r="AS854" s="484"/>
      <c r="AT854" s="96">
        <f t="shared" si="586"/>
        <v>30</v>
      </c>
      <c r="AU854" s="97">
        <f t="shared" si="595"/>
        <v>20</v>
      </c>
      <c r="AV854" s="98"/>
      <c r="AW854" s="58">
        <f t="shared" si="587"/>
        <v>0.3</v>
      </c>
      <c r="AX854" s="99"/>
      <c r="AY854" s="100">
        <f t="shared" si="588"/>
        <v>24.2</v>
      </c>
      <c r="AZ854" s="101">
        <v>38.4</v>
      </c>
      <c r="BA854" s="102">
        <f t="shared" si="574"/>
        <v>-14.2</v>
      </c>
      <c r="BB854" s="102" t="str">
        <f t="shared" si="575"/>
        <v/>
      </c>
      <c r="BC854" s="102" t="str">
        <f t="shared" si="576"/>
        <v/>
      </c>
      <c r="BD854" s="102" t="s">
        <v>1301</v>
      </c>
      <c r="BE854" s="103"/>
      <c r="BF854" s="582" t="s">
        <v>615</v>
      </c>
      <c r="BG854" s="105" t="s">
        <v>1301</v>
      </c>
      <c r="BH854" s="105" t="s">
        <v>1301</v>
      </c>
      <c r="BI854" s="105" t="s">
        <v>1301</v>
      </c>
      <c r="BJ854" s="105" t="s">
        <v>1301</v>
      </c>
      <c r="BK854" s="105" t="s">
        <v>1301</v>
      </c>
      <c r="BL854" s="105" t="s">
        <v>1301</v>
      </c>
      <c r="BM854" s="105" t="s">
        <v>1301</v>
      </c>
      <c r="BN854" s="105" t="s">
        <v>1301</v>
      </c>
      <c r="BO854" s="105" t="s">
        <v>1301</v>
      </c>
      <c r="BP854" s="105" t="s">
        <v>1301</v>
      </c>
      <c r="BQ854" s="105" t="s">
        <v>1301</v>
      </c>
      <c r="BR854" s="106" t="s">
        <v>1301</v>
      </c>
      <c r="BS854" s="107"/>
      <c r="BT854" s="257" t="s">
        <v>1301</v>
      </c>
      <c r="BU854" s="192" t="s">
        <v>1301</v>
      </c>
      <c r="BV854" s="192" t="s">
        <v>1301</v>
      </c>
      <c r="BW854" s="192" t="s">
        <v>1301</v>
      </c>
      <c r="BX854" s="192" t="s">
        <v>1301</v>
      </c>
      <c r="BY854" s="192" t="s">
        <v>1301</v>
      </c>
      <c r="BZ854" s="192" t="s">
        <v>1301</v>
      </c>
      <c r="CA854" s="192" t="s">
        <v>1301</v>
      </c>
      <c r="CB854" s="192" t="s">
        <v>1301</v>
      </c>
      <c r="CC854" s="192" t="s">
        <v>1301</v>
      </c>
      <c r="CD854" s="192" t="s">
        <v>1301</v>
      </c>
      <c r="CE854" s="193" t="s">
        <v>1301</v>
      </c>
      <c r="CF854" s="110"/>
      <c r="CG854" s="111">
        <v>47.3</v>
      </c>
      <c r="CH854" s="111">
        <v>50.2</v>
      </c>
      <c r="CI854" s="111">
        <v>55</v>
      </c>
      <c r="CJ854" s="111">
        <v>38.4</v>
      </c>
      <c r="CK854" s="111">
        <v>38.700000000000003</v>
      </c>
      <c r="CL854" s="111">
        <v>50.8</v>
      </c>
      <c r="CM854" s="111">
        <v>28.2</v>
      </c>
      <c r="CN854" s="111">
        <v>24.2</v>
      </c>
      <c r="CO854" s="111">
        <v>28.4</v>
      </c>
      <c r="CP854" s="111">
        <v>48.2</v>
      </c>
      <c r="CQ854" s="111">
        <v>48.2</v>
      </c>
      <c r="CR854" s="111">
        <v>40.6</v>
      </c>
      <c r="CS854" s="112"/>
      <c r="CT854" s="588" t="s">
        <v>615</v>
      </c>
      <c r="CU854" s="114">
        <f>SUM(K854:T854)</f>
        <v>11.8</v>
      </c>
      <c r="CV854" s="114"/>
      <c r="CW854" s="114"/>
      <c r="CX854" s="114">
        <f>SUM(U854:AD854)</f>
        <v>24.200000000000003</v>
      </c>
      <c r="CY854" s="114"/>
      <c r="CZ854" s="114"/>
      <c r="DA854" s="114">
        <f t="shared" si="589"/>
        <v>30.9</v>
      </c>
      <c r="DB854" s="115">
        <f t="shared" si="590"/>
        <v>66.900000000000006</v>
      </c>
      <c r="DC854" s="116">
        <f t="shared" si="591"/>
        <v>10</v>
      </c>
      <c r="DD854" s="116">
        <f t="shared" si="592"/>
        <v>10</v>
      </c>
      <c r="DE854" s="116">
        <f t="shared" si="593"/>
        <v>10</v>
      </c>
      <c r="DF854" s="117">
        <f t="shared" si="594"/>
        <v>30</v>
      </c>
      <c r="DH854" s="119"/>
      <c r="DI854" s="119"/>
      <c r="DJ854" s="120"/>
      <c r="DK854" s="121"/>
      <c r="DL854" s="119"/>
      <c r="DM854" s="119"/>
      <c r="DN854" s="120"/>
      <c r="DO854" s="121"/>
      <c r="DP854" s="119"/>
      <c r="DQ854" s="119"/>
      <c r="DR854" s="120"/>
      <c r="DS854" s="121"/>
      <c r="DT854" s="119"/>
      <c r="DU854" s="119"/>
      <c r="DV854" s="120"/>
      <c r="DW854" s="121"/>
      <c r="DX854" s="119"/>
      <c r="DY854" s="119"/>
      <c r="DZ854" s="120"/>
      <c r="EA854" s="121"/>
      <c r="EB854" s="119"/>
      <c r="EC854" s="119"/>
      <c r="ED854" s="120"/>
      <c r="EE854" s="121"/>
      <c r="EF854" s="119"/>
      <c r="EG854" s="119"/>
      <c r="EH854" s="120"/>
      <c r="EI854" s="121"/>
      <c r="EJ854" s="119"/>
      <c r="EK854" s="119"/>
      <c r="EL854" s="120"/>
      <c r="EM854" s="121"/>
      <c r="EN854" s="119"/>
      <c r="EO854" s="119"/>
      <c r="EP854" s="120"/>
      <c r="EQ854" s="121"/>
      <c r="ER854" s="119"/>
      <c r="ES854" s="119"/>
      <c r="ET854" s="120"/>
      <c r="EU854" s="121"/>
      <c r="EV854" s="119"/>
      <c r="EW854" s="119"/>
      <c r="EX854" s="120"/>
      <c r="EY854" s="121"/>
      <c r="EZ854" s="119"/>
      <c r="FA854" s="119"/>
      <c r="FB854" s="120"/>
    </row>
    <row r="855" spans="1:158" s="118" customFormat="1" ht="15" customHeight="1" x14ac:dyDescent="0.25">
      <c r="A855" s="565">
        <v>44010100</v>
      </c>
      <c r="B855" s="315">
        <v>-76.571222219999996</v>
      </c>
      <c r="C855" s="315">
        <v>1.69483333</v>
      </c>
      <c r="D855" s="87">
        <v>1510</v>
      </c>
      <c r="E855" s="586" t="s">
        <v>116</v>
      </c>
      <c r="F855" s="589" t="s">
        <v>65</v>
      </c>
      <c r="G855" s="589" t="s">
        <v>1526</v>
      </c>
      <c r="H855" s="589" t="s">
        <v>1529</v>
      </c>
      <c r="I855" s="589" t="s">
        <v>1694</v>
      </c>
      <c r="J855" s="171" t="s">
        <v>743</v>
      </c>
      <c r="K855" s="126">
        <v>0</v>
      </c>
      <c r="L855" s="126">
        <v>11</v>
      </c>
      <c r="M855" s="126">
        <v>0.3</v>
      </c>
      <c r="N855" s="126">
        <v>0.6</v>
      </c>
      <c r="O855" s="126">
        <v>1.6</v>
      </c>
      <c r="P855" s="126">
        <v>19</v>
      </c>
      <c r="Q855" s="126">
        <v>9.4</v>
      </c>
      <c r="R855" s="126">
        <v>10.5</v>
      </c>
      <c r="S855" s="126">
        <v>11.3</v>
      </c>
      <c r="T855" s="126">
        <v>15.1</v>
      </c>
      <c r="U855" s="126">
        <v>1.9</v>
      </c>
      <c r="V855" s="661">
        <v>0.3</v>
      </c>
      <c r="W855" s="661">
        <v>0</v>
      </c>
      <c r="X855" s="126">
        <v>1.1000000000000001</v>
      </c>
      <c r="Y855" s="126">
        <v>4</v>
      </c>
      <c r="Z855" s="339">
        <v>15.5</v>
      </c>
      <c r="AA855" s="126">
        <v>1.2</v>
      </c>
      <c r="AB855" s="91">
        <v>0</v>
      </c>
      <c r="AC855" s="91">
        <v>0.8</v>
      </c>
      <c r="AD855" s="126">
        <v>0</v>
      </c>
      <c r="AE855" s="126">
        <v>0</v>
      </c>
      <c r="AF855" s="126">
        <v>0.8</v>
      </c>
      <c r="AG855" s="126">
        <v>0</v>
      </c>
      <c r="AH855" s="126">
        <v>1.1000000000000001</v>
      </c>
      <c r="AI855" s="126">
        <v>0.1</v>
      </c>
      <c r="AJ855" s="126">
        <v>4.2</v>
      </c>
      <c r="AK855" s="126">
        <v>1.6</v>
      </c>
      <c r="AL855" s="126">
        <v>0</v>
      </c>
      <c r="AM855" s="126">
        <v>17.899999999999999</v>
      </c>
      <c r="AN855" s="126">
        <v>16.100000000000001</v>
      </c>
      <c r="AO855" s="120"/>
      <c r="AP855" s="92">
        <f t="shared" si="568"/>
        <v>145.39999999999998</v>
      </c>
      <c r="AQ855" s="93">
        <v>194.65333333333336</v>
      </c>
      <c r="AR855" s="94">
        <f>+AP855*100/AQ855</f>
        <v>74.696897047742979</v>
      </c>
      <c r="AS855" s="95">
        <f>IF(AND((AP855*$AT$1*100/(AQ855*AT855))&gt;100+3.33*AP855-AQ855*AT855/$AT$1,AQ855&lt;30),IF(100+3.33*AP855-AQ855*AT855/$AT$1&gt;200,200,100+3.33*AP855-AQ855*AT855/$AT$1),IF((AP855*$AT$1*100/(AQ855*AT855))&lt;100+AP855-3.33*AQ855*AT855/$AT$1,100+AP855-3.33*AQ855*AT855/$AT$1,IF((AP855*$AT$1*100/(AQ855*AT855))&gt;200,200,(AP855*$AT$1*100/(AQ855*AT855)))))</f>
        <v>74.696897047742965</v>
      </c>
      <c r="AT855" s="96">
        <f>COUNT(K855:AO855)</f>
        <v>30</v>
      </c>
      <c r="AU855" s="97">
        <f t="shared" si="595"/>
        <v>23</v>
      </c>
      <c r="AV855" s="98"/>
      <c r="AW855" s="58">
        <f t="shared" si="587"/>
        <v>16.100000000000001</v>
      </c>
      <c r="AX855" s="99"/>
      <c r="AY855" s="100">
        <f t="shared" si="588"/>
        <v>19</v>
      </c>
      <c r="AZ855" s="101">
        <v>63</v>
      </c>
      <c r="BA855" s="102">
        <f t="shared" si="574"/>
        <v>-44</v>
      </c>
      <c r="BB855" s="102" t="str">
        <f t="shared" si="575"/>
        <v/>
      </c>
      <c r="BC855" s="102" t="str">
        <f t="shared" si="576"/>
        <v/>
      </c>
      <c r="BD855" s="102">
        <v>22.599999999999994</v>
      </c>
      <c r="BE855" s="103">
        <f t="shared" ref="BE855:BE860" si="596">AU855-BD855</f>
        <v>0.40000000000000568</v>
      </c>
      <c r="BF855" s="582" t="s">
        <v>116</v>
      </c>
      <c r="BG855" s="105">
        <v>88.386666666666642</v>
      </c>
      <c r="BH855" s="105">
        <v>101.36999999999998</v>
      </c>
      <c r="BI855" s="105">
        <v>139.83666666666664</v>
      </c>
      <c r="BJ855" s="105">
        <v>194.65333333333336</v>
      </c>
      <c r="BK855" s="105">
        <v>262.48965517241379</v>
      </c>
      <c r="BL855" s="105">
        <v>283.78666666666669</v>
      </c>
      <c r="BM855" s="105">
        <v>266.80357142857139</v>
      </c>
      <c r="BN855" s="105">
        <v>195.71724137931042</v>
      </c>
      <c r="BO855" s="105">
        <v>156.97241379310341</v>
      </c>
      <c r="BP855" s="105">
        <v>141.34137931034482</v>
      </c>
      <c r="BQ855" s="105">
        <v>130.2137931034483</v>
      </c>
      <c r="BR855" s="106">
        <v>101.22333333333333</v>
      </c>
      <c r="BS855" s="107"/>
      <c r="BT855" s="257">
        <v>14.433333333333335</v>
      </c>
      <c r="BU855" s="192">
        <v>14.879956896551729</v>
      </c>
      <c r="BV855" s="192">
        <v>19.733333333333327</v>
      </c>
      <c r="BW855" s="192">
        <v>22.599999999999994</v>
      </c>
      <c r="BX855" s="192">
        <v>25.497777777777774</v>
      </c>
      <c r="BY855" s="192">
        <v>25.56666666666667</v>
      </c>
      <c r="BZ855" s="192">
        <v>26.165279429250887</v>
      </c>
      <c r="CA855" s="192">
        <v>23.034482758620683</v>
      </c>
      <c r="CB855" s="192">
        <v>20.522988505747126</v>
      </c>
      <c r="CC855" s="192">
        <v>19.457777777777775</v>
      </c>
      <c r="CD855" s="192">
        <v>18.316091954022987</v>
      </c>
      <c r="CE855" s="193">
        <v>16.899999999999999</v>
      </c>
      <c r="CF855" s="110"/>
      <c r="CG855" s="111">
        <v>52.8</v>
      </c>
      <c r="CH855" s="111">
        <v>53</v>
      </c>
      <c r="CI855" s="111">
        <v>86</v>
      </c>
      <c r="CJ855" s="111">
        <v>63</v>
      </c>
      <c r="CK855" s="111">
        <v>68.7</v>
      </c>
      <c r="CL855" s="111">
        <v>95.4</v>
      </c>
      <c r="CM855" s="111">
        <v>73.5</v>
      </c>
      <c r="CN855" s="111">
        <v>87</v>
      </c>
      <c r="CO855" s="111">
        <v>44.5</v>
      </c>
      <c r="CP855" s="111">
        <v>52.2</v>
      </c>
      <c r="CQ855" s="111">
        <v>79.099999999999994</v>
      </c>
      <c r="CR855" s="111">
        <v>51.3</v>
      </c>
      <c r="CS855" s="112"/>
      <c r="CT855" s="588" t="s">
        <v>116</v>
      </c>
      <c r="CU855" s="114">
        <f>SUM(K855:T855)</f>
        <v>78.8</v>
      </c>
      <c r="CV855" s="114"/>
      <c r="CW855" s="114"/>
      <c r="CX855" s="114">
        <f>SUM(U855:AD855)</f>
        <v>24.8</v>
      </c>
      <c r="CY855" s="114"/>
      <c r="CZ855" s="114"/>
      <c r="DA855" s="114">
        <f t="shared" si="589"/>
        <v>41.8</v>
      </c>
      <c r="DB855" s="115">
        <f t="shared" si="590"/>
        <v>145.39999999999998</v>
      </c>
      <c r="DC855" s="116">
        <f t="shared" si="591"/>
        <v>10</v>
      </c>
      <c r="DD855" s="116">
        <f t="shared" si="592"/>
        <v>10</v>
      </c>
      <c r="DE855" s="116">
        <f t="shared" si="593"/>
        <v>10</v>
      </c>
      <c r="DF855" s="117">
        <f t="shared" si="594"/>
        <v>30</v>
      </c>
      <c r="DH855" s="119">
        <v>25.404266397917183</v>
      </c>
      <c r="DI855" s="119">
        <v>26.604467960023513</v>
      </c>
      <c r="DJ855" s="120">
        <v>36.206080456874105</v>
      </c>
      <c r="DK855" s="121"/>
      <c r="DL855" s="119">
        <v>35.832371559472605</v>
      </c>
      <c r="DM855" s="119">
        <v>34.910967719371882</v>
      </c>
      <c r="DN855" s="120">
        <v>37.675179239674051</v>
      </c>
      <c r="DO855" s="121"/>
      <c r="DP855" s="119">
        <v>43.507374547920435</v>
      </c>
      <c r="DQ855" s="119">
        <v>40.506865958408675</v>
      </c>
      <c r="DR855" s="120">
        <v>42.407188065099454</v>
      </c>
      <c r="DS855" s="121"/>
      <c r="DT855" s="119">
        <v>59.804380952380953</v>
      </c>
      <c r="DU855" s="119">
        <v>58.204263736263741</v>
      </c>
      <c r="DV855" s="120">
        <v>77.00564102564104</v>
      </c>
      <c r="DW855" s="121"/>
      <c r="DX855" s="119">
        <v>82.110496931469498</v>
      </c>
      <c r="DY855" s="119">
        <v>75.009589157858869</v>
      </c>
      <c r="DZ855" s="120">
        <v>94.312056767814539</v>
      </c>
      <c r="EA855" s="121"/>
      <c r="EB855" s="119">
        <v>100.79623168178648</v>
      </c>
      <c r="EC855" s="119">
        <v>85.596799920247236</v>
      </c>
      <c r="ED855" s="120">
        <v>100.19625411225203</v>
      </c>
      <c r="EE855" s="121"/>
      <c r="EF855" s="119">
        <v>80.991273432449887</v>
      </c>
      <c r="EG855" s="119">
        <v>95.889668174962281</v>
      </c>
      <c r="EH855" s="120">
        <v>88.290486964016353</v>
      </c>
      <c r="EI855" s="121"/>
      <c r="EJ855" s="119">
        <v>75.115503715937223</v>
      </c>
      <c r="EK855" s="119">
        <v>67.21387283236993</v>
      </c>
      <c r="EL855" s="120">
        <v>65.313480594549944</v>
      </c>
      <c r="EM855" s="121"/>
      <c r="EN855" s="119">
        <v>59.37308157099698</v>
      </c>
      <c r="EO855" s="119">
        <v>53.375800604229603</v>
      </c>
      <c r="EP855" s="120">
        <v>52.676117824773421</v>
      </c>
      <c r="EQ855" s="121"/>
      <c r="ER855" s="119">
        <v>50.571586134453781</v>
      </c>
      <c r="ES855" s="119">
        <v>49.454543067226901</v>
      </c>
      <c r="ET855" s="120">
        <v>51.891727941176477</v>
      </c>
      <c r="EU855" s="121"/>
      <c r="EV855" s="119">
        <v>49.423045822102424</v>
      </c>
      <c r="EW855" s="119">
        <v>52.424445365954803</v>
      </c>
      <c r="EX855" s="120">
        <v>36.016794526228487</v>
      </c>
      <c r="EY855" s="121"/>
      <c r="EZ855" s="119">
        <v>30.103264170040489</v>
      </c>
      <c r="FA855" s="119">
        <v>35.503849768652408</v>
      </c>
      <c r="FB855" s="120">
        <v>33.203600347021407</v>
      </c>
    </row>
    <row r="856" spans="1:158" s="118" customFormat="1" ht="15" customHeight="1" x14ac:dyDescent="0.25">
      <c r="A856" s="349">
        <v>52040070</v>
      </c>
      <c r="B856" s="315">
        <v>-77.355000000000004</v>
      </c>
      <c r="C856" s="315">
        <v>1.28277778</v>
      </c>
      <c r="D856" s="87">
        <v>2590</v>
      </c>
      <c r="E856" s="586" t="s">
        <v>616</v>
      </c>
      <c r="F856" s="89" t="s">
        <v>616</v>
      </c>
      <c r="G856" s="89" t="s">
        <v>1521</v>
      </c>
      <c r="H856" s="89" t="s">
        <v>1103</v>
      </c>
      <c r="I856" s="89" t="s">
        <v>1556</v>
      </c>
      <c r="J856" s="171" t="s">
        <v>735</v>
      </c>
      <c r="K856" s="126">
        <v>0</v>
      </c>
      <c r="L856" s="126">
        <v>11.2</v>
      </c>
      <c r="M856" s="126">
        <v>0</v>
      </c>
      <c r="N856" s="126">
        <v>0</v>
      </c>
      <c r="O856" s="126">
        <v>0.5</v>
      </c>
      <c r="P856" s="126">
        <v>0</v>
      </c>
      <c r="Q856" s="126">
        <v>0</v>
      </c>
      <c r="R856" s="126">
        <v>0</v>
      </c>
      <c r="S856" s="126">
        <v>0</v>
      </c>
      <c r="T856" s="126">
        <v>0</v>
      </c>
      <c r="U856" s="126">
        <v>0</v>
      </c>
      <c r="V856" s="661">
        <v>0</v>
      </c>
      <c r="W856" s="661">
        <v>0</v>
      </c>
      <c r="X856" s="126">
        <v>1.8</v>
      </c>
      <c r="Y856" s="126">
        <v>31.8</v>
      </c>
      <c r="Z856" s="339">
        <v>70.400000000000006</v>
      </c>
      <c r="AA856" s="126">
        <v>3.6</v>
      </c>
      <c r="AB856" s="91">
        <v>2.2000000000000002</v>
      </c>
      <c r="AC856" s="91" t="s">
        <v>1301</v>
      </c>
      <c r="AD856" s="126">
        <v>0.4</v>
      </c>
      <c r="AE856" s="126">
        <v>0.1</v>
      </c>
      <c r="AF856" s="126">
        <v>0.2</v>
      </c>
      <c r="AG856" s="126">
        <v>2.4</v>
      </c>
      <c r="AH856" s="126">
        <v>28.5</v>
      </c>
      <c r="AI856" s="126">
        <v>29.3</v>
      </c>
      <c r="AJ856" s="126">
        <v>29</v>
      </c>
      <c r="AK856" s="126">
        <v>1.3</v>
      </c>
      <c r="AL856" s="126">
        <v>0</v>
      </c>
      <c r="AM856" s="126">
        <v>0</v>
      </c>
      <c r="AN856" s="126">
        <v>0</v>
      </c>
      <c r="AO856" s="120"/>
      <c r="AP856" s="92">
        <f t="shared" si="568"/>
        <v>212.70000000000005</v>
      </c>
      <c r="AQ856" s="93">
        <v>192.48571428571429</v>
      </c>
      <c r="AR856" s="94">
        <f>+AP856*100/AQ856</f>
        <v>110.5017069912424</v>
      </c>
      <c r="AS856" s="95">
        <f>IF(AND((AP856*$AT$1*100/(AQ856*AT856))&gt;100+3.33*AP856-AQ856*AT856/$AT$1,AQ856&lt;30),IF(100+3.33*AP856-AQ856*AT856/$AT$1&gt;200,200,100+3.33*AP856-AQ856*AT856/$AT$1),IF((AP856*$AT$1*100/(AQ856*AT856))&lt;100+AP856-3.33*AQ856*AT856/$AT$1,100+AP856-3.33*AQ856*AT856/$AT$1,IF((AP856*$AT$1*100/(AQ856*AT856))&gt;200,200,(AP856*$AT$1*100/(AQ856*AT856)))))</f>
        <v>114.31211068059561</v>
      </c>
      <c r="AT856" s="96">
        <f>COUNT(K856:AO856)</f>
        <v>29</v>
      </c>
      <c r="AU856" s="97">
        <f t="shared" si="595"/>
        <v>15</v>
      </c>
      <c r="AV856" s="98"/>
      <c r="AW856" s="58">
        <f t="shared" si="587"/>
        <v>0</v>
      </c>
      <c r="AX856" s="99"/>
      <c r="AY856" s="100">
        <f t="shared" si="588"/>
        <v>70.400000000000006</v>
      </c>
      <c r="AZ856" s="101">
        <v>123.5</v>
      </c>
      <c r="BA856" s="102">
        <f t="shared" si="574"/>
        <v>-53.099999999999994</v>
      </c>
      <c r="BB856" s="102" t="str">
        <f t="shared" si="575"/>
        <v/>
      </c>
      <c r="BC856" s="102" t="str">
        <f t="shared" si="576"/>
        <v/>
      </c>
      <c r="BD856" s="102">
        <v>13.416445623342177</v>
      </c>
      <c r="BE856" s="103">
        <f t="shared" si="596"/>
        <v>1.5835543766578226</v>
      </c>
      <c r="BF856" s="582" t="s">
        <v>616</v>
      </c>
      <c r="BG856" s="105">
        <v>221.7607142857143</v>
      </c>
      <c r="BH856" s="105">
        <v>183.60333333333332</v>
      </c>
      <c r="BI856" s="105">
        <v>233.81034482758616</v>
      </c>
      <c r="BJ856" s="105">
        <v>192.48571428571429</v>
      </c>
      <c r="BK856" s="105">
        <v>152.48275862068965</v>
      </c>
      <c r="BL856" s="105">
        <v>70.303448275862053</v>
      </c>
      <c r="BM856" s="105">
        <v>53.023333333333333</v>
      </c>
      <c r="BN856" s="105">
        <v>29.796428571428571</v>
      </c>
      <c r="BO856" s="105">
        <v>66.840740740740728</v>
      </c>
      <c r="BP856" s="105">
        <v>229.66666666666666</v>
      </c>
      <c r="BQ856" s="105">
        <v>341.65185185185186</v>
      </c>
      <c r="BR856" s="106">
        <v>277.02962962962971</v>
      </c>
      <c r="BS856" s="107"/>
      <c r="BT856" s="257">
        <v>13.092746730083235</v>
      </c>
      <c r="BU856" s="192">
        <v>11.349866584564863</v>
      </c>
      <c r="BV856" s="192">
        <v>14.137931034482756</v>
      </c>
      <c r="BW856" s="192">
        <v>13.416445623342177</v>
      </c>
      <c r="BX856" s="192">
        <v>11.645679012345679</v>
      </c>
      <c r="BY856" s="192">
        <v>6.8928571428571441</v>
      </c>
      <c r="BZ856" s="192">
        <v>4.8999999999999986</v>
      </c>
      <c r="CA856" s="192">
        <v>3.3827586206896547</v>
      </c>
      <c r="CB856" s="192">
        <v>5.7363682690674382</v>
      </c>
      <c r="CC856" s="192">
        <v>14.304597701149426</v>
      </c>
      <c r="CD856" s="192">
        <v>18.198275862068964</v>
      </c>
      <c r="CE856" s="193">
        <v>16.328571428571429</v>
      </c>
      <c r="CF856" s="110"/>
      <c r="CG856" s="111">
        <v>135</v>
      </c>
      <c r="CH856" s="111">
        <v>128.5</v>
      </c>
      <c r="CI856" s="111">
        <v>124</v>
      </c>
      <c r="CJ856" s="111">
        <v>123.5</v>
      </c>
      <c r="CK856" s="111">
        <v>170</v>
      </c>
      <c r="CL856" s="111">
        <v>70</v>
      </c>
      <c r="CM856" s="111">
        <v>78</v>
      </c>
      <c r="CN856" s="111">
        <v>65.5</v>
      </c>
      <c r="CO856" s="111">
        <v>100</v>
      </c>
      <c r="CP856" s="111">
        <v>85</v>
      </c>
      <c r="CQ856" s="111">
        <v>222</v>
      </c>
      <c r="CR856" s="111">
        <v>208</v>
      </c>
      <c r="CS856" s="112"/>
      <c r="CT856" s="588" t="s">
        <v>616</v>
      </c>
      <c r="CU856" s="114"/>
      <c r="CV856" s="114"/>
      <c r="CW856" s="114"/>
      <c r="CX856" s="114"/>
      <c r="CY856" s="114"/>
      <c r="CZ856" s="114"/>
      <c r="DA856" s="114">
        <f t="shared" si="589"/>
        <v>90.8</v>
      </c>
      <c r="DB856" s="115">
        <f t="shared" si="590"/>
        <v>90.8</v>
      </c>
      <c r="DC856" s="116">
        <f t="shared" si="591"/>
        <v>10</v>
      </c>
      <c r="DD856" s="116">
        <f t="shared" si="592"/>
        <v>9</v>
      </c>
      <c r="DE856" s="116">
        <f t="shared" si="593"/>
        <v>10</v>
      </c>
      <c r="DF856" s="117">
        <f t="shared" si="594"/>
        <v>29</v>
      </c>
      <c r="DH856" s="119">
        <v>88.955281226053629</v>
      </c>
      <c r="DI856" s="119">
        <v>66.543684291187745</v>
      </c>
      <c r="DJ856" s="120">
        <v>59.237701149425284</v>
      </c>
      <c r="DK856" s="121"/>
      <c r="DL856" s="119">
        <v>57.039086350974941</v>
      </c>
      <c r="DM856" s="119">
        <v>70.334674094707523</v>
      </c>
      <c r="DN856" s="120">
        <v>54.806239554317557</v>
      </c>
      <c r="DO856" s="121"/>
      <c r="DP856" s="119">
        <v>79.682898910495126</v>
      </c>
      <c r="DQ856" s="119">
        <v>71.170191697696879</v>
      </c>
      <c r="DR856" s="120">
        <v>88.393576058474707</v>
      </c>
      <c r="DS856" s="121"/>
      <c r="DT856" s="119">
        <v>56.71515509601182</v>
      </c>
      <c r="DU856" s="119">
        <v>67.940029542097491</v>
      </c>
      <c r="DV856" s="120">
        <v>75.3248153618907</v>
      </c>
      <c r="DW856" s="121"/>
      <c r="DX856" s="119">
        <v>53.475486778846168</v>
      </c>
      <c r="DY856" s="119">
        <v>47.835887419871817</v>
      </c>
      <c r="DZ856" s="120">
        <v>66.26529246794874</v>
      </c>
      <c r="EA856" s="121"/>
      <c r="EB856" s="119">
        <v>25.026383601756951</v>
      </c>
      <c r="EC856" s="119">
        <v>25.528921425085407</v>
      </c>
      <c r="ED856" s="120">
        <v>18.091361639824303</v>
      </c>
      <c r="EE856" s="121"/>
      <c r="EF856" s="119">
        <v>19.512940430925219</v>
      </c>
      <c r="EG856" s="119">
        <v>16.90425855513308</v>
      </c>
      <c r="EH856" s="120">
        <v>18.469467680608364</v>
      </c>
      <c r="EI856" s="121"/>
      <c r="EJ856" s="119">
        <v>12.345735567970202</v>
      </c>
      <c r="EK856" s="119">
        <v>7.8654283054003713</v>
      </c>
      <c r="EL856" s="120">
        <v>15.432169459962752</v>
      </c>
      <c r="EM856" s="121"/>
      <c r="EN856" s="119">
        <v>11.842467866323908</v>
      </c>
      <c r="EO856" s="119">
        <v>15.656143958868896</v>
      </c>
      <c r="EP856" s="120">
        <v>50.581388174807202</v>
      </c>
      <c r="EQ856" s="121"/>
      <c r="ER856" s="119">
        <v>50.057115869017636</v>
      </c>
      <c r="ES856" s="119">
        <v>72.026070528967239</v>
      </c>
      <c r="ET856" s="120">
        <v>116.86681360201511</v>
      </c>
      <c r="EU856" s="121"/>
      <c r="EV856" s="119">
        <v>103.06135593220338</v>
      </c>
      <c r="EW856" s="119">
        <v>117.79872881355932</v>
      </c>
      <c r="EX856" s="120">
        <v>98.549915254237277</v>
      </c>
      <c r="EY856" s="121"/>
      <c r="EZ856" s="119">
        <v>76.557046728971969</v>
      </c>
      <c r="FA856" s="119">
        <v>107.03994392523364</v>
      </c>
      <c r="FB856" s="120">
        <v>83.753009345794396</v>
      </c>
    </row>
    <row r="857" spans="1:158" s="118" customFormat="1" ht="15" customHeight="1" x14ac:dyDescent="0.25">
      <c r="A857" s="565">
        <v>52010140</v>
      </c>
      <c r="B857" s="315">
        <v>-77.429444439999997</v>
      </c>
      <c r="C857" s="315">
        <v>1.59444444</v>
      </c>
      <c r="D857" s="87">
        <v>500</v>
      </c>
      <c r="E857" s="586" t="s">
        <v>617</v>
      </c>
      <c r="F857" s="89" t="s">
        <v>616</v>
      </c>
      <c r="G857" s="89" t="s">
        <v>1521</v>
      </c>
      <c r="H857" s="89" t="s">
        <v>1103</v>
      </c>
      <c r="I857" s="89" t="s">
        <v>1690</v>
      </c>
      <c r="J857" s="171" t="s">
        <v>1142</v>
      </c>
      <c r="K857" s="126">
        <v>0</v>
      </c>
      <c r="L857" s="126">
        <v>0</v>
      </c>
      <c r="M857" s="126">
        <v>0</v>
      </c>
      <c r="N857" s="126">
        <v>0</v>
      </c>
      <c r="O857" s="126">
        <v>0</v>
      </c>
      <c r="P857" s="126">
        <v>0</v>
      </c>
      <c r="Q857" s="126">
        <v>0</v>
      </c>
      <c r="R857" s="126">
        <v>0</v>
      </c>
      <c r="S857" s="126">
        <v>0</v>
      </c>
      <c r="T857" s="126">
        <v>0</v>
      </c>
      <c r="U857" s="126">
        <v>0</v>
      </c>
      <c r="V857" s="661">
        <v>0</v>
      </c>
      <c r="W857" s="661">
        <v>7.3</v>
      </c>
      <c r="X857" s="126">
        <v>0</v>
      </c>
      <c r="Y857" s="126">
        <v>0</v>
      </c>
      <c r="Z857" s="339">
        <v>29</v>
      </c>
      <c r="AA857" s="126">
        <v>0</v>
      </c>
      <c r="AB857" s="91">
        <v>1</v>
      </c>
      <c r="AC857" s="91">
        <v>7.3</v>
      </c>
      <c r="AD857" s="126">
        <v>0</v>
      </c>
      <c r="AE857" s="126">
        <v>2</v>
      </c>
      <c r="AF857" s="126">
        <v>1.2</v>
      </c>
      <c r="AG857" s="126">
        <v>0</v>
      </c>
      <c r="AH857" s="126">
        <v>0</v>
      </c>
      <c r="AI857" s="126">
        <v>0</v>
      </c>
      <c r="AJ857" s="126">
        <v>0</v>
      </c>
      <c r="AK857" s="126">
        <v>0</v>
      </c>
      <c r="AL857" s="126">
        <v>0</v>
      </c>
      <c r="AM857" s="126">
        <v>0</v>
      </c>
      <c r="AN857" s="126">
        <v>0</v>
      </c>
      <c r="AO857" s="120"/>
      <c r="AP857" s="92">
        <f t="shared" si="568"/>
        <v>47.8</v>
      </c>
      <c r="AQ857" s="93">
        <v>66.607142857142847</v>
      </c>
      <c r="AR857" s="94">
        <f>+AP857*100/AQ857</f>
        <v>71.764075067024137</v>
      </c>
      <c r="AS857" s="95">
        <f>IF(AND((AP857*$AT$1*100/(AQ857*AT857))&gt;100+3.33*AP857-AQ857*AT857/$AT$1,AQ857&lt;30),IF(100+3.33*AP857-AQ857*AT857/$AT$1&gt;200,200,100+3.33*AP857-AQ857*AT857/$AT$1),IF((AP857*$AT$1*100/(AQ857*AT857))&lt;100+AP857-3.33*AQ857*AT857/$AT$1,100+AP857-3.33*AQ857*AT857/$AT$1,IF((AP857*$AT$1*100/(AQ857*AT857))&gt;200,200,(AP857*$AT$1*100/(AQ857*AT857)))))</f>
        <v>71.764075067024137</v>
      </c>
      <c r="AT857" s="96">
        <f t="shared" si="586"/>
        <v>30</v>
      </c>
      <c r="AU857" s="97">
        <f t="shared" si="595"/>
        <v>6</v>
      </c>
      <c r="AV857" s="98"/>
      <c r="AW857" s="58">
        <f t="shared" si="587"/>
        <v>0</v>
      </c>
      <c r="AX857" s="99"/>
      <c r="AY857" s="100">
        <f t="shared" si="588"/>
        <v>29</v>
      </c>
      <c r="AZ857" s="101">
        <v>70</v>
      </c>
      <c r="BA857" s="102">
        <f t="shared" si="574"/>
        <v>-41</v>
      </c>
      <c r="BB857" s="102" t="str">
        <f t="shared" si="575"/>
        <v/>
      </c>
      <c r="BC857" s="102" t="str">
        <f t="shared" si="576"/>
        <v/>
      </c>
      <c r="BD857" s="102">
        <v>7.4505747126436797</v>
      </c>
      <c r="BE857" s="103">
        <f t="shared" si="596"/>
        <v>-1.4505747126436797</v>
      </c>
      <c r="BF857" s="582" t="s">
        <v>617</v>
      </c>
      <c r="BG857" s="105">
        <v>60.044444444444437</v>
      </c>
      <c r="BH857" s="105">
        <v>39.014814814814819</v>
      </c>
      <c r="BI857" s="105">
        <v>66.622222222222206</v>
      </c>
      <c r="BJ857" s="105">
        <v>66.607142857142847</v>
      </c>
      <c r="BK857" s="105">
        <v>51.539285714285711</v>
      </c>
      <c r="BL857" s="105">
        <v>18.734615384615385</v>
      </c>
      <c r="BM857" s="105">
        <v>11.318518518518518</v>
      </c>
      <c r="BN857" s="105">
        <v>10.966666666666663</v>
      </c>
      <c r="BO857" s="105">
        <v>25.003448275862073</v>
      </c>
      <c r="BP857" s="105">
        <v>85.924000000000021</v>
      </c>
      <c r="BQ857" s="105">
        <v>101.72333333333334</v>
      </c>
      <c r="BR857" s="106">
        <v>67.814285714285703</v>
      </c>
      <c r="BS857" s="107"/>
      <c r="BT857" s="257">
        <v>6.900476190476188</v>
      </c>
      <c r="BU857" s="192">
        <v>4.6868278937962851</v>
      </c>
      <c r="BV857" s="192">
        <v>6.6776068376068372</v>
      </c>
      <c r="BW857" s="192">
        <v>7.4505747126436797</v>
      </c>
      <c r="BX857" s="192">
        <v>5.9138930534732621</v>
      </c>
      <c r="BY857" s="192">
        <v>2.8873563218390808</v>
      </c>
      <c r="BZ857" s="192">
        <v>1.7275862068965517</v>
      </c>
      <c r="CA857" s="192">
        <v>1.4055555555555552</v>
      </c>
      <c r="CB857" s="192">
        <v>2.9428571428571439</v>
      </c>
      <c r="CC857" s="192">
        <v>7.9927586206896519</v>
      </c>
      <c r="CD857" s="192">
        <v>9.0666666666666664</v>
      </c>
      <c r="CE857" s="193">
        <v>8.1905363984674295</v>
      </c>
      <c r="CF857" s="110"/>
      <c r="CG857" s="111">
        <v>60.4</v>
      </c>
      <c r="CH857" s="111">
        <v>72</v>
      </c>
      <c r="CI857" s="111">
        <v>80</v>
      </c>
      <c r="CJ857" s="111">
        <v>70</v>
      </c>
      <c r="CK857" s="111">
        <v>60.7</v>
      </c>
      <c r="CL857" s="111">
        <v>32.5</v>
      </c>
      <c r="CM857" s="111">
        <v>60</v>
      </c>
      <c r="CN857" s="111">
        <v>67.900000000000006</v>
      </c>
      <c r="CO857" s="111">
        <v>48</v>
      </c>
      <c r="CP857" s="111">
        <v>91</v>
      </c>
      <c r="CQ857" s="111">
        <v>73</v>
      </c>
      <c r="CR857" s="111">
        <v>70</v>
      </c>
      <c r="CS857" s="112"/>
      <c r="CT857" s="588" t="s">
        <v>617</v>
      </c>
      <c r="CU857" s="114">
        <f>SUM(K857:T857)</f>
        <v>0</v>
      </c>
      <c r="CV857" s="114"/>
      <c r="CW857" s="114"/>
      <c r="CX857" s="114">
        <f>SUM(U857:AD857)</f>
        <v>44.599999999999994</v>
      </c>
      <c r="CY857" s="114"/>
      <c r="CZ857" s="114"/>
      <c r="DA857" s="114">
        <f t="shared" si="589"/>
        <v>3.2</v>
      </c>
      <c r="DB857" s="115">
        <f t="shared" si="590"/>
        <v>47.8</v>
      </c>
      <c r="DC857" s="116">
        <f t="shared" si="591"/>
        <v>10</v>
      </c>
      <c r="DD857" s="116">
        <f t="shared" si="592"/>
        <v>10</v>
      </c>
      <c r="DE857" s="116">
        <f t="shared" si="593"/>
        <v>10</v>
      </c>
      <c r="DF857" s="117">
        <f t="shared" si="594"/>
        <v>30</v>
      </c>
      <c r="DH857" s="119">
        <v>21.090686767169178</v>
      </c>
      <c r="DI857" s="119">
        <v>18.615254048017867</v>
      </c>
      <c r="DJ857" s="120">
        <v>19.407392518146285</v>
      </c>
      <c r="DK857" s="121"/>
      <c r="DL857" s="119">
        <v>8.0279802955665023</v>
      </c>
      <c r="DM857" s="119">
        <v>22.848866995073887</v>
      </c>
      <c r="DN857" s="120">
        <v>10.90981937602627</v>
      </c>
      <c r="DO857" s="121"/>
      <c r="DP857" s="119">
        <v>18.042586021505372</v>
      </c>
      <c r="DQ857" s="119">
        <v>19.438145161290315</v>
      </c>
      <c r="DR857" s="120">
        <v>24.322602150537623</v>
      </c>
      <c r="DS857" s="121"/>
      <c r="DT857" s="119">
        <v>23.256980645161292</v>
      </c>
      <c r="DU857" s="119">
        <v>33.355406451612907</v>
      </c>
      <c r="DV857" s="120">
        <v>22.440946236559142</v>
      </c>
      <c r="DW857" s="121"/>
      <c r="DX857" s="119">
        <v>15.25959974984365</v>
      </c>
      <c r="DY857" s="119">
        <v>13.979762351469667</v>
      </c>
      <c r="DZ857" s="120">
        <v>23.233971232020011</v>
      </c>
      <c r="EA857" s="121"/>
      <c r="EB857" s="119">
        <v>10.591122807017543</v>
      </c>
      <c r="EC857" s="119">
        <v>4.6521754385964904</v>
      </c>
      <c r="ED857" s="120">
        <v>3.5633684210526311</v>
      </c>
      <c r="EE857" s="121"/>
      <c r="EF857" s="119">
        <v>6.6445413870246099</v>
      </c>
      <c r="EG857" s="119">
        <v>4.9586129753914996</v>
      </c>
      <c r="EH857" s="120">
        <v>3.17351230425056</v>
      </c>
      <c r="EI857" s="121"/>
      <c r="EJ857" s="119">
        <v>2.5428178694158081</v>
      </c>
      <c r="EK857" s="119">
        <v>0.88020618556701058</v>
      </c>
      <c r="EL857" s="120">
        <v>6.06364261168385</v>
      </c>
      <c r="EM857" s="121"/>
      <c r="EN857" s="119">
        <v>4.51</v>
      </c>
      <c r="EO857" s="119">
        <v>8.6278260869565226</v>
      </c>
      <c r="EP857" s="120">
        <v>18.432173913043478</v>
      </c>
      <c r="EQ857" s="121"/>
      <c r="ER857" s="119">
        <v>20.260040160642568</v>
      </c>
      <c r="ES857" s="119">
        <v>32.674280455153941</v>
      </c>
      <c r="ET857" s="120">
        <v>45.982346050870149</v>
      </c>
      <c r="EU857" s="121"/>
      <c r="EV857" s="119">
        <v>38.18893822393823</v>
      </c>
      <c r="EW857" s="119">
        <v>39.988416988416986</v>
      </c>
      <c r="EX857" s="120">
        <v>25.392644787644787</v>
      </c>
      <c r="EY857" s="121"/>
      <c r="EZ857" s="119">
        <v>22.30200665715644</v>
      </c>
      <c r="FA857" s="119">
        <v>21.90375653827865</v>
      </c>
      <c r="FB857" s="120">
        <v>25.587570137898236</v>
      </c>
    </row>
    <row r="858" spans="1:158" s="118" customFormat="1" ht="15" customHeight="1" x14ac:dyDescent="0.25">
      <c r="A858" s="565">
        <v>52015010</v>
      </c>
      <c r="B858" s="315">
        <v>-76.611944440000002</v>
      </c>
      <c r="C858" s="315">
        <v>2.25</v>
      </c>
      <c r="D858" s="87">
        <v>2450</v>
      </c>
      <c r="E858" s="586" t="s">
        <v>618</v>
      </c>
      <c r="F858" s="589" t="s">
        <v>65</v>
      </c>
      <c r="G858" s="589" t="s">
        <v>1521</v>
      </c>
      <c r="H858" s="589" t="s">
        <v>1103</v>
      </c>
      <c r="I858" s="589" t="s">
        <v>1690</v>
      </c>
      <c r="J858" s="171" t="s">
        <v>1128</v>
      </c>
      <c r="K858" s="126">
        <v>32.299999999999997</v>
      </c>
      <c r="L858" s="126">
        <v>5.2</v>
      </c>
      <c r="M858" s="126">
        <v>2.9</v>
      </c>
      <c r="N858" s="126">
        <v>0</v>
      </c>
      <c r="O858" s="126">
        <v>0</v>
      </c>
      <c r="P858" s="126">
        <v>0</v>
      </c>
      <c r="Q858" s="126">
        <v>0.4</v>
      </c>
      <c r="R858" s="126">
        <v>0</v>
      </c>
      <c r="S858" s="126">
        <v>0</v>
      </c>
      <c r="T858" s="126">
        <v>0</v>
      </c>
      <c r="U858" s="126">
        <v>0</v>
      </c>
      <c r="V858" s="661">
        <v>0</v>
      </c>
      <c r="W858" s="661">
        <v>0</v>
      </c>
      <c r="X858" s="126">
        <v>38.5</v>
      </c>
      <c r="Y858" s="126">
        <v>16.5</v>
      </c>
      <c r="Z858" s="339">
        <v>39.4</v>
      </c>
      <c r="AA858" s="126">
        <v>21.6</v>
      </c>
      <c r="AB858" s="91">
        <v>0</v>
      </c>
      <c r="AC858" s="91">
        <v>10.7</v>
      </c>
      <c r="AD858" s="126">
        <v>0</v>
      </c>
      <c r="AE858" s="126">
        <v>0</v>
      </c>
      <c r="AF858" s="126">
        <v>24.7</v>
      </c>
      <c r="AG858" s="126">
        <v>21.3</v>
      </c>
      <c r="AH858" s="126">
        <v>0.9</v>
      </c>
      <c r="AI858" s="126">
        <v>16</v>
      </c>
      <c r="AJ858" s="126">
        <v>72.3</v>
      </c>
      <c r="AK858" s="126">
        <v>13.7</v>
      </c>
      <c r="AL858" s="126">
        <v>0.7</v>
      </c>
      <c r="AM858" s="126">
        <v>0.5</v>
      </c>
      <c r="AN858" s="126">
        <v>3.1</v>
      </c>
      <c r="AO858" s="120"/>
      <c r="AP858" s="92">
        <f t="shared" si="568"/>
        <v>320.7</v>
      </c>
      <c r="AQ858" s="93">
        <v>204.39615384615385</v>
      </c>
      <c r="AR858" s="94">
        <f>+AP858*100/AQ858</f>
        <v>156.90119112583031</v>
      </c>
      <c r="AS858" s="95">
        <f>IF(AND((AP858*$AT$1*100/(AQ858*AT858))&gt;100+3.33*AP858-AQ858*AT858/$AT$1,AQ858&lt;30),IF(100+3.33*AP858-AQ858*AT858/$AT$1&gt;200,200,100+3.33*AP858-AQ858*AT858/$AT$1),IF((AP858*$AT$1*100/(AQ858*AT858))&lt;100+AP858-3.33*AQ858*AT858/$AT$1,100+AP858-3.33*AQ858*AT858/$AT$1,IF((AP858*$AT$1*100/(AQ858*AT858))&gt;200,200,(AP858*$AT$1*100/(AQ858*AT858)))))</f>
        <v>156.90119112583031</v>
      </c>
      <c r="AT858" s="96">
        <f t="shared" si="586"/>
        <v>30</v>
      </c>
      <c r="AU858" s="97">
        <f t="shared" si="595"/>
        <v>18</v>
      </c>
      <c r="AV858" s="98"/>
      <c r="AW858" s="58">
        <f t="shared" si="587"/>
        <v>3.1</v>
      </c>
      <c r="AX858" s="99"/>
      <c r="AY858" s="100">
        <f t="shared" si="588"/>
        <v>72.3</v>
      </c>
      <c r="AZ858" s="101">
        <v>100</v>
      </c>
      <c r="BA858" s="102">
        <f t="shared" si="574"/>
        <v>-27.700000000000003</v>
      </c>
      <c r="BB858" s="102" t="str">
        <f t="shared" si="575"/>
        <v/>
      </c>
      <c r="BC858" s="102" t="str">
        <f t="shared" si="576"/>
        <v/>
      </c>
      <c r="BD858" s="102">
        <v>14.615384615384613</v>
      </c>
      <c r="BE858" s="103">
        <f t="shared" si="596"/>
        <v>3.3846153846153868</v>
      </c>
      <c r="BF858" s="582" t="s">
        <v>618</v>
      </c>
      <c r="BG858" s="105">
        <v>206.26399999999998</v>
      </c>
      <c r="BH858" s="105">
        <v>183.97199999999998</v>
      </c>
      <c r="BI858" s="105">
        <v>179.94615384615386</v>
      </c>
      <c r="BJ858" s="105">
        <v>204.39615384615385</v>
      </c>
      <c r="BK858" s="105">
        <v>127.19583333333334</v>
      </c>
      <c r="BL858" s="105">
        <v>55.319230769230771</v>
      </c>
      <c r="BM858" s="105">
        <v>34.676923076923075</v>
      </c>
      <c r="BN858" s="105">
        <v>23.574074074074073</v>
      </c>
      <c r="BO858" s="105">
        <v>53.366666666666667</v>
      </c>
      <c r="BP858" s="105">
        <v>248.94615384615389</v>
      </c>
      <c r="BQ858" s="105">
        <v>323.58799999999997</v>
      </c>
      <c r="BR858" s="106">
        <v>261.50416666666666</v>
      </c>
      <c r="BS858" s="107"/>
      <c r="BT858" s="257">
        <v>14.16</v>
      </c>
      <c r="BU858" s="192">
        <v>12.844436813186809</v>
      </c>
      <c r="BV858" s="192">
        <v>15.653846153846155</v>
      </c>
      <c r="BW858" s="192">
        <v>14.615384615384613</v>
      </c>
      <c r="BX858" s="192">
        <v>12.301282051282051</v>
      </c>
      <c r="BY858" s="192">
        <v>6.5384615384615383</v>
      </c>
      <c r="BZ858" s="192">
        <v>5.2271604938271583</v>
      </c>
      <c r="CA858" s="192">
        <v>3.5555555555555545</v>
      </c>
      <c r="CB858" s="192">
        <v>5.9629629629629655</v>
      </c>
      <c r="CC858" s="192">
        <v>16.38148148148148</v>
      </c>
      <c r="CD858" s="192">
        <v>20.643236074270561</v>
      </c>
      <c r="CE858" s="193">
        <v>18.051000425713067</v>
      </c>
      <c r="CF858" s="110"/>
      <c r="CG858" s="111">
        <v>84.7</v>
      </c>
      <c r="CH858" s="111">
        <v>63.8</v>
      </c>
      <c r="CI858" s="111">
        <v>79.2</v>
      </c>
      <c r="CJ858" s="111">
        <v>100</v>
      </c>
      <c r="CK858" s="111">
        <v>71.7</v>
      </c>
      <c r="CL858" s="111">
        <v>43.7</v>
      </c>
      <c r="CM858" s="111">
        <v>37.700000000000003</v>
      </c>
      <c r="CN858" s="111">
        <v>49.4</v>
      </c>
      <c r="CO858" s="111">
        <v>46.5</v>
      </c>
      <c r="CP858" s="111">
        <v>89.6</v>
      </c>
      <c r="CQ858" s="111">
        <v>98.5</v>
      </c>
      <c r="CR858" s="111">
        <v>96.5</v>
      </c>
      <c r="CS858" s="112"/>
      <c r="CT858" s="588" t="s">
        <v>618</v>
      </c>
      <c r="CU858" s="114">
        <f>SUM(K858:T858)</f>
        <v>40.799999999999997</v>
      </c>
      <c r="CV858" s="114"/>
      <c r="CW858" s="114"/>
      <c r="CX858" s="114">
        <f>SUM(U858:AD858)</f>
        <v>126.7</v>
      </c>
      <c r="CY858" s="114"/>
      <c r="CZ858" s="114"/>
      <c r="DA858" s="114">
        <f t="shared" si="589"/>
        <v>153.19999999999996</v>
      </c>
      <c r="DB858" s="115">
        <f t="shared" si="590"/>
        <v>320.69999999999993</v>
      </c>
      <c r="DC858" s="116">
        <f t="shared" si="591"/>
        <v>10</v>
      </c>
      <c r="DD858" s="116">
        <f t="shared" si="592"/>
        <v>10</v>
      </c>
      <c r="DE858" s="116">
        <f t="shared" si="593"/>
        <v>10</v>
      </c>
      <c r="DF858" s="117">
        <f t="shared" si="594"/>
        <v>30</v>
      </c>
      <c r="DH858" s="119">
        <v>89.819048484848466</v>
      </c>
      <c r="DI858" s="119">
        <v>66.914190909090891</v>
      </c>
      <c r="DJ858" s="120">
        <v>63.313427272727253</v>
      </c>
      <c r="DK858" s="121"/>
      <c r="DL858" s="119">
        <v>48.0426747311828</v>
      </c>
      <c r="DM858" s="119">
        <v>68.271169354838719</v>
      </c>
      <c r="DN858" s="120">
        <v>62.404905913978496</v>
      </c>
      <c r="DO858" s="121"/>
      <c r="DP858" s="119">
        <v>47.91561051564311</v>
      </c>
      <c r="DQ858" s="119">
        <v>60.619749420625723</v>
      </c>
      <c r="DR858" s="120">
        <v>64.120890063731167</v>
      </c>
      <c r="DS858" s="121"/>
      <c r="DT858" s="119">
        <v>63.772661606268372</v>
      </c>
      <c r="DU858" s="119">
        <v>79.066105533790406</v>
      </c>
      <c r="DV858" s="120">
        <v>61.273732859941241</v>
      </c>
      <c r="DW858" s="121"/>
      <c r="DX858" s="119">
        <v>45.435978444632291</v>
      </c>
      <c r="DY858" s="119">
        <v>21.81727599323753</v>
      </c>
      <c r="DZ858" s="120">
        <v>51.14049556213017</v>
      </c>
      <c r="EA858" s="121"/>
      <c r="EB858" s="119">
        <v>39.777143950995402</v>
      </c>
      <c r="EC858" s="119">
        <v>17.390007656967839</v>
      </c>
      <c r="ED858" s="120">
        <v>8.0953483920367546</v>
      </c>
      <c r="EE858" s="121"/>
      <c r="EF858" s="119">
        <v>13.009570895522387</v>
      </c>
      <c r="EG858" s="119">
        <v>9.9309701492537314</v>
      </c>
      <c r="EH858" s="120">
        <v>10.32820895522388</v>
      </c>
      <c r="EI858" s="121"/>
      <c r="EJ858" s="119">
        <v>5.1506410256410255</v>
      </c>
      <c r="EK858" s="119">
        <v>4.7385897435897428</v>
      </c>
      <c r="EL858" s="120">
        <v>10.198269230769229</v>
      </c>
      <c r="EM858" s="121"/>
      <c r="EN858" s="119">
        <v>13.244485294117649</v>
      </c>
      <c r="EO858" s="119">
        <v>7.9871323529411766</v>
      </c>
      <c r="EP858" s="120">
        <v>37.205882352941181</v>
      </c>
      <c r="EQ858" s="121"/>
      <c r="ER858" s="119">
        <v>41.254765855457229</v>
      </c>
      <c r="ES858" s="119">
        <v>91.194745575221248</v>
      </c>
      <c r="ET858" s="120">
        <v>135.21298856932157</v>
      </c>
      <c r="EU858" s="121"/>
      <c r="EV858" s="119">
        <v>87.744768713545042</v>
      </c>
      <c r="EW858" s="119">
        <v>121.14243154569023</v>
      </c>
      <c r="EX858" s="120">
        <v>103.43154974076475</v>
      </c>
      <c r="EY858" s="121"/>
      <c r="EZ858" s="119">
        <v>94.863139931740619</v>
      </c>
      <c r="FA858" s="119">
        <v>95.767555460750856</v>
      </c>
      <c r="FB858" s="120">
        <v>74.363054607508531</v>
      </c>
    </row>
    <row r="859" spans="1:158" s="118" customFormat="1" ht="15" customHeight="1" x14ac:dyDescent="0.25">
      <c r="A859" s="565">
        <v>52045070</v>
      </c>
      <c r="B859" s="315">
        <v>-77.192861109999996</v>
      </c>
      <c r="C859" s="315">
        <v>1.19797222</v>
      </c>
      <c r="D859" s="87">
        <v>2850</v>
      </c>
      <c r="E859" s="590" t="s">
        <v>1948</v>
      </c>
      <c r="F859" s="89" t="s">
        <v>616</v>
      </c>
      <c r="G859" s="89" t="s">
        <v>1521</v>
      </c>
      <c r="H859" s="89" t="s">
        <v>1103</v>
      </c>
      <c r="I859" s="89" t="s">
        <v>1556</v>
      </c>
      <c r="J859" s="171" t="s">
        <v>1104</v>
      </c>
      <c r="K859" s="126">
        <v>3.5</v>
      </c>
      <c r="L859" s="126">
        <v>0.3</v>
      </c>
      <c r="M859" s="126">
        <v>0</v>
      </c>
      <c r="N859" s="126">
        <v>0.5</v>
      </c>
      <c r="O859" s="126">
        <v>0.4</v>
      </c>
      <c r="P859" s="126">
        <v>1</v>
      </c>
      <c r="Q859" s="126">
        <v>2.1</v>
      </c>
      <c r="R859" s="126">
        <v>1.4</v>
      </c>
      <c r="S859" s="126">
        <v>1.3</v>
      </c>
      <c r="T859" s="126">
        <v>2</v>
      </c>
      <c r="U859" s="126">
        <v>0.6</v>
      </c>
      <c r="V859" s="661">
        <v>0.7</v>
      </c>
      <c r="W859" s="661">
        <v>0</v>
      </c>
      <c r="X859" s="126">
        <v>6</v>
      </c>
      <c r="Y859" s="126">
        <v>5.8</v>
      </c>
      <c r="Z859" s="339">
        <v>17.8</v>
      </c>
      <c r="AA859" s="126">
        <v>5.6</v>
      </c>
      <c r="AB859" s="91">
        <v>3</v>
      </c>
      <c r="AC859" s="91">
        <v>4.9000000000000004</v>
      </c>
      <c r="AD859" s="126">
        <v>0</v>
      </c>
      <c r="AE859" s="126">
        <v>0</v>
      </c>
      <c r="AF859" s="126">
        <v>0</v>
      </c>
      <c r="AG859" s="126">
        <v>4.5999999999999996</v>
      </c>
      <c r="AH859" s="126">
        <v>12.2</v>
      </c>
      <c r="AI859" s="126">
        <v>6.9</v>
      </c>
      <c r="AJ859" s="126">
        <v>1.2</v>
      </c>
      <c r="AK859" s="126">
        <v>1.3</v>
      </c>
      <c r="AL859" s="126">
        <v>0</v>
      </c>
      <c r="AM859" s="126">
        <v>0.6</v>
      </c>
      <c r="AN859" s="126">
        <v>9.6</v>
      </c>
      <c r="AO859" s="120"/>
      <c r="AP859" s="92">
        <f t="shared" si="568"/>
        <v>93.3</v>
      </c>
      <c r="AQ859" s="93">
        <v>123.09583333333336</v>
      </c>
      <c r="AR859" s="94">
        <f>+AP859*100/AQ859</f>
        <v>75.794604474833278</v>
      </c>
      <c r="AS859" s="95">
        <f>IF(AND((AP859*$AT$1*100/(AQ859*AT859))&gt;100+3.33*AP859-AQ859*AT859/$AT$1,AQ859&lt;30),IF(100+3.33*AP859-AQ859*AT859/$AT$1&gt;200,200,100+3.33*AP859-AQ859*AT859/$AT$1),IF((AP859*$AT$1*100/(AQ859*AT859))&lt;100+AP859-3.33*AQ859*AT859/$AT$1,100+AP859-3.33*AQ859*AT859/$AT$1,IF((AP859*$AT$1*100/(AQ859*AT859))&gt;200,200,(AP859*$AT$1*100/(AQ859*AT859)))))</f>
        <v>75.794604474833278</v>
      </c>
      <c r="AT859" s="96">
        <f t="shared" si="586"/>
        <v>30</v>
      </c>
      <c r="AU859" s="97">
        <f t="shared" si="595"/>
        <v>24</v>
      </c>
      <c r="AV859" s="98"/>
      <c r="AW859" s="58">
        <f t="shared" si="587"/>
        <v>9.6</v>
      </c>
      <c r="AX859" s="99"/>
      <c r="AY859" s="100">
        <f t="shared" si="588"/>
        <v>17.8</v>
      </c>
      <c r="AZ859" s="101">
        <v>64.2</v>
      </c>
      <c r="BA859" s="102">
        <f t="shared" si="574"/>
        <v>-46.400000000000006</v>
      </c>
      <c r="BB859" s="102" t="str">
        <f t="shared" si="575"/>
        <v/>
      </c>
      <c r="BC859" s="102" t="str">
        <f t="shared" si="576"/>
        <v/>
      </c>
      <c r="BD859" s="102">
        <v>18.053284072249589</v>
      </c>
      <c r="BE859" s="103">
        <f t="shared" si="596"/>
        <v>5.9467159277504109</v>
      </c>
      <c r="BF859" s="582" t="s">
        <v>619</v>
      </c>
      <c r="BG859" s="105">
        <v>112.50500000000001</v>
      </c>
      <c r="BH859" s="105">
        <v>97.362499999999969</v>
      </c>
      <c r="BI859" s="105">
        <v>118.32400000000003</v>
      </c>
      <c r="BJ859" s="105">
        <v>123.09583333333336</v>
      </c>
      <c r="BK859" s="105">
        <v>137.72592592592594</v>
      </c>
      <c r="BL859" s="105">
        <v>138.65959999999998</v>
      </c>
      <c r="BM859" s="105">
        <v>142.98791666666668</v>
      </c>
      <c r="BN859" s="105">
        <v>102.04583333333335</v>
      </c>
      <c r="BO859" s="105">
        <v>77.879166666666649</v>
      </c>
      <c r="BP859" s="105">
        <v>112.77499999999999</v>
      </c>
      <c r="BQ859" s="105">
        <v>142.60416666666666</v>
      </c>
      <c r="BR859" s="106">
        <v>110.33985030651094</v>
      </c>
      <c r="BS859" s="107"/>
      <c r="BT859" s="257">
        <v>14.422791040377245</v>
      </c>
      <c r="BU859" s="192">
        <v>13.310499236289466</v>
      </c>
      <c r="BV859" s="192">
        <v>16.132260536398466</v>
      </c>
      <c r="BW859" s="192">
        <v>18.053284072249589</v>
      </c>
      <c r="BX859" s="192">
        <v>20.020268199233712</v>
      </c>
      <c r="BY859" s="192">
        <v>20.310755336617405</v>
      </c>
      <c r="BZ859" s="192">
        <v>20.931371100164199</v>
      </c>
      <c r="CA859" s="192">
        <v>16.883333333333333</v>
      </c>
      <c r="CB859" s="192">
        <v>13.699343185550083</v>
      </c>
      <c r="CC859" s="192">
        <v>14.518803418803421</v>
      </c>
      <c r="CD859" s="192">
        <v>17.273144216069301</v>
      </c>
      <c r="CE859" s="193">
        <v>16.357216959285921</v>
      </c>
      <c r="CF859" s="110"/>
      <c r="CG859" s="111">
        <v>55.6</v>
      </c>
      <c r="CH859" s="111">
        <v>52.5</v>
      </c>
      <c r="CI859" s="111">
        <v>67.3</v>
      </c>
      <c r="CJ859" s="111">
        <v>64.2</v>
      </c>
      <c r="CK859" s="111">
        <v>49</v>
      </c>
      <c r="CL859" s="111">
        <v>38.4</v>
      </c>
      <c r="CM859" s="111">
        <v>36.5</v>
      </c>
      <c r="CN859" s="111">
        <v>35.1</v>
      </c>
      <c r="CO859" s="111">
        <v>39.5</v>
      </c>
      <c r="CP859" s="111">
        <v>45.3</v>
      </c>
      <c r="CQ859" s="111">
        <v>48.5</v>
      </c>
      <c r="CR859" s="111">
        <v>43.7</v>
      </c>
      <c r="CS859" s="112"/>
      <c r="CT859" s="588" t="s">
        <v>619</v>
      </c>
      <c r="CU859" s="114">
        <f>SUM(K859:T859)</f>
        <v>12.500000000000002</v>
      </c>
      <c r="CV859" s="114"/>
      <c r="CW859" s="114"/>
      <c r="CX859" s="114">
        <f>SUM(U859:AD859)</f>
        <v>44.4</v>
      </c>
      <c r="CY859" s="114"/>
      <c r="CZ859" s="114"/>
      <c r="DA859" s="114">
        <f t="shared" si="589"/>
        <v>36.4</v>
      </c>
      <c r="DB859" s="115">
        <f t="shared" si="590"/>
        <v>93.3</v>
      </c>
      <c r="DC859" s="116">
        <f t="shared" si="591"/>
        <v>10</v>
      </c>
      <c r="DD859" s="116">
        <f t="shared" si="592"/>
        <v>10</v>
      </c>
      <c r="DE859" s="116">
        <f t="shared" si="593"/>
        <v>10</v>
      </c>
      <c r="DF859" s="117">
        <f t="shared" si="594"/>
        <v>30</v>
      </c>
      <c r="DH859" s="119">
        <v>42.813838862559244</v>
      </c>
      <c r="DI859" s="119">
        <v>49.003791469194319</v>
      </c>
      <c r="DJ859" s="120">
        <v>44.232369668246449</v>
      </c>
      <c r="DK859" s="121"/>
      <c r="DL859" s="119">
        <v>34.756172588832484</v>
      </c>
      <c r="DM859" s="119">
        <v>32.020263959390867</v>
      </c>
      <c r="DN859" s="120">
        <v>33.033563451776651</v>
      </c>
      <c r="DO859" s="121"/>
      <c r="DP859" s="119">
        <v>36.204193639178165</v>
      </c>
      <c r="DQ859" s="119">
        <v>32.652828595553054</v>
      </c>
      <c r="DR859" s="120">
        <v>41.827188291584577</v>
      </c>
      <c r="DS859" s="121"/>
      <c r="DT859" s="119">
        <v>34.400345809601298</v>
      </c>
      <c r="DU859" s="119">
        <v>50.653262815296991</v>
      </c>
      <c r="DV859" s="120">
        <v>37.491391375101706</v>
      </c>
      <c r="DW859" s="121"/>
      <c r="DX859" s="119">
        <v>39.58501524390244</v>
      </c>
      <c r="DY859" s="119">
        <v>39.884146341463413</v>
      </c>
      <c r="DZ859" s="120">
        <v>51.350838414634147</v>
      </c>
      <c r="EA859" s="121"/>
      <c r="EB859" s="119">
        <v>51.881701807228914</v>
      </c>
      <c r="EC859" s="119">
        <v>36.196536144578317</v>
      </c>
      <c r="ED859" s="120">
        <v>45.446762048192774</v>
      </c>
      <c r="EE859" s="121"/>
      <c r="EF859" s="119">
        <v>36.40145716573258</v>
      </c>
      <c r="EG859" s="119">
        <v>44.401777421937553</v>
      </c>
      <c r="EH859" s="120">
        <v>44.101765412329868</v>
      </c>
      <c r="EI859" s="121"/>
      <c r="EJ859" s="119">
        <v>35.781354166666667</v>
      </c>
      <c r="EK859" s="119">
        <v>31.683489583333337</v>
      </c>
      <c r="EL859" s="120">
        <v>28.485156249999999</v>
      </c>
      <c r="EM859" s="121"/>
      <c r="EN859" s="119">
        <v>26.745297699594044</v>
      </c>
      <c r="EO859" s="119">
        <v>19.089580514208389</v>
      </c>
      <c r="EP859" s="120">
        <v>27.640121786197565</v>
      </c>
      <c r="EQ859" s="121"/>
      <c r="ER859" s="119">
        <v>25.154392655367229</v>
      </c>
      <c r="ES859" s="119">
        <v>36.569839924670433</v>
      </c>
      <c r="ET859" s="120">
        <v>45.560767419962332</v>
      </c>
      <c r="EU859" s="121"/>
      <c r="EV859" s="119">
        <v>48.80292541636495</v>
      </c>
      <c r="EW859" s="119">
        <v>46.444800868935545</v>
      </c>
      <c r="EX859" s="120">
        <v>46.342273714699488</v>
      </c>
      <c r="EY859" s="121"/>
      <c r="EZ859" s="119">
        <v>32.278131672597866</v>
      </c>
      <c r="FA859" s="119">
        <v>45.575097864768679</v>
      </c>
      <c r="FB859" s="120">
        <v>36.236770462633451</v>
      </c>
    </row>
    <row r="860" spans="1:158" s="118" customFormat="1" ht="15" customHeight="1" x14ac:dyDescent="0.25">
      <c r="A860" s="565">
        <v>47015070</v>
      </c>
      <c r="B860" s="315">
        <v>-76.570444440000003</v>
      </c>
      <c r="C860" s="315">
        <v>0.83897222000000005</v>
      </c>
      <c r="D860" s="87">
        <v>362</v>
      </c>
      <c r="E860" s="586" t="s">
        <v>1370</v>
      </c>
      <c r="F860" s="567" t="s">
        <v>555</v>
      </c>
      <c r="G860" s="567" t="s">
        <v>1526</v>
      </c>
      <c r="H860" s="567" t="s">
        <v>723</v>
      </c>
      <c r="I860" s="567" t="s">
        <v>1695</v>
      </c>
      <c r="J860" s="171" t="s">
        <v>1296</v>
      </c>
      <c r="K860" s="126">
        <v>0</v>
      </c>
      <c r="L860" s="126">
        <v>3.6</v>
      </c>
      <c r="M860" s="126">
        <v>98.2</v>
      </c>
      <c r="N860" s="126">
        <v>1.8</v>
      </c>
      <c r="O860" s="126">
        <v>56.5</v>
      </c>
      <c r="P860" s="126">
        <v>3.9</v>
      </c>
      <c r="Q860" s="126">
        <v>0</v>
      </c>
      <c r="R860" s="126">
        <v>11.2</v>
      </c>
      <c r="S860" s="126">
        <v>36.5</v>
      </c>
      <c r="T860" s="126">
        <v>0</v>
      </c>
      <c r="U860" s="126">
        <v>0</v>
      </c>
      <c r="V860" s="661">
        <v>0</v>
      </c>
      <c r="W860" s="661">
        <v>1.4</v>
      </c>
      <c r="X860" s="126">
        <v>18</v>
      </c>
      <c r="Y860" s="126">
        <v>8.4</v>
      </c>
      <c r="Z860" s="339">
        <v>29.2</v>
      </c>
      <c r="AA860" s="126">
        <v>87</v>
      </c>
      <c r="AB860" s="91">
        <v>0</v>
      </c>
      <c r="AC860" s="91">
        <v>57</v>
      </c>
      <c r="AD860" s="126">
        <v>0.6</v>
      </c>
      <c r="AE860" s="126">
        <v>23.1</v>
      </c>
      <c r="AF860" s="126">
        <v>4.8</v>
      </c>
      <c r="AG860" s="126">
        <v>0</v>
      </c>
      <c r="AH860" s="126">
        <v>8.6999999999999993</v>
      </c>
      <c r="AI860" s="126">
        <v>1.7</v>
      </c>
      <c r="AJ860" s="126">
        <v>7.8</v>
      </c>
      <c r="AK860" s="126">
        <v>0</v>
      </c>
      <c r="AL860" s="126">
        <v>0</v>
      </c>
      <c r="AM860" s="126">
        <v>26</v>
      </c>
      <c r="AN860" s="126">
        <v>56.8</v>
      </c>
      <c r="AO860" s="120"/>
      <c r="AP860" s="92" t="str">
        <f t="shared" si="568"/>
        <v/>
      </c>
      <c r="AQ860" s="93" t="s">
        <v>1301</v>
      </c>
      <c r="AR860" s="483"/>
      <c r="AS860" s="484"/>
      <c r="AT860" s="96"/>
      <c r="AU860" s="97"/>
      <c r="AV860" s="98"/>
      <c r="AW860" s="58">
        <f t="shared" si="587"/>
        <v>56.8</v>
      </c>
      <c r="AX860" s="99"/>
      <c r="AY860" s="100">
        <f t="shared" si="588"/>
        <v>98.2</v>
      </c>
      <c r="AZ860" s="101">
        <v>128.69999999999999</v>
      </c>
      <c r="BA860" s="102">
        <f t="shared" si="574"/>
        <v>-30.499999999999986</v>
      </c>
      <c r="BB860" s="102" t="str">
        <f t="shared" si="575"/>
        <v/>
      </c>
      <c r="BC860" s="102" t="str">
        <f t="shared" si="576"/>
        <v/>
      </c>
      <c r="BD860" s="102" t="s">
        <v>1301</v>
      </c>
      <c r="BE860" s="103" t="e">
        <f t="shared" si="596"/>
        <v>#VALUE!</v>
      </c>
      <c r="BF860" s="587" t="s">
        <v>1370</v>
      </c>
      <c r="BG860" s="105" t="s">
        <v>1301</v>
      </c>
      <c r="BH860" s="105" t="s">
        <v>1301</v>
      </c>
      <c r="BI860" s="105" t="s">
        <v>1301</v>
      </c>
      <c r="BJ860" s="105" t="s">
        <v>1301</v>
      </c>
      <c r="BK860" s="105" t="s">
        <v>1301</v>
      </c>
      <c r="BL860" s="105" t="s">
        <v>1301</v>
      </c>
      <c r="BM860" s="105" t="s">
        <v>1301</v>
      </c>
      <c r="BN860" s="105" t="s">
        <v>1301</v>
      </c>
      <c r="BO860" s="105" t="s">
        <v>1301</v>
      </c>
      <c r="BP860" s="105" t="s">
        <v>1301</v>
      </c>
      <c r="BQ860" s="105" t="s">
        <v>1301</v>
      </c>
      <c r="BR860" s="106" t="s">
        <v>1301</v>
      </c>
      <c r="BS860" s="107"/>
      <c r="BT860" s="257" t="s">
        <v>1301</v>
      </c>
      <c r="BU860" s="192" t="s">
        <v>1301</v>
      </c>
      <c r="BV860" s="192" t="s">
        <v>1301</v>
      </c>
      <c r="BW860" s="192" t="s">
        <v>1301</v>
      </c>
      <c r="BX860" s="192" t="s">
        <v>1301</v>
      </c>
      <c r="BY860" s="192" t="s">
        <v>1301</v>
      </c>
      <c r="BZ860" s="192" t="s">
        <v>1301</v>
      </c>
      <c r="CA860" s="192" t="s">
        <v>1301</v>
      </c>
      <c r="CB860" s="192" t="s">
        <v>1301</v>
      </c>
      <c r="CC860" s="192" t="s">
        <v>1301</v>
      </c>
      <c r="CD860" s="192" t="s">
        <v>1301</v>
      </c>
      <c r="CE860" s="193" t="s">
        <v>1301</v>
      </c>
      <c r="CF860" s="110"/>
      <c r="CG860" s="111">
        <v>119.5</v>
      </c>
      <c r="CH860" s="111">
        <v>126.6</v>
      </c>
      <c r="CI860" s="111">
        <v>137.5</v>
      </c>
      <c r="CJ860" s="111">
        <v>128.69999999999999</v>
      </c>
      <c r="CK860" s="111">
        <v>130.1</v>
      </c>
      <c r="CL860" s="111">
        <v>150</v>
      </c>
      <c r="CM860" s="111">
        <v>113</v>
      </c>
      <c r="CN860" s="111">
        <v>129.1</v>
      </c>
      <c r="CO860" s="111">
        <v>121.5</v>
      </c>
      <c r="CP860" s="111">
        <v>121</v>
      </c>
      <c r="CQ860" s="111">
        <v>150</v>
      </c>
      <c r="CR860" s="111">
        <v>135.30000000000001</v>
      </c>
      <c r="CS860" s="112"/>
      <c r="CT860" s="588" t="s">
        <v>1370</v>
      </c>
      <c r="CU860" s="114"/>
      <c r="CV860" s="114"/>
      <c r="CW860" s="114"/>
      <c r="CX860" s="114"/>
      <c r="CY860" s="114"/>
      <c r="CZ860" s="114"/>
      <c r="DA860" s="114"/>
      <c r="DB860" s="115"/>
      <c r="DC860" s="116"/>
      <c r="DD860" s="116"/>
      <c r="DE860" s="116"/>
      <c r="DF860" s="117"/>
      <c r="DH860" s="119"/>
      <c r="DI860" s="119"/>
      <c r="DJ860" s="120"/>
      <c r="DK860" s="121"/>
      <c r="DL860" s="119"/>
      <c r="DM860" s="119"/>
      <c r="DN860" s="120"/>
      <c r="DO860" s="121"/>
      <c r="DP860" s="119"/>
      <c r="DQ860" s="119"/>
      <c r="DR860" s="120"/>
      <c r="DS860" s="121"/>
      <c r="DT860" s="119"/>
      <c r="DU860" s="119"/>
      <c r="DV860" s="120"/>
      <c r="DW860" s="121"/>
      <c r="DX860" s="119"/>
      <c r="DY860" s="119"/>
      <c r="DZ860" s="120"/>
      <c r="EA860" s="121"/>
      <c r="EB860" s="119"/>
      <c r="EC860" s="119"/>
      <c r="ED860" s="120"/>
      <c r="EE860" s="121"/>
      <c r="EF860" s="119"/>
      <c r="EG860" s="119"/>
      <c r="EH860" s="120"/>
      <c r="EI860" s="121"/>
      <c r="EJ860" s="119"/>
      <c r="EK860" s="119"/>
      <c r="EL860" s="120"/>
      <c r="EM860" s="121"/>
      <c r="EN860" s="119"/>
      <c r="EO860" s="119"/>
      <c r="EP860" s="120"/>
      <c r="EQ860" s="121"/>
      <c r="ER860" s="119"/>
      <c r="ES860" s="119"/>
      <c r="ET860" s="120"/>
      <c r="EU860" s="121"/>
      <c r="EV860" s="119"/>
      <c r="EW860" s="119"/>
      <c r="EX860" s="120"/>
      <c r="EY860" s="121"/>
      <c r="EZ860" s="119"/>
      <c r="FA860" s="119"/>
      <c r="FB860" s="120"/>
    </row>
    <row r="861" spans="1:158" s="118" customFormat="1" ht="15" customHeight="1" x14ac:dyDescent="0.25">
      <c r="A861" s="565">
        <v>52050190</v>
      </c>
      <c r="B861" s="315">
        <v>-77.568527779999997</v>
      </c>
      <c r="C861" s="315">
        <v>0.81625000000000003</v>
      </c>
      <c r="D861" s="87">
        <v>2746</v>
      </c>
      <c r="E861" s="591" t="s">
        <v>620</v>
      </c>
      <c r="F861" s="89" t="s">
        <v>616</v>
      </c>
      <c r="G861" s="89" t="s">
        <v>1521</v>
      </c>
      <c r="H861" s="89" t="s">
        <v>1103</v>
      </c>
      <c r="I861" s="89" t="s">
        <v>1557</v>
      </c>
      <c r="J861" s="171" t="s">
        <v>1144</v>
      </c>
      <c r="K861" s="126">
        <v>3.3</v>
      </c>
      <c r="L861" s="126">
        <v>0</v>
      </c>
      <c r="M861" s="126">
        <v>0</v>
      </c>
      <c r="N861" s="126">
        <v>0</v>
      </c>
      <c r="O861" s="126">
        <v>0</v>
      </c>
      <c r="P861" s="126">
        <v>0</v>
      </c>
      <c r="Q861" s="126">
        <v>0</v>
      </c>
      <c r="R861" s="126">
        <v>0</v>
      </c>
      <c r="S861" s="126">
        <v>4</v>
      </c>
      <c r="T861" s="126">
        <v>0</v>
      </c>
      <c r="U861" s="126">
        <v>0</v>
      </c>
      <c r="V861" s="661">
        <v>2</v>
      </c>
      <c r="W861" s="661">
        <v>0</v>
      </c>
      <c r="X861" s="126">
        <v>0</v>
      </c>
      <c r="Y861" s="126">
        <v>0.8</v>
      </c>
      <c r="Z861" s="339">
        <v>20</v>
      </c>
      <c r="AA861" s="126">
        <v>9.1999999999999993</v>
      </c>
      <c r="AB861" s="91">
        <v>0.5</v>
      </c>
      <c r="AC861" s="91">
        <v>1.2</v>
      </c>
      <c r="AD861" s="126">
        <v>0</v>
      </c>
      <c r="AE861" s="126">
        <v>3.9</v>
      </c>
      <c r="AF861" s="126">
        <v>1.2</v>
      </c>
      <c r="AG861" s="126">
        <v>0</v>
      </c>
      <c r="AH861" s="126">
        <v>0</v>
      </c>
      <c r="AI861" s="126">
        <v>0</v>
      </c>
      <c r="AJ861" s="126">
        <v>16.3</v>
      </c>
      <c r="AK861" s="126">
        <v>0</v>
      </c>
      <c r="AL861" s="126">
        <v>0</v>
      </c>
      <c r="AM861" s="126">
        <v>0</v>
      </c>
      <c r="AN861" s="126" t="s">
        <v>1301</v>
      </c>
      <c r="AO861" s="120"/>
      <c r="AP861" s="92">
        <f t="shared" si="568"/>
        <v>62.400000000000006</v>
      </c>
      <c r="AQ861" s="93">
        <v>113.66708333333334</v>
      </c>
      <c r="AR861" s="94">
        <f>+AP861*100/AQ861</f>
        <v>54.897159467890518</v>
      </c>
      <c r="AS861" s="95">
        <f>IF(AND((AP861*$AT$1*100/(AQ861*AT861))&gt;100+3.33*AP861-AQ861*AT861/$AT$1,AQ861&lt;30),IF(100+3.33*AP861-AQ861*AT861/$AT$1&gt;200,200,100+3.33*AP861-AQ861*AT861/$AT$1),IF((AP861*$AT$1*100/(AQ861*AT861))&lt;100+AP861-3.33*AQ861*AT861/$AT$1,100+AP861-3.33*AQ861*AT861/$AT$1,IF((AP861*$AT$1*100/(AQ861*AT861))&gt;200,200,(AP861*$AT$1*100/(AQ861*AT861)))))</f>
        <v>56.790164966783294</v>
      </c>
      <c r="AT861" s="96">
        <f>COUNT(K861:AO861)</f>
        <v>29</v>
      </c>
      <c r="AU861" s="97">
        <f>COUNTIF(K861:AO861,"&gt;0")</f>
        <v>11</v>
      </c>
      <c r="AV861" s="98"/>
      <c r="AW861" s="58">
        <f t="shared" si="587"/>
        <v>0</v>
      </c>
      <c r="AX861" s="99"/>
      <c r="AY861" s="100">
        <f>MAX(K861:AO861)</f>
        <v>20</v>
      </c>
      <c r="AZ861" s="101">
        <v>60</v>
      </c>
      <c r="BA861" s="102">
        <f t="shared" si="574"/>
        <v>-40</v>
      </c>
      <c r="BB861" s="102" t="str">
        <f t="shared" si="575"/>
        <v/>
      </c>
      <c r="BC861" s="102" t="str">
        <f t="shared" si="576"/>
        <v/>
      </c>
      <c r="BD861" s="102">
        <v>13.413793103448278</v>
      </c>
      <c r="BE861" s="103"/>
      <c r="BF861" s="592" t="s">
        <v>620</v>
      </c>
      <c r="BG861" s="105">
        <v>81.187999999999988</v>
      </c>
      <c r="BH861" s="105">
        <v>82.20573193232218</v>
      </c>
      <c r="BI861" s="105">
        <v>100.56666666666666</v>
      </c>
      <c r="BJ861" s="105">
        <v>113.66708333333334</v>
      </c>
      <c r="BK861" s="105">
        <v>106.7375</v>
      </c>
      <c r="BL861" s="105">
        <v>94.883333333333326</v>
      </c>
      <c r="BM861" s="105">
        <v>74.512</v>
      </c>
      <c r="BN861" s="105">
        <v>51.748000000000005</v>
      </c>
      <c r="BO861" s="105">
        <v>59.744</v>
      </c>
      <c r="BP861" s="105">
        <v>86.975999999999985</v>
      </c>
      <c r="BQ861" s="105">
        <v>116.07499999999999</v>
      </c>
      <c r="BR861" s="106">
        <v>102.12083333333334</v>
      </c>
      <c r="BS861" s="107"/>
      <c r="BT861" s="257">
        <v>10.279999999999998</v>
      </c>
      <c r="BU861" s="192">
        <v>9.8081150603600307</v>
      </c>
      <c r="BV861" s="192">
        <v>11.958333333333332</v>
      </c>
      <c r="BW861" s="192">
        <v>13.413793103448278</v>
      </c>
      <c r="BX861" s="192">
        <v>12.791666666666661</v>
      </c>
      <c r="BY861" s="192">
        <v>13.916666666666666</v>
      </c>
      <c r="BZ861" s="192">
        <v>12</v>
      </c>
      <c r="CA861" s="192">
        <v>9.6399999999999952</v>
      </c>
      <c r="CB861" s="192">
        <v>8.6</v>
      </c>
      <c r="CC861" s="192">
        <v>10.759999999999998</v>
      </c>
      <c r="CD861" s="192">
        <v>12.135172413793105</v>
      </c>
      <c r="CE861" s="193">
        <v>11.929333333333334</v>
      </c>
      <c r="CF861" s="110"/>
      <c r="CG861" s="111">
        <v>65</v>
      </c>
      <c r="CH861" s="111">
        <v>52</v>
      </c>
      <c r="CI861" s="111">
        <v>57.1</v>
      </c>
      <c r="CJ861" s="111">
        <v>60</v>
      </c>
      <c r="CK861" s="111">
        <v>65</v>
      </c>
      <c r="CL861" s="111">
        <v>48</v>
      </c>
      <c r="CM861" s="111">
        <v>36.200000000000003</v>
      </c>
      <c r="CN861" s="111">
        <v>45</v>
      </c>
      <c r="CO861" s="111">
        <v>47</v>
      </c>
      <c r="CP861" s="111">
        <v>45</v>
      </c>
      <c r="CQ861" s="111">
        <v>56</v>
      </c>
      <c r="CR861" s="111">
        <v>65</v>
      </c>
      <c r="CS861" s="112"/>
      <c r="CT861" s="592" t="s">
        <v>620</v>
      </c>
      <c r="CU861" s="114">
        <f>SUM(K861:T861)</f>
        <v>7.3</v>
      </c>
      <c r="CV861" s="114"/>
      <c r="CW861" s="114"/>
      <c r="CX861" s="114">
        <f>SUM(U861:AD861)</f>
        <v>33.700000000000003</v>
      </c>
      <c r="CY861" s="114"/>
      <c r="CZ861" s="114"/>
      <c r="DA861" s="114">
        <f>SUM(AE861:AO861)</f>
        <v>21.4</v>
      </c>
      <c r="DB861" s="115">
        <f>+SUM(CU861:DA861)</f>
        <v>62.4</v>
      </c>
      <c r="DC861" s="116">
        <f>COUNT(K861:T861)</f>
        <v>10</v>
      </c>
      <c r="DD861" s="116">
        <f>COUNT(U861:AD861)</f>
        <v>10</v>
      </c>
      <c r="DE861" s="116">
        <f>COUNT(AE861:AO861)</f>
        <v>9</v>
      </c>
      <c r="DF861" s="117">
        <f>COUNT(K861:AO861)</f>
        <v>29</v>
      </c>
      <c r="DH861" s="119"/>
      <c r="DI861" s="119"/>
      <c r="DJ861" s="120"/>
      <c r="DK861" s="121"/>
      <c r="DL861" s="119"/>
      <c r="DM861" s="119"/>
      <c r="DN861" s="120"/>
      <c r="DO861" s="121"/>
      <c r="DP861" s="119"/>
      <c r="DQ861" s="119"/>
      <c r="DR861" s="120"/>
      <c r="DS861" s="121"/>
      <c r="DT861" s="119"/>
      <c r="DU861" s="119"/>
      <c r="DV861" s="120"/>
      <c r="DW861" s="121"/>
      <c r="DX861" s="119"/>
      <c r="DY861" s="119"/>
      <c r="DZ861" s="120"/>
      <c r="EA861" s="121"/>
      <c r="EB861" s="119"/>
      <c r="EC861" s="119"/>
      <c r="ED861" s="120"/>
      <c r="EE861" s="121"/>
      <c r="EF861" s="119"/>
      <c r="EG861" s="119"/>
      <c r="EH861" s="120"/>
      <c r="EI861" s="121"/>
      <c r="EJ861" s="119"/>
      <c r="EK861" s="119"/>
      <c r="EL861" s="120"/>
      <c r="EM861" s="121"/>
      <c r="EN861" s="119"/>
      <c r="EO861" s="119"/>
      <c r="EP861" s="120"/>
      <c r="EQ861" s="121"/>
      <c r="ER861" s="119"/>
      <c r="ES861" s="119"/>
      <c r="ET861" s="120"/>
      <c r="EU861" s="121"/>
      <c r="EV861" s="119"/>
      <c r="EW861" s="119"/>
      <c r="EX861" s="120"/>
      <c r="EY861" s="121"/>
      <c r="EZ861" s="119"/>
      <c r="FA861" s="119"/>
      <c r="FB861" s="120"/>
    </row>
    <row r="862" spans="1:158" s="118" customFormat="1" ht="15" customHeight="1" x14ac:dyDescent="0.25">
      <c r="A862" s="565">
        <v>52055200</v>
      </c>
      <c r="B862" s="315">
        <v>-77.45</v>
      </c>
      <c r="C862" s="315">
        <v>1</v>
      </c>
      <c r="D862" s="87">
        <v>2181</v>
      </c>
      <c r="E862" s="586" t="s">
        <v>621</v>
      </c>
      <c r="F862" s="89" t="s">
        <v>616</v>
      </c>
      <c r="G862" s="89" t="s">
        <v>1521</v>
      </c>
      <c r="H862" s="89" t="s">
        <v>1103</v>
      </c>
      <c r="I862" s="89" t="s">
        <v>1557</v>
      </c>
      <c r="J862" s="233" t="s">
        <v>1145</v>
      </c>
      <c r="K862" s="126">
        <v>0</v>
      </c>
      <c r="L862" s="126">
        <v>0</v>
      </c>
      <c r="M862" s="126">
        <v>0</v>
      </c>
      <c r="N862" s="126">
        <v>0</v>
      </c>
      <c r="O862" s="126">
        <v>0.6</v>
      </c>
      <c r="P862" s="126">
        <v>0</v>
      </c>
      <c r="Q862" s="126">
        <v>0</v>
      </c>
      <c r="R862" s="126">
        <v>0</v>
      </c>
      <c r="S862" s="126">
        <v>0</v>
      </c>
      <c r="T862" s="126">
        <v>0</v>
      </c>
      <c r="U862" s="126">
        <v>0</v>
      </c>
      <c r="V862" s="661">
        <v>0</v>
      </c>
      <c r="W862" s="661">
        <v>0</v>
      </c>
      <c r="X862" s="126">
        <v>23.5</v>
      </c>
      <c r="Y862" s="126">
        <v>0</v>
      </c>
      <c r="Z862" s="339">
        <v>26.2</v>
      </c>
      <c r="AA862" s="126">
        <v>4.5</v>
      </c>
      <c r="AB862" s="91">
        <v>0.7</v>
      </c>
      <c r="AC862" s="91">
        <v>2.4</v>
      </c>
      <c r="AD862" s="126">
        <v>0</v>
      </c>
      <c r="AE862" s="126">
        <v>15.3</v>
      </c>
      <c r="AF862" s="126">
        <v>9.3000000000000007</v>
      </c>
      <c r="AG862" s="126">
        <v>0.5</v>
      </c>
      <c r="AH862" s="126">
        <v>2.4</v>
      </c>
      <c r="AI862" s="126">
        <v>2</v>
      </c>
      <c r="AJ862" s="126">
        <v>3.2</v>
      </c>
      <c r="AK862" s="126">
        <v>1.3</v>
      </c>
      <c r="AL862" s="126">
        <v>2.7</v>
      </c>
      <c r="AM862" s="126">
        <v>0</v>
      </c>
      <c r="AN862" s="126">
        <v>0</v>
      </c>
      <c r="AO862" s="120"/>
      <c r="AP862" s="92">
        <f t="shared" si="568"/>
        <v>94.600000000000009</v>
      </c>
      <c r="AQ862" s="93" t="s">
        <v>1301</v>
      </c>
      <c r="AR862" s="483"/>
      <c r="AS862" s="484"/>
      <c r="AT862" s="96">
        <f>COUNT(K862:AO862)</f>
        <v>30</v>
      </c>
      <c r="AU862" s="97">
        <f>COUNTIF(K862:AO862,"&gt;0")</f>
        <v>14</v>
      </c>
      <c r="AV862" s="98"/>
      <c r="AW862" s="58">
        <f t="shared" si="587"/>
        <v>0</v>
      </c>
      <c r="AX862" s="99"/>
      <c r="AY862" s="100">
        <f>MAX(K862:AO862)</f>
        <v>26.2</v>
      </c>
      <c r="AZ862" s="101">
        <v>88.2</v>
      </c>
      <c r="BA862" s="102">
        <f t="shared" si="574"/>
        <v>-62</v>
      </c>
      <c r="BB862" s="102" t="str">
        <f t="shared" si="575"/>
        <v/>
      </c>
      <c r="BC862" s="102" t="str">
        <f t="shared" si="576"/>
        <v/>
      </c>
      <c r="BD862" s="102" t="s">
        <v>1301</v>
      </c>
      <c r="BE862" s="103"/>
      <c r="BF862" s="582" t="s">
        <v>621</v>
      </c>
      <c r="BG862" s="105" t="s">
        <v>1301</v>
      </c>
      <c r="BH862" s="105" t="s">
        <v>1301</v>
      </c>
      <c r="BI862" s="105" t="s">
        <v>1301</v>
      </c>
      <c r="BJ862" s="105" t="s">
        <v>1301</v>
      </c>
      <c r="BK862" s="105" t="s">
        <v>1301</v>
      </c>
      <c r="BL862" s="105" t="s">
        <v>1301</v>
      </c>
      <c r="BM862" s="105" t="s">
        <v>1301</v>
      </c>
      <c r="BN862" s="105" t="s">
        <v>1301</v>
      </c>
      <c r="BO862" s="105" t="s">
        <v>1301</v>
      </c>
      <c r="BP862" s="105" t="s">
        <v>1301</v>
      </c>
      <c r="BQ862" s="105" t="s">
        <v>1301</v>
      </c>
      <c r="BR862" s="106" t="s">
        <v>1301</v>
      </c>
      <c r="BS862" s="107"/>
      <c r="BT862" s="257" t="s">
        <v>1301</v>
      </c>
      <c r="BU862" s="192" t="s">
        <v>1301</v>
      </c>
      <c r="BV862" s="192" t="s">
        <v>1301</v>
      </c>
      <c r="BW862" s="192" t="s">
        <v>1301</v>
      </c>
      <c r="BX862" s="192" t="s">
        <v>1301</v>
      </c>
      <c r="BY862" s="192" t="s">
        <v>1301</v>
      </c>
      <c r="BZ862" s="192" t="s">
        <v>1301</v>
      </c>
      <c r="CA862" s="192" t="s">
        <v>1301</v>
      </c>
      <c r="CB862" s="192" t="s">
        <v>1301</v>
      </c>
      <c r="CC862" s="192" t="s">
        <v>1301</v>
      </c>
      <c r="CD862" s="192" t="s">
        <v>1301</v>
      </c>
      <c r="CE862" s="193" t="s">
        <v>1301</v>
      </c>
      <c r="CF862" s="110"/>
      <c r="CG862" s="111">
        <v>45.9</v>
      </c>
      <c r="CH862" s="111">
        <v>41.8</v>
      </c>
      <c r="CI862" s="111">
        <v>61.2</v>
      </c>
      <c r="CJ862" s="111">
        <v>88.2</v>
      </c>
      <c r="CK862" s="111">
        <v>78.5</v>
      </c>
      <c r="CL862" s="111">
        <v>51.6</v>
      </c>
      <c r="CM862" s="111">
        <v>32.799999999999997</v>
      </c>
      <c r="CN862" s="111">
        <v>20</v>
      </c>
      <c r="CO862" s="111">
        <v>29.2</v>
      </c>
      <c r="CP862" s="111">
        <v>49.4</v>
      </c>
      <c r="CQ862" s="111">
        <v>53.8</v>
      </c>
      <c r="CR862" s="111">
        <v>37.4</v>
      </c>
      <c r="CS862" s="112"/>
      <c r="CT862" s="588" t="s">
        <v>621</v>
      </c>
      <c r="CU862" s="114">
        <f>SUM(K862:T862)</f>
        <v>0.6</v>
      </c>
      <c r="CV862" s="114"/>
      <c r="CW862" s="114"/>
      <c r="CX862" s="114">
        <f>SUM(U862:AD862)</f>
        <v>57.300000000000004</v>
      </c>
      <c r="CY862" s="114"/>
      <c r="CZ862" s="114"/>
      <c r="DA862" s="114">
        <f>SUM(AE862:AO862)</f>
        <v>36.700000000000003</v>
      </c>
      <c r="DB862" s="115">
        <f>+SUM(CU862:DA862)</f>
        <v>94.600000000000009</v>
      </c>
      <c r="DC862" s="116">
        <f>COUNT(K862:T862)</f>
        <v>10</v>
      </c>
      <c r="DD862" s="116">
        <f>COUNT(U862:AD862)</f>
        <v>10</v>
      </c>
      <c r="DE862" s="116">
        <f>COUNT(AE862:AO862)</f>
        <v>10</v>
      </c>
      <c r="DF862" s="117">
        <f>COUNT(K862:AO862)</f>
        <v>30</v>
      </c>
      <c r="DH862" s="119"/>
      <c r="DI862" s="119"/>
      <c r="DJ862" s="120"/>
      <c r="DK862" s="121"/>
      <c r="DL862" s="119"/>
      <c r="DM862" s="119"/>
      <c r="DN862" s="120"/>
      <c r="DO862" s="121"/>
      <c r="DP862" s="119"/>
      <c r="DQ862" s="119"/>
      <c r="DR862" s="120"/>
      <c r="DS862" s="121"/>
      <c r="DT862" s="119"/>
      <c r="DU862" s="119"/>
      <c r="DV862" s="120"/>
      <c r="DW862" s="121"/>
      <c r="DX862" s="119"/>
      <c r="DY862" s="119"/>
      <c r="DZ862" s="120"/>
      <c r="EA862" s="121"/>
      <c r="EB862" s="119"/>
      <c r="EC862" s="119"/>
      <c r="ED862" s="120"/>
      <c r="EE862" s="121"/>
      <c r="EF862" s="119"/>
      <c r="EG862" s="119"/>
      <c r="EH862" s="120"/>
      <c r="EI862" s="121"/>
      <c r="EJ862" s="119"/>
      <c r="EK862" s="119"/>
      <c r="EL862" s="120"/>
      <c r="EM862" s="121"/>
      <c r="EN862" s="119"/>
      <c r="EO862" s="119"/>
      <c r="EP862" s="120"/>
      <c r="EQ862" s="121"/>
      <c r="ER862" s="119"/>
      <c r="ES862" s="119"/>
      <c r="ET862" s="120"/>
      <c r="EU862" s="121"/>
      <c r="EV862" s="119"/>
      <c r="EW862" s="119"/>
      <c r="EX862" s="120"/>
      <c r="EY862" s="121"/>
      <c r="EZ862" s="119"/>
      <c r="FA862" s="119"/>
      <c r="FB862" s="120"/>
    </row>
    <row r="863" spans="1:158" s="118" customFormat="1" ht="15" customHeight="1" x14ac:dyDescent="0.25">
      <c r="A863" s="565">
        <v>52025060</v>
      </c>
      <c r="B863" s="315">
        <v>-77.183333000000005</v>
      </c>
      <c r="C863" s="315">
        <v>1.9</v>
      </c>
      <c r="D863" s="87">
        <v>580</v>
      </c>
      <c r="E863" s="586" t="s">
        <v>622</v>
      </c>
      <c r="F863" s="593" t="s">
        <v>65</v>
      </c>
      <c r="G863" s="593" t="s">
        <v>1521</v>
      </c>
      <c r="H863" s="593" t="s">
        <v>1103</v>
      </c>
      <c r="I863" s="593" t="s">
        <v>1690</v>
      </c>
      <c r="J863" s="233" t="s">
        <v>1118</v>
      </c>
      <c r="K863" s="126">
        <v>0</v>
      </c>
      <c r="L863" s="126">
        <v>0</v>
      </c>
      <c r="M863" s="126">
        <v>0</v>
      </c>
      <c r="N863" s="126">
        <v>0</v>
      </c>
      <c r="O863" s="126">
        <v>0</v>
      </c>
      <c r="P863" s="126">
        <v>0</v>
      </c>
      <c r="Q863" s="126">
        <v>0.4</v>
      </c>
      <c r="R863" s="126">
        <v>0</v>
      </c>
      <c r="S863" s="126">
        <v>0</v>
      </c>
      <c r="T863" s="126">
        <v>0</v>
      </c>
      <c r="U863" s="126">
        <v>0</v>
      </c>
      <c r="V863" s="661">
        <v>0</v>
      </c>
      <c r="W863" s="661">
        <v>2</v>
      </c>
      <c r="X863" s="126">
        <v>8</v>
      </c>
      <c r="Y863" s="126">
        <v>0</v>
      </c>
      <c r="Z863" s="339">
        <v>12</v>
      </c>
      <c r="AA863" s="126">
        <v>0</v>
      </c>
      <c r="AB863" s="91">
        <v>0</v>
      </c>
      <c r="AC863" s="91">
        <v>0</v>
      </c>
      <c r="AD863" s="126">
        <v>0</v>
      </c>
      <c r="AE863" s="126">
        <v>0</v>
      </c>
      <c r="AF863" s="126">
        <v>0</v>
      </c>
      <c r="AG863" s="126">
        <v>2</v>
      </c>
      <c r="AH863" s="126">
        <v>0</v>
      </c>
      <c r="AI863" s="126">
        <v>0</v>
      </c>
      <c r="AJ863" s="126">
        <v>0</v>
      </c>
      <c r="AK863" s="126">
        <v>5</v>
      </c>
      <c r="AL863" s="126">
        <v>0</v>
      </c>
      <c r="AM863" s="126">
        <v>0</v>
      </c>
      <c r="AN863" s="126">
        <v>0</v>
      </c>
      <c r="AO863" s="120"/>
      <c r="AP863" s="92">
        <f t="shared" si="568"/>
        <v>29.4</v>
      </c>
      <c r="AQ863" s="93" t="s">
        <v>1301</v>
      </c>
      <c r="AR863" s="483"/>
      <c r="AS863" s="484"/>
      <c r="AT863" s="96">
        <f>COUNT(K863:AO863)</f>
        <v>30</v>
      </c>
      <c r="AU863" s="97">
        <f>COUNTIF(K863:AO863,"&gt;0")</f>
        <v>6</v>
      </c>
      <c r="AV863" s="98"/>
      <c r="AW863" s="58">
        <f>+LOOKUP(1000,K863:AO863)</f>
        <v>0</v>
      </c>
      <c r="AX863" s="99"/>
      <c r="AY863" s="100">
        <f>MAX(K863:AO863)</f>
        <v>12</v>
      </c>
      <c r="AZ863" s="101"/>
      <c r="BA863" s="102" t="str">
        <f t="shared" si="574"/>
        <v/>
      </c>
      <c r="BB863" s="102" t="str">
        <f t="shared" si="575"/>
        <v/>
      </c>
      <c r="BC863" s="102" t="str">
        <f t="shared" si="576"/>
        <v/>
      </c>
      <c r="BD863" s="102" t="s">
        <v>1301</v>
      </c>
      <c r="BE863" s="103"/>
      <c r="BF863" s="592" t="s">
        <v>622</v>
      </c>
      <c r="BG863" s="105" t="s">
        <v>1301</v>
      </c>
      <c r="BH863" s="105" t="s">
        <v>1301</v>
      </c>
      <c r="BI863" s="105" t="s">
        <v>1301</v>
      </c>
      <c r="BJ863" s="105" t="s">
        <v>1301</v>
      </c>
      <c r="BK863" s="105" t="s">
        <v>1301</v>
      </c>
      <c r="BL863" s="105" t="s">
        <v>1301</v>
      </c>
      <c r="BM863" s="105" t="s">
        <v>1301</v>
      </c>
      <c r="BN863" s="105" t="s">
        <v>1301</v>
      </c>
      <c r="BO863" s="105" t="s">
        <v>1301</v>
      </c>
      <c r="BP863" s="105" t="s">
        <v>1301</v>
      </c>
      <c r="BQ863" s="105" t="s">
        <v>1301</v>
      </c>
      <c r="BR863" s="106" t="s">
        <v>1301</v>
      </c>
      <c r="BS863" s="107"/>
      <c r="BT863" s="257" t="s">
        <v>1301</v>
      </c>
      <c r="BU863" s="192" t="s">
        <v>1301</v>
      </c>
      <c r="BV863" s="192" t="s">
        <v>1301</v>
      </c>
      <c r="BW863" s="192" t="s">
        <v>1301</v>
      </c>
      <c r="BX863" s="192" t="s">
        <v>1301</v>
      </c>
      <c r="BY863" s="192" t="s">
        <v>1301</v>
      </c>
      <c r="BZ863" s="192" t="s">
        <v>1301</v>
      </c>
      <c r="CA863" s="192" t="s">
        <v>1301</v>
      </c>
      <c r="CB863" s="192" t="s">
        <v>1301</v>
      </c>
      <c r="CC863" s="192" t="s">
        <v>1301</v>
      </c>
      <c r="CD863" s="192" t="s">
        <v>1301</v>
      </c>
      <c r="CE863" s="193" t="s">
        <v>1301</v>
      </c>
      <c r="CF863" s="110"/>
      <c r="CG863" s="111"/>
      <c r="CH863" s="111"/>
      <c r="CI863" s="111"/>
      <c r="CJ863" s="111"/>
      <c r="CK863" s="111"/>
      <c r="CL863" s="111"/>
      <c r="CM863" s="111"/>
      <c r="CN863" s="111"/>
      <c r="CO863" s="111"/>
      <c r="CP863" s="111"/>
      <c r="CQ863" s="111"/>
      <c r="CR863" s="111"/>
      <c r="CS863" s="112"/>
      <c r="CT863" s="588" t="s">
        <v>622</v>
      </c>
      <c r="CU863" s="114"/>
      <c r="CV863" s="114"/>
      <c r="CW863" s="114"/>
      <c r="CX863" s="114"/>
      <c r="CY863" s="114"/>
      <c r="CZ863" s="114"/>
      <c r="DA863" s="114"/>
      <c r="DB863" s="115"/>
      <c r="DC863" s="116"/>
      <c r="DD863" s="116"/>
      <c r="DE863" s="116"/>
      <c r="DF863" s="117"/>
      <c r="DH863" s="119">
        <v>30.684286249531663</v>
      </c>
      <c r="DI863" s="119">
        <v>28.144196328212814</v>
      </c>
      <c r="DJ863" s="120">
        <v>20.930340951667294</v>
      </c>
      <c r="DK863" s="121"/>
      <c r="DL863" s="119">
        <v>26.574764256847772</v>
      </c>
      <c r="DM863" s="119">
        <v>34.107768298158952</v>
      </c>
      <c r="DN863" s="120">
        <v>35.258643915581501</v>
      </c>
      <c r="DO863" s="121"/>
      <c r="DP863" s="119">
        <v>32.202361111111117</v>
      </c>
      <c r="DQ863" s="119">
        <v>52.540694444444455</v>
      </c>
      <c r="DR863" s="120">
        <v>58.821650326797403</v>
      </c>
      <c r="DS863" s="121"/>
      <c r="DT863" s="119">
        <v>51.865572214090754</v>
      </c>
      <c r="DU863" s="119">
        <v>52.815491119110732</v>
      </c>
      <c r="DV863" s="120">
        <v>36.571877843269121</v>
      </c>
      <c r="DW863" s="121"/>
      <c r="DX863" s="119">
        <v>32.922202327663385</v>
      </c>
      <c r="DY863" s="119">
        <v>37.099641897940913</v>
      </c>
      <c r="DZ863" s="120">
        <v>41.078155774395697</v>
      </c>
      <c r="EA863" s="121"/>
      <c r="EB863" s="119">
        <v>20.752296587926512</v>
      </c>
      <c r="EC863" s="119">
        <v>18.146194225721786</v>
      </c>
      <c r="ED863" s="120">
        <v>10.134842519685041</v>
      </c>
      <c r="EE863" s="121"/>
      <c r="EF863" s="119">
        <v>7.8306905370843989</v>
      </c>
      <c r="EG863" s="119">
        <v>8.4107416879795398</v>
      </c>
      <c r="EH863" s="120">
        <v>8.2173913043478262</v>
      </c>
      <c r="EI863" s="121"/>
      <c r="EJ863" s="119">
        <v>6.6839285714285728</v>
      </c>
      <c r="EK863" s="119">
        <v>4.226601890756303</v>
      </c>
      <c r="EL863" s="120">
        <v>12.483219537815126</v>
      </c>
      <c r="EM863" s="121"/>
      <c r="EN863" s="119">
        <v>18.360832555970148</v>
      </c>
      <c r="EO863" s="119">
        <v>11.298973880597014</v>
      </c>
      <c r="EP863" s="120">
        <v>20.808943563432834</v>
      </c>
      <c r="EQ863" s="121"/>
      <c r="ER863" s="119">
        <v>38.073761520737328</v>
      </c>
      <c r="ES863" s="119">
        <v>60.356115591397852</v>
      </c>
      <c r="ET863" s="120">
        <v>69.753456221198164</v>
      </c>
      <c r="EU863" s="121"/>
      <c r="EV863" s="119">
        <v>66.00087491196706</v>
      </c>
      <c r="EW863" s="119">
        <v>70.934649764342581</v>
      </c>
      <c r="EX863" s="120">
        <v>53.992253101468108</v>
      </c>
      <c r="EY863" s="121"/>
      <c r="EZ863" s="119">
        <v>41.26075119378519</v>
      </c>
      <c r="FA863" s="119">
        <v>61.891126790677781</v>
      </c>
      <c r="FB863" s="120">
        <v>48.559233126648131</v>
      </c>
    </row>
    <row r="864" spans="1:158" s="118" customFormat="1" ht="15" customHeight="1" x14ac:dyDescent="0.25">
      <c r="A864" s="594"/>
      <c r="B864" s="146"/>
      <c r="C864" s="146"/>
      <c r="D864" s="147"/>
      <c r="E864" s="595" t="s">
        <v>623</v>
      </c>
      <c r="F864" s="358"/>
      <c r="G864" s="207"/>
      <c r="H864" s="207"/>
      <c r="I864" s="207"/>
      <c r="J864" s="217"/>
      <c r="K864" s="359"/>
      <c r="L864" s="151"/>
      <c r="M864" s="151"/>
      <c r="N864" s="151"/>
      <c r="O864" s="151"/>
      <c r="P864" s="151"/>
      <c r="Q864" s="151"/>
      <c r="R864" s="151"/>
      <c r="S864" s="151"/>
      <c r="T864" s="151"/>
      <c r="U864" s="151"/>
      <c r="V864" s="662"/>
      <c r="W864" s="662"/>
      <c r="X864" s="151"/>
      <c r="Y864" s="151"/>
      <c r="Z864" s="359"/>
      <c r="AA864" s="151"/>
      <c r="AB864" s="151"/>
      <c r="AC864" s="151"/>
      <c r="AD864" s="359"/>
      <c r="AE864" s="151"/>
      <c r="AF864" s="151"/>
      <c r="AG864" s="151"/>
      <c r="AH864" s="151"/>
      <c r="AI864" s="151"/>
      <c r="AJ864" s="151"/>
      <c r="AK864" s="151"/>
      <c r="AL864" s="151"/>
      <c r="AM864" s="151"/>
      <c r="AN864" s="151"/>
      <c r="AO864" s="120"/>
      <c r="AP864" s="92" t="str">
        <f t="shared" si="568"/>
        <v/>
      </c>
      <c r="AQ864" s="152"/>
      <c r="AR864" s="276"/>
      <c r="AS864" s="276"/>
      <c r="AT864" s="152"/>
      <c r="AU864" s="152"/>
      <c r="AV864" s="98"/>
      <c r="AW864" s="218"/>
      <c r="AX864" s="99"/>
      <c r="AY864" s="152"/>
      <c r="AZ864" s="152"/>
      <c r="BA864" s="248" t="str">
        <f t="shared" si="574"/>
        <v/>
      </c>
      <c r="BB864" s="248" t="str">
        <f t="shared" si="575"/>
        <v/>
      </c>
      <c r="BC864" s="248" t="str">
        <f t="shared" si="576"/>
        <v/>
      </c>
      <c r="BD864" s="248"/>
      <c r="BE864" s="249"/>
      <c r="BF864" s="596" t="s">
        <v>623</v>
      </c>
      <c r="BG864" s="597"/>
      <c r="BH864" s="597"/>
      <c r="BI864" s="597"/>
      <c r="BJ864" s="597"/>
      <c r="BK864" s="597"/>
      <c r="BL864" s="597"/>
      <c r="BM864" s="597"/>
      <c r="BN864" s="597"/>
      <c r="BO864" s="597"/>
      <c r="BP864" s="597"/>
      <c r="BQ864" s="597"/>
      <c r="BR864" s="598"/>
      <c r="BS864" s="107"/>
      <c r="BT864" s="158"/>
      <c r="BU864" s="158"/>
      <c r="BV864" s="158"/>
      <c r="BW864" s="158"/>
      <c r="BX864" s="158"/>
      <c r="BY864" s="158"/>
      <c r="BZ864" s="158"/>
      <c r="CA864" s="158"/>
      <c r="CB864" s="158"/>
      <c r="CC864" s="158"/>
      <c r="CD864" s="158"/>
      <c r="CE864" s="158"/>
      <c r="CF864" s="158"/>
      <c r="CG864" s="111"/>
      <c r="CH864" s="111"/>
      <c r="CI864" s="111"/>
      <c r="CJ864" s="111"/>
      <c r="CK864" s="111"/>
      <c r="CL864" s="111"/>
      <c r="CM864" s="111"/>
      <c r="CN864" s="111"/>
      <c r="CO864" s="111"/>
      <c r="CP864" s="111"/>
      <c r="CQ864" s="111"/>
      <c r="CR864" s="111"/>
      <c r="CS864" s="158"/>
      <c r="CT864" s="400" t="s">
        <v>623</v>
      </c>
      <c r="CU864" s="160"/>
      <c r="CV864" s="160"/>
      <c r="CW864" s="160"/>
      <c r="CX864" s="160"/>
      <c r="CY864" s="160"/>
      <c r="CZ864" s="160"/>
      <c r="DA864" s="160"/>
      <c r="DB864" s="160"/>
      <c r="DC864" s="160"/>
      <c r="DD864" s="161"/>
      <c r="DE864" s="161"/>
      <c r="DF864" s="162"/>
      <c r="DH864" s="163"/>
      <c r="DI864" s="163"/>
      <c r="DJ864" s="163"/>
      <c r="DK864" s="121"/>
      <c r="DL864" s="163"/>
      <c r="DM864" s="163"/>
      <c r="DN864" s="163"/>
      <c r="DO864" s="121"/>
      <c r="DP864" s="163"/>
      <c r="DQ864" s="163"/>
      <c r="DR864" s="163"/>
      <c r="DS864" s="121"/>
      <c r="DT864" s="163"/>
      <c r="DU864" s="163"/>
      <c r="DV864" s="163"/>
      <c r="DW864" s="121"/>
      <c r="DX864" s="163"/>
      <c r="DY864" s="163"/>
      <c r="DZ864" s="163"/>
      <c r="EA864" s="121"/>
      <c r="EB864" s="163"/>
      <c r="EC864" s="163"/>
      <c r="ED864" s="163"/>
      <c r="EE864" s="121"/>
      <c r="EF864" s="163"/>
      <c r="EG864" s="163"/>
      <c r="EH864" s="163"/>
      <c r="EI864" s="121"/>
      <c r="EJ864" s="163"/>
      <c r="EK864" s="163"/>
      <c r="EL864" s="163"/>
      <c r="EM864" s="121"/>
      <c r="EN864" s="163"/>
      <c r="EO864" s="163"/>
      <c r="EP864" s="163"/>
      <c r="EQ864" s="121"/>
      <c r="ER864" s="163"/>
      <c r="ES864" s="163"/>
      <c r="ET864" s="163"/>
      <c r="EU864" s="121"/>
      <c r="EV864" s="163"/>
      <c r="EW864" s="163"/>
      <c r="EX864" s="163"/>
      <c r="EY864" s="121"/>
      <c r="EZ864" s="163"/>
      <c r="FA864" s="163"/>
      <c r="FB864" s="163"/>
    </row>
    <row r="865" spans="1:158" s="118" customFormat="1" ht="15" customHeight="1" x14ac:dyDescent="0.25">
      <c r="A865" s="526">
        <v>21190090</v>
      </c>
      <c r="B865" s="534">
        <v>-74.483555559999999</v>
      </c>
      <c r="C865" s="534">
        <v>3.9869722200000002</v>
      </c>
      <c r="D865" s="87">
        <v>1900</v>
      </c>
      <c r="E865" s="387" t="s">
        <v>624</v>
      </c>
      <c r="F865" s="89" t="s">
        <v>455</v>
      </c>
      <c r="G865" s="89"/>
      <c r="H865" s="89"/>
      <c r="I865" s="89"/>
      <c r="J865" s="171" t="s">
        <v>1146</v>
      </c>
      <c r="K865" s="246" t="s">
        <v>1301</v>
      </c>
      <c r="L865" s="91" t="s">
        <v>1301</v>
      </c>
      <c r="M865" s="91" t="s">
        <v>1301</v>
      </c>
      <c r="N865" s="91" t="s">
        <v>1301</v>
      </c>
      <c r="O865" s="91" t="s">
        <v>1301</v>
      </c>
      <c r="P865" s="91" t="s">
        <v>1301</v>
      </c>
      <c r="Q865" s="91" t="s">
        <v>1301</v>
      </c>
      <c r="R865" s="91" t="s">
        <v>1301</v>
      </c>
      <c r="S865" s="91" t="s">
        <v>1301</v>
      </c>
      <c r="T865" s="91" t="s">
        <v>1301</v>
      </c>
      <c r="U865" s="91" t="s">
        <v>1301</v>
      </c>
      <c r="V865" s="660" t="s">
        <v>1301</v>
      </c>
      <c r="W865" s="660" t="s">
        <v>1301</v>
      </c>
      <c r="X865" s="91" t="s">
        <v>1301</v>
      </c>
      <c r="Y865" s="91" t="s">
        <v>1301</v>
      </c>
      <c r="Z865" s="246" t="s">
        <v>1301</v>
      </c>
      <c r="AA865" s="91" t="s">
        <v>1301</v>
      </c>
      <c r="AB865" s="91" t="s">
        <v>1301</v>
      </c>
      <c r="AC865" s="91" t="s">
        <v>1301</v>
      </c>
      <c r="AD865" s="246" t="s">
        <v>1301</v>
      </c>
      <c r="AE865" s="91" t="s">
        <v>1301</v>
      </c>
      <c r="AF865" s="91" t="s">
        <v>1301</v>
      </c>
      <c r="AG865" s="91" t="s">
        <v>1301</v>
      </c>
      <c r="AH865" s="91" t="s">
        <v>1301</v>
      </c>
      <c r="AI865" s="91" t="s">
        <v>1301</v>
      </c>
      <c r="AJ865" s="91" t="s">
        <v>1301</v>
      </c>
      <c r="AK865" s="91" t="s">
        <v>1301</v>
      </c>
      <c r="AL865" s="91" t="s">
        <v>1301</v>
      </c>
      <c r="AM865" s="91" t="s">
        <v>1301</v>
      </c>
      <c r="AN865" s="91" t="s">
        <v>1301</v>
      </c>
      <c r="AO865" s="120"/>
      <c r="AP865" s="92" t="str">
        <f t="shared" si="568"/>
        <v/>
      </c>
      <c r="AQ865" s="93">
        <v>104.01379310344829</v>
      </c>
      <c r="AR865" s="483"/>
      <c r="AS865" s="484"/>
      <c r="AT865" s="96"/>
      <c r="AU865" s="97"/>
      <c r="AV865" s="98"/>
      <c r="AW865" s="58"/>
      <c r="AX865" s="99"/>
      <c r="AY865" s="100"/>
      <c r="AZ865" s="101">
        <v>101.3</v>
      </c>
      <c r="BA865" s="102" t="str">
        <f t="shared" si="574"/>
        <v/>
      </c>
      <c r="BB865" s="102" t="str">
        <f t="shared" si="575"/>
        <v/>
      </c>
      <c r="BC865" s="102" t="str">
        <f t="shared" si="576"/>
        <v/>
      </c>
      <c r="BD865" s="102">
        <v>16.172413793103448</v>
      </c>
      <c r="BE865" s="103"/>
      <c r="BF865" s="171" t="s">
        <v>624</v>
      </c>
      <c r="BG865" s="105">
        <v>45.437931034482766</v>
      </c>
      <c r="BH865" s="105">
        <v>52.713793103448261</v>
      </c>
      <c r="BI865" s="105">
        <v>88.435714285714283</v>
      </c>
      <c r="BJ865" s="105">
        <v>104.01379310344829</v>
      </c>
      <c r="BK865" s="105">
        <v>114.43214285714285</v>
      </c>
      <c r="BL865" s="105">
        <v>56.762068965517237</v>
      </c>
      <c r="BM865" s="105">
        <v>51.546428571428571</v>
      </c>
      <c r="BN865" s="105">
        <v>54.175862068965529</v>
      </c>
      <c r="BO865" s="105">
        <v>66.109999999999985</v>
      </c>
      <c r="BP865" s="105">
        <v>115.71</v>
      </c>
      <c r="BQ865" s="105">
        <v>115.42413793103451</v>
      </c>
      <c r="BR865" s="106">
        <v>58.796428571428564</v>
      </c>
      <c r="BS865" s="107"/>
      <c r="BT865" s="108">
        <v>8.2068965517241352</v>
      </c>
      <c r="BU865" s="108">
        <v>9.4566544274159199</v>
      </c>
      <c r="BV865" s="108">
        <v>13.251724137931033</v>
      </c>
      <c r="BW865" s="108">
        <v>16.172413793103448</v>
      </c>
      <c r="BX865" s="108">
        <v>16.392857142857142</v>
      </c>
      <c r="BY865" s="109">
        <v>12.720689655172414</v>
      </c>
      <c r="BZ865" s="109">
        <v>11.963333333333333</v>
      </c>
      <c r="CA865" s="109">
        <v>11.580000000000005</v>
      </c>
      <c r="CB865" s="109">
        <v>12.800000000000002</v>
      </c>
      <c r="CC865" s="109">
        <v>17.366666666666667</v>
      </c>
      <c r="CD865" s="109">
        <v>15.9</v>
      </c>
      <c r="CE865" s="109">
        <v>9.5714285714285712</v>
      </c>
      <c r="CF865" s="110"/>
      <c r="CG865" s="111">
        <v>60</v>
      </c>
      <c r="CH865" s="111">
        <v>114.3</v>
      </c>
      <c r="CI865" s="111">
        <v>80</v>
      </c>
      <c r="CJ865" s="111">
        <v>101.3</v>
      </c>
      <c r="CK865" s="111">
        <v>105.1</v>
      </c>
      <c r="CL865" s="111">
        <v>76</v>
      </c>
      <c r="CM865" s="111">
        <v>37.5</v>
      </c>
      <c r="CN865" s="111">
        <v>46</v>
      </c>
      <c r="CO865" s="111">
        <v>77</v>
      </c>
      <c r="CP865" s="111">
        <v>60</v>
      </c>
      <c r="CQ865" s="111">
        <v>103.4</v>
      </c>
      <c r="CR865" s="111">
        <v>103.5</v>
      </c>
      <c r="CS865" s="112"/>
      <c r="CT865" s="382" t="s">
        <v>624</v>
      </c>
      <c r="CU865" s="114"/>
      <c r="CV865" s="114"/>
      <c r="CW865" s="114"/>
      <c r="CX865" s="114"/>
      <c r="CY865" s="114"/>
      <c r="CZ865" s="114"/>
      <c r="DA865" s="114"/>
      <c r="DB865" s="115"/>
      <c r="DC865" s="116"/>
      <c r="DD865" s="116"/>
      <c r="DE865" s="116"/>
      <c r="DF865" s="117"/>
      <c r="DH865" s="119">
        <v>16.607738927738932</v>
      </c>
      <c r="DI865" s="119">
        <v>14.906946386946389</v>
      </c>
      <c r="DJ865" s="120">
        <v>11.405314685314686</v>
      </c>
      <c r="DK865" s="121"/>
      <c r="DL865" s="119">
        <v>17.320040485829956</v>
      </c>
      <c r="DM865" s="119">
        <v>17.421923076923076</v>
      </c>
      <c r="DN865" s="120">
        <v>15.588036437246961</v>
      </c>
      <c r="DO865" s="121"/>
      <c r="DP865" s="119">
        <v>18.004188189306159</v>
      </c>
      <c r="DQ865" s="119">
        <v>25.605956535902092</v>
      </c>
      <c r="DR865" s="120">
        <v>30.507096654102099</v>
      </c>
      <c r="DS865" s="121"/>
      <c r="DT865" s="119">
        <v>32.901066243194187</v>
      </c>
      <c r="DU865" s="119">
        <v>34.201108374384233</v>
      </c>
      <c r="DV865" s="120">
        <v>39.301273658283634</v>
      </c>
      <c r="DW865" s="121"/>
      <c r="DX865" s="119">
        <v>36.706625744719268</v>
      </c>
      <c r="DY865" s="119">
        <v>32.005777216103986</v>
      </c>
      <c r="DZ865" s="120">
        <v>45.908286694349151</v>
      </c>
      <c r="EA865" s="121"/>
      <c r="EB865" s="119">
        <v>24.076329036218542</v>
      </c>
      <c r="EC865" s="119">
        <v>15.884383057090242</v>
      </c>
      <c r="ED865" s="120">
        <v>14.285954573357889</v>
      </c>
      <c r="EE865" s="121"/>
      <c r="EF865" s="119">
        <v>20.175611285266466</v>
      </c>
      <c r="EG865" s="119">
        <v>14.052664576802513</v>
      </c>
      <c r="EH865" s="120">
        <v>15.457931034482765</v>
      </c>
      <c r="EI865" s="121"/>
      <c r="EJ865" s="119">
        <v>13.719855072463767</v>
      </c>
      <c r="EK865" s="119">
        <v>17.325072463768116</v>
      </c>
      <c r="EL865" s="120">
        <v>24.235072463768116</v>
      </c>
      <c r="EM865" s="121"/>
      <c r="EN865" s="119">
        <v>16.182818181818181</v>
      </c>
      <c r="EO865" s="119">
        <v>21.177515151515152</v>
      </c>
      <c r="EP865" s="120">
        <v>28.56966666666667</v>
      </c>
      <c r="EQ865" s="121"/>
      <c r="ER865" s="119">
        <v>31.186956521739127</v>
      </c>
      <c r="ES865" s="119">
        <v>40.183193979933108</v>
      </c>
      <c r="ET865" s="120">
        <v>48.179849498327762</v>
      </c>
      <c r="EU865" s="121"/>
      <c r="EV865" s="119">
        <v>41.581944444444446</v>
      </c>
      <c r="EW865" s="119">
        <v>39.682769097222227</v>
      </c>
      <c r="EX865" s="120">
        <v>33.885286458333326</v>
      </c>
      <c r="EY865" s="121"/>
      <c r="EZ865" s="119">
        <v>24.580754648853581</v>
      </c>
      <c r="FA865" s="119">
        <v>17.286465667689711</v>
      </c>
      <c r="FB865" s="120">
        <v>15.387952097249801</v>
      </c>
    </row>
    <row r="866" spans="1:158" s="118" customFormat="1" ht="15" customHeight="1" x14ac:dyDescent="0.25">
      <c r="A866" s="526">
        <v>23060110</v>
      </c>
      <c r="B866" s="534">
        <v>-74.494777780000007</v>
      </c>
      <c r="C866" s="534">
        <v>5.3521944399999999</v>
      </c>
      <c r="D866" s="87">
        <v>1270</v>
      </c>
      <c r="E866" s="599" t="s">
        <v>625</v>
      </c>
      <c r="F866" s="89" t="s">
        <v>455</v>
      </c>
      <c r="G866" s="89"/>
      <c r="H866" s="89"/>
      <c r="I866" s="89"/>
      <c r="J866" s="171" t="s">
        <v>1147</v>
      </c>
      <c r="K866" s="339" t="s">
        <v>1301</v>
      </c>
      <c r="L866" s="126" t="s">
        <v>1301</v>
      </c>
      <c r="M866" s="126" t="s">
        <v>1301</v>
      </c>
      <c r="N866" s="126" t="s">
        <v>1301</v>
      </c>
      <c r="O866" s="126" t="s">
        <v>1301</v>
      </c>
      <c r="P866" s="126" t="s">
        <v>1301</v>
      </c>
      <c r="Q866" s="126" t="s">
        <v>1301</v>
      </c>
      <c r="R866" s="126" t="s">
        <v>1301</v>
      </c>
      <c r="S866" s="126" t="s">
        <v>1301</v>
      </c>
      <c r="T866" s="126" t="s">
        <v>1301</v>
      </c>
      <c r="U866" s="126" t="s">
        <v>1301</v>
      </c>
      <c r="V866" s="661" t="s">
        <v>1301</v>
      </c>
      <c r="W866" s="661" t="s">
        <v>1301</v>
      </c>
      <c r="X866" s="126" t="s">
        <v>1301</v>
      </c>
      <c r="Y866" s="126" t="s">
        <v>1301</v>
      </c>
      <c r="Z866" s="339" t="s">
        <v>1301</v>
      </c>
      <c r="AA866" s="126" t="s">
        <v>1301</v>
      </c>
      <c r="AB866" s="126" t="s">
        <v>1301</v>
      </c>
      <c r="AC866" s="126" t="s">
        <v>1301</v>
      </c>
      <c r="AD866" s="339" t="s">
        <v>1301</v>
      </c>
      <c r="AE866" s="126" t="s">
        <v>1301</v>
      </c>
      <c r="AF866" s="126" t="s">
        <v>1301</v>
      </c>
      <c r="AG866" s="126" t="s">
        <v>1301</v>
      </c>
      <c r="AH866" s="126" t="s">
        <v>1301</v>
      </c>
      <c r="AI866" s="126" t="s">
        <v>1301</v>
      </c>
      <c r="AJ866" s="126" t="s">
        <v>1301</v>
      </c>
      <c r="AK866" s="126" t="s">
        <v>1301</v>
      </c>
      <c r="AL866" s="126" t="s">
        <v>1301</v>
      </c>
      <c r="AM866" s="126" t="s">
        <v>1301</v>
      </c>
      <c r="AN866" s="126" t="s">
        <v>1301</v>
      </c>
      <c r="AO866" s="120"/>
      <c r="AP866" s="92" t="str">
        <f t="shared" si="568"/>
        <v/>
      </c>
      <c r="AQ866" s="93">
        <v>243.85200000000003</v>
      </c>
      <c r="AR866" s="483"/>
      <c r="AS866" s="484"/>
      <c r="AT866" s="96"/>
      <c r="AU866" s="97"/>
      <c r="AV866" s="98"/>
      <c r="AW866" s="58"/>
      <c r="AX866" s="99"/>
      <c r="AY866" s="100"/>
      <c r="AZ866" s="101">
        <v>137</v>
      </c>
      <c r="BA866" s="102" t="str">
        <f t="shared" si="574"/>
        <v/>
      </c>
      <c r="BB866" s="102" t="str">
        <f t="shared" si="575"/>
        <v/>
      </c>
      <c r="BC866" s="102" t="str">
        <f t="shared" si="576"/>
        <v/>
      </c>
      <c r="BD866" s="102">
        <v>15.075587670355803</v>
      </c>
      <c r="BE866" s="103"/>
      <c r="BF866" s="600" t="s">
        <v>625</v>
      </c>
      <c r="BG866" s="105">
        <v>62.641666666666659</v>
      </c>
      <c r="BH866" s="105">
        <v>82.740740740740748</v>
      </c>
      <c r="BI866" s="105">
        <v>145.00833333333333</v>
      </c>
      <c r="BJ866" s="105">
        <v>243.85200000000003</v>
      </c>
      <c r="BK866" s="105">
        <v>192.39259259259265</v>
      </c>
      <c r="BL866" s="105">
        <v>108.69259259259259</v>
      </c>
      <c r="BM866" s="105">
        <v>42.189285714285703</v>
      </c>
      <c r="BN866" s="105">
        <v>69.137037037037061</v>
      </c>
      <c r="BO866" s="105">
        <v>131.81034482758625</v>
      </c>
      <c r="BP866" s="105">
        <v>253.61785714285716</v>
      </c>
      <c r="BQ866" s="105">
        <v>215.38580491940181</v>
      </c>
      <c r="BR866" s="106">
        <v>95.716666666666654</v>
      </c>
      <c r="BS866" s="107"/>
      <c r="BT866" s="108">
        <v>6.6282051282051277</v>
      </c>
      <c r="BU866" s="108">
        <v>7.6945465341308914</v>
      </c>
      <c r="BV866" s="108">
        <v>11.73102564102564</v>
      </c>
      <c r="BW866" s="108">
        <v>15.075587670355803</v>
      </c>
      <c r="BX866" s="108">
        <v>12.666666666666666</v>
      </c>
      <c r="BY866" s="109">
        <v>8.6296296296296315</v>
      </c>
      <c r="BZ866" s="109">
        <v>4.928571428571427</v>
      </c>
      <c r="CA866" s="109">
        <v>6.2672413793103434</v>
      </c>
      <c r="CB866" s="109">
        <v>9.0689655172413772</v>
      </c>
      <c r="CC866" s="109">
        <v>14.722948870392386</v>
      </c>
      <c r="CD866" s="109">
        <v>14.555437665782495</v>
      </c>
      <c r="CE866" s="109">
        <v>8.223048503220916</v>
      </c>
      <c r="CF866" s="110"/>
      <c r="CG866" s="111">
        <v>80</v>
      </c>
      <c r="CH866" s="111">
        <v>93.6</v>
      </c>
      <c r="CI866" s="111">
        <v>138</v>
      </c>
      <c r="CJ866" s="111">
        <v>137</v>
      </c>
      <c r="CK866" s="111">
        <v>97</v>
      </c>
      <c r="CL866" s="111">
        <v>91</v>
      </c>
      <c r="CM866" s="111">
        <v>80.7</v>
      </c>
      <c r="CN866" s="111">
        <v>130</v>
      </c>
      <c r="CO866" s="111">
        <v>87.5</v>
      </c>
      <c r="CP866" s="111">
        <v>135</v>
      </c>
      <c r="CQ866" s="111">
        <v>136</v>
      </c>
      <c r="CR866" s="111">
        <v>87</v>
      </c>
      <c r="CS866" s="112"/>
      <c r="CT866" s="601" t="s">
        <v>625</v>
      </c>
      <c r="CU866" s="114"/>
      <c r="CV866" s="114"/>
      <c r="CW866" s="114"/>
      <c r="CX866" s="114"/>
      <c r="CY866" s="114"/>
      <c r="CZ866" s="114"/>
      <c r="DA866" s="114"/>
      <c r="DB866" s="115"/>
      <c r="DC866" s="116"/>
      <c r="DD866" s="116"/>
      <c r="DE866" s="116"/>
      <c r="DF866" s="117"/>
      <c r="DH866" s="119">
        <v>15.727287263626247</v>
      </c>
      <c r="DI866" s="119">
        <v>14.425027808676306</v>
      </c>
      <c r="DJ866" s="120">
        <v>19.53389182424916</v>
      </c>
      <c r="DK866" s="121"/>
      <c r="DL866" s="119">
        <v>30.396325607687949</v>
      </c>
      <c r="DM866" s="119">
        <v>31.906076879592977</v>
      </c>
      <c r="DN866" s="120">
        <v>23.652769926512146</v>
      </c>
      <c r="DO866" s="121"/>
      <c r="DP866" s="119">
        <v>34.99282088469905</v>
      </c>
      <c r="DQ866" s="119">
        <v>39.354532269760696</v>
      </c>
      <c r="DR866" s="120">
        <v>62.352646845540235</v>
      </c>
      <c r="DS866" s="121"/>
      <c r="DT866" s="119">
        <v>72.402200942392469</v>
      </c>
      <c r="DU866" s="119">
        <v>75.502295181638559</v>
      </c>
      <c r="DV866" s="120">
        <v>71.402170542635673</v>
      </c>
      <c r="DW866" s="121"/>
      <c r="DX866" s="119">
        <v>65.111581628885773</v>
      </c>
      <c r="DY866" s="119">
        <v>60.071985527578818</v>
      </c>
      <c r="DZ866" s="120">
        <v>63.095743188362988</v>
      </c>
      <c r="EA866" s="121"/>
      <c r="EB866" s="119">
        <v>44.580319596299425</v>
      </c>
      <c r="EC866" s="119">
        <v>35.805460309245007</v>
      </c>
      <c r="ED866" s="120">
        <v>27.131461473765935</v>
      </c>
      <c r="EE866" s="121"/>
      <c r="EF866" s="119">
        <v>30.073847407005161</v>
      </c>
      <c r="EG866" s="119">
        <v>10.690703231061633</v>
      </c>
      <c r="EH866" s="120">
        <v>22.680276948140101</v>
      </c>
      <c r="EI866" s="121"/>
      <c r="EJ866" s="119">
        <v>17.704370010698707</v>
      </c>
      <c r="EK866" s="119">
        <v>26.406517982059093</v>
      </c>
      <c r="EL866" s="120">
        <v>39.70980166241462</v>
      </c>
      <c r="EM866" s="121"/>
      <c r="EN866" s="119">
        <v>34.796841388699782</v>
      </c>
      <c r="EO866" s="119">
        <v>46.195806671204892</v>
      </c>
      <c r="EP866" s="120">
        <v>65.894018606761961</v>
      </c>
      <c r="EQ866" s="121"/>
      <c r="ER866" s="119">
        <v>64.507699960206921</v>
      </c>
      <c r="ES866" s="119">
        <v>92.911090330282548</v>
      </c>
      <c r="ET866" s="120">
        <v>93.911209709510544</v>
      </c>
      <c r="EU866" s="121"/>
      <c r="EV866" s="119">
        <v>80.422963709677433</v>
      </c>
      <c r="EW866" s="119">
        <v>67.019136424731187</v>
      </c>
      <c r="EX866" s="120">
        <v>51.014566532258065</v>
      </c>
      <c r="EY866" s="121"/>
      <c r="EZ866" s="119">
        <v>49.33443901727783</v>
      </c>
      <c r="FA866" s="119">
        <v>25.023241233505871</v>
      </c>
      <c r="FB866" s="120">
        <v>21.869905956112852</v>
      </c>
    </row>
    <row r="867" spans="1:158" s="118" customFormat="1" ht="15" customHeight="1" x14ac:dyDescent="0.25">
      <c r="A867" s="526">
        <v>35020280</v>
      </c>
      <c r="B867" s="534">
        <v>-73.92658333</v>
      </c>
      <c r="C867" s="534">
        <v>4.5229166699999999</v>
      </c>
      <c r="D867" s="87">
        <v>1950</v>
      </c>
      <c r="E867" s="602" t="s">
        <v>626</v>
      </c>
      <c r="F867" s="210" t="s">
        <v>455</v>
      </c>
      <c r="G867" s="210" t="s">
        <v>1524</v>
      </c>
      <c r="H867" s="210" t="s">
        <v>737</v>
      </c>
      <c r="I867" s="210" t="s">
        <v>1649</v>
      </c>
      <c r="J867" s="365" t="s">
        <v>1148</v>
      </c>
      <c r="K867" s="339">
        <v>0.5</v>
      </c>
      <c r="L867" s="126">
        <v>0.3</v>
      </c>
      <c r="M867" s="126">
        <v>0.2</v>
      </c>
      <c r="N867" s="126">
        <v>0.5</v>
      </c>
      <c r="O867" s="126">
        <v>4</v>
      </c>
      <c r="P867" s="126">
        <v>1.8</v>
      </c>
      <c r="Q867" s="126">
        <v>3.7</v>
      </c>
      <c r="R867" s="126">
        <v>2</v>
      </c>
      <c r="S867" s="126">
        <v>0</v>
      </c>
      <c r="T867" s="126">
        <v>1.8</v>
      </c>
      <c r="U867" s="126">
        <v>0</v>
      </c>
      <c r="V867" s="661">
        <v>0</v>
      </c>
      <c r="W867" s="661">
        <v>11.3</v>
      </c>
      <c r="X867" s="126">
        <v>2.2000000000000002</v>
      </c>
      <c r="Y867" s="126">
        <v>1.4</v>
      </c>
      <c r="Z867" s="339">
        <v>8.4</v>
      </c>
      <c r="AA867" s="126">
        <v>15.3</v>
      </c>
      <c r="AB867" s="126">
        <v>0.3</v>
      </c>
      <c r="AC867" s="126">
        <v>0</v>
      </c>
      <c r="AD867" s="339">
        <v>0</v>
      </c>
      <c r="AE867" s="126">
        <v>4.0999999999999996</v>
      </c>
      <c r="AF867" s="126">
        <v>1.4</v>
      </c>
      <c r="AG867" s="126">
        <v>4.9000000000000004</v>
      </c>
      <c r="AH867" s="126">
        <v>3.4</v>
      </c>
      <c r="AI867" s="126">
        <v>2.4</v>
      </c>
      <c r="AJ867" s="126">
        <v>0.3</v>
      </c>
      <c r="AK867" s="126">
        <v>0</v>
      </c>
      <c r="AL867" s="126">
        <v>18.2</v>
      </c>
      <c r="AM867" s="126" t="s">
        <v>1301</v>
      </c>
      <c r="AN867" s="126" t="s">
        <v>1301</v>
      </c>
      <c r="AO867" s="120"/>
      <c r="AP867" s="92">
        <f t="shared" si="568"/>
        <v>88.40000000000002</v>
      </c>
      <c r="AQ867" s="93">
        <v>109.57241379310345</v>
      </c>
      <c r="AR867" s="94">
        <f>+AP867*100/AQ867</f>
        <v>80.677240684793574</v>
      </c>
      <c r="AS867" s="95">
        <f>IF(AND((AP867*$AT$1*100/(AQ867*AT867))&gt;100+3.33*AP867-AQ867*AT867/$AT$1,AQ867&lt;30),IF(100+3.33*AP867-AQ867*AT867/$AT$1&gt;200,200,100+3.33*AP867-AQ867*AT867/$AT$1),IF((AP867*$AT$1*100/(AQ867*AT867))&lt;100+AP867-3.33*AQ867*AT867/$AT$1,100+AP867-3.33*AQ867*AT867/$AT$1,IF((AP867*$AT$1*100/(AQ867*AT867))&gt;200,200,(AP867*$AT$1*100/(AQ867*AT867)))))</f>
        <v>86.439900733707404</v>
      </c>
      <c r="AT867" s="96">
        <f t="shared" ref="AT867:AT884" si="597">COUNT(K867:AO867)</f>
        <v>28</v>
      </c>
      <c r="AU867" s="97">
        <f>COUNTIF(K867:AO867,"&gt;0")</f>
        <v>22</v>
      </c>
      <c r="AV867" s="98"/>
      <c r="AW867" s="58">
        <f t="shared" ref="AW867:AW928" si="598">+LOOKUP(1000,K867:AO867)</f>
        <v>18.2</v>
      </c>
      <c r="AX867" s="99"/>
      <c r="AY867" s="100">
        <f>MAX(K867:AO867)</f>
        <v>18.2</v>
      </c>
      <c r="AZ867" s="101">
        <v>62.1</v>
      </c>
      <c r="BA867" s="102">
        <f t="shared" si="574"/>
        <v>-43.900000000000006</v>
      </c>
      <c r="BB867" s="102" t="str">
        <f t="shared" si="575"/>
        <v/>
      </c>
      <c r="BC867" s="102" t="str">
        <f t="shared" si="576"/>
        <v/>
      </c>
      <c r="BD867" s="102">
        <v>15.482758620689655</v>
      </c>
      <c r="BE867" s="103">
        <f>AU867-BD867</f>
        <v>6.5172413793103452</v>
      </c>
      <c r="BF867" s="603" t="s">
        <v>626</v>
      </c>
      <c r="BG867" s="105">
        <v>17.535714285714285</v>
      </c>
      <c r="BH867" s="105">
        <v>25.570370370370362</v>
      </c>
      <c r="BI867" s="105">
        <v>59.486206896551721</v>
      </c>
      <c r="BJ867" s="105">
        <v>109.57241379310345</v>
      </c>
      <c r="BK867" s="105">
        <v>134.3206896551724</v>
      </c>
      <c r="BL867" s="105">
        <v>123.47</v>
      </c>
      <c r="BM867" s="105">
        <v>113.34285714285713</v>
      </c>
      <c r="BN867" s="105">
        <v>94.496428571428595</v>
      </c>
      <c r="BO867" s="105">
        <v>72.646666666666661</v>
      </c>
      <c r="BP867" s="105">
        <v>76.962068965517247</v>
      </c>
      <c r="BQ867" s="105">
        <v>78.171428571428578</v>
      </c>
      <c r="BR867" s="106">
        <v>34.370000000000005</v>
      </c>
      <c r="BS867" s="107"/>
      <c r="BT867" s="108">
        <v>3.2499999999999991</v>
      </c>
      <c r="BU867" s="108">
        <v>4.9447631340334555</v>
      </c>
      <c r="BV867" s="108">
        <v>8.8965517241379288</v>
      </c>
      <c r="BW867" s="108">
        <v>15.482758620689655</v>
      </c>
      <c r="BX867" s="108">
        <v>18.896551724137929</v>
      </c>
      <c r="BY867" s="109">
        <v>17.93333333333333</v>
      </c>
      <c r="BZ867" s="109">
        <v>19.035714285714288</v>
      </c>
      <c r="CA867" s="109">
        <v>16.467816091954024</v>
      </c>
      <c r="CB867" s="109">
        <v>10.933333333333334</v>
      </c>
      <c r="CC867" s="109">
        <v>11.689655172413794</v>
      </c>
      <c r="CD867" s="109">
        <v>11.428571428571429</v>
      </c>
      <c r="CE867" s="109">
        <v>6.0333333333333306</v>
      </c>
      <c r="CF867" s="110"/>
      <c r="CG867" s="111">
        <v>26.6</v>
      </c>
      <c r="CH867" s="111">
        <v>38.200000000000003</v>
      </c>
      <c r="CI867" s="111">
        <v>35.700000000000003</v>
      </c>
      <c r="CJ867" s="111">
        <v>62.1</v>
      </c>
      <c r="CK867" s="111">
        <v>65.2</v>
      </c>
      <c r="CL867" s="111">
        <v>41.2</v>
      </c>
      <c r="CM867" s="111">
        <v>39.4</v>
      </c>
      <c r="CN867" s="111">
        <v>30.4</v>
      </c>
      <c r="CO867" s="111">
        <v>77.2</v>
      </c>
      <c r="CP867" s="111">
        <v>45.3</v>
      </c>
      <c r="CQ867" s="111">
        <v>65</v>
      </c>
      <c r="CR867" s="111">
        <v>39.6</v>
      </c>
      <c r="CS867" s="112"/>
      <c r="CT867" s="604" t="s">
        <v>626</v>
      </c>
      <c r="CU867" s="114">
        <f>SUM(K867:T867)</f>
        <v>14.8</v>
      </c>
      <c r="CV867" s="114"/>
      <c r="CW867" s="114"/>
      <c r="CX867" s="114">
        <f>SUM(U867:AD867)</f>
        <v>38.9</v>
      </c>
      <c r="CY867" s="114"/>
      <c r="CZ867" s="114"/>
      <c r="DA867" s="114">
        <f>SUM(AE867:AO867)</f>
        <v>34.700000000000003</v>
      </c>
      <c r="DB867" s="115">
        <f>+SUM(CU867:DA867)</f>
        <v>88.4</v>
      </c>
      <c r="DC867" s="116">
        <f>COUNT(K867:T867)</f>
        <v>10</v>
      </c>
      <c r="DD867" s="116">
        <f>COUNT(U867:AD867)</f>
        <v>10</v>
      </c>
      <c r="DE867" s="116">
        <f>COUNT(AE867:AO867)</f>
        <v>8</v>
      </c>
      <c r="DF867" s="117">
        <f>COUNT(K867:AO867)</f>
        <v>28</v>
      </c>
      <c r="DH867" s="119">
        <v>6.2620875420875421</v>
      </c>
      <c r="DI867" s="119">
        <v>5.1857912457912461</v>
      </c>
      <c r="DJ867" s="120">
        <v>4.6965656565656566</v>
      </c>
      <c r="DK867" s="121"/>
      <c r="DL867" s="119">
        <v>6.7785296981499545</v>
      </c>
      <c r="DM867" s="119">
        <v>10.692891918208378</v>
      </c>
      <c r="DN867" s="120">
        <v>12.697809152872452</v>
      </c>
      <c r="DO867" s="121"/>
      <c r="DP867" s="119">
        <v>10.936596081820799</v>
      </c>
      <c r="DQ867" s="119">
        <v>20.544446845289542</v>
      </c>
      <c r="DR867" s="120">
        <v>23.09972630365889</v>
      </c>
      <c r="DS867" s="121"/>
      <c r="DT867" s="119">
        <v>29.119517102615692</v>
      </c>
      <c r="DU867" s="119">
        <v>31.721260898725685</v>
      </c>
      <c r="DV867" s="120">
        <v>38.625888665325284</v>
      </c>
      <c r="DW867" s="121"/>
      <c r="DX867" s="119">
        <v>37.693057409879827</v>
      </c>
      <c r="DY867" s="119">
        <v>41.353538050734301</v>
      </c>
      <c r="DZ867" s="120">
        <v>47.981975967957261</v>
      </c>
      <c r="EA867" s="121"/>
      <c r="EB867" s="119">
        <v>44.08296589018304</v>
      </c>
      <c r="EC867" s="119">
        <v>38.185244830045171</v>
      </c>
      <c r="ED867" s="120">
        <v>37.885360708343242</v>
      </c>
      <c r="EE867" s="121"/>
      <c r="EF867" s="119">
        <v>36.403650220617713</v>
      </c>
      <c r="EG867" s="119">
        <v>36.103620136381863</v>
      </c>
      <c r="EH867" s="120">
        <v>38.303840754111498</v>
      </c>
      <c r="EI867" s="121"/>
      <c r="EJ867" s="119">
        <v>35.111064474758066</v>
      </c>
      <c r="EK867" s="119">
        <v>31.983354708328473</v>
      </c>
      <c r="EL867" s="120">
        <v>29.057432668765301</v>
      </c>
      <c r="EM867" s="121"/>
      <c r="EN867" s="119">
        <v>22.790551670551672</v>
      </c>
      <c r="EO867" s="119">
        <v>19.791794871794874</v>
      </c>
      <c r="EP867" s="120">
        <v>28.88802382802383</v>
      </c>
      <c r="EQ867" s="121"/>
      <c r="ER867" s="119">
        <v>21.063066825775653</v>
      </c>
      <c r="ES867" s="119">
        <v>27.392362768496415</v>
      </c>
      <c r="ET867" s="120">
        <v>38.49457040572792</v>
      </c>
      <c r="EU867" s="121"/>
      <c r="EV867" s="119">
        <v>31.047301668806156</v>
      </c>
      <c r="EW867" s="119">
        <v>26.654757381258015</v>
      </c>
      <c r="EX867" s="120">
        <v>20.065940949935811</v>
      </c>
      <c r="EY867" s="121"/>
      <c r="EZ867" s="119">
        <v>18.979374471682164</v>
      </c>
      <c r="FA867" s="119">
        <v>9.5928360101437029</v>
      </c>
      <c r="FB867" s="120">
        <v>6.2920752324598475</v>
      </c>
    </row>
    <row r="868" spans="1:158" s="118" customFormat="1" ht="15" customHeight="1" x14ac:dyDescent="0.25">
      <c r="A868" s="526">
        <v>21201230</v>
      </c>
      <c r="B868" s="534">
        <v>-74.070305559999994</v>
      </c>
      <c r="C868" s="534">
        <v>4.7011250000000002</v>
      </c>
      <c r="D868" s="87">
        <v>2520</v>
      </c>
      <c r="E868" s="387" t="s">
        <v>1344</v>
      </c>
      <c r="F868" s="89" t="s">
        <v>455</v>
      </c>
      <c r="G868" s="89" t="s">
        <v>1515</v>
      </c>
      <c r="H868" s="89" t="s">
        <v>1520</v>
      </c>
      <c r="I868" s="89" t="s">
        <v>1552</v>
      </c>
      <c r="J868" s="171" t="s">
        <v>1500</v>
      </c>
      <c r="K868" s="339" t="s">
        <v>1301</v>
      </c>
      <c r="L868" s="126" t="s">
        <v>1301</v>
      </c>
      <c r="M868" s="126" t="s">
        <v>1301</v>
      </c>
      <c r="N868" s="126" t="s">
        <v>1301</v>
      </c>
      <c r="O868" s="126" t="s">
        <v>1301</v>
      </c>
      <c r="P868" s="126" t="s">
        <v>1301</v>
      </c>
      <c r="Q868" s="126" t="s">
        <v>1301</v>
      </c>
      <c r="R868" s="126" t="s">
        <v>1301</v>
      </c>
      <c r="S868" s="126" t="s">
        <v>1301</v>
      </c>
      <c r="T868" s="126" t="s">
        <v>1301</v>
      </c>
      <c r="U868" s="126" t="s">
        <v>1301</v>
      </c>
      <c r="V868" s="661" t="s">
        <v>1301</v>
      </c>
      <c r="W868" s="661" t="s">
        <v>1301</v>
      </c>
      <c r="X868" s="126" t="s">
        <v>1301</v>
      </c>
      <c r="Y868" s="126" t="s">
        <v>1301</v>
      </c>
      <c r="Z868" s="339" t="s">
        <v>1301</v>
      </c>
      <c r="AA868" s="126" t="s">
        <v>1301</v>
      </c>
      <c r="AB868" s="126" t="s">
        <v>1301</v>
      </c>
      <c r="AC868" s="126" t="s">
        <v>1301</v>
      </c>
      <c r="AD868" s="339" t="s">
        <v>1301</v>
      </c>
      <c r="AE868" s="126" t="s">
        <v>1301</v>
      </c>
      <c r="AF868" s="126" t="s">
        <v>1301</v>
      </c>
      <c r="AG868" s="126" t="s">
        <v>1301</v>
      </c>
      <c r="AH868" s="126" t="s">
        <v>1301</v>
      </c>
      <c r="AI868" s="126" t="s">
        <v>1301</v>
      </c>
      <c r="AJ868" s="126" t="s">
        <v>1301</v>
      </c>
      <c r="AK868" s="126" t="s">
        <v>1301</v>
      </c>
      <c r="AL868" s="126" t="s">
        <v>1301</v>
      </c>
      <c r="AM868" s="126" t="s">
        <v>1301</v>
      </c>
      <c r="AN868" s="126" t="s">
        <v>1301</v>
      </c>
      <c r="AO868" s="120"/>
      <c r="AP868" s="92" t="str">
        <f t="shared" si="568"/>
        <v/>
      </c>
      <c r="AQ868" s="93">
        <v>108.98000000000002</v>
      </c>
      <c r="AR868" s="58"/>
      <c r="AS868" s="58"/>
      <c r="AT868" s="96"/>
      <c r="AU868" s="97"/>
      <c r="AV868" s="98"/>
      <c r="AW868" s="58"/>
      <c r="AX868" s="99"/>
      <c r="AY868" s="100"/>
      <c r="AZ868" s="101"/>
      <c r="BA868" s="102" t="str">
        <f t="shared" si="574"/>
        <v/>
      </c>
      <c r="BB868" s="102" t="str">
        <f t="shared" si="575"/>
        <v/>
      </c>
      <c r="BC868" s="102" t="str">
        <f t="shared" si="576"/>
        <v/>
      </c>
      <c r="BD868" s="102">
        <v>10.966666666666667</v>
      </c>
      <c r="BE868" s="103">
        <f>AU868-BD868</f>
        <v>-10.966666666666667</v>
      </c>
      <c r="BF868" s="171" t="s">
        <v>1344</v>
      </c>
      <c r="BG868" s="105">
        <v>56.168965517241382</v>
      </c>
      <c r="BH868" s="105">
        <v>66.424999999999997</v>
      </c>
      <c r="BI868" s="105">
        <v>102.92500000000003</v>
      </c>
      <c r="BJ868" s="105">
        <v>108.98000000000002</v>
      </c>
      <c r="BK868" s="105">
        <v>97.800000000000011</v>
      </c>
      <c r="BL868" s="105">
        <v>41.768965517241377</v>
      </c>
      <c r="BM868" s="105">
        <v>33.526666666666664</v>
      </c>
      <c r="BN868" s="105">
        <v>36.621428571428567</v>
      </c>
      <c r="BO868" s="105">
        <v>55.326666666666668</v>
      </c>
      <c r="BP868" s="105">
        <v>102.98571428571428</v>
      </c>
      <c r="BQ868" s="105">
        <v>138.82500000000002</v>
      </c>
      <c r="BR868" s="106">
        <v>84.103703703703715</v>
      </c>
      <c r="BS868" s="107"/>
      <c r="BT868" s="108">
        <v>6.1379310344827562</v>
      </c>
      <c r="BU868" s="108">
        <v>7.5842307516876506</v>
      </c>
      <c r="BV868" s="108">
        <v>10.480158730158728</v>
      </c>
      <c r="BW868" s="108">
        <v>10.966666666666667</v>
      </c>
      <c r="BX868" s="108">
        <v>10.970114942528735</v>
      </c>
      <c r="BY868" s="109">
        <v>7.7448275862068972</v>
      </c>
      <c r="BZ868" s="109">
        <v>6.3999999999999986</v>
      </c>
      <c r="CA868" s="109">
        <v>5.4211111111111085</v>
      </c>
      <c r="CB868" s="109">
        <v>6.8666666666666671</v>
      </c>
      <c r="CC868" s="109">
        <v>10.149425287356321</v>
      </c>
      <c r="CD868" s="109">
        <v>12.6</v>
      </c>
      <c r="CE868" s="109">
        <v>8.3678160919540208</v>
      </c>
      <c r="CF868" s="110"/>
      <c r="CG868" s="111"/>
      <c r="CH868" s="111"/>
      <c r="CI868" s="111"/>
      <c r="CJ868" s="111"/>
      <c r="CK868" s="111"/>
      <c r="CL868" s="111"/>
      <c r="CM868" s="111"/>
      <c r="CN868" s="111"/>
      <c r="CO868" s="111"/>
      <c r="CP868" s="111"/>
      <c r="CQ868" s="111"/>
      <c r="CR868" s="111"/>
      <c r="CS868" s="112"/>
      <c r="CT868" s="382" t="s">
        <v>1344</v>
      </c>
      <c r="CU868" s="114">
        <f>SUM(K868:T868)</f>
        <v>0</v>
      </c>
      <c r="CV868" s="114"/>
      <c r="CW868" s="114"/>
      <c r="CX868" s="114">
        <f>SUM(U868:AD868)</f>
        <v>0</v>
      </c>
      <c r="CY868" s="114"/>
      <c r="CZ868" s="114"/>
      <c r="DA868" s="114">
        <f>SUM(AE868:AO868)</f>
        <v>0</v>
      </c>
      <c r="DB868" s="115">
        <f>+SUM(CU868:DA868)</f>
        <v>0</v>
      </c>
      <c r="DC868" s="116">
        <f>COUNT(K868:T868)</f>
        <v>0</v>
      </c>
      <c r="DD868" s="116">
        <f>COUNT(U868:AD868)</f>
        <v>0</v>
      </c>
      <c r="DE868" s="116">
        <f>COUNT(AE868:AO868)</f>
        <v>0</v>
      </c>
      <c r="DF868" s="117">
        <f>COUNT(K868:AO868)</f>
        <v>0</v>
      </c>
      <c r="DH868" s="119">
        <v>20.893561306223049</v>
      </c>
      <c r="DI868" s="119">
        <v>14.595502156500313</v>
      </c>
      <c r="DJ868" s="120">
        <v>18.594269870609988</v>
      </c>
      <c r="DK868" s="121"/>
      <c r="DL868" s="119">
        <v>16.92653435114504</v>
      </c>
      <c r="DM868" s="119">
        <v>23.67699745547074</v>
      </c>
      <c r="DN868" s="120">
        <v>25.389801526717559</v>
      </c>
      <c r="DO868" s="121"/>
      <c r="DP868" s="119">
        <v>29.385653153153157</v>
      </c>
      <c r="DQ868" s="119">
        <v>22.489020270270277</v>
      </c>
      <c r="DR868" s="120">
        <v>36.881993243243251</v>
      </c>
      <c r="DS868" s="121"/>
      <c r="DT868" s="119">
        <v>35.480768005098795</v>
      </c>
      <c r="DU868" s="119">
        <v>34.881093052899942</v>
      </c>
      <c r="DV868" s="120">
        <v>34.18147227533462</v>
      </c>
      <c r="DW868" s="121"/>
      <c r="DX868" s="119">
        <v>40.899480269489885</v>
      </c>
      <c r="DY868" s="119">
        <v>28.16851459736926</v>
      </c>
      <c r="DZ868" s="120">
        <v>35.08533846647417</v>
      </c>
      <c r="EA868" s="121"/>
      <c r="EB868" s="119">
        <v>18.722860635696815</v>
      </c>
      <c r="EC868" s="119">
        <v>11.49127954360228</v>
      </c>
      <c r="ED868" s="120">
        <v>10.302526487367562</v>
      </c>
      <c r="EE868" s="121"/>
      <c r="EF868" s="119">
        <v>11.97637770897833</v>
      </c>
      <c r="EG868" s="119">
        <v>11.085572755417957</v>
      </c>
      <c r="EH868" s="120">
        <v>8.9080495356037162</v>
      </c>
      <c r="EI868" s="121"/>
      <c r="EJ868" s="119">
        <v>8.4073107049608353</v>
      </c>
      <c r="EK868" s="119">
        <v>14.812880765883373</v>
      </c>
      <c r="EL868" s="120">
        <v>15.113141862489117</v>
      </c>
      <c r="EM868" s="121"/>
      <c r="EN868" s="119">
        <v>15.208055045871559</v>
      </c>
      <c r="EO868" s="119">
        <v>12.388018348623854</v>
      </c>
      <c r="EP868" s="120">
        <v>27.293926605504588</v>
      </c>
      <c r="EQ868" s="121"/>
      <c r="ER868" s="119">
        <v>31.637832800851971</v>
      </c>
      <c r="ES868" s="119">
        <v>39.57177848775293</v>
      </c>
      <c r="ET868" s="120">
        <v>51.423722044728436</v>
      </c>
      <c r="EU868" s="121"/>
      <c r="EV868" s="119">
        <v>41.631773829667246</v>
      </c>
      <c r="EW868" s="119">
        <v>41.035614777213773</v>
      </c>
      <c r="EX868" s="120">
        <v>34.775944726452352</v>
      </c>
      <c r="EY868" s="121"/>
      <c r="EZ868" s="119">
        <v>33.461545253863136</v>
      </c>
      <c r="FA868" s="119">
        <v>28.567169977924951</v>
      </c>
      <c r="FB868" s="120">
        <v>13.384618101545255</v>
      </c>
    </row>
    <row r="869" spans="1:158" s="118" customFormat="1" ht="15" customHeight="1" x14ac:dyDescent="0.25">
      <c r="A869" s="526">
        <v>23065060</v>
      </c>
      <c r="B869" s="534">
        <v>-74.45</v>
      </c>
      <c r="C869" s="534">
        <v>4.8499999999999996</v>
      </c>
      <c r="D869" s="87">
        <v>2200</v>
      </c>
      <c r="E869" s="599" t="s">
        <v>627</v>
      </c>
      <c r="F869" s="89" t="s">
        <v>455</v>
      </c>
      <c r="G869" s="89"/>
      <c r="H869" s="89"/>
      <c r="I869" s="89"/>
      <c r="J869" s="171" t="s">
        <v>1149</v>
      </c>
      <c r="K869" s="339" t="s">
        <v>1301</v>
      </c>
      <c r="L869" s="126" t="s">
        <v>1301</v>
      </c>
      <c r="M869" s="126" t="s">
        <v>1301</v>
      </c>
      <c r="N869" s="126" t="s">
        <v>1301</v>
      </c>
      <c r="O869" s="126" t="s">
        <v>1301</v>
      </c>
      <c r="P869" s="126" t="s">
        <v>1301</v>
      </c>
      <c r="Q869" s="126" t="s">
        <v>1301</v>
      </c>
      <c r="R869" s="126" t="s">
        <v>1301</v>
      </c>
      <c r="S869" s="126" t="s">
        <v>1301</v>
      </c>
      <c r="T869" s="126" t="s">
        <v>1301</v>
      </c>
      <c r="U869" s="126" t="s">
        <v>1301</v>
      </c>
      <c r="V869" s="661" t="s">
        <v>1301</v>
      </c>
      <c r="W869" s="661" t="s">
        <v>1301</v>
      </c>
      <c r="X869" s="126" t="s">
        <v>1301</v>
      </c>
      <c r="Y869" s="126" t="s">
        <v>1301</v>
      </c>
      <c r="Z869" s="339" t="s">
        <v>1301</v>
      </c>
      <c r="AA869" s="126" t="s">
        <v>1301</v>
      </c>
      <c r="AB869" s="126" t="s">
        <v>1301</v>
      </c>
      <c r="AC869" s="126" t="s">
        <v>1301</v>
      </c>
      <c r="AD869" s="339" t="s">
        <v>1301</v>
      </c>
      <c r="AE869" s="126" t="s">
        <v>1301</v>
      </c>
      <c r="AF869" s="126" t="s">
        <v>1301</v>
      </c>
      <c r="AG869" s="126" t="s">
        <v>1301</v>
      </c>
      <c r="AH869" s="126" t="s">
        <v>1301</v>
      </c>
      <c r="AI869" s="126" t="s">
        <v>1301</v>
      </c>
      <c r="AJ869" s="126" t="s">
        <v>1301</v>
      </c>
      <c r="AK869" s="126" t="s">
        <v>1301</v>
      </c>
      <c r="AL869" s="126" t="s">
        <v>1301</v>
      </c>
      <c r="AM869" s="126" t="s">
        <v>1301</v>
      </c>
      <c r="AN869" s="126" t="s">
        <v>1301</v>
      </c>
      <c r="AO869" s="120"/>
      <c r="AP869" s="92" t="str">
        <f t="shared" si="568"/>
        <v/>
      </c>
      <c r="AQ869" s="93" t="s">
        <v>1301</v>
      </c>
      <c r="AR869" s="483"/>
      <c r="AS869" s="484"/>
      <c r="AT869" s="96"/>
      <c r="AU869" s="97"/>
      <c r="AV869" s="98"/>
      <c r="AW869" s="58"/>
      <c r="AX869" s="99"/>
      <c r="AY869" s="100"/>
      <c r="AZ869" s="101"/>
      <c r="BA869" s="102" t="str">
        <f t="shared" si="574"/>
        <v/>
      </c>
      <c r="BB869" s="102" t="str">
        <f t="shared" si="575"/>
        <v/>
      </c>
      <c r="BC869" s="102" t="str">
        <f t="shared" si="576"/>
        <v/>
      </c>
      <c r="BD869" s="102" t="s">
        <v>1301</v>
      </c>
      <c r="BE869" s="103"/>
      <c r="BF869" s="600" t="s">
        <v>627</v>
      </c>
      <c r="BG869" s="105" t="s">
        <v>1301</v>
      </c>
      <c r="BH869" s="105" t="s">
        <v>1301</v>
      </c>
      <c r="BI869" s="105" t="s">
        <v>1301</v>
      </c>
      <c r="BJ869" s="105" t="s">
        <v>1301</v>
      </c>
      <c r="BK869" s="105" t="s">
        <v>1301</v>
      </c>
      <c r="BL869" s="105" t="s">
        <v>1301</v>
      </c>
      <c r="BM869" s="105" t="s">
        <v>1301</v>
      </c>
      <c r="BN869" s="105" t="s">
        <v>1301</v>
      </c>
      <c r="BO869" s="105" t="s">
        <v>1301</v>
      </c>
      <c r="BP869" s="105" t="s">
        <v>1301</v>
      </c>
      <c r="BQ869" s="105" t="s">
        <v>1301</v>
      </c>
      <c r="BR869" s="106" t="s">
        <v>1301</v>
      </c>
      <c r="BS869" s="107"/>
      <c r="BT869" s="498" t="s">
        <v>1301</v>
      </c>
      <c r="BU869" s="372" t="s">
        <v>1301</v>
      </c>
      <c r="BV869" s="372" t="s">
        <v>1301</v>
      </c>
      <c r="BW869" s="372" t="s">
        <v>1301</v>
      </c>
      <c r="BX869" s="372" t="s">
        <v>1301</v>
      </c>
      <c r="BY869" s="109" t="s">
        <v>1301</v>
      </c>
      <c r="BZ869" s="109" t="s">
        <v>1301</v>
      </c>
      <c r="CA869" s="109" t="s">
        <v>1301</v>
      </c>
      <c r="CB869" s="193" t="s">
        <v>1301</v>
      </c>
      <c r="CC869" s="193" t="s">
        <v>1301</v>
      </c>
      <c r="CD869" s="193" t="s">
        <v>1301</v>
      </c>
      <c r="CE869" s="193" t="s">
        <v>1301</v>
      </c>
      <c r="CF869" s="110"/>
      <c r="CG869" s="111"/>
      <c r="CH869" s="111"/>
      <c r="CI869" s="111"/>
      <c r="CJ869" s="111"/>
      <c r="CK869" s="111"/>
      <c r="CL869" s="111"/>
      <c r="CM869" s="111"/>
      <c r="CN869" s="111"/>
      <c r="CO869" s="111"/>
      <c r="CP869" s="111"/>
      <c r="CQ869" s="111"/>
      <c r="CR869" s="111"/>
      <c r="CS869" s="112"/>
      <c r="CT869" s="601" t="s">
        <v>627</v>
      </c>
      <c r="CU869" s="114"/>
      <c r="CV869" s="114"/>
      <c r="CW869" s="114"/>
      <c r="CX869" s="114"/>
      <c r="CY869" s="114"/>
      <c r="CZ869" s="114"/>
      <c r="DA869" s="114"/>
      <c r="DB869" s="115"/>
      <c r="DC869" s="116"/>
      <c r="DD869" s="116"/>
      <c r="DE869" s="116"/>
      <c r="DF869" s="117"/>
      <c r="DH869" s="119">
        <v>37.796039603960395</v>
      </c>
      <c r="DI869" s="119">
        <v>25.097370213211804</v>
      </c>
      <c r="DJ869" s="120">
        <v>27.997066373304001</v>
      </c>
      <c r="DK869" s="121"/>
      <c r="DL869" s="119">
        <v>34.993911719939113</v>
      </c>
      <c r="DM869" s="119">
        <v>39.893059360730597</v>
      </c>
      <c r="DN869" s="120">
        <v>34.593981300282671</v>
      </c>
      <c r="DO869" s="121"/>
      <c r="DP869" s="119">
        <v>28.90297427101201</v>
      </c>
      <c r="DQ869" s="119">
        <v>42.204343053173247</v>
      </c>
      <c r="DR869" s="120">
        <v>61.40631903945112</v>
      </c>
      <c r="DS869" s="121"/>
      <c r="DT869" s="119">
        <v>46.210769230769237</v>
      </c>
      <c r="DU869" s="119">
        <v>52.112144522144533</v>
      </c>
      <c r="DV869" s="120">
        <v>44.710419580419597</v>
      </c>
      <c r="DW869" s="121"/>
      <c r="DX869" s="119">
        <v>47.687007150153221</v>
      </c>
      <c r="DY869" s="119">
        <v>40.289022812393597</v>
      </c>
      <c r="DZ869" s="120">
        <v>45.48760640108955</v>
      </c>
      <c r="EA869" s="121"/>
      <c r="EB869" s="119">
        <v>33.103808975834291</v>
      </c>
      <c r="EC869" s="119">
        <v>27.003107019562712</v>
      </c>
      <c r="ED869" s="120">
        <v>18.902174913693898</v>
      </c>
      <c r="EE869" s="121"/>
      <c r="EF869" s="119">
        <v>23.12619961612284</v>
      </c>
      <c r="EG869" s="119">
        <v>11.913496771942068</v>
      </c>
      <c r="EH869" s="120">
        <v>17.119394521025999</v>
      </c>
      <c r="EI869" s="121"/>
      <c r="EJ869" s="119">
        <v>13.297833170413819</v>
      </c>
      <c r="EK869" s="119">
        <v>14.497637666992507</v>
      </c>
      <c r="EL869" s="120">
        <v>27.995438253502773</v>
      </c>
      <c r="EM869" s="121"/>
      <c r="EN869" s="119">
        <v>23.498868451463789</v>
      </c>
      <c r="EO869" s="119">
        <v>30.298541024653307</v>
      </c>
      <c r="EP869" s="120">
        <v>40.598045069337438</v>
      </c>
      <c r="EQ869" s="121"/>
      <c r="ER869" s="119">
        <v>47.491030482870258</v>
      </c>
      <c r="ES869" s="119">
        <v>55.389538710547619</v>
      </c>
      <c r="ET869" s="120">
        <v>65.587612624763963</v>
      </c>
      <c r="EU869" s="121"/>
      <c r="EV869" s="119">
        <v>61.870557108032564</v>
      </c>
      <c r="EW869" s="119">
        <v>45.878167548605731</v>
      </c>
      <c r="EX869" s="120">
        <v>45.07854807063439</v>
      </c>
      <c r="EY869" s="121"/>
      <c r="EZ869" s="119">
        <v>47.607188160676529</v>
      </c>
      <c r="FA869" s="119">
        <v>46.707052250075506</v>
      </c>
      <c r="FB869" s="120">
        <v>26.10394140742978</v>
      </c>
    </row>
    <row r="870" spans="1:158" s="118" customFormat="1" ht="15" customHeight="1" x14ac:dyDescent="0.25">
      <c r="A870" s="526">
        <v>21206690</v>
      </c>
      <c r="B870" s="534">
        <v>-74.031111109999998</v>
      </c>
      <c r="C870" s="534">
        <v>4.8131666700000002</v>
      </c>
      <c r="D870" s="87">
        <v>2700</v>
      </c>
      <c r="E870" s="387" t="s">
        <v>1501</v>
      </c>
      <c r="F870" s="89" t="s">
        <v>455</v>
      </c>
      <c r="G870" s="89"/>
      <c r="H870" s="89"/>
      <c r="I870" s="89"/>
      <c r="J870" s="171" t="s">
        <v>1302</v>
      </c>
      <c r="K870" s="339" t="s">
        <v>1301</v>
      </c>
      <c r="L870" s="126" t="s">
        <v>1301</v>
      </c>
      <c r="M870" s="126" t="s">
        <v>1301</v>
      </c>
      <c r="N870" s="126" t="s">
        <v>1301</v>
      </c>
      <c r="O870" s="126" t="s">
        <v>1301</v>
      </c>
      <c r="P870" s="126" t="s">
        <v>1301</v>
      </c>
      <c r="Q870" s="126" t="s">
        <v>1301</v>
      </c>
      <c r="R870" s="126" t="s">
        <v>1301</v>
      </c>
      <c r="S870" s="126" t="s">
        <v>1301</v>
      </c>
      <c r="T870" s="126" t="s">
        <v>1301</v>
      </c>
      <c r="U870" s="126" t="s">
        <v>1301</v>
      </c>
      <c r="V870" s="661" t="s">
        <v>1301</v>
      </c>
      <c r="W870" s="661" t="s">
        <v>1301</v>
      </c>
      <c r="X870" s="126" t="s">
        <v>1301</v>
      </c>
      <c r="Y870" s="126" t="s">
        <v>1301</v>
      </c>
      <c r="Z870" s="339" t="s">
        <v>1301</v>
      </c>
      <c r="AA870" s="126" t="s">
        <v>1301</v>
      </c>
      <c r="AB870" s="126" t="s">
        <v>1301</v>
      </c>
      <c r="AC870" s="126" t="s">
        <v>1301</v>
      </c>
      <c r="AD870" s="339" t="s">
        <v>1301</v>
      </c>
      <c r="AE870" s="126" t="s">
        <v>1301</v>
      </c>
      <c r="AF870" s="126" t="s">
        <v>1301</v>
      </c>
      <c r="AG870" s="126" t="s">
        <v>1301</v>
      </c>
      <c r="AH870" s="126" t="s">
        <v>1301</v>
      </c>
      <c r="AI870" s="126" t="s">
        <v>1301</v>
      </c>
      <c r="AJ870" s="126" t="s">
        <v>1301</v>
      </c>
      <c r="AK870" s="126" t="s">
        <v>1301</v>
      </c>
      <c r="AL870" s="126" t="s">
        <v>1301</v>
      </c>
      <c r="AM870" s="126" t="s">
        <v>1301</v>
      </c>
      <c r="AN870" s="126" t="s">
        <v>1301</v>
      </c>
      <c r="AO870" s="120"/>
      <c r="AP870" s="92" t="str">
        <f t="shared" si="568"/>
        <v/>
      </c>
      <c r="AQ870" s="93" t="s">
        <v>1301</v>
      </c>
      <c r="AR870" s="483"/>
      <c r="AS870" s="484"/>
      <c r="AT870" s="96"/>
      <c r="AU870" s="97">
        <f>COUNTIF(K870:AO870,"&gt;0")</f>
        <v>0</v>
      </c>
      <c r="AV870" s="98"/>
      <c r="AW870" s="58"/>
      <c r="AX870" s="99"/>
      <c r="AY870" s="100"/>
      <c r="AZ870" s="101"/>
      <c r="BA870" s="102" t="str">
        <f t="shared" si="574"/>
        <v/>
      </c>
      <c r="BB870" s="102" t="str">
        <f t="shared" si="575"/>
        <v/>
      </c>
      <c r="BC870" s="102" t="str">
        <f t="shared" si="576"/>
        <v/>
      </c>
      <c r="BD870" s="102" t="s">
        <v>1301</v>
      </c>
      <c r="BE870" s="103"/>
      <c r="BF870" s="171" t="s">
        <v>1501</v>
      </c>
      <c r="BG870" s="105" t="s">
        <v>1301</v>
      </c>
      <c r="BH870" s="105" t="s">
        <v>1301</v>
      </c>
      <c r="BI870" s="105" t="s">
        <v>1301</v>
      </c>
      <c r="BJ870" s="105" t="s">
        <v>1301</v>
      </c>
      <c r="BK870" s="105" t="s">
        <v>1301</v>
      </c>
      <c r="BL870" s="105" t="s">
        <v>1301</v>
      </c>
      <c r="BM870" s="105" t="s">
        <v>1301</v>
      </c>
      <c r="BN870" s="105" t="s">
        <v>1301</v>
      </c>
      <c r="BO870" s="105" t="s">
        <v>1301</v>
      </c>
      <c r="BP870" s="105" t="s">
        <v>1301</v>
      </c>
      <c r="BQ870" s="105" t="s">
        <v>1301</v>
      </c>
      <c r="BR870" s="106" t="s">
        <v>1301</v>
      </c>
      <c r="BS870" s="107"/>
      <c r="BT870" s="498" t="s">
        <v>1301</v>
      </c>
      <c r="BU870" s="372" t="s">
        <v>1301</v>
      </c>
      <c r="BV870" s="372" t="s">
        <v>1301</v>
      </c>
      <c r="BW870" s="372" t="s">
        <v>1301</v>
      </c>
      <c r="BX870" s="372" t="s">
        <v>1301</v>
      </c>
      <c r="BY870" s="109" t="s">
        <v>1301</v>
      </c>
      <c r="BZ870" s="109" t="s">
        <v>1301</v>
      </c>
      <c r="CA870" s="109" t="s">
        <v>1301</v>
      </c>
      <c r="CB870" s="193" t="s">
        <v>1301</v>
      </c>
      <c r="CC870" s="193" t="s">
        <v>1301</v>
      </c>
      <c r="CD870" s="193" t="s">
        <v>1301</v>
      </c>
      <c r="CE870" s="193" t="s">
        <v>1301</v>
      </c>
      <c r="CF870" s="110"/>
      <c r="CG870" s="111"/>
      <c r="CH870" s="111"/>
      <c r="CI870" s="111"/>
      <c r="CJ870" s="111"/>
      <c r="CK870" s="111"/>
      <c r="CL870" s="111"/>
      <c r="CM870" s="111"/>
      <c r="CN870" s="111"/>
      <c r="CO870" s="111"/>
      <c r="CP870" s="111"/>
      <c r="CQ870" s="111"/>
      <c r="CR870" s="111"/>
      <c r="CS870" s="112"/>
      <c r="CT870" s="382" t="s">
        <v>1501</v>
      </c>
      <c r="CU870" s="114">
        <f>SUM(K870:T870)</f>
        <v>0</v>
      </c>
      <c r="CV870" s="114"/>
      <c r="CW870" s="114"/>
      <c r="CX870" s="114">
        <f>SUM(U870:AD870)</f>
        <v>0</v>
      </c>
      <c r="CY870" s="114"/>
      <c r="CZ870" s="114"/>
      <c r="DA870" s="114">
        <f>SUM(AE870:AO870)</f>
        <v>0</v>
      </c>
      <c r="DB870" s="115">
        <f t="shared" ref="DB870:DB928" si="599">+SUM(CU870:DA870)</f>
        <v>0</v>
      </c>
      <c r="DC870" s="116">
        <f>COUNT(K870:T870)</f>
        <v>0</v>
      </c>
      <c r="DD870" s="116">
        <f>COUNT(U870:AD870)</f>
        <v>0</v>
      </c>
      <c r="DE870" s="116">
        <f>COUNT(AE870:AO870)</f>
        <v>0</v>
      </c>
      <c r="DF870" s="117">
        <f>COUNT(K870:AO870)</f>
        <v>0</v>
      </c>
      <c r="DH870" s="119"/>
      <c r="DI870" s="119"/>
      <c r="DJ870" s="120"/>
      <c r="DK870" s="121"/>
      <c r="DL870" s="119"/>
      <c r="DM870" s="119"/>
      <c r="DN870" s="120"/>
      <c r="DO870" s="121"/>
      <c r="DP870" s="119"/>
      <c r="DQ870" s="119"/>
      <c r="DR870" s="120"/>
      <c r="DS870" s="121"/>
      <c r="DT870" s="119"/>
      <c r="DU870" s="119"/>
      <c r="DV870" s="120"/>
      <c r="DW870" s="121"/>
      <c r="DX870" s="119"/>
      <c r="DY870" s="119"/>
      <c r="DZ870" s="120"/>
      <c r="EA870" s="121"/>
      <c r="EB870" s="119"/>
      <c r="EC870" s="119"/>
      <c r="ED870" s="120"/>
      <c r="EE870" s="121"/>
      <c r="EF870" s="119"/>
      <c r="EG870" s="119"/>
      <c r="EH870" s="120"/>
      <c r="EI870" s="121"/>
      <c r="EJ870" s="119"/>
      <c r="EK870" s="119"/>
      <c r="EL870" s="120"/>
      <c r="EM870" s="121"/>
      <c r="EN870" s="119"/>
      <c r="EO870" s="119"/>
      <c r="EP870" s="120"/>
      <c r="EQ870" s="121"/>
      <c r="ER870" s="119"/>
      <c r="ES870" s="119"/>
      <c r="ET870" s="120"/>
      <c r="EU870" s="121"/>
      <c r="EV870" s="119"/>
      <c r="EW870" s="119"/>
      <c r="EX870" s="120"/>
      <c r="EY870" s="121"/>
      <c r="EZ870" s="119"/>
      <c r="FA870" s="119"/>
      <c r="FB870" s="120"/>
    </row>
    <row r="871" spans="1:158" s="118" customFormat="1" ht="15" customHeight="1" x14ac:dyDescent="0.25">
      <c r="A871" s="526">
        <v>47075010</v>
      </c>
      <c r="B871" s="534">
        <v>-72.75</v>
      </c>
      <c r="C871" s="534">
        <v>-1.433333</v>
      </c>
      <c r="D871" s="87">
        <v>160</v>
      </c>
      <c r="E871" s="387" t="s">
        <v>628</v>
      </c>
      <c r="F871" s="89" t="s">
        <v>85</v>
      </c>
      <c r="G871" s="89" t="s">
        <v>1526</v>
      </c>
      <c r="H871" s="89" t="s">
        <v>723</v>
      </c>
      <c r="I871" s="89" t="s">
        <v>1707</v>
      </c>
      <c r="J871" s="171" t="s">
        <v>1150</v>
      </c>
      <c r="K871" s="339">
        <v>3.4</v>
      </c>
      <c r="L871" s="126">
        <v>72.2</v>
      </c>
      <c r="M871" s="126">
        <v>0</v>
      </c>
      <c r="N871" s="126">
        <v>22.2</v>
      </c>
      <c r="O871" s="126">
        <v>4.5999999999999996</v>
      </c>
      <c r="P871" s="126">
        <v>0</v>
      </c>
      <c r="Q871" s="126">
        <v>3.2</v>
      </c>
      <c r="R871" s="126">
        <v>8.8000000000000007</v>
      </c>
      <c r="S871" s="126">
        <v>54.2</v>
      </c>
      <c r="T871" s="126">
        <v>0</v>
      </c>
      <c r="U871" s="126">
        <v>31.6</v>
      </c>
      <c r="V871" s="661">
        <v>6.8</v>
      </c>
      <c r="W871" s="661">
        <v>0</v>
      </c>
      <c r="X871" s="126">
        <v>0</v>
      </c>
      <c r="Y871" s="126">
        <v>14.4</v>
      </c>
      <c r="Z871" s="339">
        <v>2.2000000000000002</v>
      </c>
      <c r="AA871" s="126">
        <v>38.6</v>
      </c>
      <c r="AB871" s="126">
        <v>6.8</v>
      </c>
      <c r="AC871" s="126">
        <v>13.8</v>
      </c>
      <c r="AD871" s="339">
        <v>12.8</v>
      </c>
      <c r="AE871" s="126">
        <v>0</v>
      </c>
      <c r="AF871" s="126">
        <v>0</v>
      </c>
      <c r="AG871" s="126">
        <v>71.400000000000006</v>
      </c>
      <c r="AH871" s="126">
        <v>0</v>
      </c>
      <c r="AI871" s="126">
        <v>2</v>
      </c>
      <c r="AJ871" s="126">
        <v>0</v>
      </c>
      <c r="AK871" s="126">
        <v>3</v>
      </c>
      <c r="AL871" s="126">
        <v>51.8</v>
      </c>
      <c r="AM871" s="126">
        <v>0</v>
      </c>
      <c r="AN871" s="126">
        <v>0</v>
      </c>
      <c r="AO871" s="120"/>
      <c r="AP871" s="92">
        <f t="shared" si="568"/>
        <v>423.80000000000013</v>
      </c>
      <c r="AQ871" s="93" t="s">
        <v>1301</v>
      </c>
      <c r="AR871" s="483"/>
      <c r="AS871" s="484"/>
      <c r="AT871" s="96">
        <f t="shared" si="597"/>
        <v>30</v>
      </c>
      <c r="AU871" s="97">
        <f>COUNTIF(K871:AO871,"&gt;0")</f>
        <v>19</v>
      </c>
      <c r="AV871" s="98"/>
      <c r="AW871" s="58">
        <f t="shared" si="598"/>
        <v>0</v>
      </c>
      <c r="AX871" s="99"/>
      <c r="AY871" s="100">
        <f>MAX(K871:AO871)</f>
        <v>72.2</v>
      </c>
      <c r="AZ871" s="101">
        <v>139.6</v>
      </c>
      <c r="BA871" s="102">
        <f t="shared" si="574"/>
        <v>-67.399999999999991</v>
      </c>
      <c r="BB871" s="102" t="str">
        <f t="shared" si="575"/>
        <v/>
      </c>
      <c r="BC871" s="102" t="str">
        <f t="shared" si="576"/>
        <v/>
      </c>
      <c r="BD871" s="102" t="s">
        <v>1301</v>
      </c>
      <c r="BE871" s="103"/>
      <c r="BF871" s="171" t="s">
        <v>628</v>
      </c>
      <c r="BG871" s="105" t="s">
        <v>1301</v>
      </c>
      <c r="BH871" s="105" t="s">
        <v>1301</v>
      </c>
      <c r="BI871" s="105" t="s">
        <v>1301</v>
      </c>
      <c r="BJ871" s="105" t="s">
        <v>1301</v>
      </c>
      <c r="BK871" s="105" t="s">
        <v>1301</v>
      </c>
      <c r="BL871" s="105" t="s">
        <v>1301</v>
      </c>
      <c r="BM871" s="105" t="s">
        <v>1301</v>
      </c>
      <c r="BN871" s="105" t="s">
        <v>1301</v>
      </c>
      <c r="BO871" s="105" t="s">
        <v>1301</v>
      </c>
      <c r="BP871" s="105" t="s">
        <v>1301</v>
      </c>
      <c r="BQ871" s="105" t="s">
        <v>1301</v>
      </c>
      <c r="BR871" s="106" t="s">
        <v>1301</v>
      </c>
      <c r="BS871" s="107"/>
      <c r="BT871" s="498" t="s">
        <v>1301</v>
      </c>
      <c r="BU871" s="372" t="s">
        <v>1301</v>
      </c>
      <c r="BV871" s="372" t="s">
        <v>1301</v>
      </c>
      <c r="BW871" s="372" t="s">
        <v>1301</v>
      </c>
      <c r="BX871" s="372" t="s">
        <v>1301</v>
      </c>
      <c r="BY871" s="109" t="s">
        <v>1301</v>
      </c>
      <c r="BZ871" s="109" t="s">
        <v>1301</v>
      </c>
      <c r="CA871" s="109" t="s">
        <v>1301</v>
      </c>
      <c r="CB871" s="193" t="s">
        <v>1301</v>
      </c>
      <c r="CC871" s="193" t="s">
        <v>1301</v>
      </c>
      <c r="CD871" s="193" t="s">
        <v>1301</v>
      </c>
      <c r="CE871" s="193" t="s">
        <v>1301</v>
      </c>
      <c r="CF871" s="110"/>
      <c r="CG871" s="111">
        <v>120</v>
      </c>
      <c r="CH871" s="111">
        <v>82.2</v>
      </c>
      <c r="CI871" s="111">
        <v>143.4</v>
      </c>
      <c r="CJ871" s="111">
        <v>139.6</v>
      </c>
      <c r="CK871" s="111">
        <v>161.30000000000001</v>
      </c>
      <c r="CL871" s="111">
        <v>128.6</v>
      </c>
      <c r="CM871" s="111">
        <v>138</v>
      </c>
      <c r="CN871" s="111">
        <v>110</v>
      </c>
      <c r="CO871" s="111">
        <v>83.8</v>
      </c>
      <c r="CP871" s="111">
        <v>113.3</v>
      </c>
      <c r="CQ871" s="111">
        <v>108</v>
      </c>
      <c r="CR871" s="111">
        <v>122</v>
      </c>
      <c r="CS871" s="112"/>
      <c r="CT871" s="382" t="s">
        <v>628</v>
      </c>
      <c r="CU871" s="114">
        <f>SUM(K871:T871)</f>
        <v>168.60000000000002</v>
      </c>
      <c r="CV871" s="114"/>
      <c r="CW871" s="114"/>
      <c r="CX871" s="114">
        <f>SUM(U871:AD871)</f>
        <v>126.99999999999999</v>
      </c>
      <c r="CY871" s="114"/>
      <c r="CZ871" s="114"/>
      <c r="DA871" s="114">
        <f>SUM(AE871:AO871)</f>
        <v>128.19999999999999</v>
      </c>
      <c r="DB871" s="115">
        <f t="shared" si="599"/>
        <v>423.8</v>
      </c>
      <c r="DC871" s="116">
        <f>COUNT(K871:T871)</f>
        <v>10</v>
      </c>
      <c r="DD871" s="116">
        <f>COUNT(U871:AD871)</f>
        <v>10</v>
      </c>
      <c r="DE871" s="116">
        <f>COUNT(AE871:AO871)</f>
        <v>10</v>
      </c>
      <c r="DF871" s="117">
        <f>COUNT(K871:AO871)</f>
        <v>30</v>
      </c>
      <c r="DH871" s="119"/>
      <c r="DI871" s="119"/>
      <c r="DJ871" s="120"/>
      <c r="DK871" s="121"/>
      <c r="DL871" s="119"/>
      <c r="DM871" s="119"/>
      <c r="DN871" s="120"/>
      <c r="DO871" s="121"/>
      <c r="DP871" s="119"/>
      <c r="DQ871" s="119"/>
      <c r="DR871" s="120"/>
      <c r="DS871" s="121"/>
      <c r="DT871" s="119"/>
      <c r="DU871" s="119"/>
      <c r="DV871" s="120"/>
      <c r="DW871" s="121"/>
      <c r="DX871" s="119"/>
      <c r="DY871" s="119"/>
      <c r="DZ871" s="120"/>
      <c r="EA871" s="121"/>
      <c r="EB871" s="119"/>
      <c r="EC871" s="119"/>
      <c r="ED871" s="120"/>
      <c r="EE871" s="121"/>
      <c r="EF871" s="119"/>
      <c r="EG871" s="119"/>
      <c r="EH871" s="120"/>
      <c r="EI871" s="121"/>
      <c r="EJ871" s="119"/>
      <c r="EK871" s="119"/>
      <c r="EL871" s="120"/>
      <c r="EM871" s="121"/>
      <c r="EN871" s="119"/>
      <c r="EO871" s="119"/>
      <c r="EP871" s="120"/>
      <c r="EQ871" s="121"/>
      <c r="ER871" s="119"/>
      <c r="ES871" s="119"/>
      <c r="ET871" s="120"/>
      <c r="EU871" s="121"/>
      <c r="EV871" s="119"/>
      <c r="EW871" s="119"/>
      <c r="EX871" s="120"/>
      <c r="EY871" s="121"/>
      <c r="EZ871" s="119"/>
      <c r="FA871" s="119"/>
      <c r="FB871" s="120"/>
    </row>
    <row r="872" spans="1:158" s="118" customFormat="1" ht="15" customHeight="1" x14ac:dyDescent="0.25">
      <c r="A872" s="260">
        <v>35065010</v>
      </c>
      <c r="B872" s="534">
        <v>-73.646472220000007</v>
      </c>
      <c r="C872" s="534">
        <v>4.83038889</v>
      </c>
      <c r="D872" s="87">
        <v>1752</v>
      </c>
      <c r="E872" s="605" t="s">
        <v>629</v>
      </c>
      <c r="F872" s="210" t="s">
        <v>455</v>
      </c>
      <c r="G872" s="210" t="s">
        <v>1524</v>
      </c>
      <c r="H872" s="210" t="s">
        <v>737</v>
      </c>
      <c r="I872" s="210" t="s">
        <v>1708</v>
      </c>
      <c r="J872" s="365" t="s">
        <v>1151</v>
      </c>
      <c r="K872" s="339" t="s">
        <v>1301</v>
      </c>
      <c r="L872" s="126" t="s">
        <v>1301</v>
      </c>
      <c r="M872" s="126" t="s">
        <v>1301</v>
      </c>
      <c r="N872" s="126" t="s">
        <v>1301</v>
      </c>
      <c r="O872" s="126" t="s">
        <v>1301</v>
      </c>
      <c r="P872" s="126" t="s">
        <v>1301</v>
      </c>
      <c r="Q872" s="126" t="s">
        <v>1301</v>
      </c>
      <c r="R872" s="126" t="s">
        <v>1301</v>
      </c>
      <c r="S872" s="126" t="s">
        <v>1301</v>
      </c>
      <c r="T872" s="126" t="s">
        <v>1301</v>
      </c>
      <c r="U872" s="126" t="s">
        <v>1301</v>
      </c>
      <c r="V872" s="661" t="s">
        <v>1301</v>
      </c>
      <c r="W872" s="661" t="s">
        <v>1301</v>
      </c>
      <c r="X872" s="126" t="s">
        <v>1301</v>
      </c>
      <c r="Y872" s="126" t="s">
        <v>1301</v>
      </c>
      <c r="Z872" s="339" t="s">
        <v>1301</v>
      </c>
      <c r="AA872" s="126" t="s">
        <v>1301</v>
      </c>
      <c r="AB872" s="126" t="s">
        <v>1301</v>
      </c>
      <c r="AC872" s="126" t="s">
        <v>1301</v>
      </c>
      <c r="AD872" s="339" t="s">
        <v>1301</v>
      </c>
      <c r="AE872" s="126" t="s">
        <v>1301</v>
      </c>
      <c r="AF872" s="126" t="s">
        <v>1301</v>
      </c>
      <c r="AG872" s="126" t="s">
        <v>1301</v>
      </c>
      <c r="AH872" s="126" t="s">
        <v>1301</v>
      </c>
      <c r="AI872" s="126" t="s">
        <v>1301</v>
      </c>
      <c r="AJ872" s="126" t="s">
        <v>1301</v>
      </c>
      <c r="AK872" s="126" t="s">
        <v>1301</v>
      </c>
      <c r="AL872" s="126" t="s">
        <v>1301</v>
      </c>
      <c r="AM872" s="126" t="s">
        <v>1301</v>
      </c>
      <c r="AN872" s="126" t="s">
        <v>1301</v>
      </c>
      <c r="AO872" s="120"/>
      <c r="AP872" s="92" t="str">
        <f t="shared" si="568"/>
        <v/>
      </c>
      <c r="AQ872" s="93">
        <v>143.19262002110477</v>
      </c>
      <c r="AR872" s="483"/>
      <c r="AS872" s="484"/>
      <c r="AT872" s="96">
        <f t="shared" si="597"/>
        <v>0</v>
      </c>
      <c r="AU872" s="97">
        <f>COUNTIF(K872:AO872,"&gt;0")</f>
        <v>0</v>
      </c>
      <c r="AV872" s="98"/>
      <c r="AW872" s="58"/>
      <c r="AX872" s="99"/>
      <c r="AY872" s="100"/>
      <c r="AZ872" s="101"/>
      <c r="BA872" s="102" t="str">
        <f t="shared" si="574"/>
        <v/>
      </c>
      <c r="BB872" s="102" t="str">
        <f t="shared" si="575"/>
        <v/>
      </c>
      <c r="BC872" s="102" t="str">
        <f t="shared" si="576"/>
        <v/>
      </c>
      <c r="BD872" s="102">
        <v>18.520367563471009</v>
      </c>
      <c r="BE872" s="103"/>
      <c r="BF872" s="606" t="s">
        <v>629</v>
      </c>
      <c r="BG872" s="105">
        <v>27.918102444529538</v>
      </c>
      <c r="BH872" s="105">
        <v>44.662068928281464</v>
      </c>
      <c r="BI872" s="105">
        <v>80.750000000000014</v>
      </c>
      <c r="BJ872" s="105">
        <v>143.19262002110477</v>
      </c>
      <c r="BK872" s="105">
        <v>172.18591479013364</v>
      </c>
      <c r="BL872" s="105">
        <v>152.03948955684902</v>
      </c>
      <c r="BM872" s="105">
        <v>162.84242914716404</v>
      </c>
      <c r="BN872" s="105">
        <v>119.22280525024983</v>
      </c>
      <c r="BO872" s="105">
        <v>94.660423705975191</v>
      </c>
      <c r="BP872" s="105">
        <v>121.64195029884576</v>
      </c>
      <c r="BQ872" s="105">
        <v>100.34436126939541</v>
      </c>
      <c r="BR872" s="106">
        <v>50.720274027188616</v>
      </c>
      <c r="BS872" s="107"/>
      <c r="BT872" s="108">
        <v>5.1547303271441187</v>
      </c>
      <c r="BU872" s="108">
        <v>7.4166124991228433</v>
      </c>
      <c r="BV872" s="108">
        <v>12.734567901234566</v>
      </c>
      <c r="BW872" s="108">
        <v>18.520367563471009</v>
      </c>
      <c r="BX872" s="108">
        <v>21.560256410256411</v>
      </c>
      <c r="BY872" s="109">
        <v>21.690658638934501</v>
      </c>
      <c r="BZ872" s="109">
        <v>21.690123456790122</v>
      </c>
      <c r="CA872" s="109">
        <v>19.474358974358974</v>
      </c>
      <c r="CB872" s="109">
        <v>14.318620689655173</v>
      </c>
      <c r="CC872" s="109">
        <v>15.525333333333329</v>
      </c>
      <c r="CD872" s="109">
        <v>14.425729442970823</v>
      </c>
      <c r="CE872" s="109">
        <v>9.3205128205128194</v>
      </c>
      <c r="CF872" s="110"/>
      <c r="CG872" s="111"/>
      <c r="CH872" s="111"/>
      <c r="CI872" s="111"/>
      <c r="CJ872" s="111"/>
      <c r="CK872" s="111"/>
      <c r="CL872" s="111"/>
      <c r="CM872" s="111"/>
      <c r="CN872" s="111"/>
      <c r="CO872" s="111"/>
      <c r="CP872" s="111"/>
      <c r="CQ872" s="111"/>
      <c r="CR872" s="111"/>
      <c r="CS872" s="112"/>
      <c r="CT872" s="607" t="s">
        <v>629</v>
      </c>
      <c r="CU872" s="114"/>
      <c r="CV872" s="114"/>
      <c r="CW872" s="114"/>
      <c r="CX872" s="114">
        <f>SUM(U872:AD872)</f>
        <v>0</v>
      </c>
      <c r="CY872" s="114"/>
      <c r="CZ872" s="114"/>
      <c r="DA872" s="114"/>
      <c r="DB872" s="115"/>
      <c r="DC872" s="116"/>
      <c r="DD872" s="116">
        <f>COUNT(U872:AD872)</f>
        <v>0</v>
      </c>
      <c r="DE872" s="116"/>
      <c r="DF872" s="117">
        <f>COUNT(K872:AO872)</f>
        <v>0</v>
      </c>
      <c r="DH872" s="119">
        <v>12.722280701754388</v>
      </c>
      <c r="DI872" s="119">
        <v>7.1124561403508775</v>
      </c>
      <c r="DJ872" s="120">
        <v>8.7152631578947375</v>
      </c>
      <c r="DK872" s="121"/>
      <c r="DL872" s="119">
        <v>15.612483631601917</v>
      </c>
      <c r="DM872" s="119">
        <v>14.011203259129925</v>
      </c>
      <c r="DN872" s="120">
        <v>17.814244143750905</v>
      </c>
      <c r="DO872" s="121"/>
      <c r="DP872" s="119">
        <v>19.51148097826087</v>
      </c>
      <c r="DQ872" s="119">
        <v>20.311951992753624</v>
      </c>
      <c r="DR872" s="120">
        <v>33.81990036231884</v>
      </c>
      <c r="DS872" s="121"/>
      <c r="DT872" s="119">
        <v>43.895660983444529</v>
      </c>
      <c r="DU872" s="119">
        <v>41.195927847788489</v>
      </c>
      <c r="DV872" s="120">
        <v>49.795077835433652</v>
      </c>
      <c r="DW872" s="121"/>
      <c r="DX872" s="119">
        <v>50.41215189873418</v>
      </c>
      <c r="DY872" s="119">
        <v>53.112802893309222</v>
      </c>
      <c r="DZ872" s="120">
        <v>62.415045207956595</v>
      </c>
      <c r="EA872" s="121"/>
      <c r="EB872" s="119">
        <v>55.10124101894187</v>
      </c>
      <c r="EC872" s="119">
        <v>49.401112637672021</v>
      </c>
      <c r="ED872" s="120">
        <v>48.601094619248187</v>
      </c>
      <c r="EE872" s="121"/>
      <c r="EF872" s="119">
        <v>57.187472623740689</v>
      </c>
      <c r="EG872" s="119">
        <v>47.789531318440645</v>
      </c>
      <c r="EH872" s="120">
        <v>47.189662724485331</v>
      </c>
      <c r="EI872" s="121"/>
      <c r="EJ872" s="119">
        <v>41.771024713682941</v>
      </c>
      <c r="EK872" s="119">
        <v>40.871648583484024</v>
      </c>
      <c r="EL872" s="120">
        <v>35.775183845690172</v>
      </c>
      <c r="EM872" s="121"/>
      <c r="EN872" s="119">
        <v>36.50638335082197</v>
      </c>
      <c r="EO872" s="119">
        <v>29.105089192025186</v>
      </c>
      <c r="EP872" s="120">
        <v>29.705194123819517</v>
      </c>
      <c r="EQ872" s="121"/>
      <c r="ER872" s="119">
        <v>33.805313128772632</v>
      </c>
      <c r="ES872" s="119">
        <v>34.505423163983899</v>
      </c>
      <c r="ET872" s="120">
        <v>45.307120850100596</v>
      </c>
      <c r="EU872" s="121"/>
      <c r="EV872" s="119">
        <v>34.675138178096205</v>
      </c>
      <c r="EW872" s="119">
        <v>34.575209825997945</v>
      </c>
      <c r="EX872" s="120">
        <v>28.379651995905824</v>
      </c>
      <c r="EY872" s="121"/>
      <c r="EZ872" s="119">
        <v>21.025352750320682</v>
      </c>
      <c r="FA872" s="119">
        <v>12.815453104957369</v>
      </c>
      <c r="FB872" s="120">
        <v>11.914366558515052</v>
      </c>
    </row>
    <row r="873" spans="1:158" s="118" customFormat="1" ht="15" customHeight="1" x14ac:dyDescent="0.25">
      <c r="A873" s="260">
        <v>35060120</v>
      </c>
      <c r="B873" s="534">
        <v>-73.470555559999994</v>
      </c>
      <c r="C873" s="534">
        <v>4.72330556</v>
      </c>
      <c r="D873" s="87">
        <v>1791</v>
      </c>
      <c r="E873" s="602" t="s">
        <v>630</v>
      </c>
      <c r="F873" s="210" t="s">
        <v>455</v>
      </c>
      <c r="G873" s="210" t="s">
        <v>1524</v>
      </c>
      <c r="H873" s="210" t="s">
        <v>737</v>
      </c>
      <c r="I873" s="210" t="s">
        <v>1708</v>
      </c>
      <c r="J873" s="365" t="s">
        <v>1152</v>
      </c>
      <c r="K873" s="339">
        <v>6</v>
      </c>
      <c r="L873" s="126">
        <v>0</v>
      </c>
      <c r="M873" s="126">
        <v>0</v>
      </c>
      <c r="N873" s="126">
        <v>17.5</v>
      </c>
      <c r="O873" s="126">
        <v>13</v>
      </c>
      <c r="P873" s="126">
        <v>38.700000000000003</v>
      </c>
      <c r="Q873" s="126">
        <v>0</v>
      </c>
      <c r="R873" s="126">
        <v>15.5</v>
      </c>
      <c r="S873" s="126">
        <v>10</v>
      </c>
      <c r="T873" s="126">
        <v>17.2</v>
      </c>
      <c r="U873" s="126">
        <v>6</v>
      </c>
      <c r="V873" s="661">
        <v>0</v>
      </c>
      <c r="W873" s="661">
        <v>0</v>
      </c>
      <c r="X873" s="126">
        <v>2.5</v>
      </c>
      <c r="Y873" s="126">
        <v>8.8000000000000007</v>
      </c>
      <c r="Z873" s="339">
        <v>4.3</v>
      </c>
      <c r="AA873" s="126">
        <v>8</v>
      </c>
      <c r="AB873" s="126">
        <v>0</v>
      </c>
      <c r="AC873" s="126">
        <v>1</v>
      </c>
      <c r="AD873" s="339">
        <v>1.8</v>
      </c>
      <c r="AE873" s="126">
        <v>1.6</v>
      </c>
      <c r="AF873" s="126">
        <v>0.5</v>
      </c>
      <c r="AG873" s="126">
        <v>0</v>
      </c>
      <c r="AH873" s="126">
        <v>1.6</v>
      </c>
      <c r="AI873" s="126">
        <v>3</v>
      </c>
      <c r="AJ873" s="126">
        <v>0.5</v>
      </c>
      <c r="AK873" s="126">
        <v>2.2999999999999998</v>
      </c>
      <c r="AL873" s="126">
        <v>16</v>
      </c>
      <c r="AM873" s="126">
        <v>29</v>
      </c>
      <c r="AN873" s="126">
        <v>0</v>
      </c>
      <c r="AO873" s="120"/>
      <c r="AP873" s="92">
        <f t="shared" si="568"/>
        <v>204.80000000000004</v>
      </c>
      <c r="AQ873" s="93">
        <v>313.17241379310337</v>
      </c>
      <c r="AR873" s="94">
        <f>+AP873*100/AQ873</f>
        <v>65.395287381634034</v>
      </c>
      <c r="AS873" s="95">
        <f>IF(AND((AP873*$AT$1*100/(AQ873*AT873))&gt;100+3.33*AP873-AQ873*AT873/$AT$1,AQ873&lt;30),IF(100+3.33*AP873-AQ873*AT873/$AT$1&gt;200,200,100+3.33*AP873-AQ873*AT873/$AT$1),IF((AP873*$AT$1*100/(AQ873*AT873))&lt;100+AP873-3.33*AQ873*AT873/$AT$1,100+AP873-3.33*AQ873*AT873/$AT$1,IF((AP873*$AT$1*100/(AQ873*AT873))&gt;200,200,(AP873*$AT$1*100/(AQ873*AT873)))))</f>
        <v>65.395287381634034</v>
      </c>
      <c r="AT873" s="96">
        <f t="shared" si="597"/>
        <v>30</v>
      </c>
      <c r="AU873" s="97">
        <f>COUNTIF(K873:AO873,"&gt;0")</f>
        <v>22</v>
      </c>
      <c r="AV873" s="98"/>
      <c r="AW873" s="58">
        <f t="shared" si="598"/>
        <v>0</v>
      </c>
      <c r="AX873" s="99"/>
      <c r="AY873" s="100">
        <f>MAX(K873:AO873)</f>
        <v>38.700000000000003</v>
      </c>
      <c r="AZ873" s="101">
        <v>116</v>
      </c>
      <c r="BA873" s="102">
        <f t="shared" si="574"/>
        <v>-77.3</v>
      </c>
      <c r="BB873" s="102" t="str">
        <f t="shared" si="575"/>
        <v/>
      </c>
      <c r="BC873" s="102" t="str">
        <f t="shared" si="576"/>
        <v/>
      </c>
      <c r="BD873" s="102">
        <v>22.068965517241381</v>
      </c>
      <c r="BE873" s="103">
        <f>AU873-BD873</f>
        <v>-6.896551724138078E-2</v>
      </c>
      <c r="BF873" s="603" t="s">
        <v>630</v>
      </c>
      <c r="BG873" s="105">
        <v>52.707142857142863</v>
      </c>
      <c r="BH873" s="105">
        <v>100.96206896551726</v>
      </c>
      <c r="BI873" s="105">
        <v>215.488</v>
      </c>
      <c r="BJ873" s="105">
        <v>313.17241379310337</v>
      </c>
      <c r="BK873" s="105">
        <v>407.83793103448284</v>
      </c>
      <c r="BL873" s="105">
        <v>418.06785714285712</v>
      </c>
      <c r="BM873" s="105">
        <v>393.9589285714286</v>
      </c>
      <c r="BN873" s="105">
        <v>303.41379310344831</v>
      </c>
      <c r="BO873" s="105">
        <v>241.63793103448262</v>
      </c>
      <c r="BP873" s="105">
        <v>190.53333333333339</v>
      </c>
      <c r="BQ873" s="105">
        <v>150.13214285714281</v>
      </c>
      <c r="BR873" s="106">
        <v>89.472413793103456</v>
      </c>
      <c r="BS873" s="107"/>
      <c r="BT873" s="108">
        <v>6.4642857142857117</v>
      </c>
      <c r="BU873" s="108">
        <v>8.8317973453749303</v>
      </c>
      <c r="BV873" s="108">
        <v>16.21597304795878</v>
      </c>
      <c r="BW873" s="108">
        <v>22.068965517241381</v>
      </c>
      <c r="BX873" s="108">
        <v>25.6551724137931</v>
      </c>
      <c r="BY873" s="109">
        <v>26.392857142857142</v>
      </c>
      <c r="BZ873" s="109">
        <v>26.615933412604033</v>
      </c>
      <c r="CA873" s="109">
        <v>24.394444444444442</v>
      </c>
      <c r="CB873" s="109">
        <v>20.319540229885053</v>
      </c>
      <c r="CC873" s="109">
        <v>18.400000000000002</v>
      </c>
      <c r="CD873" s="109">
        <v>15.571428571428569</v>
      </c>
      <c r="CE873" s="109">
        <v>10.517241379310345</v>
      </c>
      <c r="CF873" s="110"/>
      <c r="CG873" s="111">
        <v>105</v>
      </c>
      <c r="CH873" s="111">
        <v>113.5</v>
      </c>
      <c r="CI873" s="111">
        <v>110</v>
      </c>
      <c r="CJ873" s="111">
        <v>116</v>
      </c>
      <c r="CK873" s="111">
        <v>121.5</v>
      </c>
      <c r="CL873" s="111">
        <v>121</v>
      </c>
      <c r="CM873" s="111">
        <v>170</v>
      </c>
      <c r="CN873" s="111">
        <v>98</v>
      </c>
      <c r="CO873" s="111">
        <v>75</v>
      </c>
      <c r="CP873" s="111">
        <v>87.6</v>
      </c>
      <c r="CQ873" s="111">
        <v>80</v>
      </c>
      <c r="CR873" s="111">
        <v>80</v>
      </c>
      <c r="CS873" s="112"/>
      <c r="CT873" s="604" t="s">
        <v>630</v>
      </c>
      <c r="CU873" s="114">
        <f>SUM(K873:T873)</f>
        <v>117.9</v>
      </c>
      <c r="CV873" s="114"/>
      <c r="CW873" s="114"/>
      <c r="CX873" s="114">
        <f>SUM(U873:AD873)</f>
        <v>32.4</v>
      </c>
      <c r="CY873" s="114"/>
      <c r="CZ873" s="114"/>
      <c r="DA873" s="114">
        <f>SUM(AE873:AO873)</f>
        <v>54.5</v>
      </c>
      <c r="DB873" s="115">
        <f t="shared" si="599"/>
        <v>204.8</v>
      </c>
      <c r="DC873" s="116">
        <f>COUNT(K873:T873)</f>
        <v>10</v>
      </c>
      <c r="DD873" s="116">
        <f>COUNT(U873:AD873)</f>
        <v>10</v>
      </c>
      <c r="DE873" s="116">
        <f>COUNT(AE873:AO873)</f>
        <v>10</v>
      </c>
      <c r="DF873" s="117">
        <f>COUNT(K873:AO873)</f>
        <v>30</v>
      </c>
      <c r="DH873" s="119">
        <v>13.409833091436864</v>
      </c>
      <c r="DI873" s="119">
        <v>23.815863570391869</v>
      </c>
      <c r="DJ873" s="120">
        <v>19.631995645863569</v>
      </c>
      <c r="DK873" s="121"/>
      <c r="DL873" s="119">
        <v>37.520690931875137</v>
      </c>
      <c r="DM873" s="119">
        <v>40.108324789245827</v>
      </c>
      <c r="DN873" s="120">
        <v>47.174555707450438</v>
      </c>
      <c r="DO873" s="121"/>
      <c r="DP873" s="119">
        <v>58.950175382653057</v>
      </c>
      <c r="DQ873" s="119">
        <v>52.190290178571431</v>
      </c>
      <c r="DR873" s="120">
        <v>89.270248724489804</v>
      </c>
      <c r="DS873" s="121"/>
      <c r="DT873" s="119">
        <v>113.45894169343815</v>
      </c>
      <c r="DU873" s="119">
        <v>85.885661533916746</v>
      </c>
      <c r="DV873" s="120">
        <v>107.94428566153388</v>
      </c>
      <c r="DW873" s="121"/>
      <c r="DX873" s="119">
        <v>110.80788365168128</v>
      </c>
      <c r="DY873" s="119">
        <v>138.81205788365165</v>
      </c>
      <c r="DZ873" s="120">
        <v>146.66934417895268</v>
      </c>
      <c r="EA873" s="121"/>
      <c r="EB873" s="119">
        <v>145.24985673352441</v>
      </c>
      <c r="EC873" s="119">
        <v>136.47101923864108</v>
      </c>
      <c r="ED873" s="120">
        <v>136.07198117069183</v>
      </c>
      <c r="EE873" s="121"/>
      <c r="EF873" s="119">
        <v>158.03332145402706</v>
      </c>
      <c r="EG873" s="119">
        <v>124.5845509622238</v>
      </c>
      <c r="EH873" s="120">
        <v>125.45712758374911</v>
      </c>
      <c r="EI873" s="121"/>
      <c r="EJ873" s="119">
        <v>116.73271565424685</v>
      </c>
      <c r="EK873" s="119">
        <v>100.3248995673671</v>
      </c>
      <c r="EL873" s="120">
        <v>102.79595620695743</v>
      </c>
      <c r="EM873" s="121"/>
      <c r="EN873" s="119">
        <v>86.98268937820248</v>
      </c>
      <c r="EO873" s="119">
        <v>81.183843419655631</v>
      </c>
      <c r="EP873" s="120">
        <v>76.707541276215991</v>
      </c>
      <c r="EQ873" s="121"/>
      <c r="ER873" s="119">
        <v>78.866497968855782</v>
      </c>
      <c r="ES873" s="119">
        <v>62.465506093432637</v>
      </c>
      <c r="ET873" s="120">
        <v>72.285853080568728</v>
      </c>
      <c r="EU873" s="121"/>
      <c r="EV873" s="119">
        <v>67.198133355755488</v>
      </c>
      <c r="EW873" s="119">
        <v>58.760699571176318</v>
      </c>
      <c r="EX873" s="120">
        <v>44.698309930211039</v>
      </c>
      <c r="EY873" s="121"/>
      <c r="EZ873" s="119">
        <v>42.85990395629571</v>
      </c>
      <c r="FA873" s="119">
        <v>24.892871618644818</v>
      </c>
      <c r="FB873" s="120">
        <v>19.874147501982556</v>
      </c>
    </row>
    <row r="874" spans="1:158" s="118" customFormat="1" ht="15" customHeight="1" x14ac:dyDescent="0.25">
      <c r="A874" s="260">
        <v>35067130</v>
      </c>
      <c r="B874" s="534">
        <v>-73.391944440000003</v>
      </c>
      <c r="C874" s="534">
        <v>4.85252778</v>
      </c>
      <c r="D874" s="87">
        <v>1740</v>
      </c>
      <c r="E874" s="602" t="s">
        <v>631</v>
      </c>
      <c r="F874" s="210" t="s">
        <v>455</v>
      </c>
      <c r="G874" s="210" t="s">
        <v>1524</v>
      </c>
      <c r="H874" s="210" t="s">
        <v>737</v>
      </c>
      <c r="I874" s="210" t="s">
        <v>1708</v>
      </c>
      <c r="J874" s="365" t="s">
        <v>1153</v>
      </c>
      <c r="K874" s="339">
        <v>7.5</v>
      </c>
      <c r="L874" s="126">
        <v>0</v>
      </c>
      <c r="M874" s="126">
        <v>0</v>
      </c>
      <c r="N874" s="126">
        <v>7.5</v>
      </c>
      <c r="O874" s="126">
        <v>27</v>
      </c>
      <c r="P874" s="126">
        <v>34</v>
      </c>
      <c r="Q874" s="126">
        <v>5</v>
      </c>
      <c r="R874" s="126">
        <v>1.5</v>
      </c>
      <c r="S874" s="126">
        <v>10</v>
      </c>
      <c r="T874" s="126">
        <v>14.5</v>
      </c>
      <c r="U874" s="126">
        <v>9.5</v>
      </c>
      <c r="V874" s="661">
        <v>0</v>
      </c>
      <c r="W874" s="661">
        <v>1</v>
      </c>
      <c r="X874" s="126">
        <v>1.5</v>
      </c>
      <c r="Y874" s="126">
        <v>1</v>
      </c>
      <c r="Z874" s="339">
        <v>3.5</v>
      </c>
      <c r="AA874" s="126">
        <v>19</v>
      </c>
      <c r="AB874" s="126">
        <v>1</v>
      </c>
      <c r="AC874" s="126">
        <v>0</v>
      </c>
      <c r="AD874" s="339">
        <v>2</v>
      </c>
      <c r="AE874" s="126">
        <v>2.5</v>
      </c>
      <c r="AF874" s="126">
        <v>9</v>
      </c>
      <c r="AG874" s="126">
        <v>0</v>
      </c>
      <c r="AH874" s="126">
        <v>4.5</v>
      </c>
      <c r="AI874" s="126">
        <v>6.5</v>
      </c>
      <c r="AJ874" s="126">
        <v>0.1</v>
      </c>
      <c r="AK874" s="126">
        <v>1.5</v>
      </c>
      <c r="AL874" s="126">
        <v>21.5</v>
      </c>
      <c r="AM874" s="126">
        <v>22.5</v>
      </c>
      <c r="AN874" s="126" t="s">
        <v>1301</v>
      </c>
      <c r="AO874" s="120"/>
      <c r="AP874" s="92">
        <f t="shared" si="568"/>
        <v>213.6</v>
      </c>
      <c r="AQ874" s="93" t="s">
        <v>1301</v>
      </c>
      <c r="AR874" s="483"/>
      <c r="AS874" s="484"/>
      <c r="AT874" s="96">
        <f t="shared" si="597"/>
        <v>29</v>
      </c>
      <c r="AU874" s="97">
        <f>COUNTIF(K874:AO874,"&gt;0")</f>
        <v>24</v>
      </c>
      <c r="AV874" s="98"/>
      <c r="AW874" s="58">
        <f>+LOOKUP(1000,K874:AO874)</f>
        <v>22.5</v>
      </c>
      <c r="AX874" s="99"/>
      <c r="AY874" s="100">
        <f>MAX(K874:AO874)</f>
        <v>34</v>
      </c>
      <c r="AZ874" s="101">
        <v>75</v>
      </c>
      <c r="BA874" s="102">
        <f t="shared" si="574"/>
        <v>-41</v>
      </c>
      <c r="BB874" s="102" t="str">
        <f t="shared" si="575"/>
        <v/>
      </c>
      <c r="BC874" s="102" t="str">
        <f t="shared" si="576"/>
        <v/>
      </c>
      <c r="BD874" s="102" t="s">
        <v>1301</v>
      </c>
      <c r="BE874" s="103" t="e">
        <f>AU874-BD874</f>
        <v>#VALUE!</v>
      </c>
      <c r="BF874" s="603" t="s">
        <v>631</v>
      </c>
      <c r="BG874" s="105" t="s">
        <v>1301</v>
      </c>
      <c r="BH874" s="105" t="s">
        <v>1301</v>
      </c>
      <c r="BI874" s="105" t="s">
        <v>1301</v>
      </c>
      <c r="BJ874" s="105" t="s">
        <v>1301</v>
      </c>
      <c r="BK874" s="105" t="s">
        <v>1301</v>
      </c>
      <c r="BL874" s="105" t="s">
        <v>1301</v>
      </c>
      <c r="BM874" s="105" t="s">
        <v>1301</v>
      </c>
      <c r="BN874" s="105" t="s">
        <v>1301</v>
      </c>
      <c r="BO874" s="105" t="s">
        <v>1301</v>
      </c>
      <c r="BP874" s="105" t="s">
        <v>1301</v>
      </c>
      <c r="BQ874" s="105" t="s">
        <v>1301</v>
      </c>
      <c r="BR874" s="106" t="s">
        <v>1301</v>
      </c>
      <c r="BS874" s="107"/>
      <c r="BT874" s="108" t="s">
        <v>1301</v>
      </c>
      <c r="BU874" s="108" t="s">
        <v>1301</v>
      </c>
      <c r="BV874" s="108" t="s">
        <v>1301</v>
      </c>
      <c r="BW874" s="108" t="s">
        <v>1301</v>
      </c>
      <c r="BX874" s="108" t="s">
        <v>1301</v>
      </c>
      <c r="BY874" s="109" t="s">
        <v>1301</v>
      </c>
      <c r="BZ874" s="109" t="s">
        <v>1301</v>
      </c>
      <c r="CA874" s="109" t="s">
        <v>1301</v>
      </c>
      <c r="CB874" s="109" t="s">
        <v>1301</v>
      </c>
      <c r="CC874" s="109" t="s">
        <v>1301</v>
      </c>
      <c r="CD874" s="109" t="s">
        <v>1301</v>
      </c>
      <c r="CE874" s="109" t="s">
        <v>1301</v>
      </c>
      <c r="CF874" s="110"/>
      <c r="CG874" s="111">
        <v>100</v>
      </c>
      <c r="CH874" s="111">
        <v>45</v>
      </c>
      <c r="CI874" s="111">
        <v>60</v>
      </c>
      <c r="CJ874" s="111">
        <v>75</v>
      </c>
      <c r="CK874" s="111">
        <v>83</v>
      </c>
      <c r="CL874" s="111">
        <v>82</v>
      </c>
      <c r="CM874" s="111">
        <v>124</v>
      </c>
      <c r="CN874" s="111">
        <v>83.5</v>
      </c>
      <c r="CO874" s="111">
        <v>79</v>
      </c>
      <c r="CP874" s="111">
        <v>61</v>
      </c>
      <c r="CQ874" s="111">
        <v>84</v>
      </c>
      <c r="CR874" s="111">
        <v>87.5</v>
      </c>
      <c r="CS874" s="112"/>
      <c r="CT874" s="604" t="s">
        <v>631</v>
      </c>
      <c r="CU874" s="114">
        <f>SUM(K874:T874)</f>
        <v>107</v>
      </c>
      <c r="CV874" s="114"/>
      <c r="CW874" s="114"/>
      <c r="CX874" s="114">
        <f>SUM(U874:AD874)</f>
        <v>38.5</v>
      </c>
      <c r="CY874" s="114"/>
      <c r="CZ874" s="114"/>
      <c r="DA874" s="114">
        <f>SUM(AE874:AO874)</f>
        <v>68.099999999999994</v>
      </c>
      <c r="DB874" s="115">
        <f t="shared" si="599"/>
        <v>213.6</v>
      </c>
      <c r="DC874" s="116">
        <f>COUNT(K874:T874)</f>
        <v>10</v>
      </c>
      <c r="DD874" s="116">
        <f>COUNT(U874:AD874)</f>
        <v>10</v>
      </c>
      <c r="DE874" s="116">
        <f>COUNT(AE874:AO874)</f>
        <v>9</v>
      </c>
      <c r="DF874" s="117">
        <f>COUNT(K874:AO874)</f>
        <v>29</v>
      </c>
      <c r="DH874" s="119">
        <v>16.324969362745097</v>
      </c>
      <c r="DI874" s="119">
        <v>20.831862745098036</v>
      </c>
      <c r="DJ874" s="120">
        <v>17.326501225490194</v>
      </c>
      <c r="DK874" s="121"/>
      <c r="DL874" s="119">
        <v>37.904579831932772</v>
      </c>
      <c r="DM874" s="119">
        <v>30.137247899159664</v>
      </c>
      <c r="DN874" s="120">
        <v>30.551505602240898</v>
      </c>
      <c r="DO874" s="121"/>
      <c r="DP874" s="119">
        <v>48.592271914132375</v>
      </c>
      <c r="DQ874" s="119">
        <v>49.592112900019877</v>
      </c>
      <c r="DR874" s="120">
        <v>69.488948519181079</v>
      </c>
      <c r="DS874" s="121"/>
      <c r="DT874" s="119">
        <v>110.49400108577633</v>
      </c>
      <c r="DU874" s="119">
        <v>77.495792616720962</v>
      </c>
      <c r="DV874" s="120">
        <v>118.99353963083605</v>
      </c>
      <c r="DW874" s="121"/>
      <c r="DX874" s="119">
        <v>125.63350910232265</v>
      </c>
      <c r="DY874" s="119">
        <v>144.4385247959824</v>
      </c>
      <c r="DZ874" s="120">
        <v>154.84129943502825</v>
      </c>
      <c r="EA874" s="121"/>
      <c r="EB874" s="119">
        <v>154.70987656948287</v>
      </c>
      <c r="EC874" s="119">
        <v>145.20927005745904</v>
      </c>
      <c r="ED874" s="120">
        <v>170.01085337305813</v>
      </c>
      <c r="EE874" s="121"/>
      <c r="EF874" s="119">
        <v>153.20909057194353</v>
      </c>
      <c r="EG874" s="119">
        <v>152.70906090297504</v>
      </c>
      <c r="EH874" s="120">
        <v>159.00943473197796</v>
      </c>
      <c r="EI874" s="121"/>
      <c r="EJ874" s="119">
        <v>132.02676251036772</v>
      </c>
      <c r="EK874" s="119">
        <v>121.92471477283202</v>
      </c>
      <c r="EL874" s="120">
        <v>107.82185605013365</v>
      </c>
      <c r="EM874" s="121"/>
      <c r="EN874" s="119">
        <v>101.52181085043988</v>
      </c>
      <c r="EO874" s="119">
        <v>90.919533067044199</v>
      </c>
      <c r="EP874" s="120">
        <v>80.417276772171107</v>
      </c>
      <c r="EQ874" s="121"/>
      <c r="ER874" s="119">
        <v>79.197602252429547</v>
      </c>
      <c r="ES874" s="119">
        <v>68.197935272925449</v>
      </c>
      <c r="ET874" s="120">
        <v>80.397565922920904</v>
      </c>
      <c r="EU874" s="121"/>
      <c r="EV874" s="119">
        <v>67.90663345056663</v>
      </c>
      <c r="EW874" s="119">
        <v>57.205588120359515</v>
      </c>
      <c r="EX874" s="120">
        <v>45.504445095740515</v>
      </c>
      <c r="EY874" s="121"/>
      <c r="EZ874" s="119">
        <v>37.480791962174941</v>
      </c>
      <c r="FA874" s="119">
        <v>26.786272655634356</v>
      </c>
      <c r="FB874" s="120">
        <v>20.289602048857368</v>
      </c>
    </row>
    <row r="875" spans="1:158" s="118" customFormat="1" ht="15" customHeight="1" x14ac:dyDescent="0.25">
      <c r="A875" s="260">
        <v>23065200</v>
      </c>
      <c r="B875" s="534">
        <v>-74.5</v>
      </c>
      <c r="C875" s="534">
        <v>5.0166666666666666</v>
      </c>
      <c r="D875" s="87">
        <v>1068</v>
      </c>
      <c r="E875" s="605" t="s">
        <v>633</v>
      </c>
      <c r="F875" s="210" t="s">
        <v>455</v>
      </c>
      <c r="G875" s="210"/>
      <c r="H875" s="210"/>
      <c r="I875" s="210"/>
      <c r="J875" s="365" t="s">
        <v>746</v>
      </c>
      <c r="K875" s="339" t="s">
        <v>1301</v>
      </c>
      <c r="L875" s="126" t="s">
        <v>1301</v>
      </c>
      <c r="M875" s="126" t="s">
        <v>1301</v>
      </c>
      <c r="N875" s="126" t="s">
        <v>1301</v>
      </c>
      <c r="O875" s="126" t="s">
        <v>1301</v>
      </c>
      <c r="P875" s="91" t="s">
        <v>1301</v>
      </c>
      <c r="Q875" s="91" t="s">
        <v>1301</v>
      </c>
      <c r="R875" s="91" t="s">
        <v>1301</v>
      </c>
      <c r="S875" s="126" t="s">
        <v>1301</v>
      </c>
      <c r="T875" s="126" t="s">
        <v>1301</v>
      </c>
      <c r="U875" s="126" t="s">
        <v>1301</v>
      </c>
      <c r="V875" s="674" t="s">
        <v>1301</v>
      </c>
      <c r="W875" s="661" t="s">
        <v>1301</v>
      </c>
      <c r="X875" s="126" t="s">
        <v>1301</v>
      </c>
      <c r="Y875" s="126" t="s">
        <v>1301</v>
      </c>
      <c r="Z875" s="339" t="s">
        <v>1301</v>
      </c>
      <c r="AA875" s="126" t="s">
        <v>1301</v>
      </c>
      <c r="AB875" s="126" t="s">
        <v>1301</v>
      </c>
      <c r="AC875" s="126" t="s">
        <v>1301</v>
      </c>
      <c r="AD875" s="339" t="s">
        <v>1301</v>
      </c>
      <c r="AE875" s="126" t="s">
        <v>1301</v>
      </c>
      <c r="AF875" s="126" t="s">
        <v>1301</v>
      </c>
      <c r="AG875" s="126" t="s">
        <v>1301</v>
      </c>
      <c r="AH875" s="126" t="s">
        <v>1301</v>
      </c>
      <c r="AI875" s="91" t="s">
        <v>1301</v>
      </c>
      <c r="AJ875" s="91" t="s">
        <v>1301</v>
      </c>
      <c r="AK875" s="91" t="s">
        <v>1301</v>
      </c>
      <c r="AL875" s="91" t="s">
        <v>1301</v>
      </c>
      <c r="AM875" s="126" t="s">
        <v>1301</v>
      </c>
      <c r="AN875" s="126" t="s">
        <v>1301</v>
      </c>
      <c r="AO875" s="120"/>
      <c r="AP875" s="92" t="str">
        <f t="shared" si="568"/>
        <v/>
      </c>
      <c r="AQ875" s="93" t="s">
        <v>1301</v>
      </c>
      <c r="AR875" s="483"/>
      <c r="AS875" s="484"/>
      <c r="AT875" s="96"/>
      <c r="AU875" s="97"/>
      <c r="AV875" s="98"/>
      <c r="AW875" s="58"/>
      <c r="AX875" s="99"/>
      <c r="AY875" s="100"/>
      <c r="AZ875" s="101"/>
      <c r="BA875" s="102" t="str">
        <f t="shared" si="574"/>
        <v/>
      </c>
      <c r="BB875" s="102" t="str">
        <f t="shared" si="575"/>
        <v/>
      </c>
      <c r="BC875" s="102" t="str">
        <f t="shared" si="576"/>
        <v/>
      </c>
      <c r="BD875" s="102" t="s">
        <v>1301</v>
      </c>
      <c r="BE875" s="103"/>
      <c r="BF875" s="606" t="s">
        <v>633</v>
      </c>
      <c r="BG875" s="105" t="s">
        <v>1301</v>
      </c>
      <c r="BH875" s="105" t="s">
        <v>1301</v>
      </c>
      <c r="BI875" s="105" t="s">
        <v>1301</v>
      </c>
      <c r="BJ875" s="105" t="s">
        <v>1301</v>
      </c>
      <c r="BK875" s="105" t="s">
        <v>1301</v>
      </c>
      <c r="BL875" s="105" t="s">
        <v>1301</v>
      </c>
      <c r="BM875" s="105" t="s">
        <v>1301</v>
      </c>
      <c r="BN875" s="105" t="s">
        <v>1301</v>
      </c>
      <c r="BO875" s="105" t="s">
        <v>1301</v>
      </c>
      <c r="BP875" s="105" t="s">
        <v>1301</v>
      </c>
      <c r="BQ875" s="105" t="s">
        <v>1301</v>
      </c>
      <c r="BR875" s="106" t="s">
        <v>1301</v>
      </c>
      <c r="BS875" s="107"/>
      <c r="BT875" s="108" t="s">
        <v>1301</v>
      </c>
      <c r="BU875" s="108" t="s">
        <v>1301</v>
      </c>
      <c r="BV875" s="108" t="s">
        <v>1301</v>
      </c>
      <c r="BW875" s="108" t="s">
        <v>1301</v>
      </c>
      <c r="BX875" s="108" t="s">
        <v>1301</v>
      </c>
      <c r="BY875" s="109" t="s">
        <v>1301</v>
      </c>
      <c r="BZ875" s="109" t="s">
        <v>1301</v>
      </c>
      <c r="CA875" s="109" t="s">
        <v>1301</v>
      </c>
      <c r="CB875" s="109" t="s">
        <v>1301</v>
      </c>
      <c r="CC875" s="109" t="s">
        <v>1301</v>
      </c>
      <c r="CD875" s="109" t="s">
        <v>1301</v>
      </c>
      <c r="CE875" s="109" t="s">
        <v>1301</v>
      </c>
      <c r="CF875" s="110"/>
      <c r="CG875" s="111"/>
      <c r="CH875" s="111"/>
      <c r="CI875" s="111"/>
      <c r="CJ875" s="111"/>
      <c r="CK875" s="111"/>
      <c r="CL875" s="111"/>
      <c r="CM875" s="111"/>
      <c r="CN875" s="111"/>
      <c r="CO875" s="111"/>
      <c r="CP875" s="111"/>
      <c r="CQ875" s="111"/>
      <c r="CR875" s="111"/>
      <c r="CS875" s="112"/>
      <c r="CT875" s="607" t="s">
        <v>633</v>
      </c>
      <c r="CU875" s="114"/>
      <c r="CV875" s="114"/>
      <c r="CW875" s="114"/>
      <c r="CX875" s="114"/>
      <c r="CY875" s="114"/>
      <c r="CZ875" s="114"/>
      <c r="DA875" s="114"/>
      <c r="DB875" s="115"/>
      <c r="DC875" s="116"/>
      <c r="DD875" s="116"/>
      <c r="DE875" s="116"/>
      <c r="DF875" s="117"/>
      <c r="DH875" s="119"/>
      <c r="DI875" s="119"/>
      <c r="DJ875" s="120"/>
      <c r="DK875" s="121"/>
      <c r="DL875" s="119"/>
      <c r="DM875" s="119"/>
      <c r="DN875" s="120"/>
      <c r="DO875" s="121"/>
      <c r="DP875" s="119"/>
      <c r="DQ875" s="119"/>
      <c r="DR875" s="120"/>
      <c r="DS875" s="121"/>
      <c r="DT875" s="119"/>
      <c r="DU875" s="119"/>
      <c r="DV875" s="120"/>
      <c r="DW875" s="121"/>
      <c r="DX875" s="119"/>
      <c r="DY875" s="119"/>
      <c r="DZ875" s="120"/>
      <c r="EA875" s="121"/>
      <c r="EB875" s="119"/>
      <c r="EC875" s="119"/>
      <c r="ED875" s="120"/>
      <c r="EE875" s="121"/>
      <c r="EF875" s="119"/>
      <c r="EG875" s="119"/>
      <c r="EH875" s="120"/>
      <c r="EI875" s="121"/>
      <c r="EJ875" s="119"/>
      <c r="EK875" s="119"/>
      <c r="EL875" s="120"/>
      <c r="EM875" s="121"/>
      <c r="EN875" s="119"/>
      <c r="EO875" s="119"/>
      <c r="EP875" s="120"/>
      <c r="EQ875" s="121"/>
      <c r="ER875" s="119"/>
      <c r="ES875" s="119"/>
      <c r="ET875" s="120"/>
      <c r="EU875" s="121"/>
      <c r="EV875" s="119"/>
      <c r="EW875" s="119"/>
      <c r="EX875" s="120"/>
      <c r="EY875" s="121"/>
      <c r="EZ875" s="119"/>
      <c r="FA875" s="119"/>
      <c r="FB875" s="120"/>
    </row>
    <row r="876" spans="1:158" s="118" customFormat="1" ht="15" customHeight="1" x14ac:dyDescent="0.25">
      <c r="A876" s="260">
        <v>21205012</v>
      </c>
      <c r="B876" s="534">
        <v>-74.089083329999994</v>
      </c>
      <c r="C876" s="534">
        <v>4.6380833299999997</v>
      </c>
      <c r="D876" s="87">
        <v>2556</v>
      </c>
      <c r="E876" s="599" t="s">
        <v>634</v>
      </c>
      <c r="F876" s="89" t="s">
        <v>455</v>
      </c>
      <c r="G876" s="89"/>
      <c r="H876" s="89"/>
      <c r="I876" s="89"/>
      <c r="J876" s="171" t="s">
        <v>1302</v>
      </c>
      <c r="K876" s="339">
        <v>0.8</v>
      </c>
      <c r="L876" s="126">
        <v>0.1</v>
      </c>
      <c r="M876" s="126">
        <v>0.1</v>
      </c>
      <c r="N876" s="126">
        <v>14.4</v>
      </c>
      <c r="O876" s="126">
        <v>0</v>
      </c>
      <c r="P876" s="91">
        <v>1.6</v>
      </c>
      <c r="Q876" s="91">
        <v>0.3</v>
      </c>
      <c r="R876" s="91">
        <v>0</v>
      </c>
      <c r="S876" s="91">
        <v>0</v>
      </c>
      <c r="T876" s="126">
        <v>0.2</v>
      </c>
      <c r="U876" s="126">
        <v>0</v>
      </c>
      <c r="V876" s="670">
        <v>0</v>
      </c>
      <c r="W876" s="670">
        <v>0.4</v>
      </c>
      <c r="X876" s="126">
        <v>6.2</v>
      </c>
      <c r="Y876" s="406">
        <v>10.6</v>
      </c>
      <c r="Z876" s="407">
        <v>10.6</v>
      </c>
      <c r="AA876" s="406">
        <v>21.9</v>
      </c>
      <c r="AB876" s="126">
        <v>0.1</v>
      </c>
      <c r="AC876" s="126">
        <v>7.4</v>
      </c>
      <c r="AD876" s="339">
        <v>0</v>
      </c>
      <c r="AE876" s="126">
        <v>0</v>
      </c>
      <c r="AF876" s="126">
        <v>0</v>
      </c>
      <c r="AG876" s="126">
        <v>2.2999999999999998</v>
      </c>
      <c r="AH876" s="126">
        <v>3.9</v>
      </c>
      <c r="AI876" s="91">
        <v>4.2</v>
      </c>
      <c r="AJ876" s="91" t="s">
        <v>1301</v>
      </c>
      <c r="AK876" s="91">
        <v>7.2</v>
      </c>
      <c r="AL876" s="91">
        <v>4.2</v>
      </c>
      <c r="AM876" s="126">
        <v>3.9</v>
      </c>
      <c r="AN876" s="126">
        <v>0</v>
      </c>
      <c r="AO876" s="120"/>
      <c r="AP876" s="92">
        <f t="shared" si="568"/>
        <v>100.4</v>
      </c>
      <c r="AQ876" s="93" t="s">
        <v>1301</v>
      </c>
      <c r="AR876" s="483"/>
      <c r="AS876" s="484"/>
      <c r="AT876" s="96">
        <f>COUNT(K876:AO876)</f>
        <v>29</v>
      </c>
      <c r="AU876" s="97">
        <f>COUNTIF(K876:AO876,"&gt;0")</f>
        <v>20</v>
      </c>
      <c r="AV876" s="98"/>
      <c r="AW876" s="58">
        <f>+LOOKUP(1000,K876:AO876)</f>
        <v>0</v>
      </c>
      <c r="AX876" s="99"/>
      <c r="AY876" s="100">
        <f>MAX(K876:AO876)</f>
        <v>21.9</v>
      </c>
      <c r="AZ876" s="101">
        <v>59.1</v>
      </c>
      <c r="BA876" s="102">
        <f t="shared" si="574"/>
        <v>-37.200000000000003</v>
      </c>
      <c r="BB876" s="102" t="str">
        <f t="shared" si="575"/>
        <v/>
      </c>
      <c r="BC876" s="102" t="str">
        <f t="shared" si="576"/>
        <v/>
      </c>
      <c r="BD876" s="102" t="s">
        <v>1301</v>
      </c>
      <c r="BE876" s="103"/>
      <c r="BF876" s="600" t="s">
        <v>634</v>
      </c>
      <c r="BG876" s="105" t="s">
        <v>1301</v>
      </c>
      <c r="BH876" s="105" t="s">
        <v>1301</v>
      </c>
      <c r="BI876" s="105" t="s">
        <v>1301</v>
      </c>
      <c r="BJ876" s="105" t="s">
        <v>1301</v>
      </c>
      <c r="BK876" s="105" t="s">
        <v>1301</v>
      </c>
      <c r="BL876" s="105" t="s">
        <v>1301</v>
      </c>
      <c r="BM876" s="105" t="s">
        <v>1301</v>
      </c>
      <c r="BN876" s="105" t="s">
        <v>1301</v>
      </c>
      <c r="BO876" s="105" t="s">
        <v>1301</v>
      </c>
      <c r="BP876" s="105" t="s">
        <v>1301</v>
      </c>
      <c r="BQ876" s="105" t="s">
        <v>1301</v>
      </c>
      <c r="BR876" s="106" t="s">
        <v>1301</v>
      </c>
      <c r="BS876" s="107"/>
      <c r="BT876" s="191" t="s">
        <v>1301</v>
      </c>
      <c r="BU876" s="192" t="s">
        <v>1301</v>
      </c>
      <c r="BV876" s="192" t="s">
        <v>1301</v>
      </c>
      <c r="BW876" s="192" t="s">
        <v>1301</v>
      </c>
      <c r="BX876" s="192" t="s">
        <v>1301</v>
      </c>
      <c r="BY876" s="192" t="s">
        <v>1301</v>
      </c>
      <c r="BZ876" s="192" t="s">
        <v>1301</v>
      </c>
      <c r="CA876" s="192" t="s">
        <v>1301</v>
      </c>
      <c r="CB876" s="193" t="s">
        <v>1301</v>
      </c>
      <c r="CC876" s="193" t="s">
        <v>1301</v>
      </c>
      <c r="CD876" s="193" t="s">
        <v>1301</v>
      </c>
      <c r="CE876" s="193" t="s">
        <v>1301</v>
      </c>
      <c r="CF876" s="110"/>
      <c r="CG876" s="111">
        <v>37.4</v>
      </c>
      <c r="CH876" s="111">
        <v>57</v>
      </c>
      <c r="CI876" s="111">
        <v>52.2</v>
      </c>
      <c r="CJ876" s="111">
        <v>59.1</v>
      </c>
      <c r="CK876" s="111">
        <v>65.2</v>
      </c>
      <c r="CL876" s="111">
        <v>41.7</v>
      </c>
      <c r="CM876" s="111">
        <v>47.6</v>
      </c>
      <c r="CN876" s="111">
        <v>30.1</v>
      </c>
      <c r="CO876" s="111">
        <v>46.4</v>
      </c>
      <c r="CP876" s="111">
        <v>42.7</v>
      </c>
      <c r="CQ876" s="111">
        <v>63.6</v>
      </c>
      <c r="CR876" s="111">
        <v>53</v>
      </c>
      <c r="CS876" s="112"/>
      <c r="CT876" s="601" t="s">
        <v>634</v>
      </c>
      <c r="CU876" s="114">
        <f t="shared" ref="CU876:CU884" si="600">SUM(K876:T876)</f>
        <v>17.5</v>
      </c>
      <c r="CV876" s="114"/>
      <c r="CW876" s="114"/>
      <c r="CX876" s="114">
        <f t="shared" ref="CX876:CX884" si="601">SUM(U876:AD876)</f>
        <v>57.199999999999996</v>
      </c>
      <c r="CY876" s="114"/>
      <c r="CZ876" s="114"/>
      <c r="DA876" s="114">
        <f t="shared" ref="DA876:DA884" si="602">SUM(AE876:AO876)</f>
        <v>25.699999999999996</v>
      </c>
      <c r="DB876" s="115">
        <f t="shared" si="599"/>
        <v>100.39999999999998</v>
      </c>
      <c r="DC876" s="116">
        <f t="shared" ref="DC876:DC884" si="603">COUNT(K876:T876)</f>
        <v>10</v>
      </c>
      <c r="DD876" s="116">
        <f t="shared" ref="DD876:DD884" si="604">COUNT(U876:AD876)</f>
        <v>10</v>
      </c>
      <c r="DE876" s="116">
        <f t="shared" ref="DE876:DE884" si="605">COUNT(AE876:AO876)</f>
        <v>9</v>
      </c>
      <c r="DF876" s="117">
        <f t="shared" ref="DF876:DF884" si="606">COUNT(K876:AO876)</f>
        <v>29</v>
      </c>
      <c r="DH876" s="119">
        <v>16.966850032743942</v>
      </c>
      <c r="DI876" s="119">
        <v>22.554734774066795</v>
      </c>
      <c r="DJ876" s="120">
        <v>12.191748526522593</v>
      </c>
      <c r="DK876" s="121"/>
      <c r="DL876" s="119">
        <v>21.231717495987159</v>
      </c>
      <c r="DM876" s="119">
        <v>16.86048154093098</v>
      </c>
      <c r="DN876" s="120">
        <v>26.747800963081865</v>
      </c>
      <c r="DO876" s="121"/>
      <c r="DP876" s="119">
        <v>24.138958097395243</v>
      </c>
      <c r="DQ876" s="119">
        <v>33.961737582915383</v>
      </c>
      <c r="DR876" s="120">
        <v>34.170732891117943</v>
      </c>
      <c r="DS876" s="121"/>
      <c r="DT876" s="119">
        <v>28.130282617111884</v>
      </c>
      <c r="DU876" s="119">
        <v>28.23408439798683</v>
      </c>
      <c r="DV876" s="120">
        <v>33.008966318234606</v>
      </c>
      <c r="DW876" s="121"/>
      <c r="DX876" s="119">
        <v>36.8151724137931</v>
      </c>
      <c r="DY876" s="119">
        <v>29.705363984674332</v>
      </c>
      <c r="DZ876" s="120">
        <v>35.159463601532572</v>
      </c>
      <c r="EA876" s="121"/>
      <c r="EB876" s="119">
        <v>21.486721763085399</v>
      </c>
      <c r="EC876" s="119">
        <v>11.990358126721764</v>
      </c>
      <c r="ED876" s="120">
        <v>12.949586776859505</v>
      </c>
      <c r="EE876" s="121"/>
      <c r="EF876" s="119">
        <v>13.154303599374021</v>
      </c>
      <c r="EG876" s="119">
        <v>17.506103286384977</v>
      </c>
      <c r="EH876" s="120">
        <v>11.472926447574334</v>
      </c>
      <c r="EI876" s="121"/>
      <c r="EJ876" s="119">
        <v>10.658460192475943</v>
      </c>
      <c r="EK876" s="119">
        <v>12.874575678040248</v>
      </c>
      <c r="EL876" s="120">
        <v>16.673630796150483</v>
      </c>
      <c r="EM876" s="121"/>
      <c r="EN876" s="119">
        <v>21.223975851660196</v>
      </c>
      <c r="EO876" s="119">
        <v>18.040379473911166</v>
      </c>
      <c r="EP876" s="120">
        <v>35.308978007761965</v>
      </c>
      <c r="EQ876" s="121"/>
      <c r="ER876" s="119">
        <v>32.169731081926209</v>
      </c>
      <c r="ES876" s="119">
        <v>28.549343339587246</v>
      </c>
      <c r="ET876" s="120">
        <v>49.547592245153226</v>
      </c>
      <c r="EU876" s="121"/>
      <c r="EV876" s="119">
        <v>49.897925679423182</v>
      </c>
      <c r="EW876" s="119">
        <v>46.150227398779805</v>
      </c>
      <c r="EX876" s="120">
        <v>32.65851358846367</v>
      </c>
      <c r="EY876" s="121"/>
      <c r="EZ876" s="119">
        <v>40.314419345208485</v>
      </c>
      <c r="FA876" s="119">
        <v>24.951885759777092</v>
      </c>
      <c r="FB876" s="120">
        <v>10.372156433475968</v>
      </c>
    </row>
    <row r="877" spans="1:158" s="118" customFormat="1" ht="15" customHeight="1" x14ac:dyDescent="0.25">
      <c r="A877" s="260">
        <v>21205980</v>
      </c>
      <c r="B877" s="86">
        <v>-74.200916669999998</v>
      </c>
      <c r="C877" s="86">
        <v>4.7923888899999998</v>
      </c>
      <c r="D877" s="87">
        <v>2560</v>
      </c>
      <c r="E877" s="387" t="s">
        <v>635</v>
      </c>
      <c r="F877" s="89" t="s">
        <v>455</v>
      </c>
      <c r="G877" s="89" t="s">
        <v>1515</v>
      </c>
      <c r="H877" s="89" t="s">
        <v>1520</v>
      </c>
      <c r="I877" s="89" t="s">
        <v>1552</v>
      </c>
      <c r="J877" s="171" t="s">
        <v>1154</v>
      </c>
      <c r="K877" s="339">
        <v>10.199999999999999</v>
      </c>
      <c r="L877" s="126">
        <v>0</v>
      </c>
      <c r="M877" s="126">
        <v>0</v>
      </c>
      <c r="N877" s="126">
        <v>0</v>
      </c>
      <c r="O877" s="126">
        <v>0</v>
      </c>
      <c r="P877" s="126">
        <v>0</v>
      </c>
      <c r="Q877" s="126">
        <v>0</v>
      </c>
      <c r="R877" s="126">
        <v>0</v>
      </c>
      <c r="S877" s="126">
        <v>0</v>
      </c>
      <c r="T877" s="126">
        <v>1.2</v>
      </c>
      <c r="U877" s="126">
        <v>0</v>
      </c>
      <c r="V877" s="661">
        <v>0</v>
      </c>
      <c r="W877" s="661">
        <v>0</v>
      </c>
      <c r="X877" s="126">
        <v>9.1999999999999993</v>
      </c>
      <c r="Y877" s="126">
        <v>2.7</v>
      </c>
      <c r="Z877" s="339">
        <v>4.2</v>
      </c>
      <c r="AA877" s="126">
        <v>2.6</v>
      </c>
      <c r="AB877" s="126">
        <v>1.2</v>
      </c>
      <c r="AC877" s="126">
        <v>1.6</v>
      </c>
      <c r="AD877" s="339">
        <v>0.6</v>
      </c>
      <c r="AE877" s="126">
        <v>1.5</v>
      </c>
      <c r="AF877" s="126">
        <v>0</v>
      </c>
      <c r="AG877" s="126">
        <v>22</v>
      </c>
      <c r="AH877" s="126">
        <v>7.5</v>
      </c>
      <c r="AI877" s="126">
        <v>4</v>
      </c>
      <c r="AJ877" s="126">
        <v>8.5</v>
      </c>
      <c r="AK877" s="126">
        <v>0.3</v>
      </c>
      <c r="AL877" s="126">
        <v>8.6</v>
      </c>
      <c r="AM877" s="126">
        <v>3.5</v>
      </c>
      <c r="AN877" s="126">
        <v>0</v>
      </c>
      <c r="AO877" s="120"/>
      <c r="AP877" s="92">
        <f t="shared" si="568"/>
        <v>89.399999999999991</v>
      </c>
      <c r="AQ877" s="93">
        <v>102.82758620689656</v>
      </c>
      <c r="AR877" s="94">
        <f>+AP877*100/AQ877</f>
        <v>86.941649899396381</v>
      </c>
      <c r="AS877" s="95">
        <f>IF(AND((AP877*$AT$1*100/(AQ877*AT877))&gt;100+3.33*AP877-AQ877*AT877/$AT$1,AQ877&lt;30),IF(100+3.33*AP877-AQ877*AT877/$AT$1&gt;200,200,100+3.33*AP877-AQ877*AT877/$AT$1),IF((AP877*$AT$1*100/(AQ877*AT877))&lt;100+AP877-3.33*AQ877*AT877/$AT$1,100+AP877-3.33*AQ877*AT877/$AT$1,IF((AP877*$AT$1*100/(AQ877*AT877))&gt;200,200,(AP877*$AT$1*100/(AQ877*AT877)))))</f>
        <v>86.941649899396353</v>
      </c>
      <c r="AT877" s="96">
        <f t="shared" si="597"/>
        <v>30</v>
      </c>
      <c r="AU877" s="97">
        <f>COUNTIF(K877:AO877,"&gt;0")</f>
        <v>17</v>
      </c>
      <c r="AV877" s="98"/>
      <c r="AW877" s="58">
        <f t="shared" si="598"/>
        <v>0</v>
      </c>
      <c r="AX877" s="99"/>
      <c r="AY877" s="100">
        <f>MAX(K877:AO877)</f>
        <v>22</v>
      </c>
      <c r="AZ877" s="101">
        <v>46</v>
      </c>
      <c r="BA877" s="102">
        <f t="shared" si="574"/>
        <v>-24</v>
      </c>
      <c r="BB877" s="102" t="str">
        <f t="shared" si="575"/>
        <v/>
      </c>
      <c r="BC877" s="102" t="str">
        <f t="shared" si="576"/>
        <v/>
      </c>
      <c r="BD877" s="102">
        <v>14.379310344827587</v>
      </c>
      <c r="BE877" s="103">
        <f>AU877-BD877</f>
        <v>2.6206896551724128</v>
      </c>
      <c r="BF877" s="171" t="s">
        <v>635</v>
      </c>
      <c r="BG877" s="105">
        <v>29.033333333333324</v>
      </c>
      <c r="BH877" s="105">
        <v>44.996551724137937</v>
      </c>
      <c r="BI877" s="105">
        <v>84.51666666666668</v>
      </c>
      <c r="BJ877" s="105">
        <v>102.82758620689656</v>
      </c>
      <c r="BK877" s="105">
        <v>107.45517241379311</v>
      </c>
      <c r="BL877" s="105">
        <v>69.155172413793096</v>
      </c>
      <c r="BM877" s="105">
        <v>56.167857142857152</v>
      </c>
      <c r="BN877" s="105">
        <v>45.403571428571432</v>
      </c>
      <c r="BO877" s="105">
        <v>61.503571428571412</v>
      </c>
      <c r="BP877" s="105">
        <v>98.528571428571439</v>
      </c>
      <c r="BQ877" s="105">
        <v>102.82142857142857</v>
      </c>
      <c r="BR877" s="106">
        <v>50.01428571428572</v>
      </c>
      <c r="BS877" s="107"/>
      <c r="BT877" s="142">
        <v>5.2333333333333307</v>
      </c>
      <c r="BU877" s="143">
        <v>7.5374137170832594</v>
      </c>
      <c r="BV877" s="143">
        <v>11.4</v>
      </c>
      <c r="BW877" s="143">
        <v>14.379310344827587</v>
      </c>
      <c r="BX877" s="143">
        <v>14.827586206896555</v>
      </c>
      <c r="BY877" s="143">
        <v>12.103448275862069</v>
      </c>
      <c r="BZ877" s="143">
        <v>11.492271105826395</v>
      </c>
      <c r="CA877" s="143">
        <v>9.8571428571428541</v>
      </c>
      <c r="CB877" s="143">
        <v>10.357142857142858</v>
      </c>
      <c r="CC877" s="143">
        <v>13.107142857142858</v>
      </c>
      <c r="CD877" s="143">
        <v>13.321428571428575</v>
      </c>
      <c r="CE877" s="144">
        <v>7.1428571428571415</v>
      </c>
      <c r="CF877" s="110"/>
      <c r="CG877" s="111">
        <v>41.7</v>
      </c>
      <c r="CH877" s="111">
        <v>33.200000000000003</v>
      </c>
      <c r="CI877" s="111">
        <v>45</v>
      </c>
      <c r="CJ877" s="111">
        <v>46</v>
      </c>
      <c r="CK877" s="111">
        <v>57.2</v>
      </c>
      <c r="CL877" s="111">
        <v>43.7</v>
      </c>
      <c r="CM877" s="111">
        <v>28</v>
      </c>
      <c r="CN877" s="111">
        <v>35</v>
      </c>
      <c r="CO877" s="111">
        <v>68.2</v>
      </c>
      <c r="CP877" s="111">
        <v>55.3</v>
      </c>
      <c r="CQ877" s="111">
        <v>48.2</v>
      </c>
      <c r="CR877" s="111">
        <v>52.5</v>
      </c>
      <c r="CS877" s="112"/>
      <c r="CT877" s="382" t="s">
        <v>635</v>
      </c>
      <c r="CU877" s="114">
        <f t="shared" si="600"/>
        <v>11.399999999999999</v>
      </c>
      <c r="CV877" s="114"/>
      <c r="CW877" s="114"/>
      <c r="CX877" s="114">
        <f t="shared" si="601"/>
        <v>22.1</v>
      </c>
      <c r="CY877" s="114"/>
      <c r="CZ877" s="114"/>
      <c r="DA877" s="114">
        <f t="shared" si="602"/>
        <v>55.9</v>
      </c>
      <c r="DB877" s="115">
        <f t="shared" si="599"/>
        <v>89.4</v>
      </c>
      <c r="DC877" s="116">
        <f t="shared" si="603"/>
        <v>10</v>
      </c>
      <c r="DD877" s="116">
        <f t="shared" si="604"/>
        <v>10</v>
      </c>
      <c r="DE877" s="116">
        <f t="shared" si="605"/>
        <v>10</v>
      </c>
      <c r="DF877" s="117">
        <f t="shared" si="606"/>
        <v>30</v>
      </c>
      <c r="DH877" s="119">
        <v>10.759332974717589</v>
      </c>
      <c r="DI877" s="119">
        <v>9.7630984400215173</v>
      </c>
      <c r="DJ877" s="120">
        <v>7.9698762775685843</v>
      </c>
      <c r="DK877" s="121"/>
      <c r="DL877" s="119">
        <v>10.828067241682803</v>
      </c>
      <c r="DM877" s="119">
        <v>13.715551839464881</v>
      </c>
      <c r="DN877" s="120">
        <v>20.521765534236927</v>
      </c>
      <c r="DO877" s="121"/>
      <c r="DP877" s="119">
        <v>18.992694889003616</v>
      </c>
      <c r="DQ877" s="119">
        <v>25.826045431078992</v>
      </c>
      <c r="DR877" s="120">
        <v>30.04664429530202</v>
      </c>
      <c r="DS877" s="121"/>
      <c r="DT877" s="119">
        <v>28.648171059709529</v>
      </c>
      <c r="DU877" s="119">
        <v>30.544739875509119</v>
      </c>
      <c r="DV877" s="120">
        <v>40.726319834012152</v>
      </c>
      <c r="DW877" s="121"/>
      <c r="DX877" s="119">
        <v>36.799999999999997</v>
      </c>
      <c r="DY877" s="119">
        <v>24.3</v>
      </c>
      <c r="DZ877" s="120">
        <v>37.4</v>
      </c>
      <c r="EA877" s="121"/>
      <c r="EB877" s="119">
        <v>35.104006172133964</v>
      </c>
      <c r="EC877" s="119">
        <v>18.749914275917245</v>
      </c>
      <c r="ED877" s="120">
        <v>16.249925705794947</v>
      </c>
      <c r="EE877" s="121"/>
      <c r="EF877" s="119">
        <v>19.254941094941092</v>
      </c>
      <c r="EG877" s="119">
        <v>16.713679833679834</v>
      </c>
      <c r="EH877" s="120">
        <v>18.277532917532913</v>
      </c>
      <c r="EI877" s="121"/>
      <c r="EJ877" s="119">
        <v>13.535537464695132</v>
      </c>
      <c r="EK877" s="119">
        <v>15.278750623027079</v>
      </c>
      <c r="EL877" s="120">
        <v>18.662634989200864</v>
      </c>
      <c r="EM877" s="121"/>
      <c r="EN877" s="119">
        <v>16.198208240924476</v>
      </c>
      <c r="EO877" s="119">
        <v>16.297583751604993</v>
      </c>
      <c r="EP877" s="120">
        <v>32.992669545932067</v>
      </c>
      <c r="EQ877" s="121"/>
      <c r="ER877" s="119">
        <v>28.933379533379529</v>
      </c>
      <c r="ES877" s="119">
        <v>36.34192654192654</v>
      </c>
      <c r="ET877" s="120">
        <v>34.740078540078542</v>
      </c>
      <c r="EU877" s="121"/>
      <c r="EV877" s="119">
        <v>31.886185243328104</v>
      </c>
      <c r="EW877" s="119">
        <v>25.315698587127159</v>
      </c>
      <c r="EX877" s="120">
        <v>23.286577708006281</v>
      </c>
      <c r="EY877" s="121"/>
      <c r="EZ877" s="119">
        <v>29.193240093240096</v>
      </c>
      <c r="FA877" s="119">
        <v>17.851981351981351</v>
      </c>
      <c r="FB877" s="120">
        <v>8.4009324009324011</v>
      </c>
    </row>
    <row r="878" spans="1:158" s="118" customFormat="1" ht="15" customHeight="1" x14ac:dyDescent="0.25">
      <c r="A878" s="260">
        <v>21205720</v>
      </c>
      <c r="B878" s="534">
        <v>-74.183333333333337</v>
      </c>
      <c r="C878" s="534">
        <v>4.5</v>
      </c>
      <c r="D878" s="87">
        <v>2546</v>
      </c>
      <c r="E878" s="599" t="s">
        <v>636</v>
      </c>
      <c r="F878" s="89" t="s">
        <v>455</v>
      </c>
      <c r="G878" s="89" t="s">
        <v>1515</v>
      </c>
      <c r="H878" s="89" t="s">
        <v>1520</v>
      </c>
      <c r="I878" s="89" t="s">
        <v>1552</v>
      </c>
      <c r="J878" s="171" t="s">
        <v>1155</v>
      </c>
      <c r="K878" s="339">
        <v>3.7</v>
      </c>
      <c r="L878" s="126">
        <v>0</v>
      </c>
      <c r="M878" s="126">
        <v>0</v>
      </c>
      <c r="N878" s="126">
        <v>4.5</v>
      </c>
      <c r="O878" s="91">
        <v>0</v>
      </c>
      <c r="P878" s="126">
        <v>0</v>
      </c>
      <c r="Q878" s="126">
        <v>1.2</v>
      </c>
      <c r="R878" s="126">
        <v>0</v>
      </c>
      <c r="S878" s="126">
        <v>0</v>
      </c>
      <c r="T878" s="126">
        <v>1.7</v>
      </c>
      <c r="U878" s="126">
        <v>0</v>
      </c>
      <c r="V878" s="661">
        <v>0</v>
      </c>
      <c r="W878" s="661">
        <v>0</v>
      </c>
      <c r="X878" s="126">
        <v>30</v>
      </c>
      <c r="Y878" s="126">
        <v>3.6</v>
      </c>
      <c r="Z878" s="339">
        <v>13.6</v>
      </c>
      <c r="AA878" s="126">
        <v>11.8</v>
      </c>
      <c r="AB878" s="126">
        <v>0</v>
      </c>
      <c r="AC878" s="91">
        <v>1.1000000000000001</v>
      </c>
      <c r="AD878" s="339">
        <v>0</v>
      </c>
      <c r="AE878" s="126">
        <v>0</v>
      </c>
      <c r="AF878" s="126">
        <v>0</v>
      </c>
      <c r="AG878" s="126">
        <v>1.4</v>
      </c>
      <c r="AH878" s="91">
        <v>4.5999999999999996</v>
      </c>
      <c r="AI878" s="126">
        <v>6</v>
      </c>
      <c r="AJ878" s="126">
        <v>0</v>
      </c>
      <c r="AK878" s="126">
        <v>1</v>
      </c>
      <c r="AL878" s="126">
        <v>9.6999999999999993</v>
      </c>
      <c r="AM878" s="126">
        <v>0</v>
      </c>
      <c r="AN878" s="126">
        <v>0</v>
      </c>
      <c r="AO878" s="120"/>
      <c r="AP878" s="92">
        <f t="shared" si="568"/>
        <v>93.899999999999991</v>
      </c>
      <c r="AQ878" s="93" t="s">
        <v>1301</v>
      </c>
      <c r="AR878" s="483"/>
      <c r="AS878" s="484"/>
      <c r="AT878" s="96">
        <f>COUNT(K878:AO878)</f>
        <v>30</v>
      </c>
      <c r="AU878" s="97">
        <f>COUNTIF(K878:AO878,"&gt;0")</f>
        <v>14</v>
      </c>
      <c r="AV878" s="98"/>
      <c r="AW878" s="58">
        <f t="shared" si="598"/>
        <v>0</v>
      </c>
      <c r="AX878" s="99"/>
      <c r="AY878" s="100">
        <f>MAX(K878:AO878)</f>
        <v>30</v>
      </c>
      <c r="AZ878" s="101">
        <v>57.4</v>
      </c>
      <c r="BA878" s="102">
        <f t="shared" si="574"/>
        <v>-27.4</v>
      </c>
      <c r="BB878" s="102" t="str">
        <f t="shared" si="575"/>
        <v/>
      </c>
      <c r="BC878" s="102" t="str">
        <f t="shared" si="576"/>
        <v/>
      </c>
      <c r="BD878" s="102" t="s">
        <v>1301</v>
      </c>
      <c r="BE878" s="103" t="e">
        <f>AU878-BD878</f>
        <v>#VALUE!</v>
      </c>
      <c r="BF878" s="600" t="s">
        <v>636</v>
      </c>
      <c r="BG878" s="105" t="s">
        <v>1301</v>
      </c>
      <c r="BH878" s="105" t="s">
        <v>1301</v>
      </c>
      <c r="BI878" s="105" t="s">
        <v>1301</v>
      </c>
      <c r="BJ878" s="105" t="s">
        <v>1301</v>
      </c>
      <c r="BK878" s="105" t="s">
        <v>1301</v>
      </c>
      <c r="BL878" s="105" t="s">
        <v>1301</v>
      </c>
      <c r="BM878" s="105" t="s">
        <v>1301</v>
      </c>
      <c r="BN878" s="105" t="s">
        <v>1301</v>
      </c>
      <c r="BO878" s="105" t="s">
        <v>1301</v>
      </c>
      <c r="BP878" s="105" t="s">
        <v>1301</v>
      </c>
      <c r="BQ878" s="105" t="s">
        <v>1301</v>
      </c>
      <c r="BR878" s="106" t="s">
        <v>1301</v>
      </c>
      <c r="BS878" s="107"/>
      <c r="BT878" s="108" t="s">
        <v>1301</v>
      </c>
      <c r="BU878" s="108" t="s">
        <v>1301</v>
      </c>
      <c r="BV878" s="108" t="s">
        <v>1301</v>
      </c>
      <c r="BW878" s="108" t="s">
        <v>1301</v>
      </c>
      <c r="BX878" s="108" t="s">
        <v>1301</v>
      </c>
      <c r="BY878" s="109" t="s">
        <v>1301</v>
      </c>
      <c r="BZ878" s="109" t="s">
        <v>1301</v>
      </c>
      <c r="CA878" s="109" t="s">
        <v>1301</v>
      </c>
      <c r="CB878" s="109" t="s">
        <v>1301</v>
      </c>
      <c r="CC878" s="109" t="s">
        <v>1301</v>
      </c>
      <c r="CD878" s="109" t="s">
        <v>1301</v>
      </c>
      <c r="CE878" s="109" t="s">
        <v>1301</v>
      </c>
      <c r="CF878" s="110"/>
      <c r="CG878" s="111">
        <v>39.6</v>
      </c>
      <c r="CH878" s="111">
        <v>40.5</v>
      </c>
      <c r="CI878" s="111">
        <v>39.4</v>
      </c>
      <c r="CJ878" s="111">
        <v>57.4</v>
      </c>
      <c r="CK878" s="111">
        <v>59.5</v>
      </c>
      <c r="CL878" s="111">
        <v>35</v>
      </c>
      <c r="CM878" s="111">
        <v>29.1</v>
      </c>
      <c r="CN878" s="111">
        <v>46</v>
      </c>
      <c r="CO878" s="111">
        <v>35</v>
      </c>
      <c r="CP878" s="111">
        <v>57</v>
      </c>
      <c r="CQ878" s="111">
        <v>65</v>
      </c>
      <c r="CR878" s="111">
        <v>47.2</v>
      </c>
      <c r="CS878" s="112"/>
      <c r="CT878" s="601" t="s">
        <v>636</v>
      </c>
      <c r="CU878" s="114">
        <f t="shared" si="600"/>
        <v>11.099999999999998</v>
      </c>
      <c r="CV878" s="114"/>
      <c r="CW878" s="114"/>
      <c r="CX878" s="114">
        <f t="shared" si="601"/>
        <v>60.1</v>
      </c>
      <c r="CY878" s="114"/>
      <c r="CZ878" s="114"/>
      <c r="DA878" s="114">
        <f t="shared" si="602"/>
        <v>22.7</v>
      </c>
      <c r="DB878" s="115">
        <f t="shared" si="599"/>
        <v>93.9</v>
      </c>
      <c r="DC878" s="116">
        <f t="shared" si="603"/>
        <v>10</v>
      </c>
      <c r="DD878" s="116">
        <f t="shared" si="604"/>
        <v>10</v>
      </c>
      <c r="DE878" s="116">
        <f t="shared" si="605"/>
        <v>10</v>
      </c>
      <c r="DF878" s="117">
        <f t="shared" si="606"/>
        <v>30</v>
      </c>
      <c r="DH878" s="119">
        <v>7.7238767281106</v>
      </c>
      <c r="DI878" s="119">
        <v>6.4210541474654388</v>
      </c>
      <c r="DJ878" s="120">
        <v>8.9336405529953922</v>
      </c>
      <c r="DK878" s="121"/>
      <c r="DL878" s="119">
        <v>9.2701061532925486</v>
      </c>
      <c r="DM878" s="119">
        <v>16.491030946383585</v>
      </c>
      <c r="DN878" s="120">
        <v>12.978148614609569</v>
      </c>
      <c r="DO878" s="121"/>
      <c r="DP878" s="119">
        <v>18.359824348879471</v>
      </c>
      <c r="DQ878" s="119">
        <v>19.881356753482741</v>
      </c>
      <c r="DR878" s="120">
        <v>26.170357359176261</v>
      </c>
      <c r="DS878" s="121"/>
      <c r="DT878" s="119">
        <v>26.79650169334975</v>
      </c>
      <c r="DU878" s="119">
        <v>30.158424415024626</v>
      </c>
      <c r="DV878" s="120">
        <v>34.805788177339892</v>
      </c>
      <c r="DW878" s="121"/>
      <c r="DX878" s="119">
        <v>38.052991772625283</v>
      </c>
      <c r="DY878" s="119">
        <v>27.665553477935674</v>
      </c>
      <c r="DZ878" s="120">
        <v>32.499311892296191</v>
      </c>
      <c r="EA878" s="121"/>
      <c r="EB878" s="119">
        <v>24.925920447074297</v>
      </c>
      <c r="EC878" s="119">
        <v>19.920715538023234</v>
      </c>
      <c r="ED878" s="120">
        <v>22.82373438527285</v>
      </c>
      <c r="EE878" s="121"/>
      <c r="EF878" s="119">
        <v>20.533309990662929</v>
      </c>
      <c r="EG878" s="119">
        <v>20.43735994397759</v>
      </c>
      <c r="EH878" s="120">
        <v>17.750758636788046</v>
      </c>
      <c r="EI878" s="121"/>
      <c r="EJ878" s="119">
        <v>15.843713139891483</v>
      </c>
      <c r="EK878" s="119">
        <v>14.923755602736492</v>
      </c>
      <c r="EL878" s="120">
        <v>17.376975701816463</v>
      </c>
      <c r="EM878" s="121"/>
      <c r="EN878" s="119">
        <v>16.162199567917909</v>
      </c>
      <c r="EO878" s="119">
        <v>13.355590062111807</v>
      </c>
      <c r="EP878" s="120">
        <v>21.678638941398873</v>
      </c>
      <c r="EQ878" s="121"/>
      <c r="ER878" s="119">
        <v>24.21264972246567</v>
      </c>
      <c r="ES878" s="119">
        <v>35.063131755769788</v>
      </c>
      <c r="ET878" s="120">
        <v>38.98136137890738</v>
      </c>
      <c r="EU878" s="121"/>
      <c r="EV878" s="119">
        <v>27.419191919191928</v>
      </c>
      <c r="EW878" s="119">
        <v>29.439553429027125</v>
      </c>
      <c r="EX878" s="120">
        <v>23.570884281410603</v>
      </c>
      <c r="EY878" s="121"/>
      <c r="EZ878" s="119">
        <v>20.927209375989868</v>
      </c>
      <c r="FA878" s="119">
        <v>14.705606588533422</v>
      </c>
      <c r="FB878" s="120">
        <v>6.8814697497624344</v>
      </c>
    </row>
    <row r="879" spans="1:158" s="118" customFormat="1" ht="15" customHeight="1" x14ac:dyDescent="0.25">
      <c r="A879" s="260"/>
      <c r="B879" s="534">
        <v>-74.150000000000006</v>
      </c>
      <c r="C879" s="534">
        <v>4.7</v>
      </c>
      <c r="D879" s="87">
        <v>2555</v>
      </c>
      <c r="E879" s="608" t="s">
        <v>760</v>
      </c>
      <c r="F879" s="609" t="s">
        <v>455</v>
      </c>
      <c r="G879" s="609" t="s">
        <v>1515</v>
      </c>
      <c r="H879" s="609" t="s">
        <v>1520</v>
      </c>
      <c r="I879" s="609" t="s">
        <v>1552</v>
      </c>
      <c r="J879" s="610" t="s">
        <v>1502</v>
      </c>
      <c r="K879" s="611" t="s">
        <v>1301</v>
      </c>
      <c r="L879" s="612" t="s">
        <v>1301</v>
      </c>
      <c r="M879" s="612" t="s">
        <v>1301</v>
      </c>
      <c r="N879" s="612" t="s">
        <v>1301</v>
      </c>
      <c r="O879" s="612" t="s">
        <v>1301</v>
      </c>
      <c r="P879" s="612" t="s">
        <v>1301</v>
      </c>
      <c r="Q879" s="612" t="s">
        <v>1301</v>
      </c>
      <c r="R879" s="612" t="s">
        <v>1301</v>
      </c>
      <c r="S879" s="612" t="s">
        <v>1301</v>
      </c>
      <c r="T879" s="612" t="s">
        <v>1301</v>
      </c>
      <c r="U879" s="612" t="s">
        <v>1301</v>
      </c>
      <c r="V879" s="675" t="s">
        <v>1301</v>
      </c>
      <c r="W879" s="675" t="s">
        <v>1301</v>
      </c>
      <c r="X879" s="612" t="s">
        <v>1301</v>
      </c>
      <c r="Y879" s="612" t="s">
        <v>1301</v>
      </c>
      <c r="Z879" s="611" t="s">
        <v>1301</v>
      </c>
      <c r="AA879" s="612" t="s">
        <v>1301</v>
      </c>
      <c r="AB879" s="612" t="s">
        <v>1301</v>
      </c>
      <c r="AC879" s="612" t="s">
        <v>1301</v>
      </c>
      <c r="AD879" s="611" t="s">
        <v>1301</v>
      </c>
      <c r="AE879" s="612" t="s">
        <v>1301</v>
      </c>
      <c r="AF879" s="612" t="s">
        <v>1301</v>
      </c>
      <c r="AG879" s="612" t="s">
        <v>1301</v>
      </c>
      <c r="AH879" s="612" t="s">
        <v>1301</v>
      </c>
      <c r="AI879" s="612" t="s">
        <v>1301</v>
      </c>
      <c r="AJ879" s="612" t="s">
        <v>1301</v>
      </c>
      <c r="AK879" s="612" t="s">
        <v>1301</v>
      </c>
      <c r="AL879" s="612" t="s">
        <v>1301</v>
      </c>
      <c r="AM879" s="612" t="s">
        <v>1301</v>
      </c>
      <c r="AN879" s="612" t="s">
        <v>1301</v>
      </c>
      <c r="AO879" s="613"/>
      <c r="AP879" s="92" t="str">
        <f t="shared" si="568"/>
        <v/>
      </c>
      <c r="AQ879" s="93" t="s">
        <v>1301</v>
      </c>
      <c r="AR879" s="483"/>
      <c r="AS879" s="484"/>
      <c r="AT879" s="96"/>
      <c r="AU879" s="97"/>
      <c r="AV879" s="98"/>
      <c r="AW879" s="58"/>
      <c r="AX879" s="99"/>
      <c r="AY879" s="100"/>
      <c r="AZ879" s="101"/>
      <c r="BA879" s="102" t="str">
        <f t="shared" si="574"/>
        <v/>
      </c>
      <c r="BB879" s="102" t="str">
        <f t="shared" si="575"/>
        <v/>
      </c>
      <c r="BC879" s="102" t="str">
        <f t="shared" si="576"/>
        <v/>
      </c>
      <c r="BD879" s="102" t="s">
        <v>1301</v>
      </c>
      <c r="BE879" s="103"/>
      <c r="BF879" s="600" t="s">
        <v>760</v>
      </c>
      <c r="BG879" s="105" t="s">
        <v>1301</v>
      </c>
      <c r="BH879" s="105" t="s">
        <v>1301</v>
      </c>
      <c r="BI879" s="105" t="s">
        <v>1301</v>
      </c>
      <c r="BJ879" s="105" t="s">
        <v>1301</v>
      </c>
      <c r="BK879" s="105" t="s">
        <v>1301</v>
      </c>
      <c r="BL879" s="105" t="s">
        <v>1301</v>
      </c>
      <c r="BM879" s="105" t="s">
        <v>1301</v>
      </c>
      <c r="BN879" s="105" t="s">
        <v>1301</v>
      </c>
      <c r="BO879" s="105" t="s">
        <v>1301</v>
      </c>
      <c r="BP879" s="105" t="s">
        <v>1301</v>
      </c>
      <c r="BQ879" s="105" t="s">
        <v>1301</v>
      </c>
      <c r="BR879" s="106" t="s">
        <v>1301</v>
      </c>
      <c r="BS879" s="107"/>
      <c r="BT879" s="142" t="s">
        <v>1301</v>
      </c>
      <c r="BU879" s="143" t="s">
        <v>1301</v>
      </c>
      <c r="BV879" s="143" t="s">
        <v>1301</v>
      </c>
      <c r="BW879" s="143" t="s">
        <v>1301</v>
      </c>
      <c r="BX879" s="143" t="s">
        <v>1301</v>
      </c>
      <c r="BY879" s="143" t="s">
        <v>1301</v>
      </c>
      <c r="BZ879" s="143" t="s">
        <v>1301</v>
      </c>
      <c r="CA879" s="143" t="s">
        <v>1301</v>
      </c>
      <c r="CB879" s="143" t="s">
        <v>1301</v>
      </c>
      <c r="CC879" s="143" t="s">
        <v>1301</v>
      </c>
      <c r="CD879" s="143" t="s">
        <v>1301</v>
      </c>
      <c r="CE879" s="144" t="s">
        <v>1301</v>
      </c>
      <c r="CF879" s="110"/>
      <c r="CG879" s="111"/>
      <c r="CH879" s="111"/>
      <c r="CI879" s="111"/>
      <c r="CJ879" s="111"/>
      <c r="CK879" s="111"/>
      <c r="CL879" s="111"/>
      <c r="CM879" s="111"/>
      <c r="CN879" s="111"/>
      <c r="CO879" s="111"/>
      <c r="CP879" s="111"/>
      <c r="CQ879" s="111"/>
      <c r="CR879" s="111"/>
      <c r="CS879" s="112"/>
      <c r="CT879" s="601" t="s">
        <v>760</v>
      </c>
      <c r="CU879" s="114">
        <f t="shared" si="600"/>
        <v>0</v>
      </c>
      <c r="CV879" s="114"/>
      <c r="CW879" s="114"/>
      <c r="CX879" s="114">
        <f t="shared" si="601"/>
        <v>0</v>
      </c>
      <c r="CY879" s="114"/>
      <c r="CZ879" s="114"/>
      <c r="DA879" s="114">
        <f t="shared" si="602"/>
        <v>0</v>
      </c>
      <c r="DB879" s="115">
        <f t="shared" si="599"/>
        <v>0</v>
      </c>
      <c r="DC879" s="116">
        <f t="shared" si="603"/>
        <v>0</v>
      </c>
      <c r="DD879" s="116">
        <f t="shared" si="604"/>
        <v>0</v>
      </c>
      <c r="DE879" s="116">
        <f t="shared" si="605"/>
        <v>0</v>
      </c>
      <c r="DF879" s="117">
        <f t="shared" si="606"/>
        <v>0</v>
      </c>
      <c r="DH879" s="119"/>
      <c r="DI879" s="119"/>
      <c r="DJ879" s="120"/>
      <c r="DK879" s="121"/>
      <c r="DL879" s="119"/>
      <c r="DM879" s="119"/>
      <c r="DN879" s="120"/>
      <c r="DO879" s="121"/>
      <c r="DP879" s="119"/>
      <c r="DQ879" s="119"/>
      <c r="DR879" s="120"/>
      <c r="DS879" s="121"/>
      <c r="DT879" s="119"/>
      <c r="DU879" s="119"/>
      <c r="DV879" s="120"/>
      <c r="DW879" s="121"/>
      <c r="DX879" s="119"/>
      <c r="DY879" s="119"/>
      <c r="DZ879" s="120"/>
      <c r="EA879" s="121"/>
      <c r="EB879" s="119"/>
      <c r="EC879" s="119"/>
      <c r="ED879" s="120"/>
      <c r="EE879" s="121"/>
      <c r="EF879" s="119"/>
      <c r="EG879" s="119"/>
      <c r="EH879" s="120"/>
      <c r="EI879" s="121"/>
      <c r="EJ879" s="119"/>
      <c r="EK879" s="119"/>
      <c r="EL879" s="120"/>
      <c r="EM879" s="121"/>
      <c r="EN879" s="119"/>
      <c r="EO879" s="119"/>
      <c r="EP879" s="120"/>
      <c r="EQ879" s="121"/>
      <c r="ER879" s="119"/>
      <c r="ES879" s="119"/>
      <c r="ET879" s="120"/>
      <c r="EU879" s="121"/>
      <c r="EV879" s="119"/>
      <c r="EW879" s="119"/>
      <c r="EX879" s="120"/>
      <c r="EY879" s="121"/>
      <c r="EZ879" s="119"/>
      <c r="FA879" s="119"/>
      <c r="FB879" s="120"/>
    </row>
    <row r="880" spans="1:158" s="118" customFormat="1" ht="15" customHeight="1" x14ac:dyDescent="0.25">
      <c r="A880" s="260">
        <v>24010170</v>
      </c>
      <c r="B880" s="534">
        <v>-73.683333333333337</v>
      </c>
      <c r="C880" s="534">
        <v>5.3833333333333337</v>
      </c>
      <c r="D880" s="87">
        <v>2690</v>
      </c>
      <c r="E880" s="387" t="s">
        <v>637</v>
      </c>
      <c r="F880" s="89" t="s">
        <v>455</v>
      </c>
      <c r="G880" s="89" t="s">
        <v>1515</v>
      </c>
      <c r="H880" s="89" t="s">
        <v>752</v>
      </c>
      <c r="I880" s="89" t="s">
        <v>1588</v>
      </c>
      <c r="J880" s="171" t="s">
        <v>1156</v>
      </c>
      <c r="K880" s="339" t="s">
        <v>1301</v>
      </c>
      <c r="L880" s="126" t="s">
        <v>1301</v>
      </c>
      <c r="M880" s="126">
        <v>0.5</v>
      </c>
      <c r="N880" s="126" t="s">
        <v>1301</v>
      </c>
      <c r="O880" s="126" t="s">
        <v>1301</v>
      </c>
      <c r="P880" s="126" t="s">
        <v>1301</v>
      </c>
      <c r="Q880" s="126" t="s">
        <v>1301</v>
      </c>
      <c r="R880" s="126" t="s">
        <v>1301</v>
      </c>
      <c r="S880" s="126" t="s">
        <v>1301</v>
      </c>
      <c r="T880" s="126" t="s">
        <v>1301</v>
      </c>
      <c r="U880" s="126" t="s">
        <v>1301</v>
      </c>
      <c r="V880" s="661" t="s">
        <v>1301</v>
      </c>
      <c r="W880" s="661" t="s">
        <v>1301</v>
      </c>
      <c r="X880" s="126" t="s">
        <v>1301</v>
      </c>
      <c r="Y880" s="126" t="s">
        <v>1301</v>
      </c>
      <c r="Z880" s="339" t="s">
        <v>1301</v>
      </c>
      <c r="AA880" s="126" t="s">
        <v>1301</v>
      </c>
      <c r="AB880" s="126" t="s">
        <v>1301</v>
      </c>
      <c r="AC880" s="126" t="s">
        <v>1301</v>
      </c>
      <c r="AD880" s="339" t="s">
        <v>1301</v>
      </c>
      <c r="AE880" s="126" t="s">
        <v>1301</v>
      </c>
      <c r="AF880" s="126" t="s">
        <v>1301</v>
      </c>
      <c r="AG880" s="126" t="s">
        <v>1301</v>
      </c>
      <c r="AH880" s="126" t="s">
        <v>1301</v>
      </c>
      <c r="AI880" s="126" t="s">
        <v>1301</v>
      </c>
      <c r="AJ880" s="126" t="s">
        <v>1301</v>
      </c>
      <c r="AK880" s="126" t="s">
        <v>1301</v>
      </c>
      <c r="AL880" s="126" t="s">
        <v>1301</v>
      </c>
      <c r="AM880" s="126" t="s">
        <v>1301</v>
      </c>
      <c r="AN880" s="126" t="s">
        <v>1301</v>
      </c>
      <c r="AO880" s="120"/>
      <c r="AP880" s="92" t="str">
        <f t="shared" si="568"/>
        <v/>
      </c>
      <c r="AQ880" s="93">
        <v>105.44827586206893</v>
      </c>
      <c r="AR880" s="94" t="e">
        <f>+AP880*100/AQ880</f>
        <v>#VALUE!</v>
      </c>
      <c r="AS880" s="95" t="e">
        <f>IF(AND((AP880*$AT$1*100/(AQ880*AT880))&gt;100+3.33*AP880-AQ880*AT880/$AT$1,AQ880&lt;30),IF(100+3.33*AP880-AQ880*AT880/$AT$1&gt;200,200,100+3.33*AP880-AQ880*AT880/$AT$1),IF((AP880*$AT$1*100/(AQ880*AT880))&lt;100+AP880-3.33*AQ880*AT880/$AT$1,100+AP880-3.33*AQ880*AT880/$AT$1,IF((AP880*$AT$1*100/(AQ880*AT880))&gt;200,200,(AP880*$AT$1*100/(AQ880*AT880)))))</f>
        <v>#VALUE!</v>
      </c>
      <c r="AT880" s="96">
        <f t="shared" si="597"/>
        <v>1</v>
      </c>
      <c r="AU880" s="97">
        <f>COUNTIF(K880:AO880,"&gt;0")</f>
        <v>1</v>
      </c>
      <c r="AV880" s="98"/>
      <c r="AW880" s="58">
        <f t="shared" si="598"/>
        <v>0.5</v>
      </c>
      <c r="AX880" s="99"/>
      <c r="AY880" s="100">
        <f>MAX(K880:AO880)</f>
        <v>0.5</v>
      </c>
      <c r="AZ880" s="101">
        <v>58</v>
      </c>
      <c r="BA880" s="102">
        <f t="shared" si="574"/>
        <v>-57.5</v>
      </c>
      <c r="BB880" s="102" t="str">
        <f t="shared" si="575"/>
        <v/>
      </c>
      <c r="BC880" s="102" t="str">
        <f t="shared" si="576"/>
        <v/>
      </c>
      <c r="BD880" s="102">
        <v>11.620689655172413</v>
      </c>
      <c r="BE880" s="103">
        <f>AU880-BD880</f>
        <v>-10.620689655172413</v>
      </c>
      <c r="BF880" s="171" t="s">
        <v>637</v>
      </c>
      <c r="BG880" s="105">
        <v>54.875862068965532</v>
      </c>
      <c r="BH880" s="105">
        <v>59.699999999999989</v>
      </c>
      <c r="BI880" s="105">
        <v>106.07241379310346</v>
      </c>
      <c r="BJ880" s="105">
        <v>105.44827586206893</v>
      </c>
      <c r="BK880" s="105">
        <v>79.017241379310335</v>
      </c>
      <c r="BL880" s="105">
        <v>40.792592592592598</v>
      </c>
      <c r="BM880" s="105">
        <v>35.18928571428571</v>
      </c>
      <c r="BN880" s="105">
        <v>32.25714285714286</v>
      </c>
      <c r="BO880" s="105">
        <v>45.65</v>
      </c>
      <c r="BP880" s="105">
        <v>108.34999999999998</v>
      </c>
      <c r="BQ880" s="105">
        <v>135.34642857142859</v>
      </c>
      <c r="BR880" s="106">
        <v>84.627586206896552</v>
      </c>
      <c r="BS880" s="107"/>
      <c r="BT880" s="108">
        <v>6.6896551724137909</v>
      </c>
      <c r="BU880" s="108">
        <v>6.65101070154578</v>
      </c>
      <c r="BV880" s="108">
        <v>10.68965517241379</v>
      </c>
      <c r="BW880" s="108">
        <v>11.620689655172413</v>
      </c>
      <c r="BX880" s="108">
        <v>10.034482758620687</v>
      </c>
      <c r="BY880" s="109">
        <v>8.6420927467300839</v>
      </c>
      <c r="BZ880" s="109">
        <v>7.8928571428571388</v>
      </c>
      <c r="CA880" s="109">
        <v>7.1080459770114928</v>
      </c>
      <c r="CB880" s="109">
        <v>6.7</v>
      </c>
      <c r="CC880" s="109">
        <v>10.642260536398467</v>
      </c>
      <c r="CD880" s="109">
        <v>13.153388822829969</v>
      </c>
      <c r="CE880" s="109">
        <v>8.5517241379310303</v>
      </c>
      <c r="CF880" s="110"/>
      <c r="CG880" s="111">
        <v>46</v>
      </c>
      <c r="CH880" s="111">
        <v>41.1</v>
      </c>
      <c r="CI880" s="111">
        <v>70.7</v>
      </c>
      <c r="CJ880" s="111">
        <v>58</v>
      </c>
      <c r="CK880" s="111">
        <v>57</v>
      </c>
      <c r="CL880" s="111">
        <v>48</v>
      </c>
      <c r="CM880" s="111">
        <v>28.5</v>
      </c>
      <c r="CN880" s="111">
        <v>37</v>
      </c>
      <c r="CO880" s="111">
        <v>35</v>
      </c>
      <c r="CP880" s="111">
        <v>65</v>
      </c>
      <c r="CQ880" s="111">
        <v>58.9</v>
      </c>
      <c r="CR880" s="111">
        <v>49.3</v>
      </c>
      <c r="CS880" s="112"/>
      <c r="CT880" s="382" t="s">
        <v>637</v>
      </c>
      <c r="CU880" s="114">
        <f t="shared" si="600"/>
        <v>0.5</v>
      </c>
      <c r="CV880" s="114"/>
      <c r="CW880" s="114"/>
      <c r="CX880" s="114">
        <f t="shared" si="601"/>
        <v>0</v>
      </c>
      <c r="CY880" s="114"/>
      <c r="CZ880" s="114"/>
      <c r="DA880" s="114">
        <f t="shared" si="602"/>
        <v>0</v>
      </c>
      <c r="DB880" s="115">
        <f t="shared" si="599"/>
        <v>0.5</v>
      </c>
      <c r="DC880" s="116">
        <f t="shared" si="603"/>
        <v>1</v>
      </c>
      <c r="DD880" s="116">
        <f t="shared" si="604"/>
        <v>0</v>
      </c>
      <c r="DE880" s="116">
        <f t="shared" si="605"/>
        <v>0</v>
      </c>
      <c r="DF880" s="117">
        <f t="shared" si="606"/>
        <v>1</v>
      </c>
      <c r="DH880" s="119">
        <v>19.471183357962946</v>
      </c>
      <c r="DI880" s="119">
        <v>14.778128907582133</v>
      </c>
      <c r="DJ880" s="120">
        <v>11.982266681823351</v>
      </c>
      <c r="DK880" s="121"/>
      <c r="DL880" s="119">
        <v>13.073340741489037</v>
      </c>
      <c r="DM880" s="119">
        <v>21.823214466107686</v>
      </c>
      <c r="DN880" s="120">
        <v>18.735023739771691</v>
      </c>
      <c r="DO880" s="121"/>
      <c r="DP880" s="119">
        <v>28.113001735106995</v>
      </c>
      <c r="DQ880" s="119">
        <v>26.712353961827642</v>
      </c>
      <c r="DR880" s="120">
        <v>36.216749566223243</v>
      </c>
      <c r="DS880" s="121"/>
      <c r="DT880" s="119">
        <v>34.392463990360909</v>
      </c>
      <c r="DU880" s="119">
        <v>31.293143107508623</v>
      </c>
      <c r="DV880" s="120">
        <v>30.393340270551501</v>
      </c>
      <c r="DW880" s="121"/>
      <c r="DX880" s="119">
        <v>28.975181857081729</v>
      </c>
      <c r="DY880" s="119">
        <v>20.182712879760377</v>
      </c>
      <c r="DZ880" s="120">
        <v>36.868421052631582</v>
      </c>
      <c r="EA880" s="121"/>
      <c r="EB880" s="119">
        <v>14.313591540929073</v>
      </c>
      <c r="EC880" s="119">
        <v>13.612926220743734</v>
      </c>
      <c r="ED880" s="120">
        <v>16.415587501485092</v>
      </c>
      <c r="EE880" s="121"/>
      <c r="EF880" s="119">
        <v>14.556429734129138</v>
      </c>
      <c r="EG880" s="119">
        <v>13.06090613130765</v>
      </c>
      <c r="EH880" s="120">
        <v>11.066874660879002</v>
      </c>
      <c r="EI880" s="121"/>
      <c r="EJ880" s="119">
        <v>8.7339936379410084</v>
      </c>
      <c r="EK880" s="119">
        <v>10.009745517640255</v>
      </c>
      <c r="EL880" s="120">
        <v>16.97731347599769</v>
      </c>
      <c r="EM880" s="121"/>
      <c r="EN880" s="119">
        <v>18.035493357671633</v>
      </c>
      <c r="EO880" s="119">
        <v>10.042490619612614</v>
      </c>
      <c r="EP880" s="120">
        <v>25.106226549031536</v>
      </c>
      <c r="EQ880" s="121"/>
      <c r="ER880" s="119">
        <v>23.335512843542304</v>
      </c>
      <c r="ES880" s="119">
        <v>47.296084066822353</v>
      </c>
      <c r="ET880" s="120">
        <v>51.463139931740621</v>
      </c>
      <c r="EU880" s="121"/>
      <c r="EV880" s="119">
        <v>41.204549363605096</v>
      </c>
      <c r="EW880" s="119">
        <v>45.826539387684903</v>
      </c>
      <c r="EX880" s="120">
        <v>40.024466804265572</v>
      </c>
      <c r="EY880" s="121"/>
      <c r="EZ880" s="119">
        <v>42.116384499623777</v>
      </c>
      <c r="FA880" s="119">
        <v>36.838901429646349</v>
      </c>
      <c r="FB880" s="120">
        <v>12.728047404063206</v>
      </c>
    </row>
    <row r="881" spans="1:158" s="118" customFormat="1" ht="15" customHeight="1" x14ac:dyDescent="0.25">
      <c r="A881" s="260">
        <v>35020300</v>
      </c>
      <c r="B881" s="534">
        <v>-74</v>
      </c>
      <c r="C881" s="534">
        <v>4.25</v>
      </c>
      <c r="D881" s="87">
        <v>2300</v>
      </c>
      <c r="E881" s="605" t="s">
        <v>638</v>
      </c>
      <c r="F881" s="210" t="s">
        <v>455</v>
      </c>
      <c r="G881" s="210" t="s">
        <v>1524</v>
      </c>
      <c r="H881" s="210" t="s">
        <v>737</v>
      </c>
      <c r="I881" s="210" t="s">
        <v>1649</v>
      </c>
      <c r="J881" s="365" t="s">
        <v>1157</v>
      </c>
      <c r="K881" s="339">
        <v>0.4</v>
      </c>
      <c r="L881" s="126">
        <v>0</v>
      </c>
      <c r="M881" s="126">
        <v>0</v>
      </c>
      <c r="N881" s="126">
        <v>0.4</v>
      </c>
      <c r="O881" s="126">
        <v>9.4</v>
      </c>
      <c r="P881" s="126">
        <v>7.5</v>
      </c>
      <c r="Q881" s="126">
        <v>10.9</v>
      </c>
      <c r="R881" s="126">
        <v>0.1</v>
      </c>
      <c r="S881" s="126">
        <v>5.5</v>
      </c>
      <c r="T881" s="126">
        <v>7</v>
      </c>
      <c r="U881" s="126">
        <v>0.5</v>
      </c>
      <c r="V881" s="661">
        <v>0</v>
      </c>
      <c r="W881" s="661">
        <v>20.399999999999999</v>
      </c>
      <c r="X881" s="126">
        <v>10.3</v>
      </c>
      <c r="Y881" s="126">
        <v>0</v>
      </c>
      <c r="Z881" s="339">
        <v>10.6</v>
      </c>
      <c r="AA881" s="126">
        <v>20.8</v>
      </c>
      <c r="AB881" s="126">
        <v>0.3</v>
      </c>
      <c r="AC881" s="126">
        <v>0</v>
      </c>
      <c r="AD881" s="339">
        <v>7.5</v>
      </c>
      <c r="AE881" s="126">
        <v>0</v>
      </c>
      <c r="AF881" s="126">
        <v>0.1</v>
      </c>
      <c r="AG881" s="126">
        <v>0.4</v>
      </c>
      <c r="AH881" s="126">
        <v>0.3</v>
      </c>
      <c r="AI881" s="126">
        <v>0</v>
      </c>
      <c r="AJ881" s="126">
        <v>0</v>
      </c>
      <c r="AK881" s="126">
        <v>0.3</v>
      </c>
      <c r="AL881" s="126">
        <v>20.7</v>
      </c>
      <c r="AM881" s="126">
        <v>4.7</v>
      </c>
      <c r="AN881" s="126">
        <v>0</v>
      </c>
      <c r="AO881" s="120"/>
      <c r="AP881" s="92">
        <f t="shared" si="568"/>
        <v>138.09999999999997</v>
      </c>
      <c r="AQ881" s="93">
        <v>167.6793103448276</v>
      </c>
      <c r="AR881" s="94">
        <f>+AP881*100/AQ881</f>
        <v>82.359594463980883</v>
      </c>
      <c r="AS881" s="95">
        <f>IF(AND((AP881*$AT$1*100/(AQ881*AT881))&gt;100+3.33*AP881-AQ881*AT881/$AT$1,AQ881&lt;30),IF(100+3.33*AP881-AQ881*AT881/$AT$1&gt;200,200,100+3.33*AP881-AQ881*AT881/$AT$1),IF((AP881*$AT$1*100/(AQ881*AT881))&lt;100+AP881-3.33*AQ881*AT881/$AT$1,100+AP881-3.33*AQ881*AT881/$AT$1,IF((AP881*$AT$1*100/(AQ881*AT881))&gt;200,200,(AP881*$AT$1*100/(AQ881*AT881)))))</f>
        <v>82.359594463980883</v>
      </c>
      <c r="AT881" s="96">
        <f t="shared" si="597"/>
        <v>30</v>
      </c>
      <c r="AU881" s="97">
        <f>COUNTIF(K881:AO881,"&gt;0")</f>
        <v>21</v>
      </c>
      <c r="AV881" s="98"/>
      <c r="AW881" s="58">
        <f t="shared" si="598"/>
        <v>0</v>
      </c>
      <c r="AX881" s="99"/>
      <c r="AY881" s="100">
        <f>MAX(K881:AO881)</f>
        <v>20.8</v>
      </c>
      <c r="AZ881" s="101">
        <v>50.1</v>
      </c>
      <c r="BA881" s="102">
        <f t="shared" si="574"/>
        <v>-29.3</v>
      </c>
      <c r="BB881" s="102" t="str">
        <f t="shared" si="575"/>
        <v/>
      </c>
      <c r="BC881" s="102" t="str">
        <f t="shared" si="576"/>
        <v/>
      </c>
      <c r="BD881" s="102">
        <v>17.324137931034475</v>
      </c>
      <c r="BE881" s="103">
        <f>AU881-BD881</f>
        <v>3.6758620689655253</v>
      </c>
      <c r="BF881" s="606" t="s">
        <v>638</v>
      </c>
      <c r="BG881" s="105">
        <v>41.8</v>
      </c>
      <c r="BH881" s="105">
        <v>68.666666666666671</v>
      </c>
      <c r="BI881" s="105">
        <v>101.13703703703703</v>
      </c>
      <c r="BJ881" s="105">
        <v>167.6793103448276</v>
      </c>
      <c r="BK881" s="105">
        <v>223.38620689655176</v>
      </c>
      <c r="BL881" s="105">
        <v>240.76538461538459</v>
      </c>
      <c r="BM881" s="105">
        <v>227.71538461538464</v>
      </c>
      <c r="BN881" s="105">
        <v>181.89642857142857</v>
      </c>
      <c r="BO881" s="105">
        <v>114.76538461538462</v>
      </c>
      <c r="BP881" s="105">
        <v>129.47777777777779</v>
      </c>
      <c r="BQ881" s="105">
        <v>117.58148148148148</v>
      </c>
      <c r="BR881" s="106">
        <v>62.078571428571429</v>
      </c>
      <c r="BS881" s="107"/>
      <c r="BT881" s="142">
        <v>6.3999999999999986</v>
      </c>
      <c r="BU881" s="143">
        <v>8.5524843398406603</v>
      </c>
      <c r="BV881" s="143">
        <v>12.395555555555553</v>
      </c>
      <c r="BW881" s="143">
        <v>17.324137931034475</v>
      </c>
      <c r="BX881" s="143">
        <v>20.896551724137929</v>
      </c>
      <c r="BY881" s="143">
        <v>21.582375478927204</v>
      </c>
      <c r="BZ881" s="143">
        <v>20.994581280788179</v>
      </c>
      <c r="CA881" s="143">
        <v>18.63</v>
      </c>
      <c r="CB881" s="143">
        <v>13.646551724137934</v>
      </c>
      <c r="CC881" s="143">
        <v>14.208045977011494</v>
      </c>
      <c r="CD881" s="143">
        <v>13.157635467980299</v>
      </c>
      <c r="CE881" s="144">
        <v>8.96428571428571</v>
      </c>
      <c r="CF881" s="110"/>
      <c r="CG881" s="111">
        <v>30.6</v>
      </c>
      <c r="CH881" s="111">
        <v>50.6</v>
      </c>
      <c r="CI881" s="111">
        <v>58</v>
      </c>
      <c r="CJ881" s="111">
        <v>50.1</v>
      </c>
      <c r="CK881" s="111">
        <v>74.400000000000006</v>
      </c>
      <c r="CL881" s="111">
        <v>60.3</v>
      </c>
      <c r="CM881" s="111">
        <v>50.8</v>
      </c>
      <c r="CN881" s="111">
        <v>54.7</v>
      </c>
      <c r="CO881" s="111">
        <v>40.799999999999997</v>
      </c>
      <c r="CP881" s="111">
        <v>41</v>
      </c>
      <c r="CQ881" s="111">
        <v>40.4</v>
      </c>
      <c r="CR881" s="111">
        <v>34.200000000000003</v>
      </c>
      <c r="CS881" s="112"/>
      <c r="CT881" s="607" t="s">
        <v>638</v>
      </c>
      <c r="CU881" s="114">
        <f t="shared" si="600"/>
        <v>41.2</v>
      </c>
      <c r="CV881" s="114"/>
      <c r="CW881" s="114"/>
      <c r="CX881" s="114">
        <f t="shared" si="601"/>
        <v>70.399999999999991</v>
      </c>
      <c r="CY881" s="114"/>
      <c r="CZ881" s="114"/>
      <c r="DA881" s="114">
        <f t="shared" si="602"/>
        <v>26.5</v>
      </c>
      <c r="DB881" s="115">
        <f t="shared" si="599"/>
        <v>138.1</v>
      </c>
      <c r="DC881" s="116">
        <f t="shared" si="603"/>
        <v>10</v>
      </c>
      <c r="DD881" s="116">
        <f t="shared" si="604"/>
        <v>10</v>
      </c>
      <c r="DE881" s="116">
        <f t="shared" si="605"/>
        <v>10</v>
      </c>
      <c r="DF881" s="117">
        <f t="shared" si="606"/>
        <v>30</v>
      </c>
      <c r="DH881" s="119">
        <v>8.9397555715312755</v>
      </c>
      <c r="DI881" s="119">
        <v>10.37833692786964</v>
      </c>
      <c r="DJ881" s="120">
        <v>13.666522885214478</v>
      </c>
      <c r="DK881" s="121"/>
      <c r="DL881" s="119">
        <v>24.524409037482037</v>
      </c>
      <c r="DM881" s="119">
        <v>19.532715162596315</v>
      </c>
      <c r="DN881" s="120">
        <v>19.858260415306251</v>
      </c>
      <c r="DO881" s="121"/>
      <c r="DP881" s="119">
        <v>25.111901389749491</v>
      </c>
      <c r="DQ881" s="119">
        <v>25.974112596264494</v>
      </c>
      <c r="DR881" s="120">
        <v>42.57167832167832</v>
      </c>
      <c r="DS881" s="121"/>
      <c r="DT881" s="119">
        <v>50.097271487039563</v>
      </c>
      <c r="DU881" s="119">
        <v>40.516916780354705</v>
      </c>
      <c r="DV881" s="120">
        <v>55.685811732605721</v>
      </c>
      <c r="DW881" s="121"/>
      <c r="DX881" s="119">
        <v>65.623076923076923</v>
      </c>
      <c r="DY881" s="119">
        <v>62.880316742081448</v>
      </c>
      <c r="DZ881" s="120">
        <v>64.91199095022624</v>
      </c>
      <c r="EA881" s="121"/>
      <c r="EB881" s="119">
        <v>64.334939637826949</v>
      </c>
      <c r="EC881" s="119">
        <v>76.260440643863163</v>
      </c>
      <c r="ED881" s="120">
        <v>67.368619718309844</v>
      </c>
      <c r="EE881" s="121"/>
      <c r="EF881" s="119">
        <v>75.3977830641292</v>
      </c>
      <c r="EG881" s="119">
        <v>60.804663761394515</v>
      </c>
      <c r="EH881" s="120">
        <v>67.255245482168547</v>
      </c>
      <c r="EI881" s="121"/>
      <c r="EJ881" s="119">
        <v>62.942142291385153</v>
      </c>
      <c r="EK881" s="119">
        <v>51.326636537296736</v>
      </c>
      <c r="EL881" s="120">
        <v>49.638913479010377</v>
      </c>
      <c r="EM881" s="121"/>
      <c r="EN881" s="119">
        <v>42.621409691629964</v>
      </c>
      <c r="EO881" s="119">
        <v>31.588876651982378</v>
      </c>
      <c r="EP881" s="120">
        <v>32.81471365638766</v>
      </c>
      <c r="EQ881" s="121"/>
      <c r="ER881" s="119">
        <v>44.463034920634918</v>
      </c>
      <c r="ES881" s="119">
        <v>40.61429841269841</v>
      </c>
      <c r="ET881" s="120">
        <v>42.538666666666671</v>
      </c>
      <c r="EU881" s="121"/>
      <c r="EV881" s="119">
        <v>42.823842364532027</v>
      </c>
      <c r="EW881" s="119">
        <v>32.067619047619054</v>
      </c>
      <c r="EX881" s="120">
        <v>27.141871921182272</v>
      </c>
      <c r="EY881" s="121"/>
      <c r="EZ881" s="119">
        <v>29.431792698826602</v>
      </c>
      <c r="FA881" s="119">
        <v>18.985013037809647</v>
      </c>
      <c r="FB881" s="120">
        <v>10.848578878748372</v>
      </c>
    </row>
    <row r="882" spans="1:158" s="118" customFormat="1" ht="15" customHeight="1" x14ac:dyDescent="0.25">
      <c r="A882" s="260">
        <v>24015120</v>
      </c>
      <c r="B882" s="534">
        <v>-73.733333333333334</v>
      </c>
      <c r="C882" s="534">
        <v>5.4666666666666668</v>
      </c>
      <c r="D882" s="87">
        <v>2580</v>
      </c>
      <c r="E882" s="387" t="s">
        <v>639</v>
      </c>
      <c r="F882" s="89" t="s">
        <v>455</v>
      </c>
      <c r="G882" s="89" t="s">
        <v>1515</v>
      </c>
      <c r="H882" s="89" t="s">
        <v>752</v>
      </c>
      <c r="I882" s="89" t="s">
        <v>1588</v>
      </c>
      <c r="J882" s="171" t="s">
        <v>1158</v>
      </c>
      <c r="K882" s="339">
        <v>4.5</v>
      </c>
      <c r="L882" s="126">
        <v>0</v>
      </c>
      <c r="M882" s="126">
        <v>7.6</v>
      </c>
      <c r="N882" s="126">
        <v>24.6</v>
      </c>
      <c r="O882" s="126">
        <v>0</v>
      </c>
      <c r="P882" s="91">
        <v>0</v>
      </c>
      <c r="Q882" s="91">
        <v>0</v>
      </c>
      <c r="R882" s="91">
        <v>0</v>
      </c>
      <c r="S882" s="91">
        <v>0.9</v>
      </c>
      <c r="T882" s="126">
        <v>0.9</v>
      </c>
      <c r="U882" s="126">
        <v>0</v>
      </c>
      <c r="V882" s="661">
        <v>0</v>
      </c>
      <c r="W882" s="661">
        <v>0</v>
      </c>
      <c r="X882" s="126">
        <v>13.8</v>
      </c>
      <c r="Y882" s="126" t="s">
        <v>1301</v>
      </c>
      <c r="Z882" s="339">
        <v>35.4</v>
      </c>
      <c r="AA882" s="126">
        <v>5.3</v>
      </c>
      <c r="AB882" s="91">
        <v>0</v>
      </c>
      <c r="AC882" s="91">
        <v>5.9</v>
      </c>
      <c r="AD882" s="246">
        <v>0.2</v>
      </c>
      <c r="AE882" s="91">
        <v>0</v>
      </c>
      <c r="AF882" s="91">
        <v>5.3</v>
      </c>
      <c r="AG882" s="91">
        <v>0.2</v>
      </c>
      <c r="AH882" s="91">
        <v>14</v>
      </c>
      <c r="AI882" s="91">
        <v>0.4</v>
      </c>
      <c r="AJ882" s="91">
        <v>0.1</v>
      </c>
      <c r="AK882" s="91">
        <v>2.8</v>
      </c>
      <c r="AL882" s="91">
        <v>7.2</v>
      </c>
      <c r="AM882" s="126">
        <v>0.8</v>
      </c>
      <c r="AN882" s="126">
        <v>0</v>
      </c>
      <c r="AO882" s="120"/>
      <c r="AP882" s="92">
        <f t="shared" si="568"/>
        <v>129.9</v>
      </c>
      <c r="AQ882" s="93">
        <v>147.76000000000005</v>
      </c>
      <c r="AR882" s="94">
        <f>+AP882*100/AQ882</f>
        <v>87.912831618841338</v>
      </c>
      <c r="AS882" s="95">
        <f>IF(AND((AP882*$AT$1*100/(AQ882*AT882))&gt;100+3.33*AP882-AQ882*AT882/$AT$1,AQ882&lt;30),IF(100+3.33*AP882-AQ882*AT882/$AT$1&gt;200,200,100+3.33*AP882-AQ882*AT882/$AT$1),IF((AP882*$AT$1*100/(AQ882*AT882))&lt;100+AP882-3.33*AQ882*AT882/$AT$1,100+AP882-3.33*AQ882*AT882/$AT$1,IF((AP882*$AT$1*100/(AQ882*AT882))&gt;200,200,(AP882*$AT$1*100/(AQ882*AT882)))))</f>
        <v>90.94430857121516</v>
      </c>
      <c r="AT882" s="96">
        <f t="shared" si="597"/>
        <v>29</v>
      </c>
      <c r="AU882" s="97">
        <f>COUNTIF(K882:AO882,"&gt;0")</f>
        <v>18</v>
      </c>
      <c r="AV882" s="98"/>
      <c r="AW882" s="58">
        <f t="shared" si="598"/>
        <v>0</v>
      </c>
      <c r="AX882" s="99"/>
      <c r="AY882" s="100">
        <f>MAX(K882:AO882)</f>
        <v>35.4</v>
      </c>
      <c r="AZ882" s="101">
        <v>70.8</v>
      </c>
      <c r="BA882" s="102">
        <f t="shared" si="574"/>
        <v>-35.4</v>
      </c>
      <c r="BB882" s="102" t="str">
        <f t="shared" si="575"/>
        <v/>
      </c>
      <c r="BC882" s="102" t="str">
        <f t="shared" si="576"/>
        <v/>
      </c>
      <c r="BD882" s="102">
        <v>14.900000000000002</v>
      </c>
      <c r="BE882" s="103">
        <f>AU882-BD882</f>
        <v>3.0999999999999979</v>
      </c>
      <c r="BF882" s="171" t="s">
        <v>639</v>
      </c>
      <c r="BG882" s="105">
        <v>59.262962962962945</v>
      </c>
      <c r="BH882" s="105">
        <v>64.672413793103459</v>
      </c>
      <c r="BI882" s="105">
        <v>135.74800000000002</v>
      </c>
      <c r="BJ882" s="105">
        <v>147.76000000000005</v>
      </c>
      <c r="BK882" s="105">
        <v>120.86785714285716</v>
      </c>
      <c r="BL882" s="105">
        <v>47.62222222222222</v>
      </c>
      <c r="BM882" s="105">
        <v>44.717857142857135</v>
      </c>
      <c r="BN882" s="105">
        <v>34.603846153846156</v>
      </c>
      <c r="BO882" s="105">
        <v>58.168000000000013</v>
      </c>
      <c r="BP882" s="105">
        <v>137.77692307692308</v>
      </c>
      <c r="BQ882" s="105">
        <v>170.48799999999994</v>
      </c>
      <c r="BR882" s="106">
        <v>103.30740740740741</v>
      </c>
      <c r="BS882" s="107"/>
      <c r="BT882" s="108">
        <v>7.1586206896551703</v>
      </c>
      <c r="BU882" s="108">
        <v>9.1439400373704807</v>
      </c>
      <c r="BV882" s="108">
        <v>13.984523809523807</v>
      </c>
      <c r="BW882" s="108">
        <v>14.900000000000002</v>
      </c>
      <c r="BX882" s="108">
        <v>13.296551724137929</v>
      </c>
      <c r="BY882" s="109">
        <v>8.3689485306607789</v>
      </c>
      <c r="BZ882" s="109">
        <v>7.1755555555555537</v>
      </c>
      <c r="CA882" s="109">
        <v>6.5045977011494225</v>
      </c>
      <c r="CB882" s="109">
        <v>8.0511296076099903</v>
      </c>
      <c r="CC882" s="109">
        <v>13.539285714285715</v>
      </c>
      <c r="CD882" s="109">
        <v>16.048029556650242</v>
      </c>
      <c r="CE882" s="109">
        <v>10.542857142857143</v>
      </c>
      <c r="CF882" s="110"/>
      <c r="CG882" s="111">
        <v>54.8</v>
      </c>
      <c r="CH882" s="111">
        <v>55.4</v>
      </c>
      <c r="CI882" s="111">
        <v>71</v>
      </c>
      <c r="CJ882" s="111">
        <v>70.8</v>
      </c>
      <c r="CK882" s="111">
        <v>55.7</v>
      </c>
      <c r="CL882" s="111">
        <v>55.6</v>
      </c>
      <c r="CM882" s="111">
        <v>35.9</v>
      </c>
      <c r="CN882" s="111">
        <v>120.5</v>
      </c>
      <c r="CO882" s="111">
        <v>50.5</v>
      </c>
      <c r="CP882" s="111">
        <v>97.1</v>
      </c>
      <c r="CQ882" s="111">
        <v>70.400000000000006</v>
      </c>
      <c r="CR882" s="111">
        <v>81.2</v>
      </c>
      <c r="CS882" s="112"/>
      <c r="CT882" s="382" t="s">
        <v>639</v>
      </c>
      <c r="CU882" s="114">
        <f t="shared" si="600"/>
        <v>38.5</v>
      </c>
      <c r="CV882" s="114"/>
      <c r="CW882" s="114"/>
      <c r="CX882" s="114">
        <f t="shared" si="601"/>
        <v>60.6</v>
      </c>
      <c r="CY882" s="114"/>
      <c r="CZ882" s="114"/>
      <c r="DA882" s="114">
        <f t="shared" si="602"/>
        <v>30.8</v>
      </c>
      <c r="DB882" s="115">
        <f t="shared" si="599"/>
        <v>129.9</v>
      </c>
      <c r="DC882" s="116">
        <f t="shared" si="603"/>
        <v>10</v>
      </c>
      <c r="DD882" s="116">
        <f t="shared" si="604"/>
        <v>9</v>
      </c>
      <c r="DE882" s="116">
        <f t="shared" si="605"/>
        <v>10</v>
      </c>
      <c r="DF882" s="117">
        <f t="shared" si="606"/>
        <v>29</v>
      </c>
      <c r="DH882" s="119">
        <v>22.382507772020727</v>
      </c>
      <c r="DI882" s="119">
        <v>19.257022452504319</v>
      </c>
      <c r="DJ882" s="120">
        <v>16.736469775474959</v>
      </c>
      <c r="DK882" s="121"/>
      <c r="DL882" s="119">
        <v>23.609028213166148</v>
      </c>
      <c r="DM882" s="119">
        <v>20.896501567398122</v>
      </c>
      <c r="DN882" s="120">
        <v>19.590470219435737</v>
      </c>
      <c r="DO882" s="121"/>
      <c r="DP882" s="119">
        <v>40.850722891566257</v>
      </c>
      <c r="DQ882" s="119">
        <v>41.949397590361436</v>
      </c>
      <c r="DR882" s="120">
        <v>49.83987951807228</v>
      </c>
      <c r="DS882" s="121"/>
      <c r="DT882" s="119">
        <v>58.355594970218419</v>
      </c>
      <c r="DU882" s="119">
        <v>45.284765056254152</v>
      </c>
      <c r="DV882" s="120">
        <v>51.871639973527486</v>
      </c>
      <c r="DW882" s="121"/>
      <c r="DX882" s="119">
        <v>45.530474849609625</v>
      </c>
      <c r="DY882" s="119">
        <v>35.219761935236143</v>
      </c>
      <c r="DZ882" s="120">
        <v>41.957455522846544</v>
      </c>
      <c r="EA882" s="121"/>
      <c r="EB882" s="119">
        <v>21.070143851508124</v>
      </c>
      <c r="EC882" s="119">
        <v>9.5411972157772649</v>
      </c>
      <c r="ED882" s="120">
        <v>12.22465893271462</v>
      </c>
      <c r="EE882" s="121"/>
      <c r="EF882" s="119">
        <v>19.89683635779669</v>
      </c>
      <c r="EG882" s="119">
        <v>15.337144692468286</v>
      </c>
      <c r="EH882" s="120">
        <v>14.404480488196564</v>
      </c>
      <c r="EI882" s="121"/>
      <c r="EJ882" s="119">
        <v>11.356788029925188</v>
      </c>
      <c r="EK882" s="119">
        <v>10.260957605985038</v>
      </c>
      <c r="EL882" s="120">
        <v>18.330254364089775</v>
      </c>
      <c r="EM882" s="121"/>
      <c r="EN882" s="119">
        <v>23.983093829247675</v>
      </c>
      <c r="EO882" s="119">
        <v>19.303465765004226</v>
      </c>
      <c r="EP882" s="120">
        <v>36.559594251901942</v>
      </c>
      <c r="EQ882" s="121"/>
      <c r="ER882" s="119">
        <v>43.14815299039649</v>
      </c>
      <c r="ES882" s="119">
        <v>48.654297803556133</v>
      </c>
      <c r="ET882" s="120">
        <v>70.178318436816554</v>
      </c>
      <c r="EU882" s="121"/>
      <c r="EV882" s="119">
        <v>54.208274583529175</v>
      </c>
      <c r="EW882" s="119">
        <v>47.345208627082364</v>
      </c>
      <c r="EX882" s="120">
        <v>44.958055250926954</v>
      </c>
      <c r="EY882" s="121"/>
      <c r="EZ882" s="119">
        <v>50.616683991683985</v>
      </c>
      <c r="FA882" s="119">
        <v>27.912889812889809</v>
      </c>
      <c r="FB882" s="120">
        <v>16.020426195426193</v>
      </c>
    </row>
    <row r="883" spans="1:158" s="118" customFormat="1" ht="15" customHeight="1" x14ac:dyDescent="0.25">
      <c r="A883" s="260">
        <v>21195120</v>
      </c>
      <c r="B883" s="534">
        <v>-74.396138890000003</v>
      </c>
      <c r="C883" s="534">
        <v>4.3957777800000004</v>
      </c>
      <c r="D883" s="87">
        <v>1460</v>
      </c>
      <c r="E883" s="387" t="s">
        <v>640</v>
      </c>
      <c r="F883" s="89" t="s">
        <v>455</v>
      </c>
      <c r="G883" s="89" t="s">
        <v>1515</v>
      </c>
      <c r="H883" s="89" t="s">
        <v>1520</v>
      </c>
      <c r="I883" s="89" t="s">
        <v>1668</v>
      </c>
      <c r="J883" s="171" t="s">
        <v>1159</v>
      </c>
      <c r="K883" s="339">
        <v>9.6999999999999993</v>
      </c>
      <c r="L883" s="126">
        <v>2.9</v>
      </c>
      <c r="M883" s="126">
        <v>6.3</v>
      </c>
      <c r="N883" s="126">
        <v>3</v>
      </c>
      <c r="O883" s="126">
        <v>0.4</v>
      </c>
      <c r="P883" s="91">
        <v>5.7</v>
      </c>
      <c r="Q883" s="91">
        <v>0.3</v>
      </c>
      <c r="R883" s="91">
        <v>5.9</v>
      </c>
      <c r="S883" s="91">
        <v>0.1</v>
      </c>
      <c r="T883" s="126">
        <v>0.1</v>
      </c>
      <c r="U883" s="126">
        <v>0</v>
      </c>
      <c r="V883" s="661">
        <v>8.3000000000000007</v>
      </c>
      <c r="W883" s="661">
        <v>0.1</v>
      </c>
      <c r="X883" s="126">
        <v>20</v>
      </c>
      <c r="Y883" s="126">
        <v>3.3</v>
      </c>
      <c r="Z883" s="339">
        <v>42.1</v>
      </c>
      <c r="AA883" s="126">
        <v>23.9</v>
      </c>
      <c r="AB883" s="91">
        <v>0.3</v>
      </c>
      <c r="AC883" s="91">
        <v>9.3000000000000007</v>
      </c>
      <c r="AD883" s="246">
        <v>0.3</v>
      </c>
      <c r="AE883" s="91">
        <v>0</v>
      </c>
      <c r="AF883" s="91">
        <v>1</v>
      </c>
      <c r="AG883" s="91">
        <v>18.399999999999999</v>
      </c>
      <c r="AH883" s="91">
        <v>13.4</v>
      </c>
      <c r="AI883" s="91">
        <v>48.4</v>
      </c>
      <c r="AJ883" s="91">
        <v>0.1</v>
      </c>
      <c r="AK883" s="91">
        <v>3.2</v>
      </c>
      <c r="AL883" s="91">
        <v>4.2</v>
      </c>
      <c r="AM883" s="126">
        <v>2.2000000000000002</v>
      </c>
      <c r="AN883" s="126">
        <v>0</v>
      </c>
      <c r="AO883" s="120"/>
      <c r="AP883" s="92">
        <f t="shared" si="568"/>
        <v>232.90000000000003</v>
      </c>
      <c r="AQ883" s="93" t="s">
        <v>1301</v>
      </c>
      <c r="AR883" s="483"/>
      <c r="AS883" s="484"/>
      <c r="AT883" s="96">
        <f>COUNT(K883:AO883)</f>
        <v>30</v>
      </c>
      <c r="AU883" s="97">
        <f>COUNTIF(K883:AO883,"&gt;0")</f>
        <v>27</v>
      </c>
      <c r="AV883" s="98"/>
      <c r="AW883" s="58">
        <f t="shared" si="598"/>
        <v>0</v>
      </c>
      <c r="AX883" s="99"/>
      <c r="AY883" s="100">
        <f>MAX(K883:AO883)</f>
        <v>48.4</v>
      </c>
      <c r="AZ883" s="101">
        <v>69</v>
      </c>
      <c r="BA883" s="102">
        <f t="shared" si="574"/>
        <v>-20.6</v>
      </c>
      <c r="BB883" s="102" t="str">
        <f t="shared" si="575"/>
        <v/>
      </c>
      <c r="BC883" s="102" t="str">
        <f t="shared" si="576"/>
        <v/>
      </c>
      <c r="BD883" s="102" t="s">
        <v>1301</v>
      </c>
      <c r="BE883" s="103" t="e">
        <f>AU883-BD883</f>
        <v>#VALUE!</v>
      </c>
      <c r="BF883" s="171" t="s">
        <v>640</v>
      </c>
      <c r="BG883" s="105" t="s">
        <v>1301</v>
      </c>
      <c r="BH883" s="105" t="s">
        <v>1301</v>
      </c>
      <c r="BI883" s="105" t="s">
        <v>1301</v>
      </c>
      <c r="BJ883" s="105" t="s">
        <v>1301</v>
      </c>
      <c r="BK883" s="105" t="s">
        <v>1301</v>
      </c>
      <c r="BL883" s="105" t="s">
        <v>1301</v>
      </c>
      <c r="BM883" s="105" t="s">
        <v>1301</v>
      </c>
      <c r="BN883" s="105" t="s">
        <v>1301</v>
      </c>
      <c r="BO883" s="105" t="s">
        <v>1301</v>
      </c>
      <c r="BP883" s="105" t="s">
        <v>1301</v>
      </c>
      <c r="BQ883" s="105" t="s">
        <v>1301</v>
      </c>
      <c r="BR883" s="106" t="s">
        <v>1301</v>
      </c>
      <c r="BS883" s="107"/>
      <c r="BT883" s="142" t="s">
        <v>1301</v>
      </c>
      <c r="BU883" s="143" t="s">
        <v>1301</v>
      </c>
      <c r="BV883" s="143" t="s">
        <v>1301</v>
      </c>
      <c r="BW883" s="143" t="s">
        <v>1301</v>
      </c>
      <c r="BX883" s="143" t="s">
        <v>1301</v>
      </c>
      <c r="BY883" s="143" t="s">
        <v>1301</v>
      </c>
      <c r="BZ883" s="143" t="s">
        <v>1301</v>
      </c>
      <c r="CA883" s="143" t="s">
        <v>1301</v>
      </c>
      <c r="CB883" s="143" t="s">
        <v>1301</v>
      </c>
      <c r="CC883" s="143" t="s">
        <v>1301</v>
      </c>
      <c r="CD883" s="143" t="s">
        <v>1301</v>
      </c>
      <c r="CE883" s="144" t="s">
        <v>1301</v>
      </c>
      <c r="CF883" s="110"/>
      <c r="CG883" s="111">
        <v>74.7</v>
      </c>
      <c r="CH883" s="111">
        <v>90.1</v>
      </c>
      <c r="CI883" s="111">
        <v>80</v>
      </c>
      <c r="CJ883" s="111">
        <v>69</v>
      </c>
      <c r="CK883" s="111">
        <v>74.8</v>
      </c>
      <c r="CL883" s="111">
        <v>67</v>
      </c>
      <c r="CM883" s="111">
        <v>67</v>
      </c>
      <c r="CN883" s="111">
        <v>81</v>
      </c>
      <c r="CO883" s="111">
        <v>68.900000000000006</v>
      </c>
      <c r="CP883" s="111">
        <v>130</v>
      </c>
      <c r="CQ883" s="111">
        <v>81.5</v>
      </c>
      <c r="CR883" s="111">
        <v>111.5</v>
      </c>
      <c r="CS883" s="112"/>
      <c r="CT883" s="382" t="s">
        <v>640</v>
      </c>
      <c r="CU883" s="114">
        <f t="shared" si="600"/>
        <v>34.4</v>
      </c>
      <c r="CV883" s="114"/>
      <c r="CW883" s="114"/>
      <c r="CX883" s="114">
        <f t="shared" si="601"/>
        <v>107.59999999999998</v>
      </c>
      <c r="CY883" s="114"/>
      <c r="CZ883" s="114"/>
      <c r="DA883" s="114">
        <f t="shared" si="602"/>
        <v>90.899999999999991</v>
      </c>
      <c r="DB883" s="115">
        <f t="shared" si="599"/>
        <v>232.89999999999998</v>
      </c>
      <c r="DC883" s="116">
        <f t="shared" si="603"/>
        <v>10</v>
      </c>
      <c r="DD883" s="116">
        <f t="shared" si="604"/>
        <v>10</v>
      </c>
      <c r="DE883" s="116">
        <f t="shared" si="605"/>
        <v>10</v>
      </c>
      <c r="DF883" s="117">
        <f t="shared" si="606"/>
        <v>30</v>
      </c>
      <c r="DH883" s="119">
        <v>42.884293193717269</v>
      </c>
      <c r="DI883" s="119">
        <v>45.319697498545651</v>
      </c>
      <c r="DJ883" s="120">
        <v>33.142675974403716</v>
      </c>
      <c r="DK883" s="121"/>
      <c r="DL883" s="119">
        <v>35.549511612763183</v>
      </c>
      <c r="DM883" s="119">
        <v>44.158367701324075</v>
      </c>
      <c r="DN883" s="120">
        <v>30.080355980030387</v>
      </c>
      <c r="DO883" s="121"/>
      <c r="DP883" s="119">
        <v>37.403607590692687</v>
      </c>
      <c r="DQ883" s="119">
        <v>58.349627841480597</v>
      </c>
      <c r="DR883" s="120">
        <v>59.19120901227118</v>
      </c>
      <c r="DS883" s="121"/>
      <c r="DT883" s="119">
        <v>46.744009489916962</v>
      </c>
      <c r="DU883" s="119">
        <v>48.223250296559897</v>
      </c>
      <c r="DV883" s="120">
        <v>43.588295769078684</v>
      </c>
      <c r="DW883" s="121"/>
      <c r="DX883" s="119">
        <v>47.962952581172623</v>
      </c>
      <c r="DY883" s="119">
        <v>40.159869189441714</v>
      </c>
      <c r="DZ883" s="120">
        <v>60.343844896052325</v>
      </c>
      <c r="EA883" s="121"/>
      <c r="EB883" s="119">
        <v>32.718641810918776</v>
      </c>
      <c r="EC883" s="119">
        <v>22.89322384968191</v>
      </c>
      <c r="ED883" s="120">
        <v>18.17702322828821</v>
      </c>
      <c r="EE883" s="121"/>
      <c r="EF883" s="119">
        <v>14.237846037163445</v>
      </c>
      <c r="EG883" s="119">
        <v>18.128934395146</v>
      </c>
      <c r="EH883" s="120">
        <v>19.455441789912779</v>
      </c>
      <c r="EI883" s="121"/>
      <c r="EJ883" s="119">
        <v>11.419957386363636</v>
      </c>
      <c r="EK883" s="119">
        <v>11.022741477272728</v>
      </c>
      <c r="EL883" s="120">
        <v>21.251051136363635</v>
      </c>
      <c r="EM883" s="121"/>
      <c r="EN883" s="119">
        <v>24.861630695443644</v>
      </c>
      <c r="EO883" s="119">
        <v>24.668904876099123</v>
      </c>
      <c r="EP883" s="120">
        <v>44.230575539568342</v>
      </c>
      <c r="EQ883" s="121"/>
      <c r="ER883" s="119">
        <v>37.192027491408929</v>
      </c>
      <c r="ES883" s="119">
        <v>54.069931271477664</v>
      </c>
      <c r="ET883" s="120">
        <v>55.788041237113404</v>
      </c>
      <c r="EU883" s="121"/>
      <c r="EV883" s="119">
        <v>55.822346600331663</v>
      </c>
      <c r="EW883" s="119">
        <v>49.652508291873957</v>
      </c>
      <c r="EX883" s="120">
        <v>52.002922885572133</v>
      </c>
      <c r="EY883" s="121"/>
      <c r="EZ883" s="119">
        <v>56.500028977108087</v>
      </c>
      <c r="FA883" s="119">
        <v>53.014637579169602</v>
      </c>
      <c r="FB883" s="120">
        <v>20.820627561369378</v>
      </c>
    </row>
    <row r="884" spans="1:158" s="118" customFormat="1" ht="15" customHeight="1" x14ac:dyDescent="0.25">
      <c r="A884" s="260">
        <v>21205740</v>
      </c>
      <c r="B884" s="534">
        <v>-73.70141667</v>
      </c>
      <c r="C884" s="534">
        <v>5.1177222200000001</v>
      </c>
      <c r="D884" s="87">
        <v>2709</v>
      </c>
      <c r="E884" s="431" t="s">
        <v>273</v>
      </c>
      <c r="F884" s="89" t="s">
        <v>455</v>
      </c>
      <c r="G884" s="89" t="s">
        <v>1515</v>
      </c>
      <c r="H884" s="89" t="s">
        <v>1520</v>
      </c>
      <c r="I884" s="89" t="s">
        <v>1552</v>
      </c>
      <c r="J884" s="171" t="s">
        <v>1160</v>
      </c>
      <c r="K884" s="246" t="s">
        <v>1301</v>
      </c>
      <c r="L884" s="91">
        <v>0</v>
      </c>
      <c r="M884" s="91">
        <v>4.4000000000000004</v>
      </c>
      <c r="N884" s="91">
        <v>0</v>
      </c>
      <c r="O884" s="91">
        <v>1.8</v>
      </c>
      <c r="P884" s="91">
        <v>2.8</v>
      </c>
      <c r="Q884" s="91">
        <v>0</v>
      </c>
      <c r="R884" s="91">
        <v>0</v>
      </c>
      <c r="S884" s="91">
        <v>3.8</v>
      </c>
      <c r="T884" s="126">
        <v>2.2000000000000002</v>
      </c>
      <c r="U884" s="126">
        <v>4.4000000000000004</v>
      </c>
      <c r="V884" s="661">
        <v>0</v>
      </c>
      <c r="W884" s="661">
        <v>3.6</v>
      </c>
      <c r="X884" s="126">
        <v>12.4</v>
      </c>
      <c r="Y884" s="126">
        <v>10.8</v>
      </c>
      <c r="Z884" s="339">
        <v>9.6</v>
      </c>
      <c r="AA884" s="126">
        <v>8.8000000000000007</v>
      </c>
      <c r="AB884" s="91">
        <v>0</v>
      </c>
      <c r="AC884" s="91">
        <v>1.4</v>
      </c>
      <c r="AD884" s="246">
        <v>0</v>
      </c>
      <c r="AE884" s="91">
        <v>0</v>
      </c>
      <c r="AF884" s="91">
        <v>15.4</v>
      </c>
      <c r="AG884" s="91">
        <v>4.4000000000000004</v>
      </c>
      <c r="AH884" s="91">
        <v>8.1999999999999993</v>
      </c>
      <c r="AI884" s="91">
        <v>0</v>
      </c>
      <c r="AJ884" s="91">
        <v>1.8</v>
      </c>
      <c r="AK884" s="91">
        <v>0</v>
      </c>
      <c r="AL884" s="91">
        <v>0</v>
      </c>
      <c r="AM884" s="126">
        <v>8</v>
      </c>
      <c r="AN884" s="126">
        <v>0</v>
      </c>
      <c r="AO884" s="120"/>
      <c r="AP884" s="92">
        <f t="shared" si="568"/>
        <v>103.80000000000003</v>
      </c>
      <c r="AQ884" s="93">
        <v>88.719230769230776</v>
      </c>
      <c r="AR884" s="94">
        <f>+AP884*100/AQ884</f>
        <v>116.9983092729874</v>
      </c>
      <c r="AS884" s="95">
        <f>IF(AND((AP884*$AT$1*100/(AQ884*AT884))&gt;100+3.33*AP884-AQ884*AT884/$AT$1,AQ884&lt;30),IF(100+3.33*AP884-AQ884*AT884/$AT$1&gt;200,200,100+3.33*AP884-AQ884*AT884/$AT$1),IF((AP884*$AT$1*100/(AQ884*AT884))&lt;100+AP884-3.33*AQ884*AT884/$AT$1,100+AP884-3.33*AQ884*AT884/$AT$1,IF((AP884*$AT$1*100/(AQ884*AT884))&gt;200,200,(AP884*$AT$1*100/(AQ884*AT884)))))</f>
        <v>121.03273373067664</v>
      </c>
      <c r="AT884" s="96">
        <f t="shared" si="597"/>
        <v>29</v>
      </c>
      <c r="AU884" s="97">
        <f>COUNTIF(K884:AO884,"&gt;0")</f>
        <v>17</v>
      </c>
      <c r="AV884" s="98"/>
      <c r="AW884" s="58">
        <f t="shared" si="598"/>
        <v>0</v>
      </c>
      <c r="AX884" s="99"/>
      <c r="AY884" s="100">
        <f>MAX(K884:AO884)</f>
        <v>15.4</v>
      </c>
      <c r="AZ884" s="101">
        <v>78.599999999999994</v>
      </c>
      <c r="BA884" s="102">
        <f t="shared" si="574"/>
        <v>-63.199999999999996</v>
      </c>
      <c r="BB884" s="102" t="str">
        <f t="shared" si="575"/>
        <v/>
      </c>
      <c r="BC884" s="102" t="str">
        <f t="shared" si="576"/>
        <v/>
      </c>
      <c r="BD884" s="102">
        <v>14.614121510673234</v>
      </c>
      <c r="BE884" s="103">
        <f>AU884-BD884</f>
        <v>2.3858784893267657</v>
      </c>
      <c r="BF884" s="171" t="s">
        <v>273</v>
      </c>
      <c r="BG884" s="105">
        <v>20.953821144501362</v>
      </c>
      <c r="BH884" s="105">
        <v>35.466665796438846</v>
      </c>
      <c r="BI884" s="105">
        <v>68.061538461538461</v>
      </c>
      <c r="BJ884" s="105">
        <v>88.719230769230776</v>
      </c>
      <c r="BK884" s="105">
        <v>113.00769230769227</v>
      </c>
      <c r="BL884" s="105">
        <v>143.44074074074075</v>
      </c>
      <c r="BM884" s="105">
        <v>155.53199999999998</v>
      </c>
      <c r="BN884" s="105">
        <v>115.18846153846152</v>
      </c>
      <c r="BO884" s="105">
        <v>71.296428571428564</v>
      </c>
      <c r="BP884" s="105">
        <v>78.203846153846158</v>
      </c>
      <c r="BQ884" s="105">
        <v>79.507407407407399</v>
      </c>
      <c r="BR884" s="106">
        <v>31.323076923076918</v>
      </c>
      <c r="BS884" s="107"/>
      <c r="BT884" s="108">
        <v>4.7868055555555546</v>
      </c>
      <c r="BU884" s="108">
        <v>6.0269415556771877</v>
      </c>
      <c r="BV884" s="108">
        <v>10.653439153439153</v>
      </c>
      <c r="BW884" s="108">
        <v>14.614121510673234</v>
      </c>
      <c r="BX884" s="108">
        <v>19.403571428571428</v>
      </c>
      <c r="BY884" s="109">
        <v>22.03966366570409</v>
      </c>
      <c r="BZ884" s="109">
        <v>23.020987654320983</v>
      </c>
      <c r="CA884" s="109">
        <v>20.155500821018059</v>
      </c>
      <c r="CB884" s="109">
        <v>14.302298850574712</v>
      </c>
      <c r="CC884" s="109">
        <v>13.123333333333331</v>
      </c>
      <c r="CD884" s="109">
        <v>12.666666666666666</v>
      </c>
      <c r="CE884" s="109">
        <v>6.4123456790123434</v>
      </c>
      <c r="CF884" s="110"/>
      <c r="CG884" s="111">
        <v>15.8</v>
      </c>
      <c r="CH884" s="111">
        <v>34</v>
      </c>
      <c r="CI884" s="111">
        <v>43.1</v>
      </c>
      <c r="CJ884" s="111">
        <v>78.599999999999994</v>
      </c>
      <c r="CK884" s="111">
        <v>45.5</v>
      </c>
      <c r="CL884" s="111">
        <v>51.6</v>
      </c>
      <c r="CM884" s="111">
        <v>35.799999999999997</v>
      </c>
      <c r="CN884" s="111">
        <v>38.6</v>
      </c>
      <c r="CO884" s="111">
        <v>33.9</v>
      </c>
      <c r="CP884" s="111">
        <v>42.7</v>
      </c>
      <c r="CQ884" s="111">
        <v>35.6</v>
      </c>
      <c r="CR884" s="111">
        <v>39.200000000000003</v>
      </c>
      <c r="CS884" s="112"/>
      <c r="CT884" s="432" t="s">
        <v>273</v>
      </c>
      <c r="CU884" s="114">
        <f t="shared" si="600"/>
        <v>15</v>
      </c>
      <c r="CV884" s="114"/>
      <c r="CW884" s="114"/>
      <c r="CX884" s="114">
        <f t="shared" si="601"/>
        <v>50.999999999999993</v>
      </c>
      <c r="CY884" s="114"/>
      <c r="CZ884" s="114"/>
      <c r="DA884" s="114">
        <f t="shared" si="602"/>
        <v>37.799999999999997</v>
      </c>
      <c r="DB884" s="115">
        <f t="shared" si="599"/>
        <v>103.8</v>
      </c>
      <c r="DC884" s="116">
        <f t="shared" si="603"/>
        <v>9</v>
      </c>
      <c r="DD884" s="116">
        <f t="shared" si="604"/>
        <v>10</v>
      </c>
      <c r="DE884" s="116">
        <f t="shared" si="605"/>
        <v>10</v>
      </c>
      <c r="DF884" s="117">
        <f t="shared" si="606"/>
        <v>29</v>
      </c>
      <c r="DH884" s="119">
        <v>6.3057065217391308</v>
      </c>
      <c r="DI884" s="119">
        <v>4.804347826086957</v>
      </c>
      <c r="DJ884" s="120">
        <v>7.30661231884058</v>
      </c>
      <c r="DK884" s="121"/>
      <c r="DL884" s="119">
        <v>10.852231329690346</v>
      </c>
      <c r="DM884" s="119">
        <v>12.825364298724955</v>
      </c>
      <c r="DN884" s="120">
        <v>12.430737704918032</v>
      </c>
      <c r="DO884" s="121"/>
      <c r="DP884" s="119">
        <v>14.303921568627448</v>
      </c>
      <c r="DQ884" s="119">
        <v>20.105512134923892</v>
      </c>
      <c r="DR884" s="120">
        <v>21.705950911833256</v>
      </c>
      <c r="DS884" s="121"/>
      <c r="DT884" s="119">
        <v>23.086336336336331</v>
      </c>
      <c r="DU884" s="119">
        <v>28.583083083083075</v>
      </c>
      <c r="DV884" s="120">
        <v>29.682432432432421</v>
      </c>
      <c r="DW884" s="121"/>
      <c r="DX884" s="119">
        <v>35.572622222222222</v>
      </c>
      <c r="DY884" s="119">
        <v>36.383394238683117</v>
      </c>
      <c r="DZ884" s="120">
        <v>42.058798353909459</v>
      </c>
      <c r="EA884" s="121"/>
      <c r="EB884" s="119">
        <v>35.112601490379269</v>
      </c>
      <c r="EC884" s="119">
        <v>44.605252474696925</v>
      </c>
      <c r="ED884" s="120">
        <v>56.241405294183075</v>
      </c>
      <c r="EE884" s="121"/>
      <c r="EF884" s="119">
        <v>51.224676823638049</v>
      </c>
      <c r="EG884" s="119">
        <v>48.658310249307476</v>
      </c>
      <c r="EH884" s="120">
        <v>48.350346260387816</v>
      </c>
      <c r="EI884" s="121"/>
      <c r="EJ884" s="119">
        <v>42.597574022965006</v>
      </c>
      <c r="EK884" s="119">
        <v>36.890722000749605</v>
      </c>
      <c r="EL884" s="120">
        <v>31.285778050359465</v>
      </c>
      <c r="EM884" s="121"/>
      <c r="EN884" s="119">
        <v>28.911330512458861</v>
      </c>
      <c r="EO884" s="119">
        <v>21.281951627226658</v>
      </c>
      <c r="EP884" s="120">
        <v>20.980791934388545</v>
      </c>
      <c r="EQ884" s="121"/>
      <c r="ER884" s="119">
        <v>23.618112244897958</v>
      </c>
      <c r="ES884" s="119">
        <v>27.991836734693877</v>
      </c>
      <c r="ET884" s="120">
        <v>24.590051020408165</v>
      </c>
      <c r="EU884" s="121"/>
      <c r="EV884" s="119">
        <v>21.428196762454519</v>
      </c>
      <c r="EW884" s="119">
        <v>19.425561551010169</v>
      </c>
      <c r="EX884" s="120">
        <v>20.527010917304562</v>
      </c>
      <c r="EY884" s="121"/>
      <c r="EZ884" s="119">
        <v>14.919856321839079</v>
      </c>
      <c r="FA884" s="119">
        <v>7.2661637931034484</v>
      </c>
      <c r="FB884" s="120">
        <v>5.9098132183908039</v>
      </c>
    </row>
    <row r="885" spans="1:158" s="118" customFormat="1" ht="15" customHeight="1" x14ac:dyDescent="0.25">
      <c r="A885" s="260">
        <v>21206030</v>
      </c>
      <c r="B885" s="534">
        <v>-74.181666669999998</v>
      </c>
      <c r="C885" s="534">
        <v>4.9168333300000002</v>
      </c>
      <c r="D885" s="87">
        <v>2650</v>
      </c>
      <c r="E885" s="387" t="s">
        <v>641</v>
      </c>
      <c r="F885" s="89" t="s">
        <v>455</v>
      </c>
      <c r="G885" s="89"/>
      <c r="H885" s="89"/>
      <c r="I885" s="89"/>
      <c r="J885" s="171" t="s">
        <v>1161</v>
      </c>
      <c r="K885" s="126" t="s">
        <v>1301</v>
      </c>
      <c r="L885" s="126" t="s">
        <v>1301</v>
      </c>
      <c r="M885" s="126" t="s">
        <v>1301</v>
      </c>
      <c r="N885" s="126" t="s">
        <v>1301</v>
      </c>
      <c r="O885" s="126" t="s">
        <v>1301</v>
      </c>
      <c r="P885" s="126" t="s">
        <v>1301</v>
      </c>
      <c r="Q885" s="126" t="s">
        <v>1301</v>
      </c>
      <c r="R885" s="126" t="s">
        <v>1301</v>
      </c>
      <c r="S885" s="126" t="s">
        <v>1301</v>
      </c>
      <c r="T885" s="126" t="s">
        <v>1301</v>
      </c>
      <c r="U885" s="126" t="s">
        <v>1301</v>
      </c>
      <c r="V885" s="661" t="s">
        <v>1301</v>
      </c>
      <c r="W885" s="661" t="s">
        <v>1301</v>
      </c>
      <c r="X885" s="126" t="s">
        <v>1301</v>
      </c>
      <c r="Y885" s="126" t="s">
        <v>1301</v>
      </c>
      <c r="Z885" s="339" t="s">
        <v>1301</v>
      </c>
      <c r="AA885" s="126" t="s">
        <v>1301</v>
      </c>
      <c r="AB885" s="91" t="s">
        <v>1301</v>
      </c>
      <c r="AC885" s="91" t="s">
        <v>1301</v>
      </c>
      <c r="AD885" s="246" t="s">
        <v>1301</v>
      </c>
      <c r="AE885" s="91" t="s">
        <v>1301</v>
      </c>
      <c r="AF885" s="91" t="s">
        <v>1301</v>
      </c>
      <c r="AG885" s="91" t="s">
        <v>1301</v>
      </c>
      <c r="AH885" s="91" t="s">
        <v>1301</v>
      </c>
      <c r="AI885" s="91" t="s">
        <v>1301</v>
      </c>
      <c r="AJ885" s="91" t="s">
        <v>1301</v>
      </c>
      <c r="AK885" s="91" t="s">
        <v>1301</v>
      </c>
      <c r="AL885" s="91" t="s">
        <v>1301</v>
      </c>
      <c r="AM885" s="126" t="s">
        <v>1301</v>
      </c>
      <c r="AN885" s="126" t="s">
        <v>1301</v>
      </c>
      <c r="AO885" s="120"/>
      <c r="AP885" s="92" t="str">
        <f t="shared" si="568"/>
        <v/>
      </c>
      <c r="AQ885" s="93" t="s">
        <v>1301</v>
      </c>
      <c r="AR885" s="483"/>
      <c r="AS885" s="484"/>
      <c r="AT885" s="96"/>
      <c r="AU885" s="97"/>
      <c r="AV885" s="98"/>
      <c r="AW885" s="58"/>
      <c r="AX885" s="99"/>
      <c r="AY885" s="100"/>
      <c r="AZ885" s="101">
        <v>39.9</v>
      </c>
      <c r="BA885" s="102" t="str">
        <f t="shared" si="574"/>
        <v/>
      </c>
      <c r="BB885" s="102" t="str">
        <f t="shared" si="575"/>
        <v/>
      </c>
      <c r="BC885" s="102" t="str">
        <f t="shared" si="576"/>
        <v/>
      </c>
      <c r="BD885" s="102" t="s">
        <v>1301</v>
      </c>
      <c r="BE885" s="103"/>
      <c r="BF885" s="171" t="s">
        <v>641</v>
      </c>
      <c r="BG885" s="105" t="s">
        <v>1301</v>
      </c>
      <c r="BH885" s="105" t="s">
        <v>1301</v>
      </c>
      <c r="BI885" s="105" t="s">
        <v>1301</v>
      </c>
      <c r="BJ885" s="105" t="s">
        <v>1301</v>
      </c>
      <c r="BK885" s="105" t="s">
        <v>1301</v>
      </c>
      <c r="BL885" s="105" t="s">
        <v>1301</v>
      </c>
      <c r="BM885" s="105" t="s">
        <v>1301</v>
      </c>
      <c r="BN885" s="105" t="s">
        <v>1301</v>
      </c>
      <c r="BO885" s="105" t="s">
        <v>1301</v>
      </c>
      <c r="BP885" s="105" t="s">
        <v>1301</v>
      </c>
      <c r="BQ885" s="105" t="s">
        <v>1301</v>
      </c>
      <c r="BR885" s="106" t="s">
        <v>1301</v>
      </c>
      <c r="BS885" s="107"/>
      <c r="BT885" s="191" t="s">
        <v>1301</v>
      </c>
      <c r="BU885" s="192" t="s">
        <v>1301</v>
      </c>
      <c r="BV885" s="192" t="s">
        <v>1301</v>
      </c>
      <c r="BW885" s="192" t="s">
        <v>1301</v>
      </c>
      <c r="BX885" s="192" t="s">
        <v>1301</v>
      </c>
      <c r="BY885" s="109" t="s">
        <v>1301</v>
      </c>
      <c r="BZ885" s="192" t="s">
        <v>1301</v>
      </c>
      <c r="CA885" s="192" t="s">
        <v>1301</v>
      </c>
      <c r="CB885" s="193" t="s">
        <v>1301</v>
      </c>
      <c r="CC885" s="193" t="s">
        <v>1301</v>
      </c>
      <c r="CD885" s="193" t="s">
        <v>1301</v>
      </c>
      <c r="CE885" s="193" t="s">
        <v>1301</v>
      </c>
      <c r="CF885" s="110"/>
      <c r="CG885" s="111">
        <v>17.7</v>
      </c>
      <c r="CH885" s="111">
        <v>18.899999999999999</v>
      </c>
      <c r="CI885" s="111">
        <v>53.7</v>
      </c>
      <c r="CJ885" s="111">
        <v>39.9</v>
      </c>
      <c r="CK885" s="111">
        <v>23.2</v>
      </c>
      <c r="CL885" s="111">
        <v>30</v>
      </c>
      <c r="CM885" s="111">
        <v>19</v>
      </c>
      <c r="CN885" s="111">
        <v>11</v>
      </c>
      <c r="CO885" s="111">
        <v>26.2</v>
      </c>
      <c r="CP885" s="111">
        <v>31.3</v>
      </c>
      <c r="CQ885" s="111">
        <v>38</v>
      </c>
      <c r="CR885" s="111">
        <v>58</v>
      </c>
      <c r="CS885" s="112"/>
      <c r="CT885" s="382" t="s">
        <v>641</v>
      </c>
      <c r="CU885" s="282"/>
      <c r="CV885" s="282"/>
      <c r="CW885" s="282"/>
      <c r="CX885" s="282"/>
      <c r="CY885" s="282"/>
      <c r="CZ885" s="282"/>
      <c r="DA885" s="282"/>
      <c r="DB885" s="115"/>
      <c r="DC885" s="301"/>
      <c r="DD885" s="301"/>
      <c r="DE885" s="301"/>
      <c r="DF885" s="302"/>
      <c r="DH885" s="119"/>
      <c r="DI885" s="119"/>
      <c r="DJ885" s="120"/>
      <c r="DK885" s="121"/>
      <c r="DL885" s="119"/>
      <c r="DM885" s="119"/>
      <c r="DN885" s="120"/>
      <c r="DO885" s="121"/>
      <c r="DP885" s="119"/>
      <c r="DQ885" s="119"/>
      <c r="DR885" s="120"/>
      <c r="DS885" s="121"/>
      <c r="DT885" s="119"/>
      <c r="DU885" s="119"/>
      <c r="DV885" s="120"/>
      <c r="DW885" s="121"/>
      <c r="DX885" s="119"/>
      <c r="DY885" s="119"/>
      <c r="DZ885" s="120"/>
      <c r="EA885" s="121"/>
      <c r="EB885" s="119"/>
      <c r="EC885" s="119"/>
      <c r="ED885" s="120"/>
      <c r="EE885" s="121"/>
      <c r="EF885" s="119"/>
      <c r="EG885" s="119"/>
      <c r="EH885" s="120"/>
      <c r="EI885" s="121"/>
      <c r="EJ885" s="119"/>
      <c r="EK885" s="119"/>
      <c r="EL885" s="120"/>
      <c r="EM885" s="121"/>
      <c r="EN885" s="119"/>
      <c r="EO885" s="119"/>
      <c r="EP885" s="120"/>
      <c r="EQ885" s="121"/>
      <c r="ER885" s="119"/>
      <c r="ES885" s="119"/>
      <c r="ET885" s="120"/>
      <c r="EU885" s="121"/>
      <c r="EV885" s="119"/>
      <c r="EW885" s="119"/>
      <c r="EX885" s="120"/>
      <c r="EY885" s="121"/>
      <c r="EZ885" s="119"/>
      <c r="FA885" s="119"/>
      <c r="FB885" s="120"/>
    </row>
    <row r="886" spans="1:158" s="118" customFormat="1" ht="15" customHeight="1" x14ac:dyDescent="0.25">
      <c r="A886" s="260">
        <v>21195060</v>
      </c>
      <c r="B886" s="534">
        <v>-74.487416670000002</v>
      </c>
      <c r="C886" s="534">
        <v>4.1927222200000003</v>
      </c>
      <c r="D886" s="87">
        <v>950</v>
      </c>
      <c r="E886" s="599" t="s">
        <v>642</v>
      </c>
      <c r="F886" s="89" t="s">
        <v>455</v>
      </c>
      <c r="G886" s="89" t="s">
        <v>1515</v>
      </c>
      <c r="H886" s="89" t="s">
        <v>1520</v>
      </c>
      <c r="I886" s="89" t="s">
        <v>1668</v>
      </c>
      <c r="J886" s="171" t="s">
        <v>1162</v>
      </c>
      <c r="K886" s="246">
        <v>19</v>
      </c>
      <c r="L886" s="91">
        <v>0</v>
      </c>
      <c r="M886" s="91">
        <v>0</v>
      </c>
      <c r="N886" s="91">
        <v>8.5</v>
      </c>
      <c r="O886" s="91">
        <v>3.5</v>
      </c>
      <c r="P886" s="91">
        <v>0</v>
      </c>
      <c r="Q886" s="91">
        <v>0.5</v>
      </c>
      <c r="R886" s="91">
        <v>0</v>
      </c>
      <c r="S886" s="91">
        <v>0</v>
      </c>
      <c r="T886" s="91">
        <v>2</v>
      </c>
      <c r="U886" s="91">
        <v>0</v>
      </c>
      <c r="V886" s="661">
        <v>0</v>
      </c>
      <c r="W886" s="661">
        <v>0</v>
      </c>
      <c r="X886" s="91">
        <v>45</v>
      </c>
      <c r="Y886" s="91">
        <v>0</v>
      </c>
      <c r="Z886" s="246">
        <v>48.5</v>
      </c>
      <c r="AA886" s="91">
        <v>21</v>
      </c>
      <c r="AB886" s="91">
        <v>0</v>
      </c>
      <c r="AC886" s="91">
        <v>1.5</v>
      </c>
      <c r="AD886" s="246">
        <v>10</v>
      </c>
      <c r="AE886" s="91">
        <v>0</v>
      </c>
      <c r="AF886" s="91">
        <v>1</v>
      </c>
      <c r="AG886" s="91">
        <v>17</v>
      </c>
      <c r="AH886" s="91">
        <v>17.5</v>
      </c>
      <c r="AI886" s="91">
        <v>19.5</v>
      </c>
      <c r="AJ886" s="91">
        <v>3</v>
      </c>
      <c r="AK886" s="91">
        <v>8.5</v>
      </c>
      <c r="AL886" s="91">
        <v>4</v>
      </c>
      <c r="AM886" s="91">
        <v>3</v>
      </c>
      <c r="AN886" s="91">
        <v>0</v>
      </c>
      <c r="AO886" s="120"/>
      <c r="AP886" s="92">
        <f t="shared" si="568"/>
        <v>233</v>
      </c>
      <c r="AQ886" s="93">
        <v>136.56296296296293</v>
      </c>
      <c r="AR886" s="94">
        <f>+AP886*100/AQ886</f>
        <v>170.61727055760474</v>
      </c>
      <c r="AS886" s="95">
        <f>IF(AND((AP886*$AT$1*100/(AQ886*AT886))&gt;100+3.33*AP886-AQ886*AT886/$AT$1,AQ886&lt;30),IF(100+3.33*AP886-AQ886*AT886/$AT$1&gt;200,200,100+3.33*AP886-AQ886*AT886/$AT$1),IF((AP886*$AT$1*100/(AQ886*AT886))&lt;100+AP886-3.33*AQ886*AT886/$AT$1,100+AP886-3.33*AQ886*AT886/$AT$1,IF((AP886*$AT$1*100/(AQ886*AT886))&gt;200,200,(AP886*$AT$1*100/(AQ886*AT886)))))</f>
        <v>170.61727055760474</v>
      </c>
      <c r="AT886" s="96">
        <f>COUNT(K886:AO886)</f>
        <v>30</v>
      </c>
      <c r="AU886" s="97">
        <f>COUNTIF(K886:AO886,"&gt;0")</f>
        <v>18</v>
      </c>
      <c r="AV886" s="98"/>
      <c r="AW886" s="58">
        <f t="shared" si="598"/>
        <v>0</v>
      </c>
      <c r="AX886" s="99"/>
      <c r="AY886" s="100">
        <f>MAX(K886:AO886)</f>
        <v>48.5</v>
      </c>
      <c r="AZ886" s="101">
        <v>83</v>
      </c>
      <c r="BA886" s="102">
        <f t="shared" si="574"/>
        <v>-34.5</v>
      </c>
      <c r="BB886" s="102" t="str">
        <f t="shared" si="575"/>
        <v/>
      </c>
      <c r="BC886" s="102" t="str">
        <f t="shared" si="576"/>
        <v/>
      </c>
      <c r="BD886" s="102">
        <v>14.700738916256157</v>
      </c>
      <c r="BE886" s="103">
        <f>AU886-BD886</f>
        <v>3.2992610837438434</v>
      </c>
      <c r="BF886" s="600" t="s">
        <v>642</v>
      </c>
      <c r="BG886" s="105">
        <v>78.612000000000009</v>
      </c>
      <c r="BH886" s="105">
        <v>103.54814814814814</v>
      </c>
      <c r="BI886" s="105">
        <v>133.97037037037038</v>
      </c>
      <c r="BJ886" s="105">
        <v>136.56296296296293</v>
      </c>
      <c r="BK886" s="105">
        <v>126.13214285714287</v>
      </c>
      <c r="BL886" s="105">
        <v>56.741666666666674</v>
      </c>
      <c r="BM886" s="105">
        <v>48.207692307692319</v>
      </c>
      <c r="BN886" s="105">
        <v>40.510714285714293</v>
      </c>
      <c r="BO886" s="105">
        <v>69.437499999999986</v>
      </c>
      <c r="BP886" s="105">
        <v>144.31071428571428</v>
      </c>
      <c r="BQ886" s="105">
        <v>184.06785714285709</v>
      </c>
      <c r="BR886" s="106">
        <v>106.58571428571426</v>
      </c>
      <c r="BS886" s="107"/>
      <c r="BT886" s="108">
        <v>8.0303107705406536</v>
      </c>
      <c r="BU886" s="108">
        <v>8.7949450374019342</v>
      </c>
      <c r="BV886" s="108">
        <v>12.074074074074073</v>
      </c>
      <c r="BW886" s="108">
        <v>14.700738916256157</v>
      </c>
      <c r="BX886" s="108">
        <v>15.777662835249044</v>
      </c>
      <c r="BY886" s="109">
        <v>11.151533580652355</v>
      </c>
      <c r="BZ886" s="109">
        <v>9.8022959183673439</v>
      </c>
      <c r="CA886" s="109">
        <v>8.8701149425287333</v>
      </c>
      <c r="CB886" s="109">
        <v>9.590623407508069</v>
      </c>
      <c r="CC886" s="109">
        <v>14.607609988109392</v>
      </c>
      <c r="CD886" s="109">
        <v>14.676929392446631</v>
      </c>
      <c r="CE886" s="109">
        <v>9.6785714285714288</v>
      </c>
      <c r="CF886" s="110"/>
      <c r="CG886" s="111">
        <v>67.099999999999994</v>
      </c>
      <c r="CH886" s="111">
        <v>85</v>
      </c>
      <c r="CI886" s="111">
        <v>77.8</v>
      </c>
      <c r="CJ886" s="111">
        <v>83</v>
      </c>
      <c r="CK886" s="111">
        <v>75.400000000000006</v>
      </c>
      <c r="CL886" s="111">
        <v>64</v>
      </c>
      <c r="CM886" s="111">
        <v>33.5</v>
      </c>
      <c r="CN886" s="111">
        <v>47.5</v>
      </c>
      <c r="CO886" s="111">
        <v>94</v>
      </c>
      <c r="CP886" s="111">
        <v>72.5</v>
      </c>
      <c r="CQ886" s="111">
        <v>95.3</v>
      </c>
      <c r="CR886" s="111">
        <v>70.599999999999994</v>
      </c>
      <c r="CS886" s="112"/>
      <c r="CT886" s="601" t="s">
        <v>642</v>
      </c>
      <c r="CU886" s="282"/>
      <c r="CV886" s="282"/>
      <c r="CW886" s="282"/>
      <c r="CX886" s="282"/>
      <c r="CY886" s="282"/>
      <c r="CZ886" s="282"/>
      <c r="DA886" s="282"/>
      <c r="DB886" s="115"/>
      <c r="DC886" s="301"/>
      <c r="DD886" s="301"/>
      <c r="DE886" s="301"/>
      <c r="DF886" s="302"/>
      <c r="DH886" s="119">
        <v>26.885908363258775</v>
      </c>
      <c r="DI886" s="119">
        <v>30.100527841474495</v>
      </c>
      <c r="DJ886" s="120">
        <v>20.651494829749492</v>
      </c>
      <c r="DK886" s="121"/>
      <c r="DL886" s="119">
        <v>29.335591282600934</v>
      </c>
      <c r="DM886" s="119">
        <v>39.147495534119336</v>
      </c>
      <c r="DN886" s="120">
        <v>24.930246516613074</v>
      </c>
      <c r="DO886" s="121"/>
      <c r="DP886" s="119">
        <v>37.376080839089276</v>
      </c>
      <c r="DQ886" s="119">
        <v>47.669493476592478</v>
      </c>
      <c r="DR886" s="120">
        <v>45.171092350984907</v>
      </c>
      <c r="DS886" s="121"/>
      <c r="DT886" s="119">
        <v>48.013389121338911</v>
      </c>
      <c r="DU886" s="119">
        <v>49.213723849372386</v>
      </c>
      <c r="DV886" s="120">
        <v>46.212887029288702</v>
      </c>
      <c r="DW886" s="121"/>
      <c r="DX886" s="119">
        <v>50.816701835830337</v>
      </c>
      <c r="DY886" s="119">
        <v>35.204341633255964</v>
      </c>
      <c r="DZ886" s="120">
        <v>52.143242245199403</v>
      </c>
      <c r="EA886" s="121"/>
      <c r="EB886" s="119">
        <v>24.936734693877554</v>
      </c>
      <c r="EC886" s="119">
        <v>17.926407671502339</v>
      </c>
      <c r="ED886" s="120">
        <v>15.322571920334401</v>
      </c>
      <c r="EE886" s="121"/>
      <c r="EF886" s="119">
        <v>17.176980913823016</v>
      </c>
      <c r="EG886" s="119">
        <v>15.257200694042796</v>
      </c>
      <c r="EH886" s="120">
        <v>17.480104106419894</v>
      </c>
      <c r="EI886" s="121"/>
      <c r="EJ886" s="119">
        <v>12.589547511312221</v>
      </c>
      <c r="EK886" s="119">
        <v>12.689464555052794</v>
      </c>
      <c r="EL886" s="120">
        <v>18.884321266968332</v>
      </c>
      <c r="EM886" s="121"/>
      <c r="EN886" s="119">
        <v>20.989552238805967</v>
      </c>
      <c r="EO886" s="119">
        <v>23.288407960199006</v>
      </c>
      <c r="EP886" s="120">
        <v>36.082039800995027</v>
      </c>
      <c r="EQ886" s="121"/>
      <c r="ER886" s="119">
        <v>33.394443784310454</v>
      </c>
      <c r="ES886" s="119">
        <v>48.79188193635779</v>
      </c>
      <c r="ET886" s="120">
        <v>62.889536348297234</v>
      </c>
      <c r="EU886" s="121"/>
      <c r="EV886" s="119">
        <v>55.210356472795496</v>
      </c>
      <c r="EW886" s="119">
        <v>55.010318949343336</v>
      </c>
      <c r="EX886" s="120">
        <v>49.709324577861167</v>
      </c>
      <c r="EY886" s="121"/>
      <c r="EZ886" s="119">
        <v>44.072819281798431</v>
      </c>
      <c r="FA886" s="119">
        <v>35.278243098582415</v>
      </c>
      <c r="FB886" s="120">
        <v>26.883420378239855</v>
      </c>
    </row>
    <row r="887" spans="1:158" s="118" customFormat="1" ht="15" customHeight="1" x14ac:dyDescent="0.25">
      <c r="A887" s="260">
        <v>23060190</v>
      </c>
      <c r="B887" s="534">
        <v>-74.485500000000002</v>
      </c>
      <c r="C887" s="534">
        <v>5.1960833300000004</v>
      </c>
      <c r="D887" s="87">
        <v>497</v>
      </c>
      <c r="E887" s="387" t="s">
        <v>643</v>
      </c>
      <c r="F887" s="89" t="s">
        <v>455</v>
      </c>
      <c r="G887" s="89" t="s">
        <v>1515</v>
      </c>
      <c r="H887" s="89" t="s">
        <v>1518</v>
      </c>
      <c r="I887" s="89" t="s">
        <v>1637</v>
      </c>
      <c r="J887" s="171" t="s">
        <v>1163</v>
      </c>
      <c r="K887" s="246" t="s">
        <v>1301</v>
      </c>
      <c r="L887" s="91" t="s">
        <v>1301</v>
      </c>
      <c r="M887" s="91" t="s">
        <v>1301</v>
      </c>
      <c r="N887" s="91" t="s">
        <v>1301</v>
      </c>
      <c r="O887" s="91" t="s">
        <v>1301</v>
      </c>
      <c r="P887" s="91" t="s">
        <v>1301</v>
      </c>
      <c r="Q887" s="91" t="s">
        <v>1301</v>
      </c>
      <c r="R887" s="91" t="s">
        <v>1301</v>
      </c>
      <c r="S887" s="91" t="s">
        <v>1301</v>
      </c>
      <c r="T887" s="126" t="s">
        <v>1301</v>
      </c>
      <c r="U887" s="126" t="s">
        <v>1301</v>
      </c>
      <c r="V887" s="661" t="s">
        <v>1301</v>
      </c>
      <c r="W887" s="661" t="s">
        <v>1301</v>
      </c>
      <c r="X887" s="126" t="s">
        <v>1301</v>
      </c>
      <c r="Y887" s="126" t="s">
        <v>1301</v>
      </c>
      <c r="Z887" s="339" t="s">
        <v>1301</v>
      </c>
      <c r="AA887" s="91" t="s">
        <v>1301</v>
      </c>
      <c r="AB887" s="91" t="s">
        <v>1301</v>
      </c>
      <c r="AC887" s="91" t="s">
        <v>1301</v>
      </c>
      <c r="AD887" s="246" t="s">
        <v>1301</v>
      </c>
      <c r="AE887" s="91" t="s">
        <v>1301</v>
      </c>
      <c r="AF887" s="91" t="s">
        <v>1301</v>
      </c>
      <c r="AG887" s="91" t="s">
        <v>1301</v>
      </c>
      <c r="AH887" s="91" t="s">
        <v>1301</v>
      </c>
      <c r="AI887" s="91" t="s">
        <v>1301</v>
      </c>
      <c r="AJ887" s="91" t="s">
        <v>1301</v>
      </c>
      <c r="AK887" s="91" t="s">
        <v>1301</v>
      </c>
      <c r="AL887" s="91" t="s">
        <v>1301</v>
      </c>
      <c r="AM887" s="126" t="s">
        <v>1301</v>
      </c>
      <c r="AN887" s="126" t="s">
        <v>1301</v>
      </c>
      <c r="AO887" s="120"/>
      <c r="AP887" s="92" t="str">
        <f t="shared" si="568"/>
        <v/>
      </c>
      <c r="AQ887" s="93">
        <v>147.14615384615385</v>
      </c>
      <c r="AR887" s="94"/>
      <c r="AS887" s="95"/>
      <c r="AT887" s="96"/>
      <c r="AU887" s="97"/>
      <c r="AV887" s="98"/>
      <c r="AW887" s="58"/>
      <c r="AX887" s="99"/>
      <c r="AY887" s="100"/>
      <c r="AZ887" s="101">
        <v>98</v>
      </c>
      <c r="BA887" s="102" t="str">
        <f t="shared" si="574"/>
        <v/>
      </c>
      <c r="BB887" s="102" t="str">
        <f t="shared" si="575"/>
        <v/>
      </c>
      <c r="BC887" s="102" t="str">
        <f t="shared" si="576"/>
        <v/>
      </c>
      <c r="BD887" s="102">
        <v>11.492975734355046</v>
      </c>
      <c r="BE887" s="103">
        <f>AU887-BD887</f>
        <v>-11.492975734355046</v>
      </c>
      <c r="BF887" s="171" t="s">
        <v>643</v>
      </c>
      <c r="BG887" s="105">
        <v>75.574074074074076</v>
      </c>
      <c r="BH887" s="105">
        <v>89.869230769230782</v>
      </c>
      <c r="BI887" s="105">
        <v>137.37692307692308</v>
      </c>
      <c r="BJ887" s="105">
        <v>147.14615384615385</v>
      </c>
      <c r="BK887" s="105">
        <v>160.61481481481479</v>
      </c>
      <c r="BL887" s="105">
        <v>71.432142857142864</v>
      </c>
      <c r="BM887" s="105">
        <v>45.514285714285712</v>
      </c>
      <c r="BN887" s="105">
        <v>53.571428571428577</v>
      </c>
      <c r="BO887" s="105">
        <v>99.762068965517258</v>
      </c>
      <c r="BP887" s="105">
        <v>208.42758620689654</v>
      </c>
      <c r="BQ887" s="105">
        <v>153.55000000000001</v>
      </c>
      <c r="BR887" s="106">
        <v>82.711111111111109</v>
      </c>
      <c r="BS887" s="107"/>
      <c r="BT887" s="108">
        <v>5.5185185185185173</v>
      </c>
      <c r="BU887" s="108">
        <v>7.1368059356565094</v>
      </c>
      <c r="BV887" s="108">
        <v>10.238095238095237</v>
      </c>
      <c r="BW887" s="108">
        <v>11.492975734355046</v>
      </c>
      <c r="BX887" s="108">
        <v>9.2999999999999972</v>
      </c>
      <c r="BY887" s="109">
        <v>5.8029556650246317</v>
      </c>
      <c r="BZ887" s="109">
        <v>3.6071428571428559</v>
      </c>
      <c r="CA887" s="109">
        <v>4.2857142857142847</v>
      </c>
      <c r="CB887" s="109">
        <v>6.8620689655172411</v>
      </c>
      <c r="CC887" s="109">
        <v>12.448275862068964</v>
      </c>
      <c r="CD887" s="109">
        <v>10.569560047562426</v>
      </c>
      <c r="CE887" s="109">
        <v>6.4071428571428539</v>
      </c>
      <c r="CF887" s="110"/>
      <c r="CG887" s="111">
        <v>72</v>
      </c>
      <c r="CH887" s="111">
        <v>80.2</v>
      </c>
      <c r="CI887" s="111">
        <v>109.5</v>
      </c>
      <c r="CJ887" s="111">
        <v>98</v>
      </c>
      <c r="CK887" s="111">
        <v>103</v>
      </c>
      <c r="CL887" s="111">
        <v>76.5</v>
      </c>
      <c r="CM887" s="111">
        <v>111</v>
      </c>
      <c r="CN887" s="111">
        <v>67.599999999999994</v>
      </c>
      <c r="CO887" s="111">
        <v>87</v>
      </c>
      <c r="CP887" s="111">
        <v>122.2</v>
      </c>
      <c r="CQ887" s="111">
        <v>83.5</v>
      </c>
      <c r="CR887" s="111">
        <v>129.80000000000001</v>
      </c>
      <c r="CS887" s="112"/>
      <c r="CT887" s="382" t="s">
        <v>643</v>
      </c>
      <c r="CU887" s="114">
        <f>SUM(K887:T887)</f>
        <v>0</v>
      </c>
      <c r="CV887" s="114"/>
      <c r="CW887" s="114"/>
      <c r="CX887" s="114">
        <f>SUM(U887:AD887)</f>
        <v>0</v>
      </c>
      <c r="CY887" s="114"/>
      <c r="CZ887" s="114"/>
      <c r="DA887" s="114"/>
      <c r="DB887" s="115"/>
      <c r="DC887" s="116"/>
      <c r="DD887" s="116"/>
      <c r="DE887" s="116"/>
      <c r="DF887" s="117"/>
      <c r="DH887" s="119">
        <v>23.529835504526382</v>
      </c>
      <c r="DI887" s="119">
        <v>15.019043939059395</v>
      </c>
      <c r="DJ887" s="120">
        <v>26.233263413557076</v>
      </c>
      <c r="DK887" s="121"/>
      <c r="DL887" s="119">
        <v>32.77272908049634</v>
      </c>
      <c r="DM887" s="119">
        <v>33.680281578110083</v>
      </c>
      <c r="DN887" s="120">
        <v>24.100560769964996</v>
      </c>
      <c r="DO887" s="121"/>
      <c r="DP887" s="119">
        <v>42.288406916483964</v>
      </c>
      <c r="DQ887" s="119">
        <v>36.589969105042861</v>
      </c>
      <c r="DR887" s="120">
        <v>59.483692943990441</v>
      </c>
      <c r="DS887" s="121"/>
      <c r="DT887" s="119">
        <v>46.490966488586693</v>
      </c>
      <c r="DU887" s="119">
        <v>54.289451189898003</v>
      </c>
      <c r="DV887" s="120">
        <v>76.685099562894607</v>
      </c>
      <c r="DW887" s="121"/>
      <c r="DX887" s="119">
        <v>53.325575815738965</v>
      </c>
      <c r="DY887" s="119">
        <v>32.615642994241838</v>
      </c>
      <c r="DZ887" s="120">
        <v>70.433781190019189</v>
      </c>
      <c r="EA887" s="121"/>
      <c r="EB887" s="119">
        <v>34.371517631015003</v>
      </c>
      <c r="EC887" s="119">
        <v>22.181618936294566</v>
      </c>
      <c r="ED887" s="120">
        <v>14.188242743035261</v>
      </c>
      <c r="EE887" s="121"/>
      <c r="EF887" s="119">
        <v>23.508446298227316</v>
      </c>
      <c r="EG887" s="119">
        <v>11.855552659019811</v>
      </c>
      <c r="EH887" s="120">
        <v>20.164572471324295</v>
      </c>
      <c r="EI887" s="121"/>
      <c r="EJ887" s="119">
        <v>18.044432616563768</v>
      </c>
      <c r="EK887" s="119">
        <v>21.693868426655314</v>
      </c>
      <c r="EL887" s="120">
        <v>28.283127528209498</v>
      </c>
      <c r="EM887" s="121"/>
      <c r="EN887" s="119">
        <v>29.684187991963896</v>
      </c>
      <c r="EO887" s="119">
        <v>30.281856206567195</v>
      </c>
      <c r="EP887" s="120">
        <v>44.32705924974475</v>
      </c>
      <c r="EQ887" s="121"/>
      <c r="ER887" s="119">
        <v>63.442589551784955</v>
      </c>
      <c r="ES887" s="119">
        <v>81.121655111597633</v>
      </c>
      <c r="ET887" s="120">
        <v>84.556444991789832</v>
      </c>
      <c r="EU887" s="121"/>
      <c r="EV887" s="119">
        <v>54.299807815502867</v>
      </c>
      <c r="EW887" s="119">
        <v>60.768737988468921</v>
      </c>
      <c r="EX887" s="120">
        <v>37.931454196028184</v>
      </c>
      <c r="EY887" s="121"/>
      <c r="EZ887" s="119">
        <v>30.323106191629201</v>
      </c>
      <c r="FA887" s="119">
        <v>29.810891560013843</v>
      </c>
      <c r="FB887" s="120">
        <v>24.483859391214114</v>
      </c>
    </row>
    <row r="888" spans="1:158" s="118" customFormat="1" ht="15" customHeight="1" x14ac:dyDescent="0.25">
      <c r="A888" s="260">
        <v>23065110</v>
      </c>
      <c r="B888" s="534">
        <v>-74.349999999999994</v>
      </c>
      <c r="C888" s="534">
        <v>5.5</v>
      </c>
      <c r="D888" s="87">
        <v>1347</v>
      </c>
      <c r="E888" s="387" t="s">
        <v>644</v>
      </c>
      <c r="F888" s="89" t="s">
        <v>455</v>
      </c>
      <c r="G888" s="89" t="s">
        <v>1515</v>
      </c>
      <c r="H888" s="89" t="s">
        <v>1518</v>
      </c>
      <c r="I888" s="89" t="s">
        <v>1637</v>
      </c>
      <c r="J888" s="171" t="s">
        <v>1164</v>
      </c>
      <c r="K888" s="246">
        <v>48</v>
      </c>
      <c r="L888" s="91">
        <v>0</v>
      </c>
      <c r="M888" s="91">
        <v>0</v>
      </c>
      <c r="N888" s="91">
        <v>18.600000000000001</v>
      </c>
      <c r="O888" s="91">
        <v>0</v>
      </c>
      <c r="P888" s="91">
        <v>0</v>
      </c>
      <c r="Q888" s="91">
        <v>0</v>
      </c>
      <c r="R888" s="91">
        <v>16.5</v>
      </c>
      <c r="S888" s="91">
        <v>25</v>
      </c>
      <c r="T888" s="126">
        <v>19.100000000000001</v>
      </c>
      <c r="U888" s="126">
        <v>41</v>
      </c>
      <c r="V888" s="661">
        <v>35.6</v>
      </c>
      <c r="W888" s="661">
        <v>7.7</v>
      </c>
      <c r="X888" s="126">
        <v>57</v>
      </c>
      <c r="Y888" s="126">
        <v>6.7</v>
      </c>
      <c r="Z888" s="339">
        <v>29.3</v>
      </c>
      <c r="AA888" s="91">
        <v>7.8</v>
      </c>
      <c r="AB888" s="91">
        <v>0</v>
      </c>
      <c r="AC888" s="91">
        <v>21.5</v>
      </c>
      <c r="AD888" s="246">
        <v>3</v>
      </c>
      <c r="AE888" s="91">
        <v>0</v>
      </c>
      <c r="AF888" s="91">
        <v>16.2</v>
      </c>
      <c r="AG888" s="91">
        <v>9</v>
      </c>
      <c r="AH888" s="91">
        <v>44.1</v>
      </c>
      <c r="AI888" s="91">
        <v>3.1</v>
      </c>
      <c r="AJ888" s="91">
        <v>31.3</v>
      </c>
      <c r="AK888" s="91">
        <v>12.8</v>
      </c>
      <c r="AL888" s="91">
        <v>62</v>
      </c>
      <c r="AM888" s="126">
        <v>0</v>
      </c>
      <c r="AN888" s="126">
        <v>2.5</v>
      </c>
      <c r="AO888" s="120"/>
      <c r="AP888" s="92">
        <f t="shared" si="568"/>
        <v>517.80000000000007</v>
      </c>
      <c r="AQ888" s="93">
        <v>348.096</v>
      </c>
      <c r="AR888" s="94">
        <f>+AP888*100/AQ888</f>
        <v>148.75206839492554</v>
      </c>
      <c r="AS888" s="95">
        <f>IF(AND((AP888*$AT$1*100/(AQ888*AT888))&gt;100+3.33*AP888-AQ888*AT888/$AT$1,AQ888&lt;30),IF(100+3.33*AP888-AQ888*AT888/$AT$1&gt;200,200,100+3.33*AP888-AQ888*AT888/$AT$1),IF((AP888*$AT$1*100/(AQ888*AT888))&lt;100+AP888-3.33*AQ888*AT888/$AT$1,100+AP888-3.33*AQ888*AT888/$AT$1,IF((AP888*$AT$1*100/(AQ888*AT888))&gt;200,200,(AP888*$AT$1*100/(AQ888*AT888)))))</f>
        <v>148.75206839492554</v>
      </c>
      <c r="AT888" s="96">
        <f>COUNT(K888:AO888)</f>
        <v>30</v>
      </c>
      <c r="AU888" s="97">
        <f>COUNTIF(K888:AO888,"&gt;0")</f>
        <v>22</v>
      </c>
      <c r="AV888" s="98"/>
      <c r="AW888" s="58">
        <f t="shared" ref="AW888" si="607">+LOOKUP(1000,K888:AO888)</f>
        <v>2.5</v>
      </c>
      <c r="AX888" s="99"/>
      <c r="AY888" s="100">
        <f>MAX(K888:AO888)</f>
        <v>62</v>
      </c>
      <c r="AZ888" s="101"/>
      <c r="BA888" s="102" t="str">
        <f t="shared" si="574"/>
        <v/>
      </c>
      <c r="BB888" s="102" t="str">
        <f t="shared" si="575"/>
        <v/>
      </c>
      <c r="BC888" s="102" t="str">
        <f t="shared" si="576"/>
        <v/>
      </c>
      <c r="BD888" s="102">
        <v>21.429118773946364</v>
      </c>
      <c r="BE888" s="103">
        <f>AU888-BD888</f>
        <v>0.57088122605363623</v>
      </c>
      <c r="BF888" s="171" t="s">
        <v>644</v>
      </c>
      <c r="BG888" s="105">
        <v>129.43703703703702</v>
      </c>
      <c r="BH888" s="105">
        <v>155.8576923076923</v>
      </c>
      <c r="BI888" s="105">
        <v>250.20357142857145</v>
      </c>
      <c r="BJ888" s="105">
        <v>348.096</v>
      </c>
      <c r="BK888" s="105">
        <v>351.93062677383415</v>
      </c>
      <c r="BL888" s="105">
        <v>245.43599999999998</v>
      </c>
      <c r="BM888" s="105">
        <v>190.89600000000007</v>
      </c>
      <c r="BN888" s="105">
        <v>161.54999999999998</v>
      </c>
      <c r="BO888" s="105">
        <v>238.22962962962967</v>
      </c>
      <c r="BP888" s="105">
        <v>325.2076923076923</v>
      </c>
      <c r="BQ888" s="105">
        <v>257.00740740740741</v>
      </c>
      <c r="BR888" s="106">
        <v>158.36799999999997</v>
      </c>
      <c r="BS888" s="107"/>
      <c r="BT888" s="108">
        <v>11.397619047619047</v>
      </c>
      <c r="BU888" s="108">
        <v>13.324548675990414</v>
      </c>
      <c r="BV888" s="108">
        <v>18.535714285714281</v>
      </c>
      <c r="BW888" s="108">
        <v>21.429118773946364</v>
      </c>
      <c r="BX888" s="108">
        <v>23.212452107279685</v>
      </c>
      <c r="BY888" s="109">
        <v>17.991060025542783</v>
      </c>
      <c r="BZ888" s="109">
        <v>15.237547892720306</v>
      </c>
      <c r="CA888" s="109">
        <v>12.88375850340136</v>
      </c>
      <c r="CB888" s="109">
        <v>17.278240190249697</v>
      </c>
      <c r="CC888" s="109">
        <v>20.92545155993432</v>
      </c>
      <c r="CD888" s="109">
        <v>19.092364532019698</v>
      </c>
      <c r="CE888" s="109">
        <v>13.94708538587849</v>
      </c>
      <c r="CF888" s="110"/>
      <c r="CG888" s="111"/>
      <c r="CH888" s="111"/>
      <c r="CI888" s="111"/>
      <c r="CJ888" s="111"/>
      <c r="CK888" s="111"/>
      <c r="CL888" s="111"/>
      <c r="CM888" s="111"/>
      <c r="CN888" s="111"/>
      <c r="CO888" s="111"/>
      <c r="CP888" s="111"/>
      <c r="CQ888" s="111"/>
      <c r="CR888" s="111"/>
      <c r="CS888" s="112"/>
      <c r="CT888" s="382" t="s">
        <v>644</v>
      </c>
      <c r="CU888" s="114">
        <f>SUM(K888:T888)</f>
        <v>127.19999999999999</v>
      </c>
      <c r="CV888" s="114"/>
      <c r="CW888" s="114"/>
      <c r="CX888" s="114">
        <f>SUM(U888:AD888)</f>
        <v>209.60000000000002</v>
      </c>
      <c r="CY888" s="114"/>
      <c r="CZ888" s="114"/>
      <c r="DA888" s="114">
        <f>SUM(AE888:AO888)</f>
        <v>181</v>
      </c>
      <c r="DB888" s="115">
        <f t="shared" si="599"/>
        <v>517.79999999999995</v>
      </c>
      <c r="DC888" s="116">
        <f>COUNT(K888:T888)</f>
        <v>10</v>
      </c>
      <c r="DD888" s="116">
        <f>COUNT(U888:AD888)</f>
        <v>10</v>
      </c>
      <c r="DE888" s="116">
        <f>COUNT(AE888:AO888)</f>
        <v>10</v>
      </c>
      <c r="DF888" s="117">
        <f>COUNT(K888:AO888)</f>
        <v>30</v>
      </c>
      <c r="DH888" s="119">
        <v>28.35620349657512</v>
      </c>
      <c r="DI888" s="119">
        <v>28.664423099798771</v>
      </c>
      <c r="DJ888" s="120">
        <v>27.662709389321925</v>
      </c>
      <c r="DK888" s="121"/>
      <c r="DL888" s="119">
        <v>60.337249270176116</v>
      </c>
      <c r="DM888" s="119">
        <v>56.005344194368597</v>
      </c>
      <c r="DN888" s="120">
        <v>40.121692249741045</v>
      </c>
      <c r="DO888" s="121"/>
      <c r="DP888" s="119">
        <v>69.117549206349182</v>
      </c>
      <c r="DQ888" s="119">
        <v>67.917244444444435</v>
      </c>
      <c r="DR888" s="120">
        <v>88.02234920634919</v>
      </c>
      <c r="DS888" s="121"/>
      <c r="DT888" s="119">
        <v>109.44014072347406</v>
      </c>
      <c r="DU888" s="119">
        <v>106.83918673918673</v>
      </c>
      <c r="DV888" s="120">
        <v>127.04659846326511</v>
      </c>
      <c r="DW888" s="121"/>
      <c r="DX888" s="119">
        <v>120.34427645788337</v>
      </c>
      <c r="DY888" s="119">
        <v>98.654319654427638</v>
      </c>
      <c r="DZ888" s="120">
        <v>104.95140388768898</v>
      </c>
      <c r="EA888" s="121"/>
      <c r="EB888" s="119">
        <v>84.76921327876309</v>
      </c>
      <c r="EC888" s="119">
        <v>64.385402455661676</v>
      </c>
      <c r="ED888" s="120">
        <v>66.345384265575277</v>
      </c>
      <c r="EE888" s="121"/>
      <c r="EF888" s="119">
        <v>68.597886852456284</v>
      </c>
      <c r="EG888" s="119">
        <v>43.364331743242111</v>
      </c>
      <c r="EH888" s="120">
        <v>47.56992426144447</v>
      </c>
      <c r="EI888" s="121"/>
      <c r="EJ888" s="119">
        <v>35.820689944602996</v>
      </c>
      <c r="EK888" s="119">
        <v>53.345866207822731</v>
      </c>
      <c r="EL888" s="120">
        <v>74.722729561859992</v>
      </c>
      <c r="EM888" s="121"/>
      <c r="EN888" s="119">
        <v>61.738540720557069</v>
      </c>
      <c r="EO888" s="119">
        <v>88.799264737684354</v>
      </c>
      <c r="EP888" s="120">
        <v>106.93997231953637</v>
      </c>
      <c r="EQ888" s="121"/>
      <c r="ER888" s="119">
        <v>102.76567706131652</v>
      </c>
      <c r="ES888" s="119">
        <v>114.27303135737438</v>
      </c>
      <c r="ET888" s="120">
        <v>124.87981009982768</v>
      </c>
      <c r="EU888" s="121"/>
      <c r="EV888" s="119">
        <v>108.33820750773344</v>
      </c>
      <c r="EW888" s="119">
        <v>87.488589304127288</v>
      </c>
      <c r="EX888" s="120">
        <v>69.33246244739847</v>
      </c>
      <c r="EY888" s="121"/>
      <c r="EZ888" s="119">
        <v>62.205334987593055</v>
      </c>
      <c r="FA888" s="119">
        <v>50.949131513647643</v>
      </c>
      <c r="FB888" s="120">
        <v>46.012200165425973</v>
      </c>
    </row>
    <row r="889" spans="1:158" s="118" customFormat="1" ht="15" customHeight="1" x14ac:dyDescent="0.25">
      <c r="A889" s="614">
        <v>2306500358</v>
      </c>
      <c r="B889" s="615">
        <v>-74.300075000000007</v>
      </c>
      <c r="C889" s="615">
        <v>4.9846611110000003</v>
      </c>
      <c r="D889" s="616">
        <v>1383</v>
      </c>
      <c r="E889" s="617" t="s">
        <v>1872</v>
      </c>
      <c r="F889" s="618" t="s">
        <v>455</v>
      </c>
      <c r="G889" s="618"/>
      <c r="H889" s="618"/>
      <c r="I889" s="618"/>
      <c r="J889" s="619" t="s">
        <v>1015</v>
      </c>
      <c r="K889" s="407">
        <v>59.8</v>
      </c>
      <c r="L889" s="406">
        <v>9.6999999999999993</v>
      </c>
      <c r="M889" s="406">
        <v>53.8</v>
      </c>
      <c r="N889" s="406">
        <v>0.1</v>
      </c>
      <c r="O889" s="406">
        <v>0</v>
      </c>
      <c r="P889" s="406">
        <v>1.2</v>
      </c>
      <c r="Q889" s="406">
        <v>0</v>
      </c>
      <c r="R889" s="406">
        <v>0</v>
      </c>
      <c r="S889" s="406">
        <v>0</v>
      </c>
      <c r="T889" s="406">
        <v>0</v>
      </c>
      <c r="U889" s="406">
        <v>0</v>
      </c>
      <c r="V889" s="670">
        <v>0</v>
      </c>
      <c r="W889" s="670">
        <v>6.5</v>
      </c>
      <c r="X889" s="406">
        <v>44.2</v>
      </c>
      <c r="Y889" s="406">
        <v>1.3</v>
      </c>
      <c r="Z889" s="407">
        <v>24.5</v>
      </c>
      <c r="AA889" s="406">
        <v>6.9</v>
      </c>
      <c r="AB889" s="406">
        <v>0.5</v>
      </c>
      <c r="AC889" s="406">
        <v>4.3</v>
      </c>
      <c r="AD889" s="407">
        <v>14.6</v>
      </c>
      <c r="AE889" s="406">
        <v>1.9</v>
      </c>
      <c r="AF889" s="406">
        <v>25.2</v>
      </c>
      <c r="AG889" s="406">
        <v>72.5</v>
      </c>
      <c r="AH889" s="406">
        <v>37.799999999999997</v>
      </c>
      <c r="AI889" s="406">
        <v>24.2</v>
      </c>
      <c r="AJ889" s="406">
        <v>42.6</v>
      </c>
      <c r="AK889" s="406">
        <v>69.2</v>
      </c>
      <c r="AL889" s="406">
        <v>39.799999999999997</v>
      </c>
      <c r="AM889" s="406">
        <v>0.5</v>
      </c>
      <c r="AN889" s="406">
        <v>0</v>
      </c>
      <c r="AO889" s="620"/>
      <c r="AP889" s="92" t="str">
        <f t="shared" si="568"/>
        <v/>
      </c>
      <c r="AQ889" s="93" t="s">
        <v>1301</v>
      </c>
      <c r="AR889" s="483"/>
      <c r="AS889" s="484"/>
      <c r="AT889" s="96"/>
      <c r="AU889" s="97"/>
      <c r="AV889" s="98"/>
      <c r="AW889" s="58"/>
      <c r="AX889" s="99"/>
      <c r="AY889" s="100"/>
      <c r="AZ889" s="101"/>
      <c r="BA889" s="102" t="str">
        <f t="shared" si="574"/>
        <v/>
      </c>
      <c r="BB889" s="102" t="str">
        <f t="shared" si="575"/>
        <v/>
      </c>
      <c r="BC889" s="102" t="str">
        <f t="shared" si="576"/>
        <v/>
      </c>
      <c r="BD889" s="102" t="s">
        <v>1301</v>
      </c>
      <c r="BE889" s="103"/>
      <c r="BF889" s="171" t="s">
        <v>645</v>
      </c>
      <c r="BG889" s="105" t="s">
        <v>1301</v>
      </c>
      <c r="BH889" s="105" t="s">
        <v>1301</v>
      </c>
      <c r="BI889" s="105" t="s">
        <v>1301</v>
      </c>
      <c r="BJ889" s="105" t="s">
        <v>1301</v>
      </c>
      <c r="BK889" s="105" t="s">
        <v>1301</v>
      </c>
      <c r="BL889" s="105" t="s">
        <v>1301</v>
      </c>
      <c r="BM889" s="105" t="s">
        <v>1301</v>
      </c>
      <c r="BN889" s="105" t="s">
        <v>1301</v>
      </c>
      <c r="BO889" s="105" t="s">
        <v>1301</v>
      </c>
      <c r="BP889" s="105" t="s">
        <v>1301</v>
      </c>
      <c r="BQ889" s="105" t="s">
        <v>1301</v>
      </c>
      <c r="BR889" s="106" t="s">
        <v>1301</v>
      </c>
      <c r="BS889" s="107"/>
      <c r="BT889" s="142" t="s">
        <v>1301</v>
      </c>
      <c r="BU889" s="143" t="s">
        <v>1301</v>
      </c>
      <c r="BV889" s="143" t="s">
        <v>1301</v>
      </c>
      <c r="BW889" s="143" t="s">
        <v>1301</v>
      </c>
      <c r="BX889" s="143" t="s">
        <v>1301</v>
      </c>
      <c r="BY889" s="143" t="s">
        <v>1301</v>
      </c>
      <c r="BZ889" s="143" t="s">
        <v>1301</v>
      </c>
      <c r="CA889" s="143" t="s">
        <v>1301</v>
      </c>
      <c r="CB889" s="143" t="s">
        <v>1301</v>
      </c>
      <c r="CC889" s="143" t="s">
        <v>1301</v>
      </c>
      <c r="CD889" s="143" t="s">
        <v>1301</v>
      </c>
      <c r="CE889" s="144" t="s">
        <v>1301</v>
      </c>
      <c r="CF889" s="110"/>
      <c r="CG889" s="111"/>
      <c r="CH889" s="111"/>
      <c r="CI889" s="111"/>
      <c r="CJ889" s="111"/>
      <c r="CK889" s="111"/>
      <c r="CL889" s="111"/>
      <c r="CM889" s="111"/>
      <c r="CN889" s="111"/>
      <c r="CO889" s="111"/>
      <c r="CP889" s="111"/>
      <c r="CQ889" s="111"/>
      <c r="CR889" s="111"/>
      <c r="CS889" s="112"/>
      <c r="CT889" s="382" t="s">
        <v>645</v>
      </c>
      <c r="CU889" s="114"/>
      <c r="CV889" s="114"/>
      <c r="CW889" s="114"/>
      <c r="CX889" s="114"/>
      <c r="CY889" s="114"/>
      <c r="CZ889" s="114"/>
      <c r="DA889" s="114"/>
      <c r="DB889" s="115"/>
      <c r="DC889" s="116"/>
      <c r="DD889" s="116"/>
      <c r="DE889" s="116"/>
      <c r="DF889" s="117"/>
      <c r="DH889" s="119">
        <v>36.811879266649349</v>
      </c>
      <c r="DI889" s="119">
        <v>26.193067939731268</v>
      </c>
      <c r="DJ889" s="120">
        <v>23.078216617168632</v>
      </c>
      <c r="DK889" s="121"/>
      <c r="DL889" s="119">
        <v>35.922516286644949</v>
      </c>
      <c r="DM889" s="119">
        <v>48.434853420195438</v>
      </c>
      <c r="DN889" s="120">
        <v>39.555130293159607</v>
      </c>
      <c r="DO889" s="121"/>
      <c r="DP889" s="119">
        <v>52.164409947562433</v>
      </c>
      <c r="DQ889" s="119">
        <v>53.070741394527808</v>
      </c>
      <c r="DR889" s="120">
        <v>71.096666839727945</v>
      </c>
      <c r="DS889" s="121"/>
      <c r="DT889" s="119">
        <v>45.609094535301168</v>
      </c>
      <c r="DU889" s="119">
        <v>55.811128839250102</v>
      </c>
      <c r="DV889" s="120">
        <v>51.210211408057454</v>
      </c>
      <c r="DW889" s="121"/>
      <c r="DX889" s="119">
        <v>44.585443864229767</v>
      </c>
      <c r="DY889" s="119">
        <v>25.79157963446475</v>
      </c>
      <c r="DZ889" s="120">
        <v>44.485476501305477</v>
      </c>
      <c r="EA889" s="121"/>
      <c r="EB889" s="119">
        <v>27.433633387888708</v>
      </c>
      <c r="EC889" s="119">
        <v>20.725409165302786</v>
      </c>
      <c r="ED889" s="120">
        <v>13.015957446808512</v>
      </c>
      <c r="EE889" s="121"/>
      <c r="EF889" s="119">
        <v>19.899999999999999</v>
      </c>
      <c r="EG889" s="119">
        <v>15.8</v>
      </c>
      <c r="EH889" s="120">
        <v>17.100000000000001</v>
      </c>
      <c r="EI889" s="121"/>
      <c r="EJ889" s="119">
        <v>14.219086021505374</v>
      </c>
      <c r="EK889" s="119">
        <v>18.024193548387096</v>
      </c>
      <c r="EL889" s="120">
        <v>23.631720430107528</v>
      </c>
      <c r="EM889" s="121"/>
      <c r="EN889" s="119">
        <v>20.414441416893734</v>
      </c>
      <c r="EO889" s="119">
        <v>16.456539509536785</v>
      </c>
      <c r="EP889" s="120">
        <v>39.579019073569476</v>
      </c>
      <c r="EQ889" s="121"/>
      <c r="ER889" s="119">
        <v>32.887808794466409</v>
      </c>
      <c r="ES889" s="119">
        <v>62.17695158102768</v>
      </c>
      <c r="ET889" s="120">
        <v>80.87002223320161</v>
      </c>
      <c r="EU889" s="121"/>
      <c r="EV889" s="119">
        <v>68.405449222250979</v>
      </c>
      <c r="EW889" s="119">
        <v>76.906126391682761</v>
      </c>
      <c r="EX889" s="120">
        <v>73.005815690414053</v>
      </c>
      <c r="EY889" s="121"/>
      <c r="EZ889" s="119">
        <v>77.176522299056515</v>
      </c>
      <c r="FA889" s="119">
        <v>50.305344494526722</v>
      </c>
      <c r="FB889" s="120">
        <v>34.265959293373278</v>
      </c>
    </row>
    <row r="890" spans="1:158" s="118" customFormat="1" ht="15" customHeight="1" x14ac:dyDescent="0.25">
      <c r="A890" s="260">
        <v>21230120</v>
      </c>
      <c r="B890" s="534">
        <v>-74.581111109999995</v>
      </c>
      <c r="C890" s="534">
        <v>4.9853888900000003</v>
      </c>
      <c r="D890" s="87">
        <v>1200</v>
      </c>
      <c r="E890" s="387" t="s">
        <v>646</v>
      </c>
      <c r="F890" s="89" t="s">
        <v>455</v>
      </c>
      <c r="G890" s="89" t="s">
        <v>1515</v>
      </c>
      <c r="H890" s="89" t="s">
        <v>1520</v>
      </c>
      <c r="I890" s="89" t="s">
        <v>1655</v>
      </c>
      <c r="J890" s="171" t="s">
        <v>1165</v>
      </c>
      <c r="K890" s="246">
        <v>26.5</v>
      </c>
      <c r="L890" s="91">
        <v>13.5</v>
      </c>
      <c r="M890" s="91">
        <v>0</v>
      </c>
      <c r="N890" s="91">
        <v>5</v>
      </c>
      <c r="O890" s="91">
        <v>0</v>
      </c>
      <c r="P890" s="91">
        <v>0</v>
      </c>
      <c r="Q890" s="91">
        <v>0</v>
      </c>
      <c r="R890" s="91">
        <v>0</v>
      </c>
      <c r="S890" s="91">
        <v>0</v>
      </c>
      <c r="T890" s="126">
        <v>0</v>
      </c>
      <c r="U890" s="126">
        <v>0</v>
      </c>
      <c r="V890" s="661">
        <v>0</v>
      </c>
      <c r="W890" s="661">
        <v>2</v>
      </c>
      <c r="X890" s="126">
        <v>13</v>
      </c>
      <c r="Y890" s="126">
        <v>13.5</v>
      </c>
      <c r="Z890" s="339">
        <v>19.2</v>
      </c>
      <c r="AA890" s="91">
        <v>29</v>
      </c>
      <c r="AB890" s="91">
        <v>0</v>
      </c>
      <c r="AC890" s="91">
        <v>0</v>
      </c>
      <c r="AD890" s="246">
        <v>0</v>
      </c>
      <c r="AE890" s="91">
        <v>0</v>
      </c>
      <c r="AF890" s="91">
        <v>0</v>
      </c>
      <c r="AG890" s="91">
        <v>43</v>
      </c>
      <c r="AH890" s="91">
        <v>22.5</v>
      </c>
      <c r="AI890" s="91">
        <v>11.5</v>
      </c>
      <c r="AJ890" s="91">
        <v>22</v>
      </c>
      <c r="AK890" s="91">
        <v>40</v>
      </c>
      <c r="AL890" s="91">
        <v>24</v>
      </c>
      <c r="AM890" s="126">
        <v>0</v>
      </c>
      <c r="AN890" s="126">
        <v>0</v>
      </c>
      <c r="AO890" s="120"/>
      <c r="AP890" s="92">
        <f t="shared" si="568"/>
        <v>284.7</v>
      </c>
      <c r="AQ890" s="93">
        <v>218.75862068965517</v>
      </c>
      <c r="AR890" s="94">
        <f>+AP890*100/AQ890</f>
        <v>130.14344262295083</v>
      </c>
      <c r="AS890" s="95">
        <f>IF(AND((AP890*$AT$1*100/(AQ890*AT890))&gt;100+3.33*AP890-AQ890*AT890/$AT$1,AQ890&lt;30),IF(100+3.33*AP890-AQ890*AT890/$AT$1&gt;200,200,100+3.33*AP890-AQ890*AT890/$AT$1),IF((AP890*$AT$1*100/(AQ890*AT890))&lt;100+AP890-3.33*AQ890*AT890/$AT$1,100+AP890-3.33*AQ890*AT890/$AT$1,IF((AP890*$AT$1*100/(AQ890*AT890))&gt;200,200,(AP890*$AT$1*100/(AQ890*AT890)))))</f>
        <v>130.14344262295083</v>
      </c>
      <c r="AT890" s="96">
        <f>COUNT(K890:AO890)</f>
        <v>30</v>
      </c>
      <c r="AU890" s="97">
        <f>COUNTIF(K890:AO890,"&gt;0")</f>
        <v>14</v>
      </c>
      <c r="AV890" s="98"/>
      <c r="AW890" s="58">
        <f t="shared" si="598"/>
        <v>0</v>
      </c>
      <c r="AX890" s="99"/>
      <c r="AY890" s="100">
        <f>MAX(K890:AO890)</f>
        <v>43</v>
      </c>
      <c r="AZ890" s="101">
        <v>91.2</v>
      </c>
      <c r="BA890" s="102">
        <f t="shared" si="574"/>
        <v>-48.2</v>
      </c>
      <c r="BB890" s="102" t="str">
        <f t="shared" si="575"/>
        <v/>
      </c>
      <c r="BC890" s="102" t="str">
        <f t="shared" si="576"/>
        <v/>
      </c>
      <c r="BD890" s="102">
        <v>13.712643678160919</v>
      </c>
      <c r="BE890" s="103">
        <f>AU890-BD890</f>
        <v>0.28735632183908066</v>
      </c>
      <c r="BF890" s="171" t="s">
        <v>646</v>
      </c>
      <c r="BG890" s="105">
        <v>74.435714285714283</v>
      </c>
      <c r="BH890" s="105">
        <v>114.01785714285714</v>
      </c>
      <c r="BI890" s="105">
        <v>186.2137931034483</v>
      </c>
      <c r="BJ890" s="105">
        <v>218.75862068965517</v>
      </c>
      <c r="BK890" s="105">
        <v>152.85862068965517</v>
      </c>
      <c r="BL890" s="105">
        <v>54.12222222222222</v>
      </c>
      <c r="BM890" s="105">
        <v>50.843333333333334</v>
      </c>
      <c r="BN890" s="105">
        <v>45.706666666666678</v>
      </c>
      <c r="BO890" s="105">
        <v>81.16551724137932</v>
      </c>
      <c r="BP890" s="105">
        <v>238.70357142857142</v>
      </c>
      <c r="BQ890" s="105">
        <v>213.53333333333333</v>
      </c>
      <c r="BR890" s="106">
        <v>125.61724137931034</v>
      </c>
      <c r="BS890" s="107"/>
      <c r="BT890" s="142">
        <v>6.9724137931034464</v>
      </c>
      <c r="BU890" s="143">
        <v>9.0771135710196376</v>
      </c>
      <c r="BV890" s="143">
        <v>11.812222222222223</v>
      </c>
      <c r="BW890" s="143">
        <v>13.712643678160919</v>
      </c>
      <c r="BX890" s="143">
        <v>10.586206896551724</v>
      </c>
      <c r="BY890" s="143">
        <v>6.0475624256837106</v>
      </c>
      <c r="BZ890" s="143">
        <v>4.966666666666665</v>
      </c>
      <c r="CA890" s="143">
        <v>5.1999999999999975</v>
      </c>
      <c r="CB890" s="143">
        <v>8.0459770114942515</v>
      </c>
      <c r="CC890" s="143">
        <v>14.639080459770115</v>
      </c>
      <c r="CD890" s="143">
        <v>13.7</v>
      </c>
      <c r="CE890" s="144">
        <v>9.6777777777777754</v>
      </c>
      <c r="CF890" s="110"/>
      <c r="CG890" s="111">
        <v>72</v>
      </c>
      <c r="CH890" s="111">
        <v>64.7</v>
      </c>
      <c r="CI890" s="111">
        <v>106</v>
      </c>
      <c r="CJ890" s="111">
        <v>91.2</v>
      </c>
      <c r="CK890" s="111">
        <v>80</v>
      </c>
      <c r="CL890" s="111">
        <v>88.2</v>
      </c>
      <c r="CM890" s="111">
        <v>89.2</v>
      </c>
      <c r="CN890" s="111">
        <v>48</v>
      </c>
      <c r="CO890" s="111">
        <v>74</v>
      </c>
      <c r="CP890" s="111">
        <v>102</v>
      </c>
      <c r="CQ890" s="111">
        <v>97</v>
      </c>
      <c r="CR890" s="111">
        <v>63.7</v>
      </c>
      <c r="CS890" s="112"/>
      <c r="CT890" s="382" t="s">
        <v>646</v>
      </c>
      <c r="CU890" s="114">
        <f>SUM(K890:T890)</f>
        <v>45</v>
      </c>
      <c r="CV890" s="114"/>
      <c r="CW890" s="114"/>
      <c r="CX890" s="114">
        <f>SUM(U890:AD890)</f>
        <v>76.7</v>
      </c>
      <c r="CY890" s="114"/>
      <c r="CZ890" s="114"/>
      <c r="DA890" s="114">
        <f>SUM(AE890:AO890)</f>
        <v>163</v>
      </c>
      <c r="DB890" s="115">
        <f t="shared" si="599"/>
        <v>284.7</v>
      </c>
      <c r="DC890" s="116">
        <f>COUNT(K890:T890)</f>
        <v>10</v>
      </c>
      <c r="DD890" s="116">
        <f>COUNT(U890:AD890)</f>
        <v>10</v>
      </c>
      <c r="DE890" s="116">
        <f>COUNT(AE890:AO890)</f>
        <v>10</v>
      </c>
      <c r="DF890" s="117">
        <f>COUNT(K890:AO890)</f>
        <v>30</v>
      </c>
      <c r="DH890" s="119">
        <v>27.187300846221184</v>
      </c>
      <c r="DI890" s="119">
        <v>19.290989203384886</v>
      </c>
      <c r="DJ890" s="120">
        <v>27.98692734169828</v>
      </c>
      <c r="DK890" s="121"/>
      <c r="DL890" s="119">
        <v>41.728019762845847</v>
      </c>
      <c r="DM890" s="119">
        <v>32.421770750988138</v>
      </c>
      <c r="DN890" s="120">
        <v>35.924122529644265</v>
      </c>
      <c r="DO890" s="121"/>
      <c r="DP890" s="119">
        <v>36.882359601449274</v>
      </c>
      <c r="DQ890" s="119">
        <v>43.679108796296305</v>
      </c>
      <c r="DR890" s="120">
        <v>84.959364935587772</v>
      </c>
      <c r="DS890" s="121"/>
      <c r="DT890" s="119">
        <v>70.210839068290085</v>
      </c>
      <c r="DU890" s="119">
        <v>64.91002073407445</v>
      </c>
      <c r="DV890" s="120">
        <v>53.808306864302089</v>
      </c>
      <c r="DW890" s="121"/>
      <c r="DX890" s="119">
        <v>49.000520463685838</v>
      </c>
      <c r="DY890" s="119">
        <v>31.625833924769346</v>
      </c>
      <c r="DZ890" s="120">
        <v>56.906978944878169</v>
      </c>
      <c r="EA890" s="121"/>
      <c r="EB890" s="119">
        <v>22.171085189112762</v>
      </c>
      <c r="EC890" s="119">
        <v>17.333757511488159</v>
      </c>
      <c r="ED890" s="120">
        <v>10.077765995051255</v>
      </c>
      <c r="EE890" s="121"/>
      <c r="EF890" s="119">
        <v>15.566132264529056</v>
      </c>
      <c r="EG890" s="119">
        <v>18.360053440213758</v>
      </c>
      <c r="EH890" s="120">
        <v>15.865480961923845</v>
      </c>
      <c r="EI890" s="121"/>
      <c r="EJ890" s="119">
        <v>9.6017505470459508</v>
      </c>
      <c r="EK890" s="119">
        <v>11.402078774617069</v>
      </c>
      <c r="EL890" s="120">
        <v>24.704504011670313</v>
      </c>
      <c r="EM890" s="121"/>
      <c r="EN890" s="119">
        <v>28.793456924754636</v>
      </c>
      <c r="EO890" s="119">
        <v>24.294479280261722</v>
      </c>
      <c r="EP890" s="120">
        <v>38.591230461650312</v>
      </c>
      <c r="EQ890" s="121"/>
      <c r="ER890" s="119">
        <v>54.818862318840594</v>
      </c>
      <c r="ES890" s="119">
        <v>92.631873188405805</v>
      </c>
      <c r="ET890" s="120">
        <v>92.631873188405805</v>
      </c>
      <c r="EU890" s="121"/>
      <c r="EV890" s="119">
        <v>70.66276752612066</v>
      </c>
      <c r="EW890" s="119">
        <v>77.259291793056946</v>
      </c>
      <c r="EX890" s="120">
        <v>49.773774014155705</v>
      </c>
      <c r="EY890" s="121"/>
      <c r="EZ890" s="119">
        <v>40.703532066302181</v>
      </c>
      <c r="FA890" s="119">
        <v>36.503167577887702</v>
      </c>
      <c r="FB890" s="120">
        <v>23.001996007984033</v>
      </c>
    </row>
    <row r="891" spans="1:158" s="118" customFormat="1" ht="15" customHeight="1" x14ac:dyDescent="0.25">
      <c r="A891" s="260">
        <v>21205670</v>
      </c>
      <c r="B891" s="534">
        <v>-74.437638890000002</v>
      </c>
      <c r="C891" s="534">
        <v>4.7708888900000002</v>
      </c>
      <c r="D891" s="87">
        <v>1915</v>
      </c>
      <c r="E891" s="431" t="s">
        <v>647</v>
      </c>
      <c r="F891" s="89" t="s">
        <v>455</v>
      </c>
      <c r="G891" s="89" t="s">
        <v>1515</v>
      </c>
      <c r="H891" s="89" t="s">
        <v>1520</v>
      </c>
      <c r="I891" s="89" t="s">
        <v>1552</v>
      </c>
      <c r="J891" s="171" t="s">
        <v>1166</v>
      </c>
      <c r="K891" s="246" t="s">
        <v>1301</v>
      </c>
      <c r="L891" s="91" t="s">
        <v>1301</v>
      </c>
      <c r="M891" s="91" t="s">
        <v>1301</v>
      </c>
      <c r="N891" s="91" t="s">
        <v>1301</v>
      </c>
      <c r="O891" s="91" t="s">
        <v>1301</v>
      </c>
      <c r="P891" s="91" t="s">
        <v>1301</v>
      </c>
      <c r="Q891" s="91" t="s">
        <v>1301</v>
      </c>
      <c r="R891" s="91" t="s">
        <v>1301</v>
      </c>
      <c r="S891" s="91" t="s">
        <v>1301</v>
      </c>
      <c r="T891" s="126" t="s">
        <v>1301</v>
      </c>
      <c r="U891" s="126" t="s">
        <v>1301</v>
      </c>
      <c r="V891" s="660" t="s">
        <v>1301</v>
      </c>
      <c r="W891" s="660" t="s">
        <v>1301</v>
      </c>
      <c r="X891" s="126" t="s">
        <v>1301</v>
      </c>
      <c r="Y891" s="91" t="s">
        <v>1301</v>
      </c>
      <c r="Z891" s="246" t="s">
        <v>1301</v>
      </c>
      <c r="AA891" s="91" t="s">
        <v>1301</v>
      </c>
      <c r="AB891" s="91" t="s">
        <v>1301</v>
      </c>
      <c r="AC891" s="91" t="s">
        <v>1301</v>
      </c>
      <c r="AD891" s="246" t="s">
        <v>1301</v>
      </c>
      <c r="AE891" s="91" t="s">
        <v>1301</v>
      </c>
      <c r="AF891" s="91" t="s">
        <v>1301</v>
      </c>
      <c r="AG891" s="91" t="s">
        <v>1301</v>
      </c>
      <c r="AH891" s="91" t="s">
        <v>1301</v>
      </c>
      <c r="AI891" s="91" t="s">
        <v>1301</v>
      </c>
      <c r="AJ891" s="91" t="s">
        <v>1301</v>
      </c>
      <c r="AK891" s="91" t="s">
        <v>1301</v>
      </c>
      <c r="AL891" s="91" t="s">
        <v>1301</v>
      </c>
      <c r="AM891" s="126" t="s">
        <v>1301</v>
      </c>
      <c r="AN891" s="126" t="s">
        <v>1301</v>
      </c>
      <c r="AO891" s="120"/>
      <c r="AP891" s="92" t="str">
        <f t="shared" si="568"/>
        <v/>
      </c>
      <c r="AQ891" s="93">
        <v>156.79138607994716</v>
      </c>
      <c r="AR891" s="94" t="e">
        <f>+AP891*100/AQ891</f>
        <v>#VALUE!</v>
      </c>
      <c r="AS891" s="95" t="e">
        <f>IF(AND((AP891*$AT$1*100/(AQ891*AT891))&gt;100+3.33*AP891-AQ891*AT891/$AT$1,AQ891&lt;30),IF(100+3.33*AP891-AQ891*AT891/$AT$1&gt;200,200,100+3.33*AP891-AQ891*AT891/$AT$1),IF((AP891*$AT$1*100/(AQ891*AT891))&lt;100+AP891-3.33*AQ891*AT891/$AT$1,100+AP891-3.33*AQ891*AT891/$AT$1,IF((AP891*$AT$1*100/(AQ891*AT891))&gt;200,200,(AP891*$AT$1*100/(AQ891*AT891)))))</f>
        <v>#VALUE!</v>
      </c>
      <c r="AT891" s="96">
        <f>COUNT(K891:AO891)</f>
        <v>0</v>
      </c>
      <c r="AU891" s="97">
        <f>COUNTIF(K891:AO891,"&gt;0")</f>
        <v>0</v>
      </c>
      <c r="AV891" s="98"/>
      <c r="AW891" s="58" t="e">
        <f t="shared" si="598"/>
        <v>#N/A</v>
      </c>
      <c r="AX891" s="99"/>
      <c r="AY891" s="100">
        <f>MAX(K891:AO891)</f>
        <v>0</v>
      </c>
      <c r="AZ891" s="101">
        <v>75.400000000000006</v>
      </c>
      <c r="BA891" s="102" t="str">
        <f t="shared" si="574"/>
        <v/>
      </c>
      <c r="BB891" s="102" t="str">
        <f t="shared" si="575"/>
        <v/>
      </c>
      <c r="BC891" s="102" t="e">
        <f t="shared" si="576"/>
        <v>#N/A</v>
      </c>
      <c r="BD891" s="102">
        <v>14.662865447407663</v>
      </c>
      <c r="BE891" s="103">
        <f>AU891-BD891</f>
        <v>-14.662865447407663</v>
      </c>
      <c r="BF891" s="171" t="s">
        <v>647</v>
      </c>
      <c r="BG891" s="105">
        <v>64.763999999999996</v>
      </c>
      <c r="BH891" s="105">
        <v>80.999999999999986</v>
      </c>
      <c r="BI891" s="105">
        <v>119.36189643541972</v>
      </c>
      <c r="BJ891" s="105">
        <v>156.79138607994716</v>
      </c>
      <c r="BK891" s="105">
        <v>129.25506997803845</v>
      </c>
      <c r="BL891" s="105">
        <v>56.274999999999999</v>
      </c>
      <c r="BM891" s="105">
        <v>42.976952874660476</v>
      </c>
      <c r="BN891" s="105">
        <v>66.235453553994503</v>
      </c>
      <c r="BO891" s="105">
        <v>94.800950590769446</v>
      </c>
      <c r="BP891" s="105">
        <v>165.97382928530376</v>
      </c>
      <c r="BQ891" s="105">
        <v>160.36666666666667</v>
      </c>
      <c r="BR891" s="106">
        <v>87.379166666666677</v>
      </c>
      <c r="BS891" s="107"/>
      <c r="BT891" s="108">
        <v>7.3913580246913551</v>
      </c>
      <c r="BU891" s="108">
        <v>9.0743923250850589</v>
      </c>
      <c r="BV891" s="108">
        <v>12.253530377668307</v>
      </c>
      <c r="BW891" s="108">
        <v>14.662865447407663</v>
      </c>
      <c r="BX891" s="108">
        <v>14.233333333333331</v>
      </c>
      <c r="BY891" s="109">
        <v>10.272871217452501</v>
      </c>
      <c r="BZ891" s="109">
        <v>8.2389131104945612</v>
      </c>
      <c r="CA891" s="109">
        <v>7.3451446690447861</v>
      </c>
      <c r="CB891" s="109">
        <v>10.255436964057656</v>
      </c>
      <c r="CC891" s="109">
        <v>15.675114942528737</v>
      </c>
      <c r="CD891" s="109">
        <v>15.060401812482667</v>
      </c>
      <c r="CE891" s="109">
        <v>9.0496743295019115</v>
      </c>
      <c r="CF891" s="110"/>
      <c r="CG891" s="111">
        <v>67</v>
      </c>
      <c r="CH891" s="111">
        <v>65.8</v>
      </c>
      <c r="CI891" s="111">
        <v>77</v>
      </c>
      <c r="CJ891" s="111">
        <v>75.400000000000006</v>
      </c>
      <c r="CK891" s="111">
        <v>76.400000000000006</v>
      </c>
      <c r="CL891" s="111">
        <v>59.8</v>
      </c>
      <c r="CM891" s="111">
        <v>60</v>
      </c>
      <c r="CN891" s="111">
        <v>241.2</v>
      </c>
      <c r="CO891" s="111">
        <v>83</v>
      </c>
      <c r="CP891" s="111">
        <v>96.5</v>
      </c>
      <c r="CQ891" s="111">
        <v>92.5</v>
      </c>
      <c r="CR891" s="111">
        <v>83.8</v>
      </c>
      <c r="CS891" s="112"/>
      <c r="CT891" s="432" t="s">
        <v>647</v>
      </c>
      <c r="CU891" s="114">
        <f>SUM(K891:T891)</f>
        <v>0</v>
      </c>
      <c r="CV891" s="114"/>
      <c r="CW891" s="114"/>
      <c r="CX891" s="114">
        <f>SUM(U891:AD891)</f>
        <v>0</v>
      </c>
      <c r="CY891" s="114"/>
      <c r="CZ891" s="114"/>
      <c r="DA891" s="114">
        <f>SUM(AE891:AO891)</f>
        <v>0</v>
      </c>
      <c r="DB891" s="115">
        <f t="shared" si="599"/>
        <v>0</v>
      </c>
      <c r="DC891" s="116">
        <f>COUNT(K891:T891)</f>
        <v>0</v>
      </c>
      <c r="DD891" s="116">
        <f>COUNT(U891:AD891)</f>
        <v>0</v>
      </c>
      <c r="DE891" s="116">
        <f>COUNT(AE891:AO891)</f>
        <v>0</v>
      </c>
      <c r="DF891" s="117">
        <f>COUNT(K891:AO891)</f>
        <v>0</v>
      </c>
      <c r="DH891" s="119">
        <v>32.716129321555094</v>
      </c>
      <c r="DI891" s="119">
        <v>21.810752881036731</v>
      </c>
      <c r="DJ891" s="120">
        <v>22.411048831890948</v>
      </c>
      <c r="DK891" s="121"/>
      <c r="DL891" s="119">
        <v>27.908266625615756</v>
      </c>
      <c r="DM891" s="119">
        <v>33.204725985221671</v>
      </c>
      <c r="DN891" s="120">
        <v>30.149076354679799</v>
      </c>
      <c r="DO891" s="121"/>
      <c r="DP891" s="119">
        <v>33.457334019557393</v>
      </c>
      <c r="DQ891" s="119">
        <v>37.243026248070002</v>
      </c>
      <c r="DR891" s="120">
        <v>45.837570766855379</v>
      </c>
      <c r="DS891" s="121"/>
      <c r="DT891" s="119">
        <v>45.001009723261021</v>
      </c>
      <c r="DU891" s="119">
        <v>47.764229618548974</v>
      </c>
      <c r="DV891" s="120">
        <v>58.0276178010471</v>
      </c>
      <c r="DW891" s="121"/>
      <c r="DX891" s="119">
        <v>36.232843537414965</v>
      </c>
      <c r="DY891" s="119">
        <v>38.000299319727901</v>
      </c>
      <c r="DZ891" s="120">
        <v>46.052042328042333</v>
      </c>
      <c r="EA891" s="121"/>
      <c r="EB891" s="119">
        <v>21.56113256113256</v>
      </c>
      <c r="EC891" s="119">
        <v>17.738931788931794</v>
      </c>
      <c r="ED891" s="120">
        <v>15.092792792792794</v>
      </c>
      <c r="EE891" s="121"/>
      <c r="EF891" s="119">
        <v>14.758870338586357</v>
      </c>
      <c r="EG891" s="119">
        <v>11.65173974098923</v>
      </c>
      <c r="EH891" s="120">
        <v>16.506631299734742</v>
      </c>
      <c r="EI891" s="121"/>
      <c r="EJ891" s="119">
        <v>11.029565461171854</v>
      </c>
      <c r="EK891" s="119">
        <v>14.267603027754417</v>
      </c>
      <c r="EL891" s="120">
        <v>36.933865993832349</v>
      </c>
      <c r="EM891" s="121"/>
      <c r="EN891" s="119">
        <v>20.90746736989685</v>
      </c>
      <c r="EO891" s="119">
        <v>32.35679473912608</v>
      </c>
      <c r="EP891" s="120">
        <v>49.58056547718396</v>
      </c>
      <c r="EQ891" s="121"/>
      <c r="ER891" s="119">
        <v>49.474046232290057</v>
      </c>
      <c r="ES891" s="119">
        <v>58.542608678127344</v>
      </c>
      <c r="ET891" s="120">
        <v>64.386793365444703</v>
      </c>
      <c r="EU891" s="121"/>
      <c r="EV891" s="119">
        <v>48.301856941589463</v>
      </c>
      <c r="EW891" s="119">
        <v>50.741344665912166</v>
      </c>
      <c r="EX891" s="120">
        <v>46.643005289050031</v>
      </c>
      <c r="EY891" s="121"/>
      <c r="EZ891" s="119">
        <v>38.033728949478757</v>
      </c>
      <c r="FA891" s="119">
        <v>28.299502806736175</v>
      </c>
      <c r="FB891" s="120">
        <v>19.97021651964716</v>
      </c>
    </row>
    <row r="892" spans="1:158" s="118" customFormat="1" ht="15" customHeight="1" x14ac:dyDescent="0.25">
      <c r="A892" s="260">
        <v>21206190</v>
      </c>
      <c r="B892" s="534">
        <v>-74.066666670000004</v>
      </c>
      <c r="C892" s="534">
        <v>4.6666666699999997</v>
      </c>
      <c r="D892" s="87">
        <v>2570</v>
      </c>
      <c r="E892" s="431" t="s">
        <v>648</v>
      </c>
      <c r="F892" s="89" t="s">
        <v>455</v>
      </c>
      <c r="G892" s="89"/>
      <c r="H892" s="89"/>
      <c r="I892" s="89"/>
      <c r="J892" s="171" t="s">
        <v>1302</v>
      </c>
      <c r="K892" s="246" t="s">
        <v>1301</v>
      </c>
      <c r="L892" s="91" t="s">
        <v>1301</v>
      </c>
      <c r="M892" s="91" t="s">
        <v>1301</v>
      </c>
      <c r="N892" s="91" t="s">
        <v>1301</v>
      </c>
      <c r="O892" s="91" t="s">
        <v>1301</v>
      </c>
      <c r="P892" s="91" t="s">
        <v>1301</v>
      </c>
      <c r="Q892" s="91" t="s">
        <v>1301</v>
      </c>
      <c r="R892" s="91" t="s">
        <v>1301</v>
      </c>
      <c r="S892" s="91" t="s">
        <v>1301</v>
      </c>
      <c r="T892" s="126" t="s">
        <v>1301</v>
      </c>
      <c r="U892" s="126" t="s">
        <v>1301</v>
      </c>
      <c r="V892" s="661" t="s">
        <v>1301</v>
      </c>
      <c r="W892" s="661" t="s">
        <v>1301</v>
      </c>
      <c r="X892" s="126" t="s">
        <v>1301</v>
      </c>
      <c r="Y892" s="126" t="s">
        <v>1301</v>
      </c>
      <c r="Z892" s="339" t="s">
        <v>1301</v>
      </c>
      <c r="AA892" s="91" t="s">
        <v>1301</v>
      </c>
      <c r="AB892" s="91" t="s">
        <v>1301</v>
      </c>
      <c r="AC892" s="91" t="s">
        <v>1301</v>
      </c>
      <c r="AD892" s="246" t="s">
        <v>1301</v>
      </c>
      <c r="AE892" s="91" t="s">
        <v>1301</v>
      </c>
      <c r="AF892" s="91" t="s">
        <v>1301</v>
      </c>
      <c r="AG892" s="91" t="s">
        <v>1301</v>
      </c>
      <c r="AH892" s="91" t="s">
        <v>1301</v>
      </c>
      <c r="AI892" s="91" t="s">
        <v>1301</v>
      </c>
      <c r="AJ892" s="91" t="s">
        <v>1301</v>
      </c>
      <c r="AK892" s="91" t="s">
        <v>1301</v>
      </c>
      <c r="AL892" s="91" t="s">
        <v>1301</v>
      </c>
      <c r="AM892" s="126" t="s">
        <v>1301</v>
      </c>
      <c r="AN892" s="126" t="s">
        <v>1301</v>
      </c>
      <c r="AO892" s="120"/>
      <c r="AP892" s="92" t="str">
        <f t="shared" si="568"/>
        <v/>
      </c>
      <c r="AQ892" s="93" t="s">
        <v>1301</v>
      </c>
      <c r="AR892" s="483"/>
      <c r="AS892" s="484"/>
      <c r="AT892" s="96"/>
      <c r="AU892" s="97"/>
      <c r="AV892" s="98"/>
      <c r="AW892" s="58"/>
      <c r="AX892" s="99"/>
      <c r="AY892" s="100"/>
      <c r="AZ892" s="101"/>
      <c r="BA892" s="102" t="str">
        <f t="shared" si="574"/>
        <v/>
      </c>
      <c r="BB892" s="102" t="str">
        <f t="shared" si="575"/>
        <v/>
      </c>
      <c r="BC892" s="102" t="str">
        <f t="shared" si="576"/>
        <v/>
      </c>
      <c r="BD892" s="102" t="s">
        <v>1301</v>
      </c>
      <c r="BE892" s="103"/>
      <c r="BF892" s="171" t="s">
        <v>648</v>
      </c>
      <c r="BG892" s="105" t="s">
        <v>1301</v>
      </c>
      <c r="BH892" s="105" t="s">
        <v>1301</v>
      </c>
      <c r="BI892" s="105" t="s">
        <v>1301</v>
      </c>
      <c r="BJ892" s="105" t="s">
        <v>1301</v>
      </c>
      <c r="BK892" s="105" t="s">
        <v>1301</v>
      </c>
      <c r="BL892" s="105" t="s">
        <v>1301</v>
      </c>
      <c r="BM892" s="105" t="s">
        <v>1301</v>
      </c>
      <c r="BN892" s="105" t="s">
        <v>1301</v>
      </c>
      <c r="BO892" s="105" t="s">
        <v>1301</v>
      </c>
      <c r="BP892" s="105" t="s">
        <v>1301</v>
      </c>
      <c r="BQ892" s="105" t="s">
        <v>1301</v>
      </c>
      <c r="BR892" s="106" t="s">
        <v>1301</v>
      </c>
      <c r="BS892" s="107"/>
      <c r="BT892" s="191" t="s">
        <v>1301</v>
      </c>
      <c r="BU892" s="192" t="s">
        <v>1301</v>
      </c>
      <c r="BV892" s="192" t="s">
        <v>1301</v>
      </c>
      <c r="BW892" s="192" t="s">
        <v>1301</v>
      </c>
      <c r="BX892" s="192" t="s">
        <v>1301</v>
      </c>
      <c r="BY892" s="192" t="s">
        <v>1301</v>
      </c>
      <c r="BZ892" s="192" t="s">
        <v>1301</v>
      </c>
      <c r="CA892" s="192" t="s">
        <v>1301</v>
      </c>
      <c r="CB892" s="193" t="s">
        <v>1301</v>
      </c>
      <c r="CC892" s="193" t="s">
        <v>1301</v>
      </c>
      <c r="CD892" s="193" t="s">
        <v>1301</v>
      </c>
      <c r="CE892" s="193" t="s">
        <v>1301</v>
      </c>
      <c r="CF892" s="110"/>
      <c r="CG892" s="111"/>
      <c r="CH892" s="111"/>
      <c r="CI892" s="111"/>
      <c r="CJ892" s="111"/>
      <c r="CK892" s="111"/>
      <c r="CL892" s="111"/>
      <c r="CM892" s="111"/>
      <c r="CN892" s="111"/>
      <c r="CO892" s="111"/>
      <c r="CP892" s="111"/>
      <c r="CQ892" s="111"/>
      <c r="CR892" s="111"/>
      <c r="CS892" s="112"/>
      <c r="CT892" s="432" t="s">
        <v>648</v>
      </c>
      <c r="CU892" s="114"/>
      <c r="CV892" s="114"/>
      <c r="CW892" s="114"/>
      <c r="CX892" s="114"/>
      <c r="CY892" s="114"/>
      <c r="CZ892" s="114"/>
      <c r="DA892" s="114"/>
      <c r="DB892" s="115"/>
      <c r="DC892" s="116"/>
      <c r="DD892" s="116"/>
      <c r="DE892" s="116"/>
      <c r="DF892" s="117"/>
      <c r="DH892" s="119"/>
      <c r="DI892" s="119"/>
      <c r="DJ892" s="120"/>
      <c r="DK892" s="121"/>
      <c r="DL892" s="119"/>
      <c r="DM892" s="119"/>
      <c r="DN892" s="120"/>
      <c r="DO892" s="121"/>
      <c r="DP892" s="119"/>
      <c r="DQ892" s="119"/>
      <c r="DR892" s="120"/>
      <c r="DS892" s="121"/>
      <c r="DT892" s="119"/>
      <c r="DU892" s="119"/>
      <c r="DV892" s="120"/>
      <c r="DW892" s="121"/>
      <c r="DX892" s="119"/>
      <c r="DY892" s="119"/>
      <c r="DZ892" s="120"/>
      <c r="EA892" s="121"/>
      <c r="EB892" s="119"/>
      <c r="EC892" s="119"/>
      <c r="ED892" s="120"/>
      <c r="EE892" s="121"/>
      <c r="EF892" s="119"/>
      <c r="EG892" s="119"/>
      <c r="EH892" s="120"/>
      <c r="EI892" s="121"/>
      <c r="EJ892" s="119"/>
      <c r="EK892" s="119"/>
      <c r="EL892" s="120"/>
      <c r="EM892" s="121"/>
      <c r="EN892" s="119"/>
      <c r="EO892" s="119"/>
      <c r="EP892" s="120"/>
      <c r="EQ892" s="121"/>
      <c r="ER892" s="119"/>
      <c r="ES892" s="119"/>
      <c r="ET892" s="120"/>
      <c r="EU892" s="121"/>
      <c r="EV892" s="119"/>
      <c r="EW892" s="119"/>
      <c r="EX892" s="120"/>
      <c r="EY892" s="121"/>
      <c r="EZ892" s="119"/>
      <c r="FA892" s="119"/>
      <c r="FB892" s="120"/>
    </row>
    <row r="893" spans="1:158" s="118" customFormat="1" ht="15" customHeight="1" x14ac:dyDescent="0.25">
      <c r="A893" s="260">
        <v>2120500135</v>
      </c>
      <c r="B893" s="534">
        <v>-74.032669440000006</v>
      </c>
      <c r="C893" s="534">
        <v>4.8547500000000001</v>
      </c>
      <c r="D893" s="87">
        <v>2548</v>
      </c>
      <c r="E893" s="431" t="s">
        <v>1503</v>
      </c>
      <c r="F893" s="89" t="s">
        <v>455</v>
      </c>
      <c r="G893" s="89"/>
      <c r="H893" s="89"/>
      <c r="I893" s="89"/>
      <c r="J893" s="171" t="s">
        <v>1167</v>
      </c>
      <c r="K893" s="246" t="s">
        <v>1301</v>
      </c>
      <c r="L893" s="91" t="s">
        <v>1301</v>
      </c>
      <c r="M893" s="91" t="s">
        <v>1301</v>
      </c>
      <c r="N893" s="91" t="s">
        <v>1301</v>
      </c>
      <c r="O893" s="91" t="s">
        <v>1301</v>
      </c>
      <c r="P893" s="91" t="s">
        <v>1301</v>
      </c>
      <c r="Q893" s="91" t="s">
        <v>1301</v>
      </c>
      <c r="R893" s="91" t="s">
        <v>1301</v>
      </c>
      <c r="S893" s="91" t="s">
        <v>1301</v>
      </c>
      <c r="T893" s="126" t="s">
        <v>1301</v>
      </c>
      <c r="U893" s="126" t="s">
        <v>1301</v>
      </c>
      <c r="V893" s="661" t="s">
        <v>1301</v>
      </c>
      <c r="W893" s="661" t="s">
        <v>1301</v>
      </c>
      <c r="X893" s="126" t="s">
        <v>1301</v>
      </c>
      <c r="Y893" s="126" t="s">
        <v>1301</v>
      </c>
      <c r="Z893" s="339" t="s">
        <v>1301</v>
      </c>
      <c r="AA893" s="91" t="s">
        <v>1301</v>
      </c>
      <c r="AB893" s="91" t="s">
        <v>1301</v>
      </c>
      <c r="AC893" s="91" t="s">
        <v>1301</v>
      </c>
      <c r="AD893" s="246" t="s">
        <v>1301</v>
      </c>
      <c r="AE893" s="91" t="s">
        <v>1301</v>
      </c>
      <c r="AF893" s="91" t="s">
        <v>1301</v>
      </c>
      <c r="AG893" s="91" t="s">
        <v>1301</v>
      </c>
      <c r="AH893" s="91" t="s">
        <v>1301</v>
      </c>
      <c r="AI893" s="91" t="s">
        <v>1301</v>
      </c>
      <c r="AJ893" s="91" t="s">
        <v>1301</v>
      </c>
      <c r="AK893" s="91" t="s">
        <v>1301</v>
      </c>
      <c r="AL893" s="91" t="s">
        <v>1301</v>
      </c>
      <c r="AM893" s="126" t="s">
        <v>1301</v>
      </c>
      <c r="AN893" s="126" t="s">
        <v>1301</v>
      </c>
      <c r="AO893" s="120"/>
      <c r="AP893" s="92" t="str">
        <f t="shared" si="568"/>
        <v/>
      </c>
      <c r="AQ893" s="93" t="s">
        <v>1301</v>
      </c>
      <c r="AR893" s="483"/>
      <c r="AS893" s="484"/>
      <c r="AT893" s="96"/>
      <c r="AU893" s="97"/>
      <c r="AV893" s="98"/>
      <c r="AW893" s="58"/>
      <c r="AX893" s="99"/>
      <c r="AY893" s="100"/>
      <c r="AZ893" s="101">
        <v>23</v>
      </c>
      <c r="BA893" s="102" t="str">
        <f t="shared" si="574"/>
        <v/>
      </c>
      <c r="BB893" s="102" t="str">
        <f t="shared" si="575"/>
        <v/>
      </c>
      <c r="BC893" s="102" t="str">
        <f t="shared" si="576"/>
        <v/>
      </c>
      <c r="BD893" s="102" t="s">
        <v>1301</v>
      </c>
      <c r="BE893" s="103" t="e">
        <f>AU893-BD893</f>
        <v>#VALUE!</v>
      </c>
      <c r="BF893" s="171" t="s">
        <v>1503</v>
      </c>
      <c r="BG893" s="105" t="s">
        <v>1301</v>
      </c>
      <c r="BH893" s="105" t="s">
        <v>1301</v>
      </c>
      <c r="BI893" s="105" t="s">
        <v>1301</v>
      </c>
      <c r="BJ893" s="105" t="s">
        <v>1301</v>
      </c>
      <c r="BK893" s="105" t="s">
        <v>1301</v>
      </c>
      <c r="BL893" s="105" t="s">
        <v>1301</v>
      </c>
      <c r="BM893" s="105" t="s">
        <v>1301</v>
      </c>
      <c r="BN893" s="105" t="s">
        <v>1301</v>
      </c>
      <c r="BO893" s="105" t="s">
        <v>1301</v>
      </c>
      <c r="BP893" s="105" t="s">
        <v>1301</v>
      </c>
      <c r="BQ893" s="105" t="s">
        <v>1301</v>
      </c>
      <c r="BR893" s="106" t="s">
        <v>1301</v>
      </c>
      <c r="BS893" s="107"/>
      <c r="BT893" s="142" t="s">
        <v>1301</v>
      </c>
      <c r="BU893" s="143" t="s">
        <v>1301</v>
      </c>
      <c r="BV893" s="143" t="s">
        <v>1301</v>
      </c>
      <c r="BW893" s="143" t="s">
        <v>1301</v>
      </c>
      <c r="BX893" s="143" t="s">
        <v>1301</v>
      </c>
      <c r="BY893" s="143" t="s">
        <v>1301</v>
      </c>
      <c r="BZ893" s="143" t="s">
        <v>1301</v>
      </c>
      <c r="CA893" s="143" t="s">
        <v>1301</v>
      </c>
      <c r="CB893" s="143" t="s">
        <v>1301</v>
      </c>
      <c r="CC893" s="143" t="s">
        <v>1301</v>
      </c>
      <c r="CD893" s="143" t="s">
        <v>1301</v>
      </c>
      <c r="CE893" s="144" t="s">
        <v>1301</v>
      </c>
      <c r="CF893" s="110"/>
      <c r="CG893" s="111">
        <v>21.5</v>
      </c>
      <c r="CH893" s="111">
        <v>28</v>
      </c>
      <c r="CI893" s="111">
        <v>24</v>
      </c>
      <c r="CJ893" s="111">
        <v>23</v>
      </c>
      <c r="CK893" s="111">
        <v>28</v>
      </c>
      <c r="CL893" s="111">
        <v>24.6</v>
      </c>
      <c r="CM893" s="111">
        <v>21</v>
      </c>
      <c r="CN893" s="111">
        <v>25</v>
      </c>
      <c r="CO893" s="111">
        <v>34</v>
      </c>
      <c r="CP893" s="111">
        <v>25</v>
      </c>
      <c r="CQ893" s="111">
        <v>23.5</v>
      </c>
      <c r="CR893" s="111">
        <v>21</v>
      </c>
      <c r="CS893" s="112"/>
      <c r="CT893" s="432" t="s">
        <v>1503</v>
      </c>
      <c r="CU893" s="114">
        <f>SUM(K893:T893)</f>
        <v>0</v>
      </c>
      <c r="CV893" s="114"/>
      <c r="CW893" s="114"/>
      <c r="CX893" s="114">
        <f>SUM(U893:AD893)</f>
        <v>0</v>
      </c>
      <c r="CY893" s="114"/>
      <c r="CZ893" s="114"/>
      <c r="DA893" s="114">
        <f>SUM(AE893:AO893)</f>
        <v>0</v>
      </c>
      <c r="DB893" s="115">
        <f t="shared" si="599"/>
        <v>0</v>
      </c>
      <c r="DC893" s="116">
        <f>COUNT(K893:T893)</f>
        <v>0</v>
      </c>
      <c r="DD893" s="116">
        <f>COUNT(U893:AD893)</f>
        <v>0</v>
      </c>
      <c r="DE893" s="116">
        <f>COUNT(AE893:AO893)</f>
        <v>0</v>
      </c>
      <c r="DF893" s="117">
        <f>COUNT(K893:AO893)</f>
        <v>0</v>
      </c>
      <c r="DH893" s="119">
        <v>18.224728260869565</v>
      </c>
      <c r="DI893" s="119">
        <v>10.514266304347828</v>
      </c>
      <c r="DJ893" s="120">
        <v>8.1110054347826104</v>
      </c>
      <c r="DK893" s="121"/>
      <c r="DL893" s="119">
        <v>9.2508176100628923</v>
      </c>
      <c r="DM893" s="119">
        <v>22.223228511530397</v>
      </c>
      <c r="DN893" s="120">
        <v>19.245953878406709</v>
      </c>
      <c r="DO893" s="121"/>
      <c r="DP893" s="119">
        <v>18.889447236180899</v>
      </c>
      <c r="DQ893" s="119">
        <v>20.288665549972077</v>
      </c>
      <c r="DR893" s="120">
        <v>20.488553880513678</v>
      </c>
      <c r="DS893" s="121"/>
      <c r="DT893" s="119">
        <v>24.814270448006585</v>
      </c>
      <c r="DU893" s="119">
        <v>27.515824085491172</v>
      </c>
      <c r="DV893" s="120">
        <v>28.81657213316894</v>
      </c>
      <c r="DW893" s="121"/>
      <c r="DX893" s="119">
        <v>36.207357723577239</v>
      </c>
      <c r="DY893" s="119">
        <v>22.1044918699187</v>
      </c>
      <c r="DZ893" s="120">
        <v>40.108150406504066</v>
      </c>
      <c r="EA893" s="121"/>
      <c r="EB893" s="119">
        <v>25.659582790091267</v>
      </c>
      <c r="EC893" s="119">
        <v>17.810769230769235</v>
      </c>
      <c r="ED893" s="120">
        <v>15.898878748370276</v>
      </c>
      <c r="EE893" s="121"/>
      <c r="EF893" s="119">
        <v>20.570977206048301</v>
      </c>
      <c r="EG893" s="119">
        <v>23.450914014895062</v>
      </c>
      <c r="EH893" s="120">
        <v>21.085251636199505</v>
      </c>
      <c r="EI893" s="121"/>
      <c r="EJ893" s="119">
        <v>13.585346801346804</v>
      </c>
      <c r="EK893" s="119">
        <v>17.98060606060606</v>
      </c>
      <c r="EL893" s="120">
        <v>17.880713804713803</v>
      </c>
      <c r="EM893" s="121"/>
      <c r="EN893" s="119">
        <v>26.978792341678943</v>
      </c>
      <c r="EO893" s="119">
        <v>17.086568483063331</v>
      </c>
      <c r="EP893" s="120">
        <v>23.781305841924404</v>
      </c>
      <c r="EQ893" s="121"/>
      <c r="ER893" s="119">
        <v>25.684631229235883</v>
      </c>
      <c r="ES893" s="119">
        <v>38.177156146179406</v>
      </c>
      <c r="ET893" s="120">
        <v>43.573926910299008</v>
      </c>
      <c r="EU893" s="121"/>
      <c r="EV893" s="119">
        <v>40.608923076923077</v>
      </c>
      <c r="EW893" s="119">
        <v>34.207516483516486</v>
      </c>
      <c r="EX893" s="120">
        <v>22.704989010989006</v>
      </c>
      <c r="EY893" s="121"/>
      <c r="EZ893" s="119">
        <v>20.403345907823525</v>
      </c>
      <c r="FA893" s="119">
        <v>19.703231097260954</v>
      </c>
      <c r="FB893" s="120">
        <v>6.8011153026078413</v>
      </c>
    </row>
    <row r="894" spans="1:158" s="118" customFormat="1" ht="15" customHeight="1" x14ac:dyDescent="0.25">
      <c r="A894" s="260">
        <v>21206660</v>
      </c>
      <c r="B894" s="534">
        <v>-74.11666666666666</v>
      </c>
      <c r="C894" s="534">
        <v>4.5666666666666664</v>
      </c>
      <c r="D894" s="87">
        <v>2565</v>
      </c>
      <c r="E894" s="621" t="s">
        <v>649</v>
      </c>
      <c r="F894" s="89" t="s">
        <v>455</v>
      </c>
      <c r="G894" s="89"/>
      <c r="H894" s="89"/>
      <c r="I894" s="89"/>
      <c r="J894" s="365" t="s">
        <v>1504</v>
      </c>
      <c r="K894" s="246" t="s">
        <v>1301</v>
      </c>
      <c r="L894" s="91" t="s">
        <v>1301</v>
      </c>
      <c r="M894" s="91" t="s">
        <v>1301</v>
      </c>
      <c r="N894" s="91" t="s">
        <v>1301</v>
      </c>
      <c r="O894" s="91" t="s">
        <v>1301</v>
      </c>
      <c r="P894" s="91" t="s">
        <v>1301</v>
      </c>
      <c r="Q894" s="91" t="s">
        <v>1301</v>
      </c>
      <c r="R894" s="91" t="s">
        <v>1301</v>
      </c>
      <c r="S894" s="91" t="s">
        <v>1301</v>
      </c>
      <c r="T894" s="126" t="s">
        <v>1301</v>
      </c>
      <c r="U894" s="126" t="s">
        <v>1301</v>
      </c>
      <c r="V894" s="661" t="s">
        <v>1301</v>
      </c>
      <c r="W894" s="661" t="s">
        <v>1301</v>
      </c>
      <c r="X894" s="126" t="s">
        <v>1301</v>
      </c>
      <c r="Y894" s="126" t="s">
        <v>1301</v>
      </c>
      <c r="Z894" s="339" t="s">
        <v>1301</v>
      </c>
      <c r="AA894" s="91" t="s">
        <v>1301</v>
      </c>
      <c r="AB894" s="91" t="s">
        <v>1301</v>
      </c>
      <c r="AC894" s="91" t="s">
        <v>1301</v>
      </c>
      <c r="AD894" s="246" t="s">
        <v>1301</v>
      </c>
      <c r="AE894" s="91" t="s">
        <v>1301</v>
      </c>
      <c r="AF894" s="91" t="s">
        <v>1301</v>
      </c>
      <c r="AG894" s="91" t="s">
        <v>1301</v>
      </c>
      <c r="AH894" s="91" t="s">
        <v>1301</v>
      </c>
      <c r="AI894" s="91" t="s">
        <v>1301</v>
      </c>
      <c r="AJ894" s="91" t="s">
        <v>1301</v>
      </c>
      <c r="AK894" s="91" t="s">
        <v>1301</v>
      </c>
      <c r="AL894" s="91" t="s">
        <v>1301</v>
      </c>
      <c r="AM894" s="126" t="s">
        <v>1301</v>
      </c>
      <c r="AN894" s="126" t="s">
        <v>1301</v>
      </c>
      <c r="AO894" s="120"/>
      <c r="AP894" s="92" t="str">
        <f t="shared" si="568"/>
        <v/>
      </c>
      <c r="AQ894" s="93" t="s">
        <v>1301</v>
      </c>
      <c r="AR894" s="483"/>
      <c r="AS894" s="484"/>
      <c r="AT894" s="96"/>
      <c r="AU894" s="97"/>
      <c r="AV894" s="98"/>
      <c r="AW894" s="58"/>
      <c r="AX894" s="99"/>
      <c r="AY894" s="100"/>
      <c r="AZ894" s="101"/>
      <c r="BA894" s="102" t="str">
        <f t="shared" si="574"/>
        <v/>
      </c>
      <c r="BB894" s="102" t="str">
        <f t="shared" si="575"/>
        <v/>
      </c>
      <c r="BC894" s="102" t="str">
        <f t="shared" si="576"/>
        <v/>
      </c>
      <c r="BD894" s="102" t="s">
        <v>1301</v>
      </c>
      <c r="BE894" s="103"/>
      <c r="BF894" s="603" t="s">
        <v>649</v>
      </c>
      <c r="BG894" s="105" t="s">
        <v>1301</v>
      </c>
      <c r="BH894" s="105" t="s">
        <v>1301</v>
      </c>
      <c r="BI894" s="105" t="s">
        <v>1301</v>
      </c>
      <c r="BJ894" s="105" t="s">
        <v>1301</v>
      </c>
      <c r="BK894" s="105" t="s">
        <v>1301</v>
      </c>
      <c r="BL894" s="105" t="s">
        <v>1301</v>
      </c>
      <c r="BM894" s="105" t="s">
        <v>1301</v>
      </c>
      <c r="BN894" s="105" t="s">
        <v>1301</v>
      </c>
      <c r="BO894" s="105" t="s">
        <v>1301</v>
      </c>
      <c r="BP894" s="105" t="s">
        <v>1301</v>
      </c>
      <c r="BQ894" s="105" t="s">
        <v>1301</v>
      </c>
      <c r="BR894" s="106" t="s">
        <v>1301</v>
      </c>
      <c r="BS894" s="107"/>
      <c r="BT894" s="142" t="s">
        <v>1301</v>
      </c>
      <c r="BU894" s="143" t="s">
        <v>1301</v>
      </c>
      <c r="BV894" s="143" t="s">
        <v>1301</v>
      </c>
      <c r="BW894" s="143" t="s">
        <v>1301</v>
      </c>
      <c r="BX894" s="143" t="s">
        <v>1301</v>
      </c>
      <c r="BY894" s="143" t="s">
        <v>1301</v>
      </c>
      <c r="BZ894" s="143" t="s">
        <v>1301</v>
      </c>
      <c r="CA894" s="143" t="s">
        <v>1301</v>
      </c>
      <c r="CB894" s="143" t="s">
        <v>1301</v>
      </c>
      <c r="CC894" s="143" t="s">
        <v>1301</v>
      </c>
      <c r="CD894" s="143" t="s">
        <v>1301</v>
      </c>
      <c r="CE894" s="144" t="s">
        <v>1301</v>
      </c>
      <c r="CF894" s="110"/>
      <c r="CG894" s="111"/>
      <c r="CH894" s="111"/>
      <c r="CI894" s="111"/>
      <c r="CJ894" s="111"/>
      <c r="CK894" s="111"/>
      <c r="CL894" s="111"/>
      <c r="CM894" s="111"/>
      <c r="CN894" s="111"/>
      <c r="CO894" s="111"/>
      <c r="CP894" s="111"/>
      <c r="CQ894" s="111"/>
      <c r="CR894" s="111"/>
      <c r="CS894" s="112"/>
      <c r="CT894" s="622" t="s">
        <v>649</v>
      </c>
      <c r="CU894" s="114">
        <f>SUM(K894:T894)</f>
        <v>0</v>
      </c>
      <c r="CV894" s="114"/>
      <c r="CW894" s="114"/>
      <c r="CX894" s="114">
        <f>SUM(U894:AD894)</f>
        <v>0</v>
      </c>
      <c r="CY894" s="114"/>
      <c r="CZ894" s="114"/>
      <c r="DA894" s="114">
        <f>SUM(AE894:AO894)</f>
        <v>0</v>
      </c>
      <c r="DB894" s="115">
        <f t="shared" si="599"/>
        <v>0</v>
      </c>
      <c r="DC894" s="116">
        <f>COUNT(K894:T894)</f>
        <v>0</v>
      </c>
      <c r="DD894" s="116">
        <f>COUNT(U894:AD894)</f>
        <v>0</v>
      </c>
      <c r="DE894" s="116">
        <f>COUNT(AE894:AO894)</f>
        <v>0</v>
      </c>
      <c r="DF894" s="117">
        <f>COUNT(K894:AO894)</f>
        <v>0</v>
      </c>
      <c r="DH894" s="119"/>
      <c r="DI894" s="119"/>
      <c r="DJ894" s="120"/>
      <c r="DK894" s="121"/>
      <c r="DL894" s="119"/>
      <c r="DM894" s="119"/>
      <c r="DN894" s="120"/>
      <c r="DO894" s="121"/>
      <c r="DP894" s="119"/>
      <c r="DQ894" s="119"/>
      <c r="DR894" s="120"/>
      <c r="DS894" s="121"/>
      <c r="DT894" s="119"/>
      <c r="DU894" s="119"/>
      <c r="DV894" s="120"/>
      <c r="DW894" s="121"/>
      <c r="DX894" s="119"/>
      <c r="DY894" s="119"/>
      <c r="DZ894" s="120"/>
      <c r="EA894" s="121"/>
      <c r="EB894" s="119"/>
      <c r="EC894" s="119"/>
      <c r="ED894" s="120"/>
      <c r="EE894" s="121"/>
      <c r="EF894" s="119"/>
      <c r="EG894" s="119"/>
      <c r="EH894" s="120"/>
      <c r="EI894" s="121"/>
      <c r="EJ894" s="119"/>
      <c r="EK894" s="119"/>
      <c r="EL894" s="120"/>
      <c r="EM894" s="121"/>
      <c r="EN894" s="119"/>
      <c r="EO894" s="119"/>
      <c r="EP894" s="120"/>
      <c r="EQ894" s="121"/>
      <c r="ER894" s="119"/>
      <c r="ES894" s="119"/>
      <c r="ET894" s="120"/>
      <c r="EU894" s="121"/>
      <c r="EV894" s="119"/>
      <c r="EW894" s="119"/>
      <c r="EX894" s="120"/>
      <c r="EY894" s="121"/>
      <c r="EZ894" s="119"/>
      <c r="FA894" s="119"/>
      <c r="FB894" s="120"/>
    </row>
    <row r="895" spans="1:158" s="118" customFormat="1" ht="15" customHeight="1" x14ac:dyDescent="0.25">
      <c r="A895" s="623">
        <v>23060140</v>
      </c>
      <c r="B895" s="624">
        <v>-74.608000000000004</v>
      </c>
      <c r="C895" s="624">
        <v>5.0693999999999999</v>
      </c>
      <c r="D895" s="625">
        <v>985</v>
      </c>
      <c r="E895" s="626" t="s">
        <v>1857</v>
      </c>
      <c r="F895" s="627" t="s">
        <v>455</v>
      </c>
      <c r="G895" s="627"/>
      <c r="H895" s="627"/>
      <c r="I895" s="627"/>
      <c r="J895" s="628" t="s">
        <v>1072</v>
      </c>
      <c r="K895" s="246">
        <v>12.3</v>
      </c>
      <c r="L895" s="91">
        <v>0.2</v>
      </c>
      <c r="M895" s="91">
        <v>0</v>
      </c>
      <c r="N895" s="91">
        <v>10.4</v>
      </c>
      <c r="O895" s="91">
        <v>0.1</v>
      </c>
      <c r="P895" s="91">
        <v>0</v>
      </c>
      <c r="Q895" s="91">
        <v>0.4</v>
      </c>
      <c r="R895" s="91">
        <v>0.1</v>
      </c>
      <c r="S895" s="91">
        <v>0</v>
      </c>
      <c r="T895" s="126">
        <v>0.7</v>
      </c>
      <c r="U895" s="126">
        <v>0</v>
      </c>
      <c r="V895" s="661">
        <v>0</v>
      </c>
      <c r="W895" s="661">
        <v>0</v>
      </c>
      <c r="X895" s="126">
        <v>11.4</v>
      </c>
      <c r="Y895" s="126">
        <v>1.6</v>
      </c>
      <c r="Z895" s="339">
        <v>2.7</v>
      </c>
      <c r="AA895" s="91">
        <v>2.2000000000000002</v>
      </c>
      <c r="AB895" s="91">
        <v>0.1</v>
      </c>
      <c r="AC895" s="91">
        <v>0</v>
      </c>
      <c r="AD895" s="246">
        <v>0</v>
      </c>
      <c r="AE895" s="91">
        <v>0</v>
      </c>
      <c r="AF895" s="91">
        <v>2.2999999999999998</v>
      </c>
      <c r="AG895" s="91">
        <v>5.5</v>
      </c>
      <c r="AH895" s="91">
        <v>37.5</v>
      </c>
      <c r="AI895" s="91">
        <v>0.5</v>
      </c>
      <c r="AJ895" s="91">
        <v>16.3</v>
      </c>
      <c r="AK895" s="91">
        <v>16.399999999999999</v>
      </c>
      <c r="AL895" s="91">
        <v>3</v>
      </c>
      <c r="AM895" s="126">
        <v>0.1</v>
      </c>
      <c r="AN895" s="126">
        <v>0</v>
      </c>
      <c r="AO895" s="126"/>
      <c r="AP895" s="92">
        <f t="shared" si="568"/>
        <v>123.79999999999998</v>
      </c>
      <c r="AQ895" s="629">
        <v>212.07091199045172</v>
      </c>
      <c r="AR895" s="94">
        <f>+AP895*100/AQ895</f>
        <v>58.376699962309758</v>
      </c>
      <c r="AS895" s="95">
        <f>IF(AND((AP895*$AT$1*100/(AQ895*AT895))&gt;100+3.33*AP895-AQ895*AT895/$AT$1,AQ895&lt;30),IF(100+3.33*AP895-AQ895*AT895/$AT$1&gt;200,200,100+3.33*AP895-AQ895*AT895/$AT$1),IF((AP895*$AT$1*100/(AQ895*AT895))&lt;100+AP895-3.33*AQ895*AT895/$AT$1,100+AP895-3.33*AQ895*AT895/$AT$1,IF((AP895*$AT$1*100/(AQ895*AT895))&gt;200,200,(AP895*$AT$1*100/(AQ895*AT895)))))</f>
        <v>58.376699962309758</v>
      </c>
      <c r="AT895" s="96">
        <f>COUNT(K895:AO895)</f>
        <v>30</v>
      </c>
      <c r="AU895" s="97">
        <f>COUNTIF(K895:AO895,"&gt;0")</f>
        <v>20</v>
      </c>
      <c r="AV895" s="98"/>
      <c r="AW895" s="58">
        <f t="shared" ref="AW895:AW897" si="608">+LOOKUP(1000,K895:AO895)</f>
        <v>0</v>
      </c>
      <c r="AX895" s="99"/>
      <c r="AY895" s="100">
        <f>MAX(K895:AO895)</f>
        <v>37.5</v>
      </c>
      <c r="AZ895" s="101">
        <v>100.9</v>
      </c>
      <c r="BA895" s="102">
        <f t="shared" si="574"/>
        <v>-63.400000000000006</v>
      </c>
      <c r="BB895" s="102" t="str">
        <f t="shared" si="575"/>
        <v/>
      </c>
      <c r="BC895" s="102" t="str">
        <f t="shared" si="576"/>
        <v/>
      </c>
      <c r="BD895" s="102">
        <v>13.344827586206897</v>
      </c>
      <c r="BE895" s="103">
        <f t="shared" ref="BE895:BE896" si="609">AU895-BD895</f>
        <v>6.6551724137931032</v>
      </c>
      <c r="BF895" s="630" t="s">
        <v>1857</v>
      </c>
      <c r="BG895" s="631">
        <v>63.545063095986613</v>
      </c>
      <c r="BH895" s="631">
        <v>106.24333333333334</v>
      </c>
      <c r="BI895" s="631">
        <v>150.98333814025105</v>
      </c>
      <c r="BJ895" s="631">
        <v>212.07091199045172</v>
      </c>
      <c r="BK895" s="631">
        <v>172.50666666666666</v>
      </c>
      <c r="BL895" s="631">
        <v>75.419433471418785</v>
      </c>
      <c r="BM895" s="631">
        <v>51.06666666666667</v>
      </c>
      <c r="BN895" s="631">
        <v>67.050000000000011</v>
      </c>
      <c r="BO895" s="631">
        <v>123.92666666666668</v>
      </c>
      <c r="BP895" s="631">
        <v>242.74000000000004</v>
      </c>
      <c r="BQ895" s="631">
        <v>186.67</v>
      </c>
      <c r="BR895" s="632">
        <v>115.43333333333334</v>
      </c>
      <c r="BS895" s="107"/>
      <c r="BT895" s="633">
        <v>6.2413793103448274</v>
      </c>
      <c r="BU895" s="634">
        <v>8.1999999999999993</v>
      </c>
      <c r="BV895" s="634">
        <v>10.310344827586206</v>
      </c>
      <c r="BW895" s="634">
        <v>13.344827586206897</v>
      </c>
      <c r="BX895" s="634">
        <v>11.733333333333333</v>
      </c>
      <c r="BY895" s="634">
        <v>6.7857142857142856</v>
      </c>
      <c r="BZ895" s="634">
        <v>5</v>
      </c>
      <c r="CA895" s="634">
        <v>6.8</v>
      </c>
      <c r="CB895" s="634">
        <v>10.033333333333333</v>
      </c>
      <c r="CC895" s="634">
        <v>15.566666666666666</v>
      </c>
      <c r="CD895" s="634">
        <v>12.966666666666667</v>
      </c>
      <c r="CE895" s="635">
        <v>9.1333333333333329</v>
      </c>
      <c r="CF895" s="110"/>
      <c r="CG895" s="111">
        <v>99.9</v>
      </c>
      <c r="CH895" s="111">
        <v>85</v>
      </c>
      <c r="CI895" s="111">
        <v>102</v>
      </c>
      <c r="CJ895" s="111">
        <v>100.9</v>
      </c>
      <c r="CK895" s="111">
        <v>93</v>
      </c>
      <c r="CL895" s="111">
        <v>71.3</v>
      </c>
      <c r="CM895" s="111">
        <v>92</v>
      </c>
      <c r="CN895" s="111">
        <v>80</v>
      </c>
      <c r="CO895" s="111">
        <v>86</v>
      </c>
      <c r="CP895" s="111">
        <v>117.2</v>
      </c>
      <c r="CQ895" s="111">
        <v>120</v>
      </c>
      <c r="CR895" s="111">
        <v>132.19999999999999</v>
      </c>
      <c r="CS895" s="112"/>
      <c r="CT895" s="622" t="s">
        <v>1505</v>
      </c>
      <c r="CU895" s="636"/>
      <c r="CV895" s="636"/>
      <c r="CW895" s="636"/>
      <c r="CX895" s="636"/>
      <c r="CY895" s="636"/>
      <c r="CZ895" s="636"/>
      <c r="DA895" s="636"/>
      <c r="DB895" s="637"/>
      <c r="DC895" s="638"/>
      <c r="DD895" s="638"/>
      <c r="DE895" s="638"/>
      <c r="DF895" s="639"/>
      <c r="DH895" s="339"/>
      <c r="DI895" s="339"/>
      <c r="DJ895" s="126"/>
      <c r="DK895" s="121"/>
      <c r="DL895" s="339"/>
      <c r="DM895" s="339"/>
      <c r="DN895" s="126"/>
      <c r="DO895" s="121"/>
      <c r="DP895" s="339"/>
      <c r="DQ895" s="339"/>
      <c r="DR895" s="126"/>
      <c r="DS895" s="121"/>
      <c r="DT895" s="339"/>
      <c r="DU895" s="339"/>
      <c r="DV895" s="126"/>
      <c r="DW895" s="121"/>
      <c r="DX895" s="339"/>
      <c r="DY895" s="339"/>
      <c r="DZ895" s="126"/>
      <c r="EA895" s="121"/>
      <c r="EB895" s="339"/>
      <c r="EC895" s="339"/>
      <c r="ED895" s="126"/>
      <c r="EE895" s="121"/>
      <c r="EF895" s="339"/>
      <c r="EG895" s="339"/>
      <c r="EH895" s="126"/>
      <c r="EI895" s="121"/>
      <c r="EJ895" s="339"/>
      <c r="EK895" s="339"/>
      <c r="EL895" s="126"/>
      <c r="EM895" s="121"/>
      <c r="EN895" s="339"/>
      <c r="EO895" s="339"/>
      <c r="EP895" s="126"/>
      <c r="EQ895" s="121"/>
      <c r="ER895" s="339"/>
      <c r="ES895" s="339"/>
      <c r="ET895" s="126"/>
      <c r="EU895" s="121"/>
      <c r="EV895" s="339"/>
      <c r="EW895" s="339"/>
      <c r="EX895" s="126"/>
      <c r="EY895" s="121"/>
      <c r="EZ895" s="339"/>
      <c r="FA895" s="339"/>
      <c r="FB895" s="126"/>
    </row>
    <row r="896" spans="1:158" s="118" customFormat="1" ht="15" customHeight="1" x14ac:dyDescent="0.25">
      <c r="A896" s="623">
        <v>23060170</v>
      </c>
      <c r="B896" s="624">
        <v>-74.388999999999996</v>
      </c>
      <c r="C896" s="624">
        <v>5.3493000000000004</v>
      </c>
      <c r="D896" s="625">
        <v>1462</v>
      </c>
      <c r="E896" s="626" t="s">
        <v>1858</v>
      </c>
      <c r="F896" s="627" t="s">
        <v>455</v>
      </c>
      <c r="G896" s="627"/>
      <c r="H896" s="627"/>
      <c r="I896" s="627"/>
      <c r="J896" s="628" t="s">
        <v>1859</v>
      </c>
      <c r="K896" s="246">
        <v>16.899999999999999</v>
      </c>
      <c r="L896" s="91">
        <v>0</v>
      </c>
      <c r="M896" s="91">
        <v>0</v>
      </c>
      <c r="N896" s="91">
        <v>8.6999999999999993</v>
      </c>
      <c r="O896" s="91">
        <v>1.5</v>
      </c>
      <c r="P896" s="91">
        <v>0.5</v>
      </c>
      <c r="Q896" s="91">
        <v>2.8</v>
      </c>
      <c r="R896" s="91">
        <v>20</v>
      </c>
      <c r="S896" s="91">
        <v>1</v>
      </c>
      <c r="T896" s="126">
        <v>0</v>
      </c>
      <c r="U896" s="126">
        <v>0</v>
      </c>
      <c r="V896" s="661">
        <v>0</v>
      </c>
      <c r="W896" s="661">
        <v>6.5</v>
      </c>
      <c r="X896" s="126">
        <v>7.2</v>
      </c>
      <c r="Y896" s="126">
        <v>26.3</v>
      </c>
      <c r="Z896" s="339">
        <v>6</v>
      </c>
      <c r="AA896" s="91">
        <v>12.1</v>
      </c>
      <c r="AB896" s="91">
        <v>1</v>
      </c>
      <c r="AC896" s="91">
        <v>3.5</v>
      </c>
      <c r="AD896" s="246">
        <v>0</v>
      </c>
      <c r="AE896" s="91">
        <v>0</v>
      </c>
      <c r="AF896" s="91">
        <v>12.2</v>
      </c>
      <c r="AG896" s="91">
        <v>3.5</v>
      </c>
      <c r="AH896" s="91">
        <v>32.5</v>
      </c>
      <c r="AI896" s="91">
        <v>0</v>
      </c>
      <c r="AJ896" s="91">
        <v>18.3</v>
      </c>
      <c r="AK896" s="91">
        <v>14</v>
      </c>
      <c r="AL896" s="91">
        <v>43.2</v>
      </c>
      <c r="AM896" s="126">
        <v>0</v>
      </c>
      <c r="AN896" s="126">
        <v>0.5</v>
      </c>
      <c r="AO896" s="126"/>
      <c r="AP896" s="92">
        <f t="shared" si="568"/>
        <v>238.2</v>
      </c>
      <c r="AQ896" s="629">
        <v>303.73056280883338</v>
      </c>
      <c r="AR896" s="94">
        <f>+AP896*100/AQ896</f>
        <v>78.424771546590122</v>
      </c>
      <c r="AS896" s="95">
        <f>IF(AND((AP896*$AT$1*100/(AQ896*AT896))&gt;100+3.33*AP896-AQ896*AT896/$AT$1,AQ896&lt;30),IF(100+3.33*AP896-AQ896*AT896/$AT$1&gt;200,200,100+3.33*AP896-AQ896*AT896/$AT$1),IF((AP896*$AT$1*100/(AQ896*AT896))&lt;100+AP896-3.33*AQ896*AT896/$AT$1,100+AP896-3.33*AQ896*AT896/$AT$1,IF((AP896*$AT$1*100/(AQ896*AT896))&gt;200,200,(AP896*$AT$1*100/(AQ896*AT896)))))</f>
        <v>78.424771546590122</v>
      </c>
      <c r="AT896" s="96">
        <f>COUNT(K896:AO896)</f>
        <v>30</v>
      </c>
      <c r="AU896" s="97">
        <f>COUNTIF(K896:AO896,"&gt;0")</f>
        <v>21</v>
      </c>
      <c r="AV896" s="98"/>
      <c r="AW896" s="58">
        <f t="shared" si="608"/>
        <v>0.5</v>
      </c>
      <c r="AX896" s="99"/>
      <c r="AY896" s="100">
        <f>MAX(K896:AO896)</f>
        <v>43.2</v>
      </c>
      <c r="AZ896" s="101">
        <v>113</v>
      </c>
      <c r="BA896" s="102">
        <f t="shared" si="574"/>
        <v>-69.8</v>
      </c>
      <c r="BB896" s="102" t="str">
        <f t="shared" si="575"/>
        <v/>
      </c>
      <c r="BC896" s="102" t="str">
        <f t="shared" si="576"/>
        <v/>
      </c>
      <c r="BD896" s="102">
        <v>19.321428571428573</v>
      </c>
      <c r="BE896" s="103">
        <f t="shared" si="609"/>
        <v>1.678571428571427</v>
      </c>
      <c r="BF896" s="630" t="s">
        <v>1858</v>
      </c>
      <c r="BG896" s="631">
        <v>103.17999434077032</v>
      </c>
      <c r="BH896" s="631">
        <v>155.82819157207456</v>
      </c>
      <c r="BI896" s="631">
        <v>221.59533426696194</v>
      </c>
      <c r="BJ896" s="631">
        <v>303.73056280883338</v>
      </c>
      <c r="BK896" s="631">
        <v>249.44227108769888</v>
      </c>
      <c r="BL896" s="631">
        <v>174.3828386534698</v>
      </c>
      <c r="BM896" s="631">
        <v>117.81226535699847</v>
      </c>
      <c r="BN896" s="631">
        <v>131.05206577612455</v>
      </c>
      <c r="BO896" s="631">
        <v>208.88365092956687</v>
      </c>
      <c r="BP896" s="631">
        <v>313.95999999999998</v>
      </c>
      <c r="BQ896" s="631">
        <v>240.41830818611717</v>
      </c>
      <c r="BR896" s="632">
        <v>160.57790991099861</v>
      </c>
      <c r="BS896" s="107"/>
      <c r="BT896" s="633">
        <v>11.222222222222221</v>
      </c>
      <c r="BU896" s="634">
        <v>13.571428571428571</v>
      </c>
      <c r="BV896" s="634">
        <v>16.586206896551722</v>
      </c>
      <c r="BW896" s="634">
        <v>19.321428571428573</v>
      </c>
      <c r="BX896" s="634">
        <v>17.724137931034484</v>
      </c>
      <c r="BY896" s="634">
        <v>13.75</v>
      </c>
      <c r="BZ896" s="634">
        <v>10.785714285714286</v>
      </c>
      <c r="CA896" s="634">
        <v>11.148148148148149</v>
      </c>
      <c r="CB896" s="634">
        <v>16.111111111111111</v>
      </c>
      <c r="CC896" s="634">
        <v>20.655172413793103</v>
      </c>
      <c r="CD896" s="634">
        <v>17.785714285714285</v>
      </c>
      <c r="CE896" s="635">
        <v>14.28</v>
      </c>
      <c r="CF896" s="110"/>
      <c r="CG896" s="111">
        <v>81.099999999999994</v>
      </c>
      <c r="CH896" s="111">
        <v>83.1</v>
      </c>
      <c r="CI896" s="111">
        <v>140.30000000000001</v>
      </c>
      <c r="CJ896" s="111">
        <v>113</v>
      </c>
      <c r="CK896" s="111">
        <v>117</v>
      </c>
      <c r="CL896" s="111">
        <v>101.8</v>
      </c>
      <c r="CM896" s="111">
        <v>90</v>
      </c>
      <c r="CN896" s="111">
        <v>127.3</v>
      </c>
      <c r="CO896" s="111">
        <v>108.5</v>
      </c>
      <c r="CP896" s="111">
        <v>139.5</v>
      </c>
      <c r="CQ896" s="111">
        <v>98.3</v>
      </c>
      <c r="CR896" s="111">
        <v>80</v>
      </c>
      <c r="CS896" s="112"/>
      <c r="CT896" s="622" t="s">
        <v>650</v>
      </c>
      <c r="CU896" s="636"/>
      <c r="CV896" s="636"/>
      <c r="CW896" s="636"/>
      <c r="CX896" s="636"/>
      <c r="CY896" s="636"/>
      <c r="CZ896" s="636"/>
      <c r="DA896" s="636"/>
      <c r="DB896" s="637"/>
      <c r="DC896" s="638"/>
      <c r="DD896" s="638"/>
      <c r="DE896" s="638"/>
      <c r="DF896" s="639"/>
      <c r="DH896" s="339">
        <v>21.385389293490501</v>
      </c>
      <c r="DI896" s="339">
        <v>18.967910503791575</v>
      </c>
      <c r="DJ896" s="126">
        <v>24.825647571138976</v>
      </c>
      <c r="DK896" s="121"/>
      <c r="DL896" s="339">
        <v>48.64669266710429</v>
      </c>
      <c r="DM896" s="339">
        <v>40.370699308800241</v>
      </c>
      <c r="DN896" s="126">
        <v>48.545765918832288</v>
      </c>
      <c r="DO896" s="121"/>
      <c r="DP896" s="339">
        <v>59.005404095480436</v>
      </c>
      <c r="DQ896" s="339">
        <v>58.109875196898102</v>
      </c>
      <c r="DR896" s="126">
        <v>65.373609596510377</v>
      </c>
      <c r="DS896" s="121"/>
      <c r="DT896" s="339">
        <v>129.42750929368029</v>
      </c>
      <c r="DU896" s="339">
        <v>93.430483271375479</v>
      </c>
      <c r="DV896" s="126">
        <v>157.94200743494423</v>
      </c>
      <c r="DW896" s="121"/>
      <c r="DX896" s="339">
        <v>140.95393010084263</v>
      </c>
      <c r="DY896" s="339">
        <v>140.06556499516503</v>
      </c>
      <c r="DZ896" s="126">
        <v>170.26997858820272</v>
      </c>
      <c r="EA896" s="121"/>
      <c r="EB896" s="339">
        <v>203.4514764410103</v>
      </c>
      <c r="EC896" s="339">
        <v>172.16667572657201</v>
      </c>
      <c r="ED896" s="126">
        <v>168.05553204294392</v>
      </c>
      <c r="EE896" s="121"/>
      <c r="EF896" s="339">
        <v>184.65144187978402</v>
      </c>
      <c r="EG896" s="339">
        <v>182.24947190411203</v>
      </c>
      <c r="EH896" s="126">
        <v>165.73592832136711</v>
      </c>
      <c r="EI896" s="121"/>
      <c r="EJ896" s="339">
        <v>165.75755821779512</v>
      </c>
      <c r="EK896" s="339">
        <v>127.17691479337732</v>
      </c>
      <c r="EL896" s="126">
        <v>134.73394804145917</v>
      </c>
      <c r="EM896" s="121"/>
      <c r="EN896" s="339">
        <v>113.07937780518722</v>
      </c>
      <c r="EO896" s="339">
        <v>116.82171857333742</v>
      </c>
      <c r="EP896" s="126">
        <v>98.110014732586407</v>
      </c>
      <c r="EQ896" s="121"/>
      <c r="ER896" s="339">
        <v>120.37045054796373</v>
      </c>
      <c r="ES896" s="339">
        <v>88.058314165877405</v>
      </c>
      <c r="ET896" s="126">
        <v>112.83439318089569</v>
      </c>
      <c r="EU896" s="121"/>
      <c r="EV896" s="339">
        <v>75.700230197760817</v>
      </c>
      <c r="EW896" s="339">
        <v>72.812482996756302</v>
      </c>
      <c r="EX896" s="126">
        <v>58.992549963377634</v>
      </c>
      <c r="EY896" s="121"/>
      <c r="EZ896" s="339">
        <v>55.768412221829735</v>
      </c>
      <c r="FA896" s="339">
        <v>43.878165842458493</v>
      </c>
      <c r="FB896" s="126">
        <v>25.779737725185445</v>
      </c>
    </row>
    <row r="897" spans="1:158" s="118" customFormat="1" ht="15" customHeight="1" x14ac:dyDescent="0.25">
      <c r="A897" s="623">
        <v>2120500204</v>
      </c>
      <c r="B897" s="624">
        <v>-74.104699999999994</v>
      </c>
      <c r="C897" s="624">
        <v>4.6215000000000002</v>
      </c>
      <c r="D897" s="625">
        <v>2646</v>
      </c>
      <c r="E897" s="626" t="s">
        <v>1860</v>
      </c>
      <c r="F897" s="627" t="s">
        <v>1861</v>
      </c>
      <c r="G897" s="627"/>
      <c r="H897" s="627"/>
      <c r="I897" s="627"/>
      <c r="J897" s="628" t="s">
        <v>772</v>
      </c>
      <c r="K897" s="246">
        <v>1.1000000000000001</v>
      </c>
      <c r="L897" s="91">
        <v>0</v>
      </c>
      <c r="M897" s="91">
        <v>0</v>
      </c>
      <c r="N897" s="91">
        <v>17.600000000000001</v>
      </c>
      <c r="O897" s="91">
        <v>0</v>
      </c>
      <c r="P897" s="91">
        <v>0.2</v>
      </c>
      <c r="Q897" s="91">
        <v>0.5</v>
      </c>
      <c r="R897" s="91">
        <v>0</v>
      </c>
      <c r="S897" s="91">
        <v>0</v>
      </c>
      <c r="T897" s="126">
        <v>0.2</v>
      </c>
      <c r="U897" s="126">
        <v>0</v>
      </c>
      <c r="V897" s="661">
        <v>0</v>
      </c>
      <c r="W897" s="661">
        <v>0</v>
      </c>
      <c r="X897" s="126">
        <v>2.1</v>
      </c>
      <c r="Y897" s="126">
        <v>10.7</v>
      </c>
      <c r="Z897" s="339">
        <v>11.7</v>
      </c>
      <c r="AA897" s="91">
        <v>11.2</v>
      </c>
      <c r="AB897" s="91">
        <v>0</v>
      </c>
      <c r="AC897" s="91">
        <v>7</v>
      </c>
      <c r="AD897" s="246">
        <v>0</v>
      </c>
      <c r="AE897" s="91">
        <v>0</v>
      </c>
      <c r="AF897" s="91">
        <v>0</v>
      </c>
      <c r="AG897" s="91">
        <v>1.7</v>
      </c>
      <c r="AH897" s="91">
        <v>2.2999999999999998</v>
      </c>
      <c r="AI897" s="91">
        <v>4</v>
      </c>
      <c r="AJ897" s="91">
        <v>1.8</v>
      </c>
      <c r="AK897" s="91">
        <v>20</v>
      </c>
      <c r="AL897" s="91">
        <v>2.4</v>
      </c>
      <c r="AM897" s="126">
        <v>4.5</v>
      </c>
      <c r="AN897" s="126">
        <v>0</v>
      </c>
      <c r="AO897" s="126"/>
      <c r="AP897" s="92">
        <f t="shared" si="568"/>
        <v>99.000000000000014</v>
      </c>
      <c r="AQ897" s="629" t="s">
        <v>1301</v>
      </c>
      <c r="AR897" s="640"/>
      <c r="AS897" s="641"/>
      <c r="AT897" s="96">
        <f>COUNT(K897:AO897)</f>
        <v>30</v>
      </c>
      <c r="AU897" s="97">
        <f>COUNTIF(K897:AO897,"&gt;0")</f>
        <v>17</v>
      </c>
      <c r="AV897" s="98"/>
      <c r="AW897" s="58">
        <f t="shared" si="608"/>
        <v>0</v>
      </c>
      <c r="AX897" s="99"/>
      <c r="AY897" s="100">
        <f>MAX(K897:AO897)</f>
        <v>20</v>
      </c>
      <c r="AZ897" s="101"/>
      <c r="BA897" s="102" t="str">
        <f t="shared" si="574"/>
        <v/>
      </c>
      <c r="BB897" s="102" t="str">
        <f t="shared" si="575"/>
        <v/>
      </c>
      <c r="BC897" s="102" t="str">
        <f t="shared" si="576"/>
        <v/>
      </c>
      <c r="BD897" s="102" t="s">
        <v>1301</v>
      </c>
      <c r="BE897" s="642"/>
      <c r="BF897" s="630" t="s">
        <v>1860</v>
      </c>
      <c r="BG897" s="631" t="s">
        <v>1301</v>
      </c>
      <c r="BH897" s="631" t="s">
        <v>1301</v>
      </c>
      <c r="BI897" s="631" t="s">
        <v>1301</v>
      </c>
      <c r="BJ897" s="631" t="s">
        <v>1301</v>
      </c>
      <c r="BK897" s="631" t="s">
        <v>1301</v>
      </c>
      <c r="BL897" s="631" t="s">
        <v>1301</v>
      </c>
      <c r="BM897" s="631" t="s">
        <v>1301</v>
      </c>
      <c r="BN897" s="631" t="s">
        <v>1301</v>
      </c>
      <c r="BO897" s="631" t="s">
        <v>1301</v>
      </c>
      <c r="BP897" s="631" t="s">
        <v>1301</v>
      </c>
      <c r="BQ897" s="631" t="s">
        <v>1301</v>
      </c>
      <c r="BR897" s="632" t="s">
        <v>1301</v>
      </c>
      <c r="BS897" s="107"/>
      <c r="BT897" s="643" t="s">
        <v>1301</v>
      </c>
      <c r="BU897" s="643" t="s">
        <v>1301</v>
      </c>
      <c r="BV897" s="643" t="s">
        <v>1301</v>
      </c>
      <c r="BW897" s="643" t="s">
        <v>1301</v>
      </c>
      <c r="BX897" s="643" t="s">
        <v>1301</v>
      </c>
      <c r="BY897" s="644" t="s">
        <v>1301</v>
      </c>
      <c r="BZ897" s="644" t="s">
        <v>1301</v>
      </c>
      <c r="CA897" s="644" t="s">
        <v>1301</v>
      </c>
      <c r="CB897" s="644" t="s">
        <v>1301</v>
      </c>
      <c r="CC897" s="644" t="s">
        <v>1301</v>
      </c>
      <c r="CD897" s="644" t="s">
        <v>1301</v>
      </c>
      <c r="CE897" s="644" t="s">
        <v>1301</v>
      </c>
      <c r="CF897" s="110"/>
      <c r="CG897" s="111"/>
      <c r="CH897" s="111"/>
      <c r="CI897" s="111"/>
      <c r="CJ897" s="111"/>
      <c r="CK897" s="111"/>
      <c r="CL897" s="111"/>
      <c r="CM897" s="111"/>
      <c r="CN897" s="111"/>
      <c r="CO897" s="111"/>
      <c r="CP897" s="111"/>
      <c r="CQ897" s="111"/>
      <c r="CR897" s="111"/>
      <c r="CS897" s="112"/>
      <c r="CT897" s="622" t="s">
        <v>386</v>
      </c>
      <c r="CU897" s="636"/>
      <c r="CV897" s="636"/>
      <c r="CW897" s="636"/>
      <c r="CX897" s="636"/>
      <c r="CY897" s="636"/>
      <c r="CZ897" s="636"/>
      <c r="DA897" s="636"/>
      <c r="DB897" s="637"/>
      <c r="DC897" s="638"/>
      <c r="DD897" s="638"/>
      <c r="DE897" s="638"/>
      <c r="DF897" s="639"/>
      <c r="DH897" s="339">
        <v>19.270601045296164</v>
      </c>
      <c r="DI897" s="339">
        <v>17.37201966152314</v>
      </c>
      <c r="DJ897" s="126">
        <v>17.846665007466399</v>
      </c>
      <c r="DK897" s="121"/>
      <c r="DL897" s="339">
        <v>36.186704332606624</v>
      </c>
      <c r="DM897" s="339">
        <v>29.173777136365025</v>
      </c>
      <c r="DN897" s="126">
        <v>39.646415082752476</v>
      </c>
      <c r="DO897" s="121"/>
      <c r="DP897" s="339">
        <v>54.837888092801094</v>
      </c>
      <c r="DQ897" s="339">
        <v>49.799778232685092</v>
      </c>
      <c r="DR897" s="126">
        <v>84.679000341180497</v>
      </c>
      <c r="DS897" s="121"/>
      <c r="DT897" s="339">
        <v>142.19825341722714</v>
      </c>
      <c r="DU897" s="339">
        <v>138.8337853475085</v>
      </c>
      <c r="DV897" s="126">
        <v>175.05129456859768</v>
      </c>
      <c r="DW897" s="121"/>
      <c r="DX897" s="339">
        <v>209.06732891832229</v>
      </c>
      <c r="DY897" s="339">
        <v>213.9455665930831</v>
      </c>
      <c r="DZ897" s="126">
        <v>208.37043782192788</v>
      </c>
      <c r="EA897" s="121"/>
      <c r="EB897" s="339">
        <v>245.48605160526674</v>
      </c>
      <c r="EC897" s="339">
        <v>217.53215338934612</v>
      </c>
      <c r="ED897" s="126">
        <v>229.93351914331814</v>
      </c>
      <c r="EE897" s="121"/>
      <c r="EF897" s="339">
        <v>208.12160305343517</v>
      </c>
      <c r="EG897" s="339">
        <v>208.32133587786262</v>
      </c>
      <c r="EH897" s="126">
        <v>211.51706106870233</v>
      </c>
      <c r="EI897" s="121"/>
      <c r="EJ897" s="339">
        <v>189.92104113232637</v>
      </c>
      <c r="EK897" s="339">
        <v>182.35208511446754</v>
      </c>
      <c r="EL897" s="126">
        <v>170.00273582217153</v>
      </c>
      <c r="EM897" s="121"/>
      <c r="EN897" s="339">
        <v>142.46868597051227</v>
      </c>
      <c r="EO897" s="339">
        <v>157.13892384860924</v>
      </c>
      <c r="EP897" s="126">
        <v>132.22905684754525</v>
      </c>
      <c r="EQ897" s="121"/>
      <c r="ER897" s="339">
        <v>151.07334879548745</v>
      </c>
      <c r="ES897" s="339">
        <v>121.19616220715517</v>
      </c>
      <c r="ET897" s="126">
        <v>151.27186830770228</v>
      </c>
      <c r="EU897" s="121"/>
      <c r="EV897" s="339">
        <v>115.99639610633525</v>
      </c>
      <c r="EW897" s="339">
        <v>105.22671367397534</v>
      </c>
      <c r="EX897" s="126">
        <v>96.235510909344583</v>
      </c>
      <c r="EY897" s="121"/>
      <c r="EZ897" s="339">
        <v>83.2942760942761</v>
      </c>
      <c r="FA897" s="339">
        <v>41.791245791245792</v>
      </c>
      <c r="FB897" s="126">
        <v>46.114478114478111</v>
      </c>
    </row>
    <row r="898" spans="1:158" s="118" customFormat="1" ht="15" customHeight="1" x14ac:dyDescent="0.25">
      <c r="A898" s="260">
        <v>21190330</v>
      </c>
      <c r="B898" s="534">
        <v>-74.509694440000004</v>
      </c>
      <c r="C898" s="534">
        <v>3.90586111</v>
      </c>
      <c r="D898" s="87">
        <v>1950</v>
      </c>
      <c r="E898" s="431" t="s">
        <v>651</v>
      </c>
      <c r="F898" s="89" t="s">
        <v>455</v>
      </c>
      <c r="G898" s="89"/>
      <c r="H898" s="89"/>
      <c r="I898" s="89"/>
      <c r="J898" s="171" t="s">
        <v>1146</v>
      </c>
      <c r="K898" s="246" t="s">
        <v>1301</v>
      </c>
      <c r="L898" s="91" t="s">
        <v>1301</v>
      </c>
      <c r="M898" s="91" t="s">
        <v>1301</v>
      </c>
      <c r="N898" s="91" t="s">
        <v>1301</v>
      </c>
      <c r="O898" s="91" t="s">
        <v>1301</v>
      </c>
      <c r="P898" s="91" t="s">
        <v>1301</v>
      </c>
      <c r="Q898" s="91" t="s">
        <v>1301</v>
      </c>
      <c r="R898" s="91" t="s">
        <v>1301</v>
      </c>
      <c r="S898" s="91" t="s">
        <v>1301</v>
      </c>
      <c r="T898" s="91" t="s">
        <v>1301</v>
      </c>
      <c r="U898" s="91" t="s">
        <v>1301</v>
      </c>
      <c r="V898" s="660" t="s">
        <v>1301</v>
      </c>
      <c r="W898" s="660" t="s">
        <v>1301</v>
      </c>
      <c r="X898" s="91" t="s">
        <v>1301</v>
      </c>
      <c r="Y898" s="91" t="s">
        <v>1301</v>
      </c>
      <c r="Z898" s="246" t="s">
        <v>1301</v>
      </c>
      <c r="AA898" s="91" t="s">
        <v>1301</v>
      </c>
      <c r="AB898" s="91" t="s">
        <v>1301</v>
      </c>
      <c r="AC898" s="91" t="s">
        <v>1301</v>
      </c>
      <c r="AD898" s="246" t="s">
        <v>1301</v>
      </c>
      <c r="AE898" s="91" t="s">
        <v>1301</v>
      </c>
      <c r="AF898" s="91" t="s">
        <v>1301</v>
      </c>
      <c r="AG898" s="91" t="s">
        <v>1301</v>
      </c>
      <c r="AH898" s="91" t="s">
        <v>1301</v>
      </c>
      <c r="AI898" s="91" t="s">
        <v>1301</v>
      </c>
      <c r="AJ898" s="91" t="s">
        <v>1301</v>
      </c>
      <c r="AK898" s="91" t="s">
        <v>1301</v>
      </c>
      <c r="AL898" s="91" t="s">
        <v>1301</v>
      </c>
      <c r="AM898" s="91" t="s">
        <v>1301</v>
      </c>
      <c r="AN898" s="91" t="s">
        <v>1301</v>
      </c>
      <c r="AO898" s="120"/>
      <c r="AP898" s="92" t="str">
        <f t="shared" si="568"/>
        <v/>
      </c>
      <c r="AQ898" s="93">
        <v>182.13214285714284</v>
      </c>
      <c r="AR898" s="483"/>
      <c r="AS898" s="484"/>
      <c r="AT898" s="96"/>
      <c r="AU898" s="97"/>
      <c r="AV898" s="98"/>
      <c r="AW898" s="58"/>
      <c r="AX898" s="99"/>
      <c r="AY898" s="100"/>
      <c r="AZ898" s="101"/>
      <c r="BA898" s="102" t="str">
        <f t="shared" si="574"/>
        <v/>
      </c>
      <c r="BB898" s="102" t="str">
        <f t="shared" si="575"/>
        <v/>
      </c>
      <c r="BC898" s="102" t="str">
        <f t="shared" si="576"/>
        <v/>
      </c>
      <c r="BD898" s="102">
        <v>20.554022988505746</v>
      </c>
      <c r="BE898" s="103"/>
      <c r="BF898" s="171" t="s">
        <v>651</v>
      </c>
      <c r="BG898" s="105">
        <v>74.430000000000007</v>
      </c>
      <c r="BH898" s="105">
        <v>94.48</v>
      </c>
      <c r="BI898" s="105">
        <v>134.59310344827588</v>
      </c>
      <c r="BJ898" s="105">
        <v>182.13214285714284</v>
      </c>
      <c r="BK898" s="105">
        <v>153.80357142857142</v>
      </c>
      <c r="BL898" s="105">
        <v>108.03793103448277</v>
      </c>
      <c r="BM898" s="105">
        <v>98.686666666666682</v>
      </c>
      <c r="BN898" s="105">
        <v>78.493103448275846</v>
      </c>
      <c r="BO898" s="105">
        <v>93.67407407407407</v>
      </c>
      <c r="BP898" s="105">
        <v>158.84137931034482</v>
      </c>
      <c r="BQ898" s="105">
        <v>150.83571428571432</v>
      </c>
      <c r="BR898" s="106">
        <v>92.960714285714303</v>
      </c>
      <c r="BS898" s="107"/>
      <c r="BT898" s="108">
        <v>10.566666666666665</v>
      </c>
      <c r="BU898" s="108">
        <v>12.192959770114944</v>
      </c>
      <c r="BV898" s="108">
        <v>16.398809523809522</v>
      </c>
      <c r="BW898" s="108">
        <v>20.554022988505746</v>
      </c>
      <c r="BX898" s="108">
        <v>20.642528735632187</v>
      </c>
      <c r="BY898" s="109">
        <v>18.31034482758621</v>
      </c>
      <c r="BZ898" s="109">
        <v>17.8</v>
      </c>
      <c r="CA898" s="109">
        <v>14.943333333333333</v>
      </c>
      <c r="CB898" s="109">
        <v>15.363628899835795</v>
      </c>
      <c r="CC898" s="109">
        <v>19.310344827586203</v>
      </c>
      <c r="CD898" s="109">
        <v>19.214285714285715</v>
      </c>
      <c r="CE898" s="109">
        <v>13.328735632183907</v>
      </c>
      <c r="CF898" s="110"/>
      <c r="CG898" s="111"/>
      <c r="CH898" s="111"/>
      <c r="CI898" s="111"/>
      <c r="CJ898" s="111"/>
      <c r="CK898" s="111"/>
      <c r="CL898" s="111"/>
      <c r="CM898" s="111"/>
      <c r="CN898" s="111"/>
      <c r="CO898" s="111"/>
      <c r="CP898" s="111"/>
      <c r="CQ898" s="111"/>
      <c r="CR898" s="111"/>
      <c r="CS898" s="112"/>
      <c r="CT898" s="432" t="s">
        <v>651</v>
      </c>
      <c r="CU898" s="114"/>
      <c r="CV898" s="114"/>
      <c r="CW898" s="114"/>
      <c r="CX898" s="114"/>
      <c r="CY898" s="114"/>
      <c r="CZ898" s="114"/>
      <c r="DA898" s="114"/>
      <c r="DB898" s="115"/>
      <c r="DC898" s="116"/>
      <c r="DD898" s="116"/>
      <c r="DE898" s="116"/>
      <c r="DF898" s="117"/>
      <c r="DH898" s="119">
        <v>21.986832891246685</v>
      </c>
      <c r="DI898" s="119">
        <v>19.708917771883286</v>
      </c>
      <c r="DJ898" s="120">
        <v>22.680111405835543</v>
      </c>
      <c r="DK898" s="121"/>
      <c r="DL898" s="119">
        <v>28.877524075799933</v>
      </c>
      <c r="DM898" s="119">
        <v>33.758232370301336</v>
      </c>
      <c r="DN898" s="120">
        <v>27.657347002174586</v>
      </c>
      <c r="DO898" s="121"/>
      <c r="DP898" s="119">
        <v>35.618719211822658</v>
      </c>
      <c r="DQ898" s="119">
        <v>41.421768971052188</v>
      </c>
      <c r="DR898" s="120">
        <v>47.62502905850446</v>
      </c>
      <c r="DS898" s="121"/>
      <c r="DT898" s="119">
        <v>52.218117229129653</v>
      </c>
      <c r="DU898" s="119">
        <v>60.420963230640432</v>
      </c>
      <c r="DV898" s="120">
        <v>56.319540229885042</v>
      </c>
      <c r="DW898" s="121"/>
      <c r="DX898" s="119">
        <v>49.37459188693591</v>
      </c>
      <c r="DY898" s="119">
        <v>44.277214991725927</v>
      </c>
      <c r="DZ898" s="120">
        <v>60.468882776510583</v>
      </c>
      <c r="EA898" s="121"/>
      <c r="EB898" s="119">
        <v>42.690041645843742</v>
      </c>
      <c r="EC898" s="119">
        <v>35.091814092953527</v>
      </c>
      <c r="ED898" s="120">
        <v>25.694006330168246</v>
      </c>
      <c r="EE898" s="121"/>
      <c r="EF898" s="119">
        <v>30.18432332220987</v>
      </c>
      <c r="EG898" s="119">
        <v>29.484686688913616</v>
      </c>
      <c r="EH898" s="120">
        <v>33.282714126807562</v>
      </c>
      <c r="EI898" s="121"/>
      <c r="EJ898" s="119">
        <v>24.396017139359309</v>
      </c>
      <c r="EK898" s="119">
        <v>26.89560905937563</v>
      </c>
      <c r="EL898" s="120">
        <v>33.194580697816768</v>
      </c>
      <c r="EM898" s="121"/>
      <c r="EN898" s="119">
        <v>26.493187910836905</v>
      </c>
      <c r="EO898" s="119">
        <v>29.092519554919019</v>
      </c>
      <c r="EP898" s="120">
        <v>38.290154603209565</v>
      </c>
      <c r="EQ898" s="121"/>
      <c r="ER898" s="119">
        <v>43.108783728703024</v>
      </c>
      <c r="ES898" s="119">
        <v>57.411698051683373</v>
      </c>
      <c r="ET898" s="120">
        <v>68.714000978234296</v>
      </c>
      <c r="EU898" s="121"/>
      <c r="EV898" s="119">
        <v>53.81522713335535</v>
      </c>
      <c r="EW898" s="119">
        <v>47.413415727156945</v>
      </c>
      <c r="EX898" s="120">
        <v>45.012736449832545</v>
      </c>
      <c r="EY898" s="121"/>
      <c r="EZ898" s="119">
        <v>37.826361875242164</v>
      </c>
      <c r="FA898" s="119">
        <v>30.32113134444015</v>
      </c>
      <c r="FB898" s="120">
        <v>20.914575745834952</v>
      </c>
    </row>
    <row r="899" spans="1:158" s="118" customFormat="1" ht="15" customHeight="1" x14ac:dyDescent="0.25">
      <c r="A899" s="260">
        <v>35020290</v>
      </c>
      <c r="B899" s="534">
        <v>-73.890416669999993</v>
      </c>
      <c r="C899" s="534">
        <v>4.4865277800000003</v>
      </c>
      <c r="D899" s="87">
        <v>1900</v>
      </c>
      <c r="E899" s="621" t="s">
        <v>652</v>
      </c>
      <c r="F899" s="210" t="s">
        <v>455</v>
      </c>
      <c r="G899" s="210" t="s">
        <v>1524</v>
      </c>
      <c r="H899" s="210" t="s">
        <v>737</v>
      </c>
      <c r="I899" s="210" t="s">
        <v>1649</v>
      </c>
      <c r="J899" s="365" t="s">
        <v>1168</v>
      </c>
      <c r="K899" s="246">
        <v>4.0999999999999996</v>
      </c>
      <c r="L899" s="91">
        <v>0</v>
      </c>
      <c r="M899" s="91" t="s">
        <v>1301</v>
      </c>
      <c r="N899" s="91">
        <v>0</v>
      </c>
      <c r="O899" s="91">
        <v>5.0999999999999996</v>
      </c>
      <c r="P899" s="91">
        <v>1.3</v>
      </c>
      <c r="Q899" s="91">
        <v>5.9</v>
      </c>
      <c r="R899" s="91">
        <v>0</v>
      </c>
      <c r="S899" s="91">
        <v>0</v>
      </c>
      <c r="T899" s="126">
        <v>5.3</v>
      </c>
      <c r="U899" s="126">
        <v>0</v>
      </c>
      <c r="V899" s="661">
        <v>0</v>
      </c>
      <c r="W899" s="661">
        <v>1.7</v>
      </c>
      <c r="X899" s="126">
        <v>5.7</v>
      </c>
      <c r="Y899" s="126">
        <v>0</v>
      </c>
      <c r="Z899" s="339">
        <v>14.5</v>
      </c>
      <c r="AA899" s="91">
        <v>8.6999999999999993</v>
      </c>
      <c r="AB899" s="91">
        <v>0</v>
      </c>
      <c r="AC899" s="91">
        <v>0.7</v>
      </c>
      <c r="AD899" s="246">
        <v>0</v>
      </c>
      <c r="AE899" s="91">
        <v>3.2</v>
      </c>
      <c r="AF899" s="91">
        <v>0</v>
      </c>
      <c r="AG899" s="91">
        <v>6.5</v>
      </c>
      <c r="AH899" s="91">
        <v>1.6</v>
      </c>
      <c r="AI899" s="91">
        <v>0</v>
      </c>
      <c r="AJ899" s="91">
        <v>0</v>
      </c>
      <c r="AK899" s="91">
        <v>0</v>
      </c>
      <c r="AL899" s="91">
        <v>17</v>
      </c>
      <c r="AM899" s="126">
        <v>4.4000000000000004</v>
      </c>
      <c r="AN899" s="126">
        <v>0.6</v>
      </c>
      <c r="AO899" s="120"/>
      <c r="AP899" s="92">
        <f t="shared" si="568"/>
        <v>86.3</v>
      </c>
      <c r="AQ899" s="93">
        <v>121.976</v>
      </c>
      <c r="AR899" s="94">
        <f>+AP899*100/AQ899</f>
        <v>70.751623270151512</v>
      </c>
      <c r="AS899" s="95">
        <f>IF(AND((AP899*$AT$1*100/(AQ899*AT899))&gt;100+3.33*AP899-AQ899*AT899/$AT$1,AQ899&lt;30),IF(100+3.33*AP899-AQ899*AT899/$AT$1&gt;200,200,100+3.33*AP899-AQ899*AT899/$AT$1),IF((AP899*$AT$1*100/(AQ899*AT899))&lt;100+AP899-3.33*AQ899*AT899/$AT$1,100+AP899-3.33*AQ899*AT899/$AT$1,IF((AP899*$AT$1*100/(AQ899*AT899))&gt;200,200,(AP899*$AT$1*100/(AQ899*AT899)))))</f>
        <v>73.19133441739811</v>
      </c>
      <c r="AT899" s="96">
        <f>COUNT(K899:AO899)</f>
        <v>29</v>
      </c>
      <c r="AU899" s="97">
        <f>COUNTIF(K899:AO899,"&gt;0")</f>
        <v>16</v>
      </c>
      <c r="AV899" s="98"/>
      <c r="AW899" s="58">
        <f t="shared" si="598"/>
        <v>0.6</v>
      </c>
      <c r="AX899" s="99"/>
      <c r="AY899" s="100">
        <f>MAX(K899:AO899)</f>
        <v>17</v>
      </c>
      <c r="AZ899" s="101">
        <v>50</v>
      </c>
      <c r="BA899" s="102">
        <f t="shared" si="574"/>
        <v>-33</v>
      </c>
      <c r="BB899" s="102" t="str">
        <f t="shared" si="575"/>
        <v/>
      </c>
      <c r="BC899" s="102" t="str">
        <f t="shared" si="576"/>
        <v/>
      </c>
      <c r="BD899" s="102">
        <v>18.12</v>
      </c>
      <c r="BE899" s="103">
        <f>AU899-BD899</f>
        <v>-2.120000000000001</v>
      </c>
      <c r="BF899" s="603" t="s">
        <v>652</v>
      </c>
      <c r="BG899" s="105">
        <v>23.369230769230775</v>
      </c>
      <c r="BH899" s="105">
        <v>31.603846153846156</v>
      </c>
      <c r="BI899" s="105">
        <v>71.907692307692315</v>
      </c>
      <c r="BJ899" s="105">
        <v>121.976</v>
      </c>
      <c r="BK899" s="105">
        <v>149.82222222222222</v>
      </c>
      <c r="BL899" s="105">
        <v>143.57500000000002</v>
      </c>
      <c r="BM899" s="105">
        <v>134.52142857142857</v>
      </c>
      <c r="BN899" s="105">
        <v>105.28846153846152</v>
      </c>
      <c r="BO899" s="105">
        <v>79.811111111111117</v>
      </c>
      <c r="BP899" s="105">
        <v>91.68518518518519</v>
      </c>
      <c r="BQ899" s="105">
        <v>86.361538461538444</v>
      </c>
      <c r="BR899" s="106">
        <v>40.053571428571438</v>
      </c>
      <c r="BS899" s="107"/>
      <c r="BT899" s="108">
        <v>4.7456790123456782</v>
      </c>
      <c r="BU899" s="108">
        <v>6.4242255589238368</v>
      </c>
      <c r="BV899" s="108">
        <v>11.538461538461538</v>
      </c>
      <c r="BW899" s="108">
        <v>18.12</v>
      </c>
      <c r="BX899" s="108">
        <v>21.407407407407405</v>
      </c>
      <c r="BY899" s="109">
        <v>22.250000000000007</v>
      </c>
      <c r="BZ899" s="109">
        <v>23.854022988505744</v>
      </c>
      <c r="CA899" s="109">
        <v>20.333908045977008</v>
      </c>
      <c r="CB899" s="109">
        <v>14.763546798029555</v>
      </c>
      <c r="CC899" s="109">
        <v>15.155952380952385</v>
      </c>
      <c r="CD899" s="109">
        <v>15.032921810699589</v>
      </c>
      <c r="CE899" s="109">
        <v>8.6428571428571406</v>
      </c>
      <c r="CF899" s="110"/>
      <c r="CG899" s="111">
        <v>40.799999999999997</v>
      </c>
      <c r="CH899" s="111">
        <v>40</v>
      </c>
      <c r="CI899" s="111">
        <v>60</v>
      </c>
      <c r="CJ899" s="111">
        <v>50</v>
      </c>
      <c r="CK899" s="111">
        <v>50.8</v>
      </c>
      <c r="CL899" s="111">
        <v>45</v>
      </c>
      <c r="CM899" s="111">
        <v>45</v>
      </c>
      <c r="CN899" s="111">
        <v>50</v>
      </c>
      <c r="CO899" s="111">
        <v>40</v>
      </c>
      <c r="CP899" s="111">
        <v>45</v>
      </c>
      <c r="CQ899" s="111">
        <v>76.2</v>
      </c>
      <c r="CR899" s="111">
        <v>48.5</v>
      </c>
      <c r="CS899" s="112"/>
      <c r="CT899" s="622" t="s">
        <v>652</v>
      </c>
      <c r="CU899" s="114">
        <f>SUM(K899:T899)</f>
        <v>21.7</v>
      </c>
      <c r="CV899" s="114"/>
      <c r="CW899" s="114"/>
      <c r="CX899" s="114">
        <f>SUM(U899:AD899)</f>
        <v>31.299999999999997</v>
      </c>
      <c r="CY899" s="114"/>
      <c r="CZ899" s="114"/>
      <c r="DA899" s="114">
        <f>SUM(AE899:AO899)</f>
        <v>33.299999999999997</v>
      </c>
      <c r="DB899" s="115">
        <f t="shared" si="599"/>
        <v>86.3</v>
      </c>
      <c r="DC899" s="116">
        <f>COUNT(K899:T899)</f>
        <v>9</v>
      </c>
      <c r="DD899" s="116">
        <f>COUNT(U899:AD899)</f>
        <v>10</v>
      </c>
      <c r="DE899" s="116">
        <f>COUNT(AE899:AO899)</f>
        <v>10</v>
      </c>
      <c r="DF899" s="117">
        <f>COUNT(K899:AO899)</f>
        <v>29</v>
      </c>
      <c r="DH899" s="119">
        <v>8.5454140836115062</v>
      </c>
      <c r="DI899" s="119">
        <v>6.0206326498171974</v>
      </c>
      <c r="DJ899" s="120">
        <v>8.0598791924972168</v>
      </c>
      <c r="DK899" s="121"/>
      <c r="DL899" s="119">
        <v>8.6693944353518813</v>
      </c>
      <c r="DM899" s="119">
        <v>17.820421894889979</v>
      </c>
      <c r="DN899" s="120">
        <v>14.256337515911982</v>
      </c>
      <c r="DO899" s="121"/>
      <c r="DP899" s="119">
        <v>13.822122571001493</v>
      </c>
      <c r="DQ899" s="119">
        <v>22.609043348281013</v>
      </c>
      <c r="DR899" s="120">
        <v>29.618834080717487</v>
      </c>
      <c r="DS899" s="121"/>
      <c r="DT899" s="119">
        <v>43.313405238828963</v>
      </c>
      <c r="DU899" s="119">
        <v>35.49292929292929</v>
      </c>
      <c r="DV899" s="120">
        <v>51.334406208982472</v>
      </c>
      <c r="DW899" s="121"/>
      <c r="DX899" s="119">
        <v>49.751566951566943</v>
      </c>
      <c r="DY899" s="119">
        <v>47.695717077535249</v>
      </c>
      <c r="DZ899" s="120">
        <v>64.245308563490369</v>
      </c>
      <c r="EA899" s="121"/>
      <c r="EB899" s="119">
        <v>53.926144133467055</v>
      </c>
      <c r="EC899" s="119">
        <v>50.935784939374606</v>
      </c>
      <c r="ED899" s="120">
        <v>51.334499498586936</v>
      </c>
      <c r="EE899" s="121"/>
      <c r="EF899" s="119">
        <v>51.198909451421009</v>
      </c>
      <c r="EG899" s="119">
        <v>48.794263997733921</v>
      </c>
      <c r="EH899" s="120">
        <v>51.59968369370219</v>
      </c>
      <c r="EI899" s="121"/>
      <c r="EJ899" s="119">
        <v>46.739310597726444</v>
      </c>
      <c r="EK899" s="119">
        <v>40.062266226622668</v>
      </c>
      <c r="EL899" s="120">
        <v>35.813237990465716</v>
      </c>
      <c r="EM899" s="121"/>
      <c r="EN899" s="119">
        <v>33.214146265881631</v>
      </c>
      <c r="EO899" s="119">
        <v>27.011504493337469</v>
      </c>
      <c r="EP899" s="120">
        <v>32.013634955066628</v>
      </c>
      <c r="EQ899" s="121"/>
      <c r="ER899" s="119">
        <v>36.015165876777253</v>
      </c>
      <c r="ES899" s="119">
        <v>30.812975250131647</v>
      </c>
      <c r="ET899" s="120">
        <v>38.716303317535548</v>
      </c>
      <c r="EU899" s="121"/>
      <c r="EV899" s="119">
        <v>32.016085396948874</v>
      </c>
      <c r="EW899" s="119">
        <v>32.220009507757467</v>
      </c>
      <c r="EX899" s="120">
        <v>23.145386576775142</v>
      </c>
      <c r="EY899" s="121"/>
      <c r="EZ899" s="119">
        <v>20.656448333775302</v>
      </c>
      <c r="FA899" s="119">
        <v>12.23343056660479</v>
      </c>
      <c r="FB899" s="120">
        <v>9.1249359144347206</v>
      </c>
    </row>
    <row r="900" spans="1:158" s="118" customFormat="1" ht="15" customHeight="1" x14ac:dyDescent="0.25">
      <c r="A900" s="260">
        <v>21200880</v>
      </c>
      <c r="B900" s="534">
        <v>-74</v>
      </c>
      <c r="C900" s="534">
        <v>5.18333333</v>
      </c>
      <c r="D900" s="87">
        <v>3140</v>
      </c>
      <c r="E900" s="387" t="s">
        <v>653</v>
      </c>
      <c r="F900" s="89" t="s">
        <v>455</v>
      </c>
      <c r="G900" s="89"/>
      <c r="H900" s="89"/>
      <c r="I900" s="89"/>
      <c r="J900" s="171" t="s">
        <v>1169</v>
      </c>
      <c r="K900" s="246" t="s">
        <v>1301</v>
      </c>
      <c r="L900" s="91" t="s">
        <v>1301</v>
      </c>
      <c r="M900" s="91" t="s">
        <v>1301</v>
      </c>
      <c r="N900" s="91" t="s">
        <v>1301</v>
      </c>
      <c r="O900" s="91" t="s">
        <v>1301</v>
      </c>
      <c r="P900" s="91" t="s">
        <v>1301</v>
      </c>
      <c r="Q900" s="91" t="s">
        <v>1301</v>
      </c>
      <c r="R900" s="91" t="s">
        <v>1301</v>
      </c>
      <c r="S900" s="91" t="s">
        <v>1301</v>
      </c>
      <c r="T900" s="126" t="s">
        <v>1301</v>
      </c>
      <c r="U900" s="126" t="s">
        <v>1301</v>
      </c>
      <c r="V900" s="661" t="s">
        <v>1301</v>
      </c>
      <c r="W900" s="661" t="s">
        <v>1301</v>
      </c>
      <c r="X900" s="126" t="s">
        <v>1301</v>
      </c>
      <c r="Y900" s="126" t="s">
        <v>1301</v>
      </c>
      <c r="Z900" s="339" t="s">
        <v>1301</v>
      </c>
      <c r="AA900" s="91" t="s">
        <v>1301</v>
      </c>
      <c r="AB900" s="91" t="s">
        <v>1301</v>
      </c>
      <c r="AC900" s="91" t="s">
        <v>1301</v>
      </c>
      <c r="AD900" s="246" t="s">
        <v>1301</v>
      </c>
      <c r="AE900" s="91" t="s">
        <v>1301</v>
      </c>
      <c r="AF900" s="91" t="s">
        <v>1301</v>
      </c>
      <c r="AG900" s="91" t="s">
        <v>1301</v>
      </c>
      <c r="AH900" s="91" t="s">
        <v>1301</v>
      </c>
      <c r="AI900" s="91" t="s">
        <v>1301</v>
      </c>
      <c r="AJ900" s="91" t="s">
        <v>1301</v>
      </c>
      <c r="AK900" s="91" t="s">
        <v>1301</v>
      </c>
      <c r="AL900" s="91" t="s">
        <v>1301</v>
      </c>
      <c r="AM900" s="126" t="s">
        <v>1301</v>
      </c>
      <c r="AN900" s="126" t="s">
        <v>1301</v>
      </c>
      <c r="AO900" s="120"/>
      <c r="AP900" s="92" t="str">
        <f t="shared" si="568"/>
        <v/>
      </c>
      <c r="AQ900" s="93" t="s">
        <v>1301</v>
      </c>
      <c r="AR900" s="483"/>
      <c r="AS900" s="484"/>
      <c r="AT900" s="96"/>
      <c r="AU900" s="97"/>
      <c r="AV900" s="98"/>
      <c r="AW900" s="58"/>
      <c r="AX900" s="99"/>
      <c r="AY900" s="100"/>
      <c r="AZ900" s="101"/>
      <c r="BA900" s="102" t="str">
        <f t="shared" si="574"/>
        <v/>
      </c>
      <c r="BB900" s="102" t="str">
        <f t="shared" si="575"/>
        <v/>
      </c>
      <c r="BC900" s="102" t="str">
        <f t="shared" si="576"/>
        <v/>
      </c>
      <c r="BD900" s="102" t="s">
        <v>1301</v>
      </c>
      <c r="BE900" s="103"/>
      <c r="BF900" s="171" t="s">
        <v>653</v>
      </c>
      <c r="BG900" s="105" t="s">
        <v>1301</v>
      </c>
      <c r="BH900" s="105" t="s">
        <v>1301</v>
      </c>
      <c r="BI900" s="105" t="s">
        <v>1301</v>
      </c>
      <c r="BJ900" s="105" t="s">
        <v>1301</v>
      </c>
      <c r="BK900" s="105" t="s">
        <v>1301</v>
      </c>
      <c r="BL900" s="105" t="s">
        <v>1301</v>
      </c>
      <c r="BM900" s="105" t="s">
        <v>1301</v>
      </c>
      <c r="BN900" s="105" t="s">
        <v>1301</v>
      </c>
      <c r="BO900" s="105" t="s">
        <v>1301</v>
      </c>
      <c r="BP900" s="105" t="s">
        <v>1301</v>
      </c>
      <c r="BQ900" s="105" t="s">
        <v>1301</v>
      </c>
      <c r="BR900" s="106" t="s">
        <v>1301</v>
      </c>
      <c r="BS900" s="107"/>
      <c r="BT900" s="108" t="s">
        <v>1301</v>
      </c>
      <c r="BU900" s="108" t="s">
        <v>1301</v>
      </c>
      <c r="BV900" s="108" t="s">
        <v>1301</v>
      </c>
      <c r="BW900" s="108" t="s">
        <v>1301</v>
      </c>
      <c r="BX900" s="108" t="s">
        <v>1301</v>
      </c>
      <c r="BY900" s="109" t="s">
        <v>1301</v>
      </c>
      <c r="BZ900" s="109" t="s">
        <v>1301</v>
      </c>
      <c r="CA900" s="109" t="s">
        <v>1301</v>
      </c>
      <c r="CB900" s="109" t="s">
        <v>1301</v>
      </c>
      <c r="CC900" s="109" t="s">
        <v>1301</v>
      </c>
      <c r="CD900" s="109" t="s">
        <v>1301</v>
      </c>
      <c r="CE900" s="109" t="s">
        <v>1301</v>
      </c>
      <c r="CF900" s="110"/>
      <c r="CG900" s="111"/>
      <c r="CH900" s="111"/>
      <c r="CI900" s="111"/>
      <c r="CJ900" s="111"/>
      <c r="CK900" s="111"/>
      <c r="CL900" s="111"/>
      <c r="CM900" s="111"/>
      <c r="CN900" s="111"/>
      <c r="CO900" s="111"/>
      <c r="CP900" s="111"/>
      <c r="CQ900" s="111"/>
      <c r="CR900" s="111"/>
      <c r="CS900" s="112"/>
      <c r="CT900" s="382" t="s">
        <v>653</v>
      </c>
      <c r="CU900" s="114"/>
      <c r="CV900" s="114"/>
      <c r="CW900" s="114"/>
      <c r="CX900" s="114"/>
      <c r="CY900" s="114"/>
      <c r="CZ900" s="114"/>
      <c r="DA900" s="114"/>
      <c r="DB900" s="115"/>
      <c r="DC900" s="116"/>
      <c r="DD900" s="116"/>
      <c r="DE900" s="116"/>
      <c r="DF900" s="117"/>
      <c r="DH900" s="119">
        <v>11.869679300291546</v>
      </c>
      <c r="DI900" s="119">
        <v>9.071137026239068</v>
      </c>
      <c r="DJ900" s="120">
        <v>12.159183673469386</v>
      </c>
      <c r="DK900" s="121"/>
      <c r="DL900" s="119">
        <v>13.474648401826485</v>
      </c>
      <c r="DM900" s="119">
        <v>15.083561643835619</v>
      </c>
      <c r="DN900" s="120">
        <v>15.485789954337903</v>
      </c>
      <c r="DO900" s="121"/>
      <c r="DP900" s="119">
        <v>20.562447761194029</v>
      </c>
      <c r="DQ900" s="119">
        <v>20.562447761194029</v>
      </c>
      <c r="DR900" s="120">
        <v>28.45510447761194</v>
      </c>
      <c r="DS900" s="121"/>
      <c r="DT900" s="119">
        <v>26.279456102783726</v>
      </c>
      <c r="DU900" s="119">
        <v>32.09778586723769</v>
      </c>
      <c r="DV900" s="120">
        <v>32.194758029978587</v>
      </c>
      <c r="DW900" s="121"/>
      <c r="DX900" s="119">
        <v>40.56279886685553</v>
      </c>
      <c r="DY900" s="119">
        <v>28.598232294617567</v>
      </c>
      <c r="DZ900" s="120">
        <v>33.85096883852691</v>
      </c>
      <c r="EA900" s="121"/>
      <c r="EB900" s="119">
        <v>26.074548257785999</v>
      </c>
      <c r="EC900" s="119">
        <v>21.117409805735427</v>
      </c>
      <c r="ED900" s="120">
        <v>22.703694110391606</v>
      </c>
      <c r="EE900" s="121"/>
      <c r="EF900" s="119">
        <v>22.566527777777779</v>
      </c>
      <c r="EG900" s="119">
        <v>25.063250000000004</v>
      </c>
      <c r="EH900" s="120">
        <v>24.391055555555557</v>
      </c>
      <c r="EI900" s="121"/>
      <c r="EJ900" s="119">
        <v>21.451448079658608</v>
      </c>
      <c r="EK900" s="119">
        <v>21.845052631578948</v>
      </c>
      <c r="EL900" s="120">
        <v>25.879499288762446</v>
      </c>
      <c r="EM900" s="121"/>
      <c r="EN900" s="119">
        <v>17.809739999999998</v>
      </c>
      <c r="EO900" s="119">
        <v>15.193620000000001</v>
      </c>
      <c r="EP900" s="120">
        <v>27.368640000000003</v>
      </c>
      <c r="EQ900" s="121"/>
      <c r="ER900" s="119">
        <v>26.313477580813341</v>
      </c>
      <c r="ES900" s="119">
        <v>32.271246089676744</v>
      </c>
      <c r="ET900" s="120">
        <v>36.640276329509902</v>
      </c>
      <c r="EU900" s="121"/>
      <c r="EV900" s="119">
        <v>34.127112676056335</v>
      </c>
      <c r="EW900" s="119">
        <v>30.62689599133261</v>
      </c>
      <c r="EX900" s="120">
        <v>24.987657999277715</v>
      </c>
      <c r="EY900" s="121"/>
      <c r="EZ900" s="119">
        <v>23.367240406320541</v>
      </c>
      <c r="FA900" s="119">
        <v>13.251551918735888</v>
      </c>
      <c r="FB900" s="120">
        <v>8.1937076749435658</v>
      </c>
    </row>
    <row r="901" spans="1:158" s="118" customFormat="1" ht="15" customHeight="1" x14ac:dyDescent="0.25">
      <c r="A901" s="260">
        <v>21201500</v>
      </c>
      <c r="B901" s="534">
        <v>-73.733333329999994</v>
      </c>
      <c r="C901" s="534">
        <v>5.0833333300000003</v>
      </c>
      <c r="D901" s="87">
        <v>2675</v>
      </c>
      <c r="E901" s="387" t="s">
        <v>654</v>
      </c>
      <c r="F901" s="89" t="s">
        <v>455</v>
      </c>
      <c r="G901" s="89"/>
      <c r="H901" s="89"/>
      <c r="I901" s="89"/>
      <c r="J901" s="171" t="s">
        <v>1160</v>
      </c>
      <c r="K901" s="246" t="s">
        <v>1301</v>
      </c>
      <c r="L901" s="91" t="s">
        <v>1301</v>
      </c>
      <c r="M901" s="91" t="s">
        <v>1301</v>
      </c>
      <c r="N901" s="91" t="s">
        <v>1301</v>
      </c>
      <c r="O901" s="91" t="s">
        <v>1301</v>
      </c>
      <c r="P901" s="91" t="s">
        <v>1301</v>
      </c>
      <c r="Q901" s="91" t="s">
        <v>1301</v>
      </c>
      <c r="R901" s="91" t="s">
        <v>1301</v>
      </c>
      <c r="S901" s="91" t="s">
        <v>1301</v>
      </c>
      <c r="T901" s="126" t="s">
        <v>1301</v>
      </c>
      <c r="U901" s="126" t="s">
        <v>1301</v>
      </c>
      <c r="V901" s="661" t="s">
        <v>1301</v>
      </c>
      <c r="W901" s="661" t="s">
        <v>1301</v>
      </c>
      <c r="X901" s="126" t="s">
        <v>1301</v>
      </c>
      <c r="Y901" s="126" t="s">
        <v>1301</v>
      </c>
      <c r="Z901" s="339" t="s">
        <v>1301</v>
      </c>
      <c r="AA901" s="91" t="s">
        <v>1301</v>
      </c>
      <c r="AB901" s="91" t="s">
        <v>1301</v>
      </c>
      <c r="AC901" s="91" t="s">
        <v>1301</v>
      </c>
      <c r="AD901" s="246" t="s">
        <v>1301</v>
      </c>
      <c r="AE901" s="91" t="s">
        <v>1301</v>
      </c>
      <c r="AF901" s="91" t="s">
        <v>1301</v>
      </c>
      <c r="AG901" s="91" t="s">
        <v>1301</v>
      </c>
      <c r="AH901" s="91" t="s">
        <v>1301</v>
      </c>
      <c r="AI901" s="91" t="s">
        <v>1301</v>
      </c>
      <c r="AJ901" s="91" t="s">
        <v>1301</v>
      </c>
      <c r="AK901" s="91" t="s">
        <v>1301</v>
      </c>
      <c r="AL901" s="91" t="s">
        <v>1301</v>
      </c>
      <c r="AM901" s="126" t="s">
        <v>1301</v>
      </c>
      <c r="AN901" s="126" t="s">
        <v>1301</v>
      </c>
      <c r="AO901" s="120"/>
      <c r="AP901" s="92" t="str">
        <f t="shared" ref="AP901:AP964" si="610">IF(AT901&gt;1,SUM(K901:AO901),"")</f>
        <v/>
      </c>
      <c r="AQ901" s="93" t="s">
        <v>1301</v>
      </c>
      <c r="AR901" s="483"/>
      <c r="AS901" s="484"/>
      <c r="AT901" s="96"/>
      <c r="AU901" s="97"/>
      <c r="AV901" s="98"/>
      <c r="AW901" s="58"/>
      <c r="AX901" s="99"/>
      <c r="AY901" s="100"/>
      <c r="AZ901" s="101"/>
      <c r="BA901" s="102" t="str">
        <f t="shared" ref="BA901:BA964" si="611">IF(AND(AZ901&gt;0,AY901&gt;0),AY901-AZ901,"")</f>
        <v/>
      </c>
      <c r="BB901" s="102" t="str">
        <f t="shared" ref="BB901:BB964" si="612">IF(AND(ISNUMBER(BA901),BA901&gt;0),"Si","")</f>
        <v/>
      </c>
      <c r="BC901" s="102" t="str">
        <f t="shared" ref="BC901:BC964" si="613">IF(AND(BB901="Si",AY901=AW901),"Si","")</f>
        <v/>
      </c>
      <c r="BD901" s="102" t="s">
        <v>1301</v>
      </c>
      <c r="BE901" s="103"/>
      <c r="BF901" s="171" t="s">
        <v>654</v>
      </c>
      <c r="BG901" s="105" t="s">
        <v>1301</v>
      </c>
      <c r="BH901" s="105" t="s">
        <v>1301</v>
      </c>
      <c r="BI901" s="105" t="s">
        <v>1301</v>
      </c>
      <c r="BJ901" s="105" t="s">
        <v>1301</v>
      </c>
      <c r="BK901" s="105" t="s">
        <v>1301</v>
      </c>
      <c r="BL901" s="105" t="s">
        <v>1301</v>
      </c>
      <c r="BM901" s="105" t="s">
        <v>1301</v>
      </c>
      <c r="BN901" s="105" t="s">
        <v>1301</v>
      </c>
      <c r="BO901" s="105" t="s">
        <v>1301</v>
      </c>
      <c r="BP901" s="105" t="s">
        <v>1301</v>
      </c>
      <c r="BQ901" s="105" t="s">
        <v>1301</v>
      </c>
      <c r="BR901" s="106" t="s">
        <v>1301</v>
      </c>
      <c r="BS901" s="107"/>
      <c r="BT901" s="142" t="s">
        <v>1301</v>
      </c>
      <c r="BU901" s="143" t="s">
        <v>1301</v>
      </c>
      <c r="BV901" s="143" t="s">
        <v>1301</v>
      </c>
      <c r="BW901" s="143" t="s">
        <v>1301</v>
      </c>
      <c r="BX901" s="143" t="s">
        <v>1301</v>
      </c>
      <c r="BY901" s="143" t="s">
        <v>1301</v>
      </c>
      <c r="BZ901" s="143" t="s">
        <v>1301</v>
      </c>
      <c r="CA901" s="143" t="s">
        <v>1301</v>
      </c>
      <c r="CB901" s="143" t="s">
        <v>1301</v>
      </c>
      <c r="CC901" s="143" t="s">
        <v>1301</v>
      </c>
      <c r="CD901" s="143" t="s">
        <v>1301</v>
      </c>
      <c r="CE901" s="144" t="s">
        <v>1301</v>
      </c>
      <c r="CF901" s="110"/>
      <c r="CG901" s="111"/>
      <c r="CH901" s="111"/>
      <c r="CI901" s="111"/>
      <c r="CJ901" s="111"/>
      <c r="CK901" s="111"/>
      <c r="CL901" s="111"/>
      <c r="CM901" s="111"/>
      <c r="CN901" s="111"/>
      <c r="CO901" s="111"/>
      <c r="CP901" s="111"/>
      <c r="CQ901" s="111"/>
      <c r="CR901" s="111"/>
      <c r="CS901" s="112"/>
      <c r="CT901" s="382" t="s">
        <v>654</v>
      </c>
      <c r="CU901" s="114"/>
      <c r="CV901" s="114"/>
      <c r="CW901" s="114"/>
      <c r="CX901" s="114"/>
      <c r="CY901" s="114"/>
      <c r="CZ901" s="114"/>
      <c r="DA901" s="114"/>
      <c r="DB901" s="115"/>
      <c r="DC901" s="116"/>
      <c r="DD901" s="116"/>
      <c r="DE901" s="116"/>
      <c r="DF901" s="117"/>
      <c r="DH901" s="119"/>
      <c r="DI901" s="119"/>
      <c r="DJ901" s="120"/>
      <c r="DK901" s="121"/>
      <c r="DL901" s="119"/>
      <c r="DM901" s="119"/>
      <c r="DN901" s="120"/>
      <c r="DO901" s="121"/>
      <c r="DP901" s="119"/>
      <c r="DQ901" s="119"/>
      <c r="DR901" s="120"/>
      <c r="DS901" s="121"/>
      <c r="DT901" s="119"/>
      <c r="DU901" s="119"/>
      <c r="DV901" s="120"/>
      <c r="DW901" s="121"/>
      <c r="DX901" s="119"/>
      <c r="DY901" s="119"/>
      <c r="DZ901" s="120"/>
      <c r="EA901" s="121"/>
      <c r="EB901" s="119"/>
      <c r="EC901" s="119"/>
      <c r="ED901" s="120"/>
      <c r="EE901" s="121"/>
      <c r="EF901" s="119"/>
      <c r="EG901" s="119"/>
      <c r="EH901" s="120"/>
      <c r="EI901" s="121"/>
      <c r="EJ901" s="119"/>
      <c r="EK901" s="119"/>
      <c r="EL901" s="120"/>
      <c r="EM901" s="121"/>
      <c r="EN901" s="119"/>
      <c r="EO901" s="119"/>
      <c r="EP901" s="120"/>
      <c r="EQ901" s="121"/>
      <c r="ER901" s="119"/>
      <c r="ES901" s="119"/>
      <c r="ET901" s="120"/>
      <c r="EU901" s="121"/>
      <c r="EV901" s="119"/>
      <c r="EW901" s="119"/>
      <c r="EX901" s="120"/>
      <c r="EY901" s="121"/>
      <c r="EZ901" s="119"/>
      <c r="FA901" s="119"/>
      <c r="FB901" s="120"/>
    </row>
    <row r="902" spans="1:158" s="118" customFormat="1" ht="15" customHeight="1" x14ac:dyDescent="0.25">
      <c r="A902" s="260">
        <v>21205420</v>
      </c>
      <c r="B902" s="534">
        <v>-74.209000000000003</v>
      </c>
      <c r="C902" s="534">
        <v>4.6914166699999997</v>
      </c>
      <c r="D902" s="87">
        <v>2543</v>
      </c>
      <c r="E902" s="387" t="s">
        <v>655</v>
      </c>
      <c r="F902" s="89" t="s">
        <v>455</v>
      </c>
      <c r="G902" s="89" t="s">
        <v>1515</v>
      </c>
      <c r="H902" s="89" t="s">
        <v>1520</v>
      </c>
      <c r="I902" s="89" t="s">
        <v>1552</v>
      </c>
      <c r="J902" s="171" t="s">
        <v>1170</v>
      </c>
      <c r="K902" s="246">
        <v>4.4000000000000004</v>
      </c>
      <c r="L902" s="91">
        <v>0</v>
      </c>
      <c r="M902" s="91">
        <v>0</v>
      </c>
      <c r="N902" s="91">
        <v>0</v>
      </c>
      <c r="O902" s="91">
        <v>0</v>
      </c>
      <c r="P902" s="91">
        <v>0</v>
      </c>
      <c r="Q902" s="91">
        <v>0.4</v>
      </c>
      <c r="R902" s="91">
        <v>0</v>
      </c>
      <c r="S902" s="91">
        <v>0</v>
      </c>
      <c r="T902" s="126">
        <v>3.3</v>
      </c>
      <c r="U902" s="126">
        <v>0</v>
      </c>
      <c r="V902" s="661">
        <v>0</v>
      </c>
      <c r="W902" s="661">
        <v>0</v>
      </c>
      <c r="X902" s="126">
        <v>8.4</v>
      </c>
      <c r="Y902" s="126">
        <v>3.7</v>
      </c>
      <c r="Z902" s="339">
        <v>15.5</v>
      </c>
      <c r="AA902" s="91">
        <v>3.2</v>
      </c>
      <c r="AB902" s="91">
        <v>0</v>
      </c>
      <c r="AC902" s="91">
        <v>3</v>
      </c>
      <c r="AD902" s="246">
        <v>0</v>
      </c>
      <c r="AE902" s="91">
        <v>0</v>
      </c>
      <c r="AF902" s="91">
        <v>0</v>
      </c>
      <c r="AG902" s="91">
        <v>2.7</v>
      </c>
      <c r="AH902" s="91">
        <v>6.4</v>
      </c>
      <c r="AI902" s="91">
        <v>7</v>
      </c>
      <c r="AJ902" s="91">
        <v>0</v>
      </c>
      <c r="AK902" s="91">
        <v>1.8</v>
      </c>
      <c r="AL902" s="91">
        <v>2.2999999999999998</v>
      </c>
      <c r="AM902" s="126">
        <v>3.4</v>
      </c>
      <c r="AN902" s="126">
        <v>0</v>
      </c>
      <c r="AO902" s="120"/>
      <c r="AP902" s="92">
        <f t="shared" si="610"/>
        <v>65.5</v>
      </c>
      <c r="AQ902" s="93">
        <v>89.703571428571422</v>
      </c>
      <c r="AR902" s="94">
        <f>+AP902*100/AQ902</f>
        <v>73.018274475454874</v>
      </c>
      <c r="AS902" s="95">
        <f>IF(AND((AP902*$AT$1*100/(AQ902*AT902))&gt;100+3.33*AP902-AQ902*AT902/$AT$1,AQ902&lt;30),IF(100+3.33*AP902-AQ902*AT902/$AT$1&gt;200,200,100+3.33*AP902-AQ902*AT902/$AT$1),IF((AP902*$AT$1*100/(AQ902*AT902))&lt;100+AP902-3.33*AQ902*AT902/$AT$1,100+AP902-3.33*AQ902*AT902/$AT$1,IF((AP902*$AT$1*100/(AQ902*AT902))&gt;200,200,(AP902*$AT$1*100/(AQ902*AT902)))))</f>
        <v>73.018274475454874</v>
      </c>
      <c r="AT902" s="96">
        <f>COUNT(K902:AO902)</f>
        <v>30</v>
      </c>
      <c r="AU902" s="97">
        <f>COUNTIF(K902:AO902,"&gt;0")</f>
        <v>14</v>
      </c>
      <c r="AV902" s="98"/>
      <c r="AW902" s="58">
        <f t="shared" si="598"/>
        <v>0</v>
      </c>
      <c r="AX902" s="99"/>
      <c r="AY902" s="100">
        <f>MAX(K902:AO902)</f>
        <v>15.5</v>
      </c>
      <c r="AZ902" s="101">
        <v>45.7</v>
      </c>
      <c r="BA902" s="102">
        <f t="shared" si="611"/>
        <v>-30.200000000000003</v>
      </c>
      <c r="BB902" s="102" t="str">
        <f t="shared" si="612"/>
        <v/>
      </c>
      <c r="BC902" s="102" t="str">
        <f t="shared" si="613"/>
        <v/>
      </c>
      <c r="BD902" s="102">
        <v>12.394302848575711</v>
      </c>
      <c r="BE902" s="103">
        <f>AU902-BD902</f>
        <v>1.6056971514242893</v>
      </c>
      <c r="BF902" s="171" t="s">
        <v>655</v>
      </c>
      <c r="BG902" s="105">
        <v>21.581481481481479</v>
      </c>
      <c r="BH902" s="105">
        <v>35.440740740740736</v>
      </c>
      <c r="BI902" s="105">
        <v>68.892000000000024</v>
      </c>
      <c r="BJ902" s="105">
        <v>89.703571428571422</v>
      </c>
      <c r="BK902" s="105">
        <v>94.896296296296285</v>
      </c>
      <c r="BL902" s="105">
        <v>58.685714285714276</v>
      </c>
      <c r="BM902" s="105">
        <v>46.167857142857137</v>
      </c>
      <c r="BN902" s="105">
        <v>37.700000000000003</v>
      </c>
      <c r="BO902" s="105">
        <v>44.688888888888883</v>
      </c>
      <c r="BP902" s="105">
        <v>76.614285714285714</v>
      </c>
      <c r="BQ902" s="105">
        <v>87.424999999999997</v>
      </c>
      <c r="BR902" s="106">
        <v>42.559259259259264</v>
      </c>
      <c r="BS902" s="107"/>
      <c r="BT902" s="108">
        <v>4.0110317460317448</v>
      </c>
      <c r="BU902" s="108">
        <v>6.2354105090311984</v>
      </c>
      <c r="BV902" s="108">
        <v>10.065538140020898</v>
      </c>
      <c r="BW902" s="108">
        <v>12.394302848575711</v>
      </c>
      <c r="BX902" s="108">
        <v>13.753626163108919</v>
      </c>
      <c r="BY902" s="109">
        <v>10.361904761904764</v>
      </c>
      <c r="BZ902" s="109">
        <v>9.5621578099838942</v>
      </c>
      <c r="CA902" s="109">
        <v>8.4930990443475523</v>
      </c>
      <c r="CB902" s="109">
        <v>7.7174342898480832</v>
      </c>
      <c r="CC902" s="109">
        <v>11.237261503928169</v>
      </c>
      <c r="CD902" s="109">
        <v>11.80689655172414</v>
      </c>
      <c r="CE902" s="109">
        <v>6.7251989389920404</v>
      </c>
      <c r="CF902" s="110"/>
      <c r="CG902" s="111">
        <v>30.2</v>
      </c>
      <c r="CH902" s="111">
        <v>46.8</v>
      </c>
      <c r="CI902" s="111">
        <v>64.7</v>
      </c>
      <c r="CJ902" s="111">
        <v>45.7</v>
      </c>
      <c r="CK902" s="111">
        <v>40</v>
      </c>
      <c r="CL902" s="111">
        <v>46</v>
      </c>
      <c r="CM902" s="111">
        <v>95</v>
      </c>
      <c r="CN902" s="111">
        <v>26.2</v>
      </c>
      <c r="CO902" s="111">
        <v>35.6</v>
      </c>
      <c r="CP902" s="111">
        <v>48.7</v>
      </c>
      <c r="CQ902" s="111">
        <v>61.7</v>
      </c>
      <c r="CR902" s="111">
        <v>59.8</v>
      </c>
      <c r="CS902" s="112"/>
      <c r="CT902" s="382" t="s">
        <v>655</v>
      </c>
      <c r="CU902" s="114">
        <f>SUM(K902:T902)</f>
        <v>8.1000000000000014</v>
      </c>
      <c r="CV902" s="114"/>
      <c r="CW902" s="114"/>
      <c r="CX902" s="114">
        <f>SUM(U902:AD902)</f>
        <v>33.799999999999997</v>
      </c>
      <c r="CY902" s="114"/>
      <c r="CZ902" s="114"/>
      <c r="DA902" s="114">
        <f>SUM(AE902:AO902)</f>
        <v>23.6</v>
      </c>
      <c r="DB902" s="115">
        <f t="shared" si="599"/>
        <v>65.5</v>
      </c>
      <c r="DC902" s="116">
        <f>COUNT(K902:T902)</f>
        <v>10</v>
      </c>
      <c r="DD902" s="116">
        <f>COUNT(U902:AD902)</f>
        <v>10</v>
      </c>
      <c r="DE902" s="116">
        <f>COUNT(AE902:AO902)</f>
        <v>10</v>
      </c>
      <c r="DF902" s="117">
        <f>COUNT(K902:AO902)</f>
        <v>30</v>
      </c>
      <c r="DH902" s="119">
        <v>6.5930941704035888</v>
      </c>
      <c r="DI902" s="119">
        <v>6.8927802690582984</v>
      </c>
      <c r="DJ902" s="120">
        <v>8.7907922272047863</v>
      </c>
      <c r="DK902" s="121"/>
      <c r="DL902" s="119">
        <v>8.7852924791086355</v>
      </c>
      <c r="DM902" s="119">
        <v>12.379275766016713</v>
      </c>
      <c r="DN902" s="120">
        <v>14.675431754874651</v>
      </c>
      <c r="DO902" s="121"/>
      <c r="DP902" s="119">
        <v>12.198578088578087</v>
      </c>
      <c r="DQ902" s="119">
        <v>16.698053613053613</v>
      </c>
      <c r="DR902" s="120">
        <v>28.29670163170163</v>
      </c>
      <c r="DS902" s="121"/>
      <c r="DT902" s="119">
        <v>28.996874999999999</v>
      </c>
      <c r="DU902" s="119">
        <v>28.296950431034489</v>
      </c>
      <c r="DV902" s="120">
        <v>35.496174568965522</v>
      </c>
      <c r="DW902" s="121"/>
      <c r="DX902" s="119">
        <v>26.202091816367258</v>
      </c>
      <c r="DY902" s="119">
        <v>21.601724550898201</v>
      </c>
      <c r="DZ902" s="120">
        <v>35.702850299401192</v>
      </c>
      <c r="EA902" s="121"/>
      <c r="EB902" s="119">
        <v>27.703124647490132</v>
      </c>
      <c r="EC902" s="119">
        <v>16.60187253243091</v>
      </c>
      <c r="ED902" s="120">
        <v>14.801669486745631</v>
      </c>
      <c r="EE902" s="121"/>
      <c r="EF902" s="119">
        <v>14.987442922374431</v>
      </c>
      <c r="EG902" s="119">
        <v>14.687694063926942</v>
      </c>
      <c r="EH902" s="120">
        <v>14.088196347031964</v>
      </c>
      <c r="EI902" s="121"/>
      <c r="EJ902" s="119">
        <v>10.773612565445028</v>
      </c>
      <c r="EK902" s="119">
        <v>11.771169284467714</v>
      </c>
      <c r="EL902" s="120">
        <v>15.561884816753928</v>
      </c>
      <c r="EM902" s="121"/>
      <c r="EN902" s="119">
        <v>12.688904569892475</v>
      </c>
      <c r="EO902" s="119">
        <v>11.290127688172047</v>
      </c>
      <c r="EP902" s="120">
        <v>25.577634408602158</v>
      </c>
      <c r="EQ902" s="121"/>
      <c r="ER902" s="119">
        <v>22.594140834290091</v>
      </c>
      <c r="ES902" s="119">
        <v>29.599311136624575</v>
      </c>
      <c r="ET902" s="120">
        <v>33.743214695752016</v>
      </c>
      <c r="EU902" s="121"/>
      <c r="EV902" s="119">
        <v>29.670075566750622</v>
      </c>
      <c r="EW902" s="119">
        <v>27.172594458438283</v>
      </c>
      <c r="EX902" s="120">
        <v>22.477329974811081</v>
      </c>
      <c r="EY902" s="121"/>
      <c r="EZ902" s="119">
        <v>24.858896057347671</v>
      </c>
      <c r="FA902" s="119">
        <v>13.271283154121864</v>
      </c>
      <c r="FB902" s="120">
        <v>7.9231541218637993</v>
      </c>
    </row>
    <row r="903" spans="1:158" s="118" customFormat="1" ht="15" customHeight="1" x14ac:dyDescent="0.25">
      <c r="A903" s="260">
        <v>24015110</v>
      </c>
      <c r="B903" s="534">
        <v>-73.851749999999996</v>
      </c>
      <c r="C903" s="534">
        <v>5.3038055599999998</v>
      </c>
      <c r="D903" s="87">
        <v>2610</v>
      </c>
      <c r="E903" s="387" t="s">
        <v>656</v>
      </c>
      <c r="F903" s="89" t="s">
        <v>455</v>
      </c>
      <c r="G903" s="89"/>
      <c r="H903" s="89"/>
      <c r="I903" s="89"/>
      <c r="J903" s="171" t="s">
        <v>1171</v>
      </c>
      <c r="K903" s="246" t="s">
        <v>1301</v>
      </c>
      <c r="L903" s="91" t="s">
        <v>1301</v>
      </c>
      <c r="M903" s="91" t="s">
        <v>1301</v>
      </c>
      <c r="N903" s="91" t="s">
        <v>1301</v>
      </c>
      <c r="O903" s="91" t="s">
        <v>1301</v>
      </c>
      <c r="P903" s="91" t="s">
        <v>1301</v>
      </c>
      <c r="Q903" s="91" t="s">
        <v>1301</v>
      </c>
      <c r="R903" s="91" t="s">
        <v>1301</v>
      </c>
      <c r="S903" s="91" t="s">
        <v>1301</v>
      </c>
      <c r="T903" s="126" t="s">
        <v>1301</v>
      </c>
      <c r="U903" s="126" t="s">
        <v>1301</v>
      </c>
      <c r="V903" s="661" t="s">
        <v>1301</v>
      </c>
      <c r="W903" s="661" t="s">
        <v>1301</v>
      </c>
      <c r="X903" s="126" t="s">
        <v>1301</v>
      </c>
      <c r="Y903" s="126" t="s">
        <v>1301</v>
      </c>
      <c r="Z903" s="339" t="s">
        <v>1301</v>
      </c>
      <c r="AA903" s="91" t="s">
        <v>1301</v>
      </c>
      <c r="AB903" s="91" t="s">
        <v>1301</v>
      </c>
      <c r="AC903" s="91" t="s">
        <v>1301</v>
      </c>
      <c r="AD903" s="246" t="s">
        <v>1301</v>
      </c>
      <c r="AE903" s="91" t="s">
        <v>1301</v>
      </c>
      <c r="AF903" s="91" t="s">
        <v>1301</v>
      </c>
      <c r="AG903" s="91" t="s">
        <v>1301</v>
      </c>
      <c r="AH903" s="91" t="s">
        <v>1301</v>
      </c>
      <c r="AI903" s="91" t="s">
        <v>1301</v>
      </c>
      <c r="AJ903" s="91" t="s">
        <v>1301</v>
      </c>
      <c r="AK903" s="91" t="s">
        <v>1301</v>
      </c>
      <c r="AL903" s="91" t="s">
        <v>1301</v>
      </c>
      <c r="AM903" s="126" t="s">
        <v>1301</v>
      </c>
      <c r="AN903" s="126" t="s">
        <v>1301</v>
      </c>
      <c r="AO903" s="120"/>
      <c r="AP903" s="92" t="str">
        <f t="shared" si="610"/>
        <v/>
      </c>
      <c r="AQ903" s="93" t="s">
        <v>1301</v>
      </c>
      <c r="AR903" s="483"/>
      <c r="AS903" s="484"/>
      <c r="AT903" s="96"/>
      <c r="AU903" s="97"/>
      <c r="AV903" s="98"/>
      <c r="AW903" s="58"/>
      <c r="AX903" s="99"/>
      <c r="AY903" s="100"/>
      <c r="AZ903" s="101"/>
      <c r="BA903" s="102" t="str">
        <f t="shared" si="611"/>
        <v/>
      </c>
      <c r="BB903" s="102" t="str">
        <f t="shared" si="612"/>
        <v/>
      </c>
      <c r="BC903" s="102" t="str">
        <f t="shared" si="613"/>
        <v/>
      </c>
      <c r="BD903" s="102" t="s">
        <v>1301</v>
      </c>
      <c r="BE903" s="103"/>
      <c r="BF903" s="171" t="s">
        <v>656</v>
      </c>
      <c r="BG903" s="105" t="s">
        <v>1301</v>
      </c>
      <c r="BH903" s="105" t="s">
        <v>1301</v>
      </c>
      <c r="BI903" s="105" t="s">
        <v>1301</v>
      </c>
      <c r="BJ903" s="105" t="s">
        <v>1301</v>
      </c>
      <c r="BK903" s="105" t="s">
        <v>1301</v>
      </c>
      <c r="BL903" s="105" t="s">
        <v>1301</v>
      </c>
      <c r="BM903" s="105" t="s">
        <v>1301</v>
      </c>
      <c r="BN903" s="105" t="s">
        <v>1301</v>
      </c>
      <c r="BO903" s="105" t="s">
        <v>1301</v>
      </c>
      <c r="BP903" s="105" t="s">
        <v>1301</v>
      </c>
      <c r="BQ903" s="105" t="s">
        <v>1301</v>
      </c>
      <c r="BR903" s="106" t="s">
        <v>1301</v>
      </c>
      <c r="BS903" s="107"/>
      <c r="BT903" s="108" t="s">
        <v>1301</v>
      </c>
      <c r="BU903" s="108" t="s">
        <v>1301</v>
      </c>
      <c r="BV903" s="108" t="s">
        <v>1301</v>
      </c>
      <c r="BW903" s="108" t="s">
        <v>1301</v>
      </c>
      <c r="BX903" s="108" t="s">
        <v>1301</v>
      </c>
      <c r="BY903" s="109" t="s">
        <v>1301</v>
      </c>
      <c r="BZ903" s="109" t="s">
        <v>1301</v>
      </c>
      <c r="CA903" s="109" t="s">
        <v>1301</v>
      </c>
      <c r="CB903" s="109" t="s">
        <v>1301</v>
      </c>
      <c r="CC903" s="109" t="s">
        <v>1301</v>
      </c>
      <c r="CD903" s="109" t="s">
        <v>1301</v>
      </c>
      <c r="CE903" s="109" t="s">
        <v>1301</v>
      </c>
      <c r="CF903" s="110"/>
      <c r="CG903" s="111"/>
      <c r="CH903" s="111"/>
      <c r="CI903" s="111"/>
      <c r="CJ903" s="111"/>
      <c r="CK903" s="111"/>
      <c r="CL903" s="111"/>
      <c r="CM903" s="111"/>
      <c r="CN903" s="111"/>
      <c r="CO903" s="111"/>
      <c r="CP903" s="111"/>
      <c r="CQ903" s="111"/>
      <c r="CR903" s="111"/>
      <c r="CS903" s="112"/>
      <c r="CT903" s="382" t="s">
        <v>656</v>
      </c>
      <c r="CU903" s="114"/>
      <c r="CV903" s="114"/>
      <c r="CW903" s="114"/>
      <c r="CX903" s="114"/>
      <c r="CY903" s="114"/>
      <c r="CZ903" s="114"/>
      <c r="DA903" s="114"/>
      <c r="DB903" s="115"/>
      <c r="DC903" s="116"/>
      <c r="DD903" s="116"/>
      <c r="DE903" s="116"/>
      <c r="DF903" s="117"/>
      <c r="DH903" s="119">
        <v>12.944888635065681</v>
      </c>
      <c r="DI903" s="119">
        <v>5.4656196459166209</v>
      </c>
      <c r="DJ903" s="120">
        <v>11.21890348372359</v>
      </c>
      <c r="DK903" s="121"/>
      <c r="DL903" s="119">
        <v>18.712576064908724</v>
      </c>
      <c r="DM903" s="119">
        <v>15.458215010141991</v>
      </c>
      <c r="DN903" s="120">
        <v>13.01744421906694</v>
      </c>
      <c r="DO903" s="121"/>
      <c r="DP903" s="119">
        <v>21.841833238149629</v>
      </c>
      <c r="DQ903" s="119">
        <v>31.385336950314112</v>
      </c>
      <c r="DR903" s="120">
        <v>27.843418046830386</v>
      </c>
      <c r="DS903" s="121"/>
      <c r="DT903" s="119">
        <v>32.843073805722703</v>
      </c>
      <c r="DU903" s="119">
        <v>27.727330222276798</v>
      </c>
      <c r="DV903" s="120">
        <v>37.447243030824019</v>
      </c>
      <c r="DW903" s="121"/>
      <c r="DX903" s="119">
        <v>41.09250729217306</v>
      </c>
      <c r="DY903" s="119">
        <v>22.795843461351478</v>
      </c>
      <c r="DZ903" s="120">
        <v>32.894002187651914</v>
      </c>
      <c r="EA903" s="121"/>
      <c r="EB903" s="119">
        <v>14.194444444444445</v>
      </c>
      <c r="EC903" s="119">
        <v>9.4629629629629655</v>
      </c>
      <c r="ED903" s="120">
        <v>12.842592592592595</v>
      </c>
      <c r="EE903" s="121"/>
      <c r="EF903" s="119">
        <v>13.641328164503623</v>
      </c>
      <c r="EG903" s="119">
        <v>7.4052924321591087</v>
      </c>
      <c r="EH903" s="120">
        <v>12.959261756278442</v>
      </c>
      <c r="EI903" s="121"/>
      <c r="EJ903" s="119">
        <v>9.7094782098886068</v>
      </c>
      <c r="EK903" s="119">
        <v>10.510259917920656</v>
      </c>
      <c r="EL903" s="120">
        <v>9.9096736368966187</v>
      </c>
      <c r="EM903" s="121"/>
      <c r="EN903" s="119">
        <v>10.401463551927948</v>
      </c>
      <c r="EO903" s="119">
        <v>8.3011680270194201</v>
      </c>
      <c r="EP903" s="120">
        <v>23.10325077399381</v>
      </c>
      <c r="EQ903" s="121"/>
      <c r="ER903" s="119">
        <v>31.789124487004106</v>
      </c>
      <c r="ES903" s="119">
        <v>33.488543091655266</v>
      </c>
      <c r="ET903" s="120">
        <v>37.887038303693572</v>
      </c>
      <c r="EU903" s="121"/>
      <c r="EV903" s="119">
        <v>26.010287523080979</v>
      </c>
      <c r="EW903" s="119">
        <v>32.212740701661829</v>
      </c>
      <c r="EX903" s="120">
        <v>31.012265892904249</v>
      </c>
      <c r="EY903" s="121"/>
      <c r="EZ903" s="119">
        <v>23.366515837104071</v>
      </c>
      <c r="FA903" s="119">
        <v>7.1302235826457281</v>
      </c>
      <c r="FB903" s="120">
        <v>7.4738488155443159</v>
      </c>
    </row>
    <row r="904" spans="1:158" s="118" customFormat="1" ht="15" customHeight="1" x14ac:dyDescent="0.25">
      <c r="A904" s="260">
        <v>21200860</v>
      </c>
      <c r="B904" s="534">
        <v>-73.583333330000002</v>
      </c>
      <c r="C904" s="534">
        <v>5.2833333299999996</v>
      </c>
      <c r="D904" s="87">
        <v>2880</v>
      </c>
      <c r="E904" s="387" t="s">
        <v>657</v>
      </c>
      <c r="F904" s="89" t="s">
        <v>455</v>
      </c>
      <c r="G904" s="89"/>
      <c r="H904" s="89"/>
      <c r="I904" s="89"/>
      <c r="J904" s="171" t="s">
        <v>1172</v>
      </c>
      <c r="K904" s="246" t="s">
        <v>1301</v>
      </c>
      <c r="L904" s="91" t="s">
        <v>1301</v>
      </c>
      <c r="M904" s="91" t="s">
        <v>1301</v>
      </c>
      <c r="N904" s="91" t="s">
        <v>1301</v>
      </c>
      <c r="O904" s="91" t="s">
        <v>1301</v>
      </c>
      <c r="P904" s="91" t="s">
        <v>1301</v>
      </c>
      <c r="Q904" s="91" t="s">
        <v>1301</v>
      </c>
      <c r="R904" s="91" t="s">
        <v>1301</v>
      </c>
      <c r="S904" s="91" t="s">
        <v>1301</v>
      </c>
      <c r="T904" s="126" t="s">
        <v>1301</v>
      </c>
      <c r="U904" s="126" t="s">
        <v>1301</v>
      </c>
      <c r="V904" s="661" t="s">
        <v>1301</v>
      </c>
      <c r="W904" s="661" t="s">
        <v>1301</v>
      </c>
      <c r="X904" s="126" t="s">
        <v>1301</v>
      </c>
      <c r="Y904" s="126" t="s">
        <v>1301</v>
      </c>
      <c r="Z904" s="339" t="s">
        <v>1301</v>
      </c>
      <c r="AA904" s="91" t="s">
        <v>1301</v>
      </c>
      <c r="AB904" s="91" t="s">
        <v>1301</v>
      </c>
      <c r="AC904" s="91" t="s">
        <v>1301</v>
      </c>
      <c r="AD904" s="246" t="s">
        <v>1301</v>
      </c>
      <c r="AE904" s="91" t="s">
        <v>1301</v>
      </c>
      <c r="AF904" s="91" t="s">
        <v>1301</v>
      </c>
      <c r="AG904" s="91" t="s">
        <v>1301</v>
      </c>
      <c r="AH904" s="91" t="s">
        <v>1301</v>
      </c>
      <c r="AI904" s="91" t="s">
        <v>1301</v>
      </c>
      <c r="AJ904" s="91" t="s">
        <v>1301</v>
      </c>
      <c r="AK904" s="91" t="s">
        <v>1301</v>
      </c>
      <c r="AL904" s="91" t="s">
        <v>1301</v>
      </c>
      <c r="AM904" s="126" t="s">
        <v>1301</v>
      </c>
      <c r="AN904" s="126" t="s">
        <v>1301</v>
      </c>
      <c r="AO904" s="120"/>
      <c r="AP904" s="92" t="str">
        <f t="shared" si="610"/>
        <v/>
      </c>
      <c r="AQ904" s="93" t="s">
        <v>1301</v>
      </c>
      <c r="AR904" s="483"/>
      <c r="AS904" s="484"/>
      <c r="AT904" s="96"/>
      <c r="AU904" s="97"/>
      <c r="AV904" s="98"/>
      <c r="AW904" s="58"/>
      <c r="AX904" s="99"/>
      <c r="AY904" s="100"/>
      <c r="AZ904" s="101"/>
      <c r="BA904" s="102" t="str">
        <f t="shared" si="611"/>
        <v/>
      </c>
      <c r="BB904" s="102" t="str">
        <f t="shared" si="612"/>
        <v/>
      </c>
      <c r="BC904" s="102" t="str">
        <f t="shared" si="613"/>
        <v/>
      </c>
      <c r="BD904" s="102" t="s">
        <v>1301</v>
      </c>
      <c r="BE904" s="103"/>
      <c r="BF904" s="171" t="s">
        <v>657</v>
      </c>
      <c r="BG904" s="105" t="s">
        <v>1301</v>
      </c>
      <c r="BH904" s="105" t="s">
        <v>1301</v>
      </c>
      <c r="BI904" s="105" t="s">
        <v>1301</v>
      </c>
      <c r="BJ904" s="105" t="s">
        <v>1301</v>
      </c>
      <c r="BK904" s="105" t="s">
        <v>1301</v>
      </c>
      <c r="BL904" s="105" t="s">
        <v>1301</v>
      </c>
      <c r="BM904" s="105" t="s">
        <v>1301</v>
      </c>
      <c r="BN904" s="105" t="s">
        <v>1301</v>
      </c>
      <c r="BO904" s="105" t="s">
        <v>1301</v>
      </c>
      <c r="BP904" s="105" t="s">
        <v>1301</v>
      </c>
      <c r="BQ904" s="105" t="s">
        <v>1301</v>
      </c>
      <c r="BR904" s="106" t="s">
        <v>1301</v>
      </c>
      <c r="BS904" s="107"/>
      <c r="BT904" s="108" t="s">
        <v>1301</v>
      </c>
      <c r="BU904" s="108" t="s">
        <v>1301</v>
      </c>
      <c r="BV904" s="108" t="s">
        <v>1301</v>
      </c>
      <c r="BW904" s="108" t="s">
        <v>1301</v>
      </c>
      <c r="BX904" s="108" t="s">
        <v>1301</v>
      </c>
      <c r="BY904" s="109" t="s">
        <v>1301</v>
      </c>
      <c r="BZ904" s="109" t="s">
        <v>1301</v>
      </c>
      <c r="CA904" s="109" t="s">
        <v>1301</v>
      </c>
      <c r="CB904" s="109" t="s">
        <v>1301</v>
      </c>
      <c r="CC904" s="109" t="s">
        <v>1301</v>
      </c>
      <c r="CD904" s="109" t="s">
        <v>1301</v>
      </c>
      <c r="CE904" s="109" t="s">
        <v>1301</v>
      </c>
      <c r="CF904" s="110"/>
      <c r="CG904" s="111"/>
      <c r="CH904" s="111"/>
      <c r="CI904" s="111"/>
      <c r="CJ904" s="111"/>
      <c r="CK904" s="111"/>
      <c r="CL904" s="111"/>
      <c r="CM904" s="111"/>
      <c r="CN904" s="111"/>
      <c r="CO904" s="111"/>
      <c r="CP904" s="111"/>
      <c r="CQ904" s="111"/>
      <c r="CR904" s="111"/>
      <c r="CS904" s="112"/>
      <c r="CT904" s="382" t="s">
        <v>657</v>
      </c>
      <c r="CU904" s="114"/>
      <c r="CV904" s="114"/>
      <c r="CW904" s="114"/>
      <c r="CX904" s="114"/>
      <c r="CY904" s="114"/>
      <c r="CZ904" s="114"/>
      <c r="DA904" s="114"/>
      <c r="DB904" s="115"/>
      <c r="DC904" s="116"/>
      <c r="DD904" s="116"/>
      <c r="DE904" s="116"/>
      <c r="DF904" s="117"/>
      <c r="DH904" s="119"/>
      <c r="DI904" s="119"/>
      <c r="DJ904" s="120"/>
      <c r="DK904" s="121"/>
      <c r="DL904" s="119"/>
      <c r="DM904" s="119"/>
      <c r="DN904" s="120"/>
      <c r="DO904" s="121"/>
      <c r="DP904" s="119"/>
      <c r="DQ904" s="119"/>
      <c r="DR904" s="120"/>
      <c r="DS904" s="121"/>
      <c r="DT904" s="119"/>
      <c r="DU904" s="119"/>
      <c r="DV904" s="120"/>
      <c r="DW904" s="121"/>
      <c r="DX904" s="119"/>
      <c r="DY904" s="119"/>
      <c r="DZ904" s="120"/>
      <c r="EA904" s="121"/>
      <c r="EB904" s="119"/>
      <c r="EC904" s="119"/>
      <c r="ED904" s="120"/>
      <c r="EE904" s="121"/>
      <c r="EF904" s="119"/>
      <c r="EG904" s="119"/>
      <c r="EH904" s="120"/>
      <c r="EI904" s="121"/>
      <c r="EJ904" s="119"/>
      <c r="EK904" s="119"/>
      <c r="EL904" s="120"/>
      <c r="EM904" s="121"/>
      <c r="EN904" s="119"/>
      <c r="EO904" s="119"/>
      <c r="EP904" s="120"/>
      <c r="EQ904" s="121"/>
      <c r="ER904" s="119"/>
      <c r="ES904" s="119"/>
      <c r="ET904" s="120"/>
      <c r="EU904" s="121"/>
      <c r="EV904" s="119"/>
      <c r="EW904" s="119"/>
      <c r="EX904" s="120"/>
      <c r="EY904" s="121"/>
      <c r="EZ904" s="119"/>
      <c r="FA904" s="119"/>
      <c r="FB904" s="120"/>
    </row>
    <row r="905" spans="1:158" s="118" customFormat="1" ht="15" customHeight="1" x14ac:dyDescent="0.25">
      <c r="A905" s="260">
        <v>21206620</v>
      </c>
      <c r="B905" s="534">
        <v>-74.173749999999998</v>
      </c>
      <c r="C905" s="534">
        <v>4.6346111099999998</v>
      </c>
      <c r="D905" s="87">
        <v>2562</v>
      </c>
      <c r="E905" s="387" t="s">
        <v>658</v>
      </c>
      <c r="F905" s="89" t="s">
        <v>455</v>
      </c>
      <c r="G905" s="89"/>
      <c r="H905" s="89"/>
      <c r="I905" s="89"/>
      <c r="J905" s="171" t="s">
        <v>1302</v>
      </c>
      <c r="K905" s="246" t="s">
        <v>1301</v>
      </c>
      <c r="L905" s="91" t="s">
        <v>1301</v>
      </c>
      <c r="M905" s="91" t="s">
        <v>1301</v>
      </c>
      <c r="N905" s="91" t="s">
        <v>1301</v>
      </c>
      <c r="O905" s="91" t="s">
        <v>1301</v>
      </c>
      <c r="P905" s="91" t="s">
        <v>1301</v>
      </c>
      <c r="Q905" s="91" t="s">
        <v>1301</v>
      </c>
      <c r="R905" s="91" t="s">
        <v>1301</v>
      </c>
      <c r="S905" s="91" t="s">
        <v>1301</v>
      </c>
      <c r="T905" s="126" t="s">
        <v>1301</v>
      </c>
      <c r="U905" s="126" t="s">
        <v>1301</v>
      </c>
      <c r="V905" s="661" t="s">
        <v>1301</v>
      </c>
      <c r="W905" s="661" t="s">
        <v>1301</v>
      </c>
      <c r="X905" s="126" t="s">
        <v>1301</v>
      </c>
      <c r="Y905" s="126" t="s">
        <v>1301</v>
      </c>
      <c r="Z905" s="339" t="s">
        <v>1301</v>
      </c>
      <c r="AA905" s="91" t="s">
        <v>1301</v>
      </c>
      <c r="AB905" s="91" t="s">
        <v>1301</v>
      </c>
      <c r="AC905" s="91" t="s">
        <v>1301</v>
      </c>
      <c r="AD905" s="246" t="s">
        <v>1301</v>
      </c>
      <c r="AE905" s="91" t="s">
        <v>1301</v>
      </c>
      <c r="AF905" s="91" t="s">
        <v>1301</v>
      </c>
      <c r="AG905" s="91" t="s">
        <v>1301</v>
      </c>
      <c r="AH905" s="91" t="s">
        <v>1301</v>
      </c>
      <c r="AI905" s="91" t="s">
        <v>1301</v>
      </c>
      <c r="AJ905" s="91" t="s">
        <v>1301</v>
      </c>
      <c r="AK905" s="91" t="s">
        <v>1301</v>
      </c>
      <c r="AL905" s="91" t="s">
        <v>1301</v>
      </c>
      <c r="AM905" s="126" t="s">
        <v>1301</v>
      </c>
      <c r="AN905" s="126" t="s">
        <v>1301</v>
      </c>
      <c r="AO905" s="120"/>
      <c r="AP905" s="92" t="str">
        <f t="shared" si="610"/>
        <v/>
      </c>
      <c r="AQ905" s="93" t="s">
        <v>1301</v>
      </c>
      <c r="AR905" s="483"/>
      <c r="AS905" s="484"/>
      <c r="AT905" s="96"/>
      <c r="AU905" s="97"/>
      <c r="AV905" s="98"/>
      <c r="AW905" s="58"/>
      <c r="AX905" s="99"/>
      <c r="AY905" s="100"/>
      <c r="AZ905" s="101"/>
      <c r="BA905" s="102" t="str">
        <f t="shared" si="611"/>
        <v/>
      </c>
      <c r="BB905" s="102" t="str">
        <f t="shared" si="612"/>
        <v/>
      </c>
      <c r="BC905" s="102" t="str">
        <f t="shared" si="613"/>
        <v/>
      </c>
      <c r="BD905" s="102" t="s">
        <v>1301</v>
      </c>
      <c r="BE905" s="103"/>
      <c r="BF905" s="171" t="s">
        <v>658</v>
      </c>
      <c r="BG905" s="105" t="s">
        <v>1301</v>
      </c>
      <c r="BH905" s="105" t="s">
        <v>1301</v>
      </c>
      <c r="BI905" s="105" t="s">
        <v>1301</v>
      </c>
      <c r="BJ905" s="105" t="s">
        <v>1301</v>
      </c>
      <c r="BK905" s="105" t="s">
        <v>1301</v>
      </c>
      <c r="BL905" s="105" t="s">
        <v>1301</v>
      </c>
      <c r="BM905" s="105" t="s">
        <v>1301</v>
      </c>
      <c r="BN905" s="105" t="s">
        <v>1301</v>
      </c>
      <c r="BO905" s="105" t="s">
        <v>1301</v>
      </c>
      <c r="BP905" s="105" t="s">
        <v>1301</v>
      </c>
      <c r="BQ905" s="105" t="s">
        <v>1301</v>
      </c>
      <c r="BR905" s="106" t="s">
        <v>1301</v>
      </c>
      <c r="BS905" s="107"/>
      <c r="BT905" s="142" t="s">
        <v>1301</v>
      </c>
      <c r="BU905" s="143" t="s">
        <v>1301</v>
      </c>
      <c r="BV905" s="143" t="s">
        <v>1301</v>
      </c>
      <c r="BW905" s="143" t="s">
        <v>1301</v>
      </c>
      <c r="BX905" s="143" t="s">
        <v>1301</v>
      </c>
      <c r="BY905" s="109" t="s">
        <v>1301</v>
      </c>
      <c r="BZ905" s="109" t="s">
        <v>1301</v>
      </c>
      <c r="CA905" s="109" t="s">
        <v>1301</v>
      </c>
      <c r="CB905" s="109" t="s">
        <v>1301</v>
      </c>
      <c r="CC905" s="109" t="s">
        <v>1301</v>
      </c>
      <c r="CD905" s="109" t="s">
        <v>1301</v>
      </c>
      <c r="CE905" s="109" t="s">
        <v>1301</v>
      </c>
      <c r="CF905" s="110"/>
      <c r="CG905" s="111"/>
      <c r="CH905" s="111"/>
      <c r="CI905" s="111"/>
      <c r="CJ905" s="111"/>
      <c r="CK905" s="111"/>
      <c r="CL905" s="111"/>
      <c r="CM905" s="111"/>
      <c r="CN905" s="111"/>
      <c r="CO905" s="111"/>
      <c r="CP905" s="111"/>
      <c r="CQ905" s="111"/>
      <c r="CR905" s="111"/>
      <c r="CS905" s="112"/>
      <c r="CT905" s="382" t="s">
        <v>658</v>
      </c>
      <c r="CU905" s="114"/>
      <c r="CV905" s="114"/>
      <c r="CW905" s="114"/>
      <c r="CX905" s="114"/>
      <c r="CY905" s="114"/>
      <c r="CZ905" s="114"/>
      <c r="DA905" s="114"/>
      <c r="DB905" s="115"/>
      <c r="DC905" s="116"/>
      <c r="DD905" s="116"/>
      <c r="DE905" s="116"/>
      <c r="DF905" s="117"/>
      <c r="DH905" s="119"/>
      <c r="DI905" s="119"/>
      <c r="DJ905" s="120"/>
      <c r="DK905" s="121"/>
      <c r="DL905" s="119"/>
      <c r="DM905" s="119"/>
      <c r="DN905" s="120"/>
      <c r="DO905" s="121"/>
      <c r="DP905" s="119"/>
      <c r="DQ905" s="119"/>
      <c r="DR905" s="120"/>
      <c r="DS905" s="121"/>
      <c r="DT905" s="119"/>
      <c r="DU905" s="119"/>
      <c r="DV905" s="120"/>
      <c r="DW905" s="121"/>
      <c r="DX905" s="119"/>
      <c r="DY905" s="119"/>
      <c r="DZ905" s="120"/>
      <c r="EA905" s="121"/>
      <c r="EB905" s="119"/>
      <c r="EC905" s="119"/>
      <c r="ED905" s="120"/>
      <c r="EE905" s="121"/>
      <c r="EF905" s="119"/>
      <c r="EG905" s="119"/>
      <c r="EH905" s="120"/>
      <c r="EI905" s="121"/>
      <c r="EJ905" s="119"/>
      <c r="EK905" s="119"/>
      <c r="EL905" s="120"/>
      <c r="EM905" s="121"/>
      <c r="EN905" s="119"/>
      <c r="EO905" s="119"/>
      <c r="EP905" s="120"/>
      <c r="EQ905" s="121"/>
      <c r="ER905" s="119"/>
      <c r="ES905" s="119"/>
      <c r="ET905" s="120"/>
      <c r="EU905" s="121"/>
      <c r="EV905" s="119"/>
      <c r="EW905" s="119"/>
      <c r="EX905" s="120"/>
      <c r="EY905" s="121"/>
      <c r="EZ905" s="119"/>
      <c r="FA905" s="119"/>
      <c r="FB905" s="120"/>
    </row>
    <row r="906" spans="1:158" s="118" customFormat="1" ht="15" customHeight="1" x14ac:dyDescent="0.25">
      <c r="A906" s="260">
        <v>21205400</v>
      </c>
      <c r="B906" s="534">
        <v>-73.866666670000001</v>
      </c>
      <c r="C906" s="534">
        <v>5.1166666699999999</v>
      </c>
      <c r="D906" s="87">
        <v>2580</v>
      </c>
      <c r="E906" s="387" t="s">
        <v>659</v>
      </c>
      <c r="F906" s="89" t="s">
        <v>455</v>
      </c>
      <c r="G906" s="89"/>
      <c r="H906" s="89"/>
      <c r="I906" s="89"/>
      <c r="J906" s="171" t="s">
        <v>1173</v>
      </c>
      <c r="K906" s="246" t="s">
        <v>1301</v>
      </c>
      <c r="L906" s="91" t="s">
        <v>1301</v>
      </c>
      <c r="M906" s="91" t="s">
        <v>1301</v>
      </c>
      <c r="N906" s="91" t="s">
        <v>1301</v>
      </c>
      <c r="O906" s="91" t="s">
        <v>1301</v>
      </c>
      <c r="P906" s="91" t="s">
        <v>1301</v>
      </c>
      <c r="Q906" s="91" t="s">
        <v>1301</v>
      </c>
      <c r="R906" s="91" t="s">
        <v>1301</v>
      </c>
      <c r="S906" s="91" t="s">
        <v>1301</v>
      </c>
      <c r="T906" s="126" t="s">
        <v>1301</v>
      </c>
      <c r="U906" s="126" t="s">
        <v>1301</v>
      </c>
      <c r="V906" s="661" t="s">
        <v>1301</v>
      </c>
      <c r="W906" s="661" t="s">
        <v>1301</v>
      </c>
      <c r="X906" s="126" t="s">
        <v>1301</v>
      </c>
      <c r="Y906" s="126" t="s">
        <v>1301</v>
      </c>
      <c r="Z906" s="339" t="s">
        <v>1301</v>
      </c>
      <c r="AA906" s="91" t="s">
        <v>1301</v>
      </c>
      <c r="AB906" s="91" t="s">
        <v>1301</v>
      </c>
      <c r="AC906" s="91" t="s">
        <v>1301</v>
      </c>
      <c r="AD906" s="246" t="s">
        <v>1301</v>
      </c>
      <c r="AE906" s="91" t="s">
        <v>1301</v>
      </c>
      <c r="AF906" s="91" t="s">
        <v>1301</v>
      </c>
      <c r="AG906" s="91" t="s">
        <v>1301</v>
      </c>
      <c r="AH906" s="91" t="s">
        <v>1301</v>
      </c>
      <c r="AI906" s="91" t="s">
        <v>1301</v>
      </c>
      <c r="AJ906" s="91" t="s">
        <v>1301</v>
      </c>
      <c r="AK906" s="91" t="s">
        <v>1301</v>
      </c>
      <c r="AL906" s="91" t="s">
        <v>1301</v>
      </c>
      <c r="AM906" s="126" t="s">
        <v>1301</v>
      </c>
      <c r="AN906" s="126" t="s">
        <v>1301</v>
      </c>
      <c r="AO906" s="120"/>
      <c r="AP906" s="92" t="str">
        <f t="shared" si="610"/>
        <v/>
      </c>
      <c r="AQ906" s="93" t="s">
        <v>1301</v>
      </c>
      <c r="AR906" s="483"/>
      <c r="AS906" s="484"/>
      <c r="AT906" s="96"/>
      <c r="AU906" s="97"/>
      <c r="AV906" s="98"/>
      <c r="AW906" s="58"/>
      <c r="AX906" s="99"/>
      <c r="AY906" s="100"/>
      <c r="AZ906" s="101"/>
      <c r="BA906" s="102" t="str">
        <f t="shared" si="611"/>
        <v/>
      </c>
      <c r="BB906" s="102" t="str">
        <f t="shared" si="612"/>
        <v/>
      </c>
      <c r="BC906" s="102" t="str">
        <f t="shared" si="613"/>
        <v/>
      </c>
      <c r="BD906" s="102" t="s">
        <v>1301</v>
      </c>
      <c r="BE906" s="103"/>
      <c r="BF906" s="171" t="s">
        <v>659</v>
      </c>
      <c r="BG906" s="105" t="s">
        <v>1301</v>
      </c>
      <c r="BH906" s="105" t="s">
        <v>1301</v>
      </c>
      <c r="BI906" s="105" t="s">
        <v>1301</v>
      </c>
      <c r="BJ906" s="105" t="s">
        <v>1301</v>
      </c>
      <c r="BK906" s="105" t="s">
        <v>1301</v>
      </c>
      <c r="BL906" s="105" t="s">
        <v>1301</v>
      </c>
      <c r="BM906" s="105" t="s">
        <v>1301</v>
      </c>
      <c r="BN906" s="105" t="s">
        <v>1301</v>
      </c>
      <c r="BO906" s="105" t="s">
        <v>1301</v>
      </c>
      <c r="BP906" s="105" t="s">
        <v>1301</v>
      </c>
      <c r="BQ906" s="105" t="s">
        <v>1301</v>
      </c>
      <c r="BR906" s="106" t="s">
        <v>1301</v>
      </c>
      <c r="BS906" s="107"/>
      <c r="BT906" s="108" t="s">
        <v>1301</v>
      </c>
      <c r="BU906" s="108" t="s">
        <v>1301</v>
      </c>
      <c r="BV906" s="108" t="s">
        <v>1301</v>
      </c>
      <c r="BW906" s="108" t="s">
        <v>1301</v>
      </c>
      <c r="BX906" s="108" t="s">
        <v>1301</v>
      </c>
      <c r="BY906" s="109" t="s">
        <v>1301</v>
      </c>
      <c r="BZ906" s="109" t="s">
        <v>1301</v>
      </c>
      <c r="CA906" s="109" t="s">
        <v>1301</v>
      </c>
      <c r="CB906" s="109" t="s">
        <v>1301</v>
      </c>
      <c r="CC906" s="109" t="s">
        <v>1301</v>
      </c>
      <c r="CD906" s="109" t="s">
        <v>1301</v>
      </c>
      <c r="CE906" s="109" t="s">
        <v>1301</v>
      </c>
      <c r="CF906" s="110"/>
      <c r="CG906" s="111"/>
      <c r="CH906" s="111"/>
      <c r="CI906" s="111"/>
      <c r="CJ906" s="111"/>
      <c r="CK906" s="111"/>
      <c r="CL906" s="111"/>
      <c r="CM906" s="111"/>
      <c r="CN906" s="111"/>
      <c r="CO906" s="111"/>
      <c r="CP906" s="111"/>
      <c r="CQ906" s="111"/>
      <c r="CR906" s="111"/>
      <c r="CS906" s="112"/>
      <c r="CT906" s="382" t="s">
        <v>659</v>
      </c>
      <c r="CU906" s="114"/>
      <c r="CV906" s="114"/>
      <c r="CW906" s="114"/>
      <c r="CX906" s="114"/>
      <c r="CY906" s="114"/>
      <c r="CZ906" s="114"/>
      <c r="DA906" s="114"/>
      <c r="DB906" s="115"/>
      <c r="DC906" s="116"/>
      <c r="DD906" s="116"/>
      <c r="DE906" s="116"/>
      <c r="DF906" s="117"/>
      <c r="DH906" s="119">
        <v>12.089160134378499</v>
      </c>
      <c r="DI906" s="119">
        <v>5.4950727883538635</v>
      </c>
      <c r="DJ906" s="120">
        <v>5.8947144456886909</v>
      </c>
      <c r="DK906" s="121"/>
      <c r="DL906" s="119">
        <v>13.561071428571427</v>
      </c>
      <c r="DM906" s="119">
        <v>12.556547619047619</v>
      </c>
      <c r="DN906" s="120">
        <v>16.07238095238095</v>
      </c>
      <c r="DO906" s="121"/>
      <c r="DP906" s="119">
        <v>13.085760869565219</v>
      </c>
      <c r="DQ906" s="119">
        <v>25.771956521739131</v>
      </c>
      <c r="DR906" s="120">
        <v>20.877282608695651</v>
      </c>
      <c r="DS906" s="121"/>
      <c r="DT906" s="119">
        <v>30.611875808538166</v>
      </c>
      <c r="DU906" s="119">
        <v>22.008538163001294</v>
      </c>
      <c r="DV906" s="120">
        <v>24.709586028460542</v>
      </c>
      <c r="DW906" s="121"/>
      <c r="DX906" s="119">
        <v>31.501966292134838</v>
      </c>
      <c r="DY906" s="119">
        <v>17.301079900124847</v>
      </c>
      <c r="DZ906" s="120">
        <v>31.301953807740329</v>
      </c>
      <c r="EA906" s="121"/>
      <c r="EB906" s="119">
        <v>13.490803814713894</v>
      </c>
      <c r="EC906" s="119">
        <v>12.691348773841959</v>
      </c>
      <c r="ED906" s="120">
        <v>10.49284741144414</v>
      </c>
      <c r="EE906" s="121"/>
      <c r="EF906" s="119">
        <v>14.705579453441292</v>
      </c>
      <c r="EG906" s="119">
        <v>12.904896255060727</v>
      </c>
      <c r="EH906" s="120">
        <v>14.005313765182182</v>
      </c>
      <c r="EI906" s="121"/>
      <c r="EJ906" s="119">
        <v>12.287448979591836</v>
      </c>
      <c r="EK906" s="119">
        <v>14.784897959183672</v>
      </c>
      <c r="EL906" s="120">
        <v>12.087653061224488</v>
      </c>
      <c r="EM906" s="121"/>
      <c r="EN906" s="119">
        <v>14.289190064794818</v>
      </c>
      <c r="EO906" s="119">
        <v>13.289946004319656</v>
      </c>
      <c r="EP906" s="120">
        <v>18.685863930885528</v>
      </c>
      <c r="EQ906" s="121"/>
      <c r="ER906" s="119">
        <v>21.407680160780934</v>
      </c>
      <c r="ES906" s="119">
        <v>29.510587137525121</v>
      </c>
      <c r="ET906" s="120">
        <v>26.509510479471718</v>
      </c>
      <c r="EU906" s="121"/>
      <c r="EV906" s="119">
        <v>33.622990915443758</v>
      </c>
      <c r="EW906" s="119">
        <v>21.230517120894486</v>
      </c>
      <c r="EX906" s="120">
        <v>21.518714185884004</v>
      </c>
      <c r="EY906" s="121"/>
      <c r="EZ906" s="119">
        <v>23.031479407739209</v>
      </c>
      <c r="FA906" s="119">
        <v>9.6131392310563655</v>
      </c>
      <c r="FB906" s="120">
        <v>9.7132760980465349</v>
      </c>
    </row>
    <row r="907" spans="1:158" s="118" customFormat="1" ht="15" customHeight="1" x14ac:dyDescent="0.25">
      <c r="A907" s="260">
        <v>21206020</v>
      </c>
      <c r="B907" s="534">
        <v>-74.108277779999995</v>
      </c>
      <c r="C907" s="534">
        <v>4.9141666700000002</v>
      </c>
      <c r="D907" s="87">
        <v>2575</v>
      </c>
      <c r="E907" s="387" t="s">
        <v>660</v>
      </c>
      <c r="F907" s="89" t="s">
        <v>455</v>
      </c>
      <c r="G907" s="89" t="s">
        <v>1515</v>
      </c>
      <c r="H907" s="89" t="s">
        <v>1520</v>
      </c>
      <c r="I907" s="89" t="s">
        <v>1552</v>
      </c>
      <c r="J907" s="171" t="s">
        <v>1174</v>
      </c>
      <c r="K907" s="246">
        <v>11</v>
      </c>
      <c r="L907" s="91" t="s">
        <v>1301</v>
      </c>
      <c r="M907" s="91">
        <v>0</v>
      </c>
      <c r="N907" s="91">
        <v>1.9</v>
      </c>
      <c r="O907" s="91">
        <v>2</v>
      </c>
      <c r="P907" s="91">
        <v>0</v>
      </c>
      <c r="Q907" s="91">
        <v>0</v>
      </c>
      <c r="R907" s="91">
        <v>0</v>
      </c>
      <c r="S907" s="91">
        <v>0</v>
      </c>
      <c r="T907" s="126">
        <v>0</v>
      </c>
      <c r="U907" s="126">
        <v>0</v>
      </c>
      <c r="V907" s="661">
        <v>2</v>
      </c>
      <c r="W907" s="661">
        <v>2.2000000000000002</v>
      </c>
      <c r="X907" s="126">
        <v>8</v>
      </c>
      <c r="Y907" s="126">
        <v>2</v>
      </c>
      <c r="Z907" s="339">
        <v>2</v>
      </c>
      <c r="AA907" s="91">
        <v>3.2</v>
      </c>
      <c r="AB907" s="91">
        <v>0</v>
      </c>
      <c r="AC907" s="91">
        <v>11</v>
      </c>
      <c r="AD907" s="246">
        <v>0</v>
      </c>
      <c r="AE907" s="91">
        <v>3</v>
      </c>
      <c r="AF907" s="91">
        <v>0</v>
      </c>
      <c r="AG907" s="91">
        <v>7.2</v>
      </c>
      <c r="AH907" s="91" t="s">
        <v>1301</v>
      </c>
      <c r="AI907" s="91">
        <v>33</v>
      </c>
      <c r="AJ907" s="91">
        <v>2</v>
      </c>
      <c r="AK907" s="91">
        <v>0</v>
      </c>
      <c r="AL907" s="91">
        <v>18</v>
      </c>
      <c r="AM907" s="126">
        <v>4</v>
      </c>
      <c r="AN907" s="126" t="s">
        <v>1301</v>
      </c>
      <c r="AO907" s="120"/>
      <c r="AP907" s="92">
        <f t="shared" si="610"/>
        <v>112.5</v>
      </c>
      <c r="AQ907" s="93">
        <v>102.06669607044508</v>
      </c>
      <c r="AR907" s="94">
        <f>+AP907*100/AQ907</f>
        <v>110.22204532059507</v>
      </c>
      <c r="AS907" s="95">
        <f>IF(AND((AP907*$AT$1*100/(AQ907*AT907))&gt;100+3.33*AP907-AQ907*AT907/$AT$1,AQ907&lt;30),IF(100+3.33*AP907-AQ907*AT907/$AT$1&gt;200,200,100+3.33*AP907-AQ907*AT907/$AT$1),IF((AP907*$AT$1*100/(AQ907*AT907))&lt;100+AP907-3.33*AQ907*AT907/$AT$1,100+AP907-3.33*AQ907*AT907/$AT$1,IF((AP907*$AT$1*100/(AQ907*AT907))&gt;200,200,(AP907*$AT$1*100/(AQ907*AT907)))))</f>
        <v>122.46893924510563</v>
      </c>
      <c r="AT907" s="96">
        <f>COUNT(K907:AO907)</f>
        <v>27</v>
      </c>
      <c r="AU907" s="97">
        <f>COUNTIF(K907:AO907,"&gt;0")</f>
        <v>16</v>
      </c>
      <c r="AV907" s="98"/>
      <c r="AW907" s="58">
        <f t="shared" si="598"/>
        <v>4</v>
      </c>
      <c r="AX907" s="99"/>
      <c r="AY907" s="100">
        <f>MAX(K907:AO907)</f>
        <v>33</v>
      </c>
      <c r="AZ907" s="101">
        <v>56</v>
      </c>
      <c r="BA907" s="102">
        <f t="shared" si="611"/>
        <v>-23</v>
      </c>
      <c r="BB907" s="102" t="str">
        <f t="shared" si="612"/>
        <v/>
      </c>
      <c r="BC907" s="102" t="str">
        <f t="shared" si="613"/>
        <v/>
      </c>
      <c r="BD907" s="102">
        <v>12.966034178677859</v>
      </c>
      <c r="BE907" s="103">
        <f>AU907-BD907</f>
        <v>3.0339658213221412</v>
      </c>
      <c r="BF907" s="171" t="s">
        <v>660</v>
      </c>
      <c r="BG907" s="105">
        <v>31.262499999999999</v>
      </c>
      <c r="BH907" s="105">
        <v>50.273076923076921</v>
      </c>
      <c r="BI907" s="105">
        <v>72.744000000000014</v>
      </c>
      <c r="BJ907" s="105">
        <v>102.06669607044508</v>
      </c>
      <c r="BK907" s="105">
        <v>106.02799999999999</v>
      </c>
      <c r="BL907" s="105">
        <v>66.162222229441014</v>
      </c>
      <c r="BM907" s="105">
        <v>68.174999999999997</v>
      </c>
      <c r="BN907" s="105">
        <v>66.766242143511775</v>
      </c>
      <c r="BO907" s="105">
        <v>61.829166666666673</v>
      </c>
      <c r="BP907" s="105">
        <v>87.395833333333357</v>
      </c>
      <c r="BQ907" s="105">
        <v>120.37500000000001</v>
      </c>
      <c r="BR907" s="106">
        <v>58.262499999999996</v>
      </c>
      <c r="BS907" s="107"/>
      <c r="BT907" s="372">
        <v>5.6671087533156488</v>
      </c>
      <c r="BU907" s="372">
        <v>7.227086491095112</v>
      </c>
      <c r="BV907" s="372">
        <v>10.787179487179486</v>
      </c>
      <c r="BW907" s="372">
        <v>12.966034178677859</v>
      </c>
      <c r="BX907" s="372">
        <v>14.474358974358974</v>
      </c>
      <c r="BY907" s="109">
        <v>12.852785145888594</v>
      </c>
      <c r="BZ907" s="109">
        <v>12.633333333333329</v>
      </c>
      <c r="CA907" s="109">
        <v>12.673809523809526</v>
      </c>
      <c r="CB907" s="109">
        <v>10.564967941199468</v>
      </c>
      <c r="CC907" s="109">
        <v>12.98603006189213</v>
      </c>
      <c r="CD907" s="109">
        <v>12.548531289910599</v>
      </c>
      <c r="CE907" s="109">
        <v>8.211999999999998</v>
      </c>
      <c r="CF907" s="110"/>
      <c r="CG907" s="111">
        <v>40</v>
      </c>
      <c r="CH907" s="111">
        <v>41.5</v>
      </c>
      <c r="CI907" s="111">
        <v>35</v>
      </c>
      <c r="CJ907" s="111">
        <v>56</v>
      </c>
      <c r="CK907" s="111">
        <v>55</v>
      </c>
      <c r="CL907" s="111">
        <v>48</v>
      </c>
      <c r="CM907" s="111">
        <v>35</v>
      </c>
      <c r="CN907" s="111">
        <v>45</v>
      </c>
      <c r="CO907" s="111">
        <v>48</v>
      </c>
      <c r="CP907" s="111">
        <v>53.8</v>
      </c>
      <c r="CQ907" s="111">
        <v>45.6</v>
      </c>
      <c r="CR907" s="111">
        <v>49.8</v>
      </c>
      <c r="CS907" s="112"/>
      <c r="CT907" s="382" t="s">
        <v>660</v>
      </c>
      <c r="CU907" s="114">
        <f>SUM(K907:T907)</f>
        <v>14.9</v>
      </c>
      <c r="CV907" s="114"/>
      <c r="CW907" s="114"/>
      <c r="CX907" s="114">
        <f>SUM(U907:AD907)</f>
        <v>30.4</v>
      </c>
      <c r="CY907" s="114"/>
      <c r="CZ907" s="114"/>
      <c r="DA907" s="114">
        <f>SUM(AE907:AO907)</f>
        <v>67.2</v>
      </c>
      <c r="DB907" s="115">
        <f t="shared" si="599"/>
        <v>112.5</v>
      </c>
      <c r="DC907" s="116">
        <f>COUNT(K907:T907)</f>
        <v>9</v>
      </c>
      <c r="DD907" s="116">
        <f>COUNT(U907:AD907)</f>
        <v>10</v>
      </c>
      <c r="DE907" s="116">
        <f>COUNT(AE907:AO907)</f>
        <v>8</v>
      </c>
      <c r="DF907" s="117">
        <f>COUNT(K907:AO907)</f>
        <v>27</v>
      </c>
      <c r="DH907" s="119">
        <v>11.210269953051647</v>
      </c>
      <c r="DI907" s="119">
        <v>8.2144219483568097</v>
      </c>
      <c r="DJ907" s="120">
        <v>8.0211414319248853</v>
      </c>
      <c r="DK907" s="121"/>
      <c r="DL907" s="119">
        <v>11.018776180698152</v>
      </c>
      <c r="DM907" s="119">
        <v>19.502258726899381</v>
      </c>
      <c r="DN907" s="120">
        <v>16.966965092402461</v>
      </c>
      <c r="DO907" s="121"/>
      <c r="DP907" s="119">
        <v>15.986263736263737</v>
      </c>
      <c r="DQ907" s="119">
        <v>16.373809523809523</v>
      </c>
      <c r="DR907" s="120">
        <v>24.609157509157509</v>
      </c>
      <c r="DS907" s="121"/>
      <c r="DT907" s="119">
        <v>35.124724148802017</v>
      </c>
      <c r="DU907" s="119">
        <v>28.756502206809586</v>
      </c>
      <c r="DV907" s="120">
        <v>33.234158259773011</v>
      </c>
      <c r="DW907" s="121"/>
      <c r="DX907" s="119">
        <v>31.814056012682116</v>
      </c>
      <c r="DY907" s="119">
        <v>24.531320298935611</v>
      </c>
      <c r="DZ907" s="120">
        <v>41.300777534536124</v>
      </c>
      <c r="EA907" s="121"/>
      <c r="EB907" s="119">
        <v>27.96071689386563</v>
      </c>
      <c r="EC907" s="119">
        <v>19.167417234664068</v>
      </c>
      <c r="ED907" s="120">
        <v>15.314173563777993</v>
      </c>
      <c r="EE907" s="121"/>
      <c r="EF907" s="119">
        <v>21.006708407871201</v>
      </c>
      <c r="EG907" s="119">
        <v>19.806325070278561</v>
      </c>
      <c r="EH907" s="120">
        <v>19.406197291081011</v>
      </c>
      <c r="EI907" s="121"/>
      <c r="EJ907" s="119">
        <v>17.896087431693992</v>
      </c>
      <c r="EK907" s="119">
        <v>20.095606557377049</v>
      </c>
      <c r="EL907" s="120">
        <v>16.896306010928964</v>
      </c>
      <c r="EM907" s="121"/>
      <c r="EN907" s="119">
        <v>19.652645161290323</v>
      </c>
      <c r="EO907" s="119">
        <v>12.939612903225807</v>
      </c>
      <c r="EP907" s="120">
        <v>27.727741935483873</v>
      </c>
      <c r="EQ907" s="121"/>
      <c r="ER907" s="119">
        <v>25.900635808748728</v>
      </c>
      <c r="ES907" s="119">
        <v>33.446490335707018</v>
      </c>
      <c r="ET907" s="120">
        <v>40.890373855544254</v>
      </c>
      <c r="EU907" s="121"/>
      <c r="EV907" s="119">
        <v>32.043656816355693</v>
      </c>
      <c r="EW907" s="119">
        <v>34.022823855012952</v>
      </c>
      <c r="EX907" s="120">
        <v>25.729171502544421</v>
      </c>
      <c r="EY907" s="121"/>
      <c r="EZ907" s="119">
        <v>29.182433508520464</v>
      </c>
      <c r="FA907" s="119">
        <v>15.798765727026597</v>
      </c>
      <c r="FB907" s="120">
        <v>9.9622790253225038</v>
      </c>
    </row>
    <row r="908" spans="1:158" s="118" customFormat="1" ht="15" customHeight="1" x14ac:dyDescent="0.25">
      <c r="A908" s="260">
        <v>21206280</v>
      </c>
      <c r="B908" s="534">
        <v>-74.333055560000005</v>
      </c>
      <c r="C908" s="534">
        <v>4.6538333300000003</v>
      </c>
      <c r="D908" s="87">
        <v>2650</v>
      </c>
      <c r="E908" s="645" t="s">
        <v>661</v>
      </c>
      <c r="F908" s="89" t="s">
        <v>455</v>
      </c>
      <c r="G908" s="89" t="s">
        <v>1515</v>
      </c>
      <c r="H908" s="89" t="s">
        <v>1520</v>
      </c>
      <c r="I908" s="89" t="s">
        <v>1552</v>
      </c>
      <c r="J908" s="171" t="s">
        <v>1175</v>
      </c>
      <c r="K908" s="246">
        <v>5.2</v>
      </c>
      <c r="L908" s="91">
        <v>0</v>
      </c>
      <c r="M908" s="91">
        <v>0</v>
      </c>
      <c r="N908" s="91">
        <v>0</v>
      </c>
      <c r="O908" s="91">
        <v>0</v>
      </c>
      <c r="P908" s="91">
        <v>0</v>
      </c>
      <c r="Q908" s="91">
        <v>0</v>
      </c>
      <c r="R908" s="91">
        <v>0</v>
      </c>
      <c r="S908" s="91">
        <v>0</v>
      </c>
      <c r="T908" s="126">
        <v>4.2</v>
      </c>
      <c r="U908" s="126">
        <v>0</v>
      </c>
      <c r="V908" s="661">
        <v>0</v>
      </c>
      <c r="W908" s="661">
        <v>0</v>
      </c>
      <c r="X908" s="126">
        <v>44.8</v>
      </c>
      <c r="Y908" s="126">
        <v>0.9</v>
      </c>
      <c r="Z908" s="339">
        <v>26.9</v>
      </c>
      <c r="AA908" s="91">
        <v>10.6</v>
      </c>
      <c r="AB908" s="91">
        <v>0</v>
      </c>
      <c r="AC908" s="91">
        <v>2.1</v>
      </c>
      <c r="AD908" s="246">
        <v>0.3</v>
      </c>
      <c r="AE908" s="91">
        <v>0</v>
      </c>
      <c r="AF908" s="91">
        <v>0</v>
      </c>
      <c r="AG908" s="91">
        <v>3.1</v>
      </c>
      <c r="AH908" s="91">
        <v>22.4</v>
      </c>
      <c r="AI908" s="91">
        <v>32.5</v>
      </c>
      <c r="AJ908" s="91">
        <v>66.7</v>
      </c>
      <c r="AK908" s="91">
        <v>0.9</v>
      </c>
      <c r="AL908" s="91">
        <v>0.4</v>
      </c>
      <c r="AM908" s="126">
        <v>2.2000000000000002</v>
      </c>
      <c r="AN908" s="126">
        <v>0</v>
      </c>
      <c r="AO908" s="120"/>
      <c r="AP908" s="92">
        <f t="shared" si="610"/>
        <v>223.2</v>
      </c>
      <c r="AQ908" s="93">
        <v>108.50555815696715</v>
      </c>
      <c r="AR908" s="94">
        <f>+AP908*100/AQ908</f>
        <v>205.70374807630839</v>
      </c>
      <c r="AS908" s="95">
        <f>IF(AND((AP908*$AT$1*100/(AQ908*AT908))&gt;100+3.33*AP908-AQ908*AT908/$AT$1,AQ908&lt;30),IF(100+3.33*AP908-AQ908*AT908/$AT$1&gt;200,200,100+3.33*AP908-AQ908*AT908/$AT$1),IF((AP908*$AT$1*100/(AQ908*AT908))&lt;100+AP908-3.33*AQ908*AT908/$AT$1,100+AP908-3.33*AQ908*AT908/$AT$1,IF((AP908*$AT$1*100/(AQ908*AT908))&gt;200,200,(AP908*$AT$1*100/(AQ908*AT908)))))</f>
        <v>200</v>
      </c>
      <c r="AT908" s="96">
        <f>COUNT(K908:AO908)</f>
        <v>30</v>
      </c>
      <c r="AU908" s="97">
        <f>COUNTIF(K908:AO908,"&gt;0")</f>
        <v>15</v>
      </c>
      <c r="AV908" s="98"/>
      <c r="AW908" s="58">
        <f t="shared" si="598"/>
        <v>0</v>
      </c>
      <c r="AX908" s="99"/>
      <c r="AY908" s="100">
        <f>MAX(K908:AO908)</f>
        <v>66.7</v>
      </c>
      <c r="AZ908" s="101">
        <v>67.599999999999994</v>
      </c>
      <c r="BA908" s="102">
        <f t="shared" si="611"/>
        <v>-0.89999999999999147</v>
      </c>
      <c r="BB908" s="102" t="str">
        <f t="shared" si="612"/>
        <v/>
      </c>
      <c r="BC908" s="102" t="str">
        <f t="shared" si="613"/>
        <v/>
      </c>
      <c r="BD908" s="102">
        <v>12.369469405799459</v>
      </c>
      <c r="BE908" s="103">
        <f>AU908-BD908</f>
        <v>2.6305305942005415</v>
      </c>
      <c r="BF908" s="169" t="s">
        <v>661</v>
      </c>
      <c r="BG908" s="105">
        <v>43.407407407407419</v>
      </c>
      <c r="BH908" s="105">
        <v>58.446153846153841</v>
      </c>
      <c r="BI908" s="105">
        <v>76.349999999999994</v>
      </c>
      <c r="BJ908" s="105">
        <v>108.50555815696715</v>
      </c>
      <c r="BK908" s="105">
        <v>91.814485811193776</v>
      </c>
      <c r="BL908" s="105">
        <v>45.604166666666664</v>
      </c>
      <c r="BM908" s="105">
        <v>38.766666666666673</v>
      </c>
      <c r="BN908" s="105">
        <v>34.576000000000001</v>
      </c>
      <c r="BO908" s="105">
        <v>59.096428571428568</v>
      </c>
      <c r="BP908" s="105">
        <v>119.03750000000001</v>
      </c>
      <c r="BQ908" s="105">
        <v>101.84615384615383</v>
      </c>
      <c r="BR908" s="106">
        <v>70.857151683171594</v>
      </c>
      <c r="BS908" s="107"/>
      <c r="BT908" s="191">
        <v>6.2908045977011486</v>
      </c>
      <c r="BU908" s="192">
        <v>7.6551405639544772</v>
      </c>
      <c r="BV908" s="192">
        <v>10.045673866363522</v>
      </c>
      <c r="BW908" s="192">
        <v>12.369469405799459</v>
      </c>
      <c r="BX908" s="192">
        <v>12.248505747126435</v>
      </c>
      <c r="BY908" s="192">
        <v>8.6659719590754083</v>
      </c>
      <c r="BZ908" s="192">
        <v>8.7151687598116148</v>
      </c>
      <c r="CA908" s="192">
        <v>7.4202380952380933</v>
      </c>
      <c r="CB908" s="193">
        <v>7.959359605911331</v>
      </c>
      <c r="CC908" s="193">
        <v>12.060800634165673</v>
      </c>
      <c r="CD908" s="193">
        <v>12.247536945812811</v>
      </c>
      <c r="CE908" s="193">
        <v>7.4863095238095223</v>
      </c>
      <c r="CF908" s="110"/>
      <c r="CG908" s="111">
        <v>45.6</v>
      </c>
      <c r="CH908" s="111">
        <v>45</v>
      </c>
      <c r="CI908" s="111">
        <v>80</v>
      </c>
      <c r="CJ908" s="111">
        <v>67.599999999999994</v>
      </c>
      <c r="CK908" s="111">
        <v>51.2</v>
      </c>
      <c r="CL908" s="111">
        <v>40</v>
      </c>
      <c r="CM908" s="111">
        <v>40</v>
      </c>
      <c r="CN908" s="111">
        <v>39.200000000000003</v>
      </c>
      <c r="CO908" s="111">
        <v>71.2</v>
      </c>
      <c r="CP908" s="111">
        <v>121.3</v>
      </c>
      <c r="CQ908" s="111">
        <v>59.2</v>
      </c>
      <c r="CR908" s="111">
        <v>112.4</v>
      </c>
      <c r="CS908" s="112"/>
      <c r="CT908" s="646" t="s">
        <v>661</v>
      </c>
      <c r="CU908" s="114">
        <f>SUM(K908:T908)</f>
        <v>9.4</v>
      </c>
      <c r="CV908" s="114"/>
      <c r="CW908" s="114"/>
      <c r="CX908" s="114">
        <f>SUM(U908:AD908)</f>
        <v>85.59999999999998</v>
      </c>
      <c r="CY908" s="114"/>
      <c r="CZ908" s="114"/>
      <c r="DA908" s="114">
        <f>SUM(AE908:AO908)</f>
        <v>128.20000000000002</v>
      </c>
      <c r="DB908" s="115">
        <f t="shared" si="599"/>
        <v>223.2</v>
      </c>
      <c r="DC908" s="116">
        <f>COUNT(K908:T908)</f>
        <v>10</v>
      </c>
      <c r="DD908" s="116">
        <f>COUNT(U908:AD908)</f>
        <v>10</v>
      </c>
      <c r="DE908" s="116">
        <f>COUNT(AE908:AO908)</f>
        <v>10</v>
      </c>
      <c r="DF908" s="117">
        <f>COUNT(K908:AO908)</f>
        <v>30</v>
      </c>
      <c r="DH908" s="119">
        <v>16.180399274047186</v>
      </c>
      <c r="DI908" s="119">
        <v>13.583545069570478</v>
      </c>
      <c r="DJ908" s="120">
        <v>13.683424077434966</v>
      </c>
      <c r="DK908" s="121"/>
      <c r="DL908" s="119">
        <v>18.281666666666666</v>
      </c>
      <c r="DM908" s="119">
        <v>16.982969034608381</v>
      </c>
      <c r="DN908" s="120">
        <v>19.580364298724955</v>
      </c>
      <c r="DO908" s="121"/>
      <c r="DP908" s="119">
        <v>15.783189858490562</v>
      </c>
      <c r="DQ908" s="119">
        <v>21.530825471698112</v>
      </c>
      <c r="DR908" s="120">
        <v>40.050984669811307</v>
      </c>
      <c r="DS908" s="121"/>
      <c r="DT908" s="119">
        <v>38.586099865047231</v>
      </c>
      <c r="DU908" s="119">
        <v>38.904993252361677</v>
      </c>
      <c r="DV908" s="120">
        <v>34.440485829959513</v>
      </c>
      <c r="DW908" s="121"/>
      <c r="DX908" s="119">
        <v>29.763430715016483</v>
      </c>
      <c r="DY908" s="119">
        <v>22.654331021939296</v>
      </c>
      <c r="DZ908" s="120">
        <v>35.355922473570537</v>
      </c>
      <c r="EA908" s="121"/>
      <c r="EB908" s="119">
        <v>20.264666041471301</v>
      </c>
      <c r="EC908" s="119">
        <v>12.665416275919563</v>
      </c>
      <c r="ED908" s="120">
        <v>11.593727206418677</v>
      </c>
      <c r="EE908" s="121"/>
      <c r="EF908" s="119">
        <v>14.784583333333336</v>
      </c>
      <c r="EG908" s="119">
        <v>11.987500000000001</v>
      </c>
      <c r="EH908" s="120">
        <v>11.587916666666667</v>
      </c>
      <c r="EI908" s="121"/>
      <c r="EJ908" s="119">
        <v>9.1777840909090926</v>
      </c>
      <c r="EK908" s="119">
        <v>10.574403409090911</v>
      </c>
      <c r="EL908" s="120">
        <v>15.3628125</v>
      </c>
      <c r="EM908" s="121"/>
      <c r="EN908" s="119">
        <v>13.990491283676704</v>
      </c>
      <c r="EO908" s="119">
        <v>19.286891555354316</v>
      </c>
      <c r="EP908" s="120">
        <v>29.779760018111844</v>
      </c>
      <c r="EQ908" s="121"/>
      <c r="ER908" s="119">
        <v>23.11846116970278</v>
      </c>
      <c r="ES908" s="119">
        <v>46.035014381591566</v>
      </c>
      <c r="ET908" s="120">
        <v>36.141524448705653</v>
      </c>
      <c r="EU908" s="121"/>
      <c r="EV908" s="119">
        <v>36.557954048140054</v>
      </c>
      <c r="EW908" s="119">
        <v>34.460366520787751</v>
      </c>
      <c r="EX908" s="120">
        <v>20.276679431072214</v>
      </c>
      <c r="EY908" s="121"/>
      <c r="EZ908" s="119">
        <v>30.8</v>
      </c>
      <c r="FA908" s="119">
        <v>23.5</v>
      </c>
      <c r="FB908" s="120">
        <v>16.600000000000001</v>
      </c>
    </row>
    <row r="909" spans="1:158" s="118" customFormat="1" ht="15" customHeight="1" x14ac:dyDescent="0.25">
      <c r="A909" s="260">
        <v>23060260</v>
      </c>
      <c r="B909" s="534">
        <v>-74.382027780000001</v>
      </c>
      <c r="C909" s="534">
        <v>5.0646388900000003</v>
      </c>
      <c r="D909" s="87">
        <v>1500</v>
      </c>
      <c r="E909" s="645" t="s">
        <v>662</v>
      </c>
      <c r="F909" s="89" t="s">
        <v>455</v>
      </c>
      <c r="G909" s="89" t="s">
        <v>1515</v>
      </c>
      <c r="H909" s="89" t="s">
        <v>1518</v>
      </c>
      <c r="I909" s="89" t="s">
        <v>1637</v>
      </c>
      <c r="J909" s="171" t="s">
        <v>1176</v>
      </c>
      <c r="K909" s="246">
        <v>39.6</v>
      </c>
      <c r="L909" s="91">
        <v>0</v>
      </c>
      <c r="M909" s="91">
        <v>0</v>
      </c>
      <c r="N909" s="91">
        <v>2.4</v>
      </c>
      <c r="O909" s="91">
        <v>1</v>
      </c>
      <c r="P909" s="91">
        <v>2.2999999999999998</v>
      </c>
      <c r="Q909" s="91">
        <v>0</v>
      </c>
      <c r="R909" s="91">
        <v>0</v>
      </c>
      <c r="S909" s="91">
        <v>0</v>
      </c>
      <c r="T909" s="126">
        <v>0</v>
      </c>
      <c r="U909" s="126">
        <v>0</v>
      </c>
      <c r="V909" s="661">
        <v>0</v>
      </c>
      <c r="W909" s="661">
        <v>5.5</v>
      </c>
      <c r="X909" s="126">
        <v>11.3</v>
      </c>
      <c r="Y909" s="126">
        <v>1.5</v>
      </c>
      <c r="Z909" s="339">
        <v>4.2</v>
      </c>
      <c r="AA909" s="91">
        <v>1.7</v>
      </c>
      <c r="AB909" s="91">
        <v>0</v>
      </c>
      <c r="AC909" s="91">
        <v>0</v>
      </c>
      <c r="AD909" s="246">
        <v>0</v>
      </c>
      <c r="AE909" s="91">
        <v>0</v>
      </c>
      <c r="AF909" s="91">
        <v>2.8</v>
      </c>
      <c r="AG909" s="91">
        <v>25.4</v>
      </c>
      <c r="AH909" s="91">
        <v>18.8</v>
      </c>
      <c r="AI909" s="91">
        <v>31.2</v>
      </c>
      <c r="AJ909" s="91">
        <v>53.5</v>
      </c>
      <c r="AK909" s="91">
        <v>2.6</v>
      </c>
      <c r="AL909" s="91">
        <v>27.2</v>
      </c>
      <c r="AM909" s="126">
        <v>0</v>
      </c>
      <c r="AN909" s="126">
        <v>0</v>
      </c>
      <c r="AO909" s="120"/>
      <c r="AP909" s="92">
        <f t="shared" si="610"/>
        <v>230.99999999999997</v>
      </c>
      <c r="AQ909" s="93">
        <v>226.25517241379305</v>
      </c>
      <c r="AR909" s="94">
        <f>+AP909*100/AQ909</f>
        <v>102.09711342091627</v>
      </c>
      <c r="AS909" s="95">
        <f>IF(AND((AP909*$AT$1*100/(AQ909*AT909))&gt;100+3.33*AP909-AQ909*AT909/$AT$1,AQ909&lt;30),IF(100+3.33*AP909-AQ909*AT909/$AT$1&gt;200,200,100+3.33*AP909-AQ909*AT909/$AT$1),IF((AP909*$AT$1*100/(AQ909*AT909))&lt;100+AP909-3.33*AQ909*AT909/$AT$1,100+AP909-3.33*AQ909*AT909/$AT$1,IF((AP909*$AT$1*100/(AQ909*AT909))&gt;200,200,(AP909*$AT$1*100/(AQ909*AT909)))))</f>
        <v>102.09711342091627</v>
      </c>
      <c r="AT909" s="96">
        <f>COUNT(K909:AO909)</f>
        <v>30</v>
      </c>
      <c r="AU909" s="97">
        <f>COUNTIF(K909:AO909,"&gt;0")</f>
        <v>16</v>
      </c>
      <c r="AV909" s="98"/>
      <c r="AW909" s="58">
        <f t="shared" si="598"/>
        <v>0</v>
      </c>
      <c r="AX909" s="99"/>
      <c r="AY909" s="100">
        <f>MAX(K909:AO909)</f>
        <v>53.5</v>
      </c>
      <c r="AZ909" s="101">
        <v>88.5</v>
      </c>
      <c r="BA909" s="102">
        <f t="shared" si="611"/>
        <v>-35</v>
      </c>
      <c r="BB909" s="102" t="str">
        <f t="shared" si="612"/>
        <v/>
      </c>
      <c r="BC909" s="102" t="str">
        <f t="shared" si="613"/>
        <v/>
      </c>
      <c r="BD909" s="102">
        <v>15.155172413793105</v>
      </c>
      <c r="BE909" s="103">
        <f>AU909-BD909</f>
        <v>0.84482758620689502</v>
      </c>
      <c r="BF909" s="169" t="s">
        <v>662</v>
      </c>
      <c r="BG909" s="105">
        <v>127.78214285714286</v>
      </c>
      <c r="BH909" s="105">
        <v>178.58000000000004</v>
      </c>
      <c r="BI909" s="105">
        <v>202.82</v>
      </c>
      <c r="BJ909" s="105">
        <v>226.25517241379305</v>
      </c>
      <c r="BK909" s="105">
        <v>181.53214285714287</v>
      </c>
      <c r="BL909" s="105">
        <v>73.664285714285697</v>
      </c>
      <c r="BM909" s="105">
        <v>47.673333333333318</v>
      </c>
      <c r="BN909" s="105">
        <v>57.155172413793103</v>
      </c>
      <c r="BO909" s="105">
        <v>103.27500000000002</v>
      </c>
      <c r="BP909" s="105">
        <v>224.02962962962962</v>
      </c>
      <c r="BQ909" s="105">
        <v>233.84333333333331</v>
      </c>
      <c r="BR909" s="106">
        <v>153.21724137931034</v>
      </c>
      <c r="BS909" s="107"/>
      <c r="BT909" s="142">
        <v>10.505747126436781</v>
      </c>
      <c r="BU909" s="143">
        <v>12.063074712643679</v>
      </c>
      <c r="BV909" s="143">
        <v>14.399999999999999</v>
      </c>
      <c r="BW909" s="143">
        <v>15.155172413793105</v>
      </c>
      <c r="BX909" s="143">
        <v>13.73</v>
      </c>
      <c r="BY909" s="143">
        <v>7.865636147443519</v>
      </c>
      <c r="BZ909" s="143">
        <v>5.8999999999999986</v>
      </c>
      <c r="CA909" s="143">
        <v>5.8822222222222198</v>
      </c>
      <c r="CB909" s="143">
        <v>9.0218390804597703</v>
      </c>
      <c r="CC909" s="143">
        <v>15.388505747126437</v>
      </c>
      <c r="CD909" s="143">
        <v>15.799999999999999</v>
      </c>
      <c r="CE909" s="144">
        <v>11.444444444444445</v>
      </c>
      <c r="CF909" s="110"/>
      <c r="CG909" s="111">
        <v>107.5</v>
      </c>
      <c r="CH909" s="111">
        <v>83</v>
      </c>
      <c r="CI909" s="111">
        <v>116</v>
      </c>
      <c r="CJ909" s="111">
        <v>88.5</v>
      </c>
      <c r="CK909" s="111">
        <v>91.3</v>
      </c>
      <c r="CL909" s="111">
        <v>54.5</v>
      </c>
      <c r="CM909" s="111">
        <v>66.5</v>
      </c>
      <c r="CN909" s="111">
        <v>87.3</v>
      </c>
      <c r="CO909" s="111">
        <v>79.2</v>
      </c>
      <c r="CP909" s="111">
        <v>85</v>
      </c>
      <c r="CQ909" s="111">
        <v>111.6</v>
      </c>
      <c r="CR909" s="111">
        <v>90.4</v>
      </c>
      <c r="CS909" s="112"/>
      <c r="CT909" s="646" t="s">
        <v>662</v>
      </c>
      <c r="CU909" s="114">
        <f>SUM(K909:T909)</f>
        <v>45.3</v>
      </c>
      <c r="CV909" s="114"/>
      <c r="CW909" s="114"/>
      <c r="CX909" s="114">
        <f>SUM(U909:AD909)</f>
        <v>24.2</v>
      </c>
      <c r="CY909" s="114"/>
      <c r="CZ909" s="114"/>
      <c r="DA909" s="114">
        <f>SUM(AE909:AO909)</f>
        <v>161.49999999999997</v>
      </c>
      <c r="DB909" s="115">
        <f t="shared" si="599"/>
        <v>230.99999999999997</v>
      </c>
      <c r="DC909" s="116">
        <f>COUNT(K909:T909)</f>
        <v>10</v>
      </c>
      <c r="DD909" s="116">
        <f>COUNT(U909:AD909)</f>
        <v>10</v>
      </c>
      <c r="DE909" s="116">
        <f>COUNT(AE909:AO909)</f>
        <v>10</v>
      </c>
      <c r="DF909" s="117">
        <f>COUNT(K909:AO909)</f>
        <v>30</v>
      </c>
      <c r="DH909" s="119">
        <v>56.911418060200681</v>
      </c>
      <c r="DI909" s="119">
        <v>40.808187290969911</v>
      </c>
      <c r="DJ909" s="120">
        <v>32.306481605351173</v>
      </c>
      <c r="DK909" s="121"/>
      <c r="DL909" s="119">
        <v>59.253239011207384</v>
      </c>
      <c r="DM909" s="119">
        <v>53.428344328749709</v>
      </c>
      <c r="DN909" s="120">
        <v>52.122764486129881</v>
      </c>
      <c r="DO909" s="121"/>
      <c r="DP909" s="119">
        <v>57.530847639484989</v>
      </c>
      <c r="DQ909" s="119">
        <v>57.330740343347642</v>
      </c>
      <c r="DR909" s="120">
        <v>71.638412017167383</v>
      </c>
      <c r="DS909" s="121"/>
      <c r="DT909" s="119">
        <v>70.998613227079204</v>
      </c>
      <c r="DU909" s="119">
        <v>84.29835345130671</v>
      </c>
      <c r="DV909" s="120">
        <v>67.298685495527181</v>
      </c>
      <c r="DW909" s="121"/>
      <c r="DX909" s="119">
        <v>64.119076864803432</v>
      </c>
      <c r="DY909" s="119">
        <v>42.612678228402913</v>
      </c>
      <c r="DZ909" s="120">
        <v>54.016070993750162</v>
      </c>
      <c r="EA909" s="121"/>
      <c r="EB909" s="119">
        <v>32.11540029985008</v>
      </c>
      <c r="EC909" s="119">
        <v>26.712809595202401</v>
      </c>
      <c r="ED909" s="120">
        <v>13.706572713643181</v>
      </c>
      <c r="EE909" s="121"/>
      <c r="EF909" s="119">
        <v>21.083500156396617</v>
      </c>
      <c r="EG909" s="119">
        <v>17.786080700656861</v>
      </c>
      <c r="EH909" s="120">
        <v>16.686940882076939</v>
      </c>
      <c r="EI909" s="121"/>
      <c r="EJ909" s="119">
        <v>15.102952871390391</v>
      </c>
      <c r="EK909" s="119">
        <v>19.103735088977253</v>
      </c>
      <c r="EL909" s="120">
        <v>32.506355517893226</v>
      </c>
      <c r="EM909" s="121"/>
      <c r="EN909" s="119">
        <v>32.421453610656698</v>
      </c>
      <c r="EO909" s="119">
        <v>22.31476591103841</v>
      </c>
      <c r="EP909" s="120">
        <v>62.041053205577633</v>
      </c>
      <c r="EQ909" s="121"/>
      <c r="ER909" s="119">
        <v>45.293031171278578</v>
      </c>
      <c r="ES909" s="119">
        <v>96.485154702613301</v>
      </c>
      <c r="ET909" s="120">
        <v>84.287031517412444</v>
      </c>
      <c r="EU909" s="121"/>
      <c r="EV909" s="119">
        <v>79.316503954289203</v>
      </c>
      <c r="EW909" s="119">
        <v>86.117919173572517</v>
      </c>
      <c r="EX909" s="120">
        <v>64.413402959094896</v>
      </c>
      <c r="EY909" s="121"/>
      <c r="EZ909" s="119">
        <v>66.806896551724137</v>
      </c>
      <c r="FA909" s="119">
        <v>67.118108802741489</v>
      </c>
      <c r="FB909" s="120">
        <v>34.544559862925674</v>
      </c>
    </row>
    <row r="910" spans="1:158" s="118" customFormat="1" ht="15" customHeight="1" x14ac:dyDescent="0.25">
      <c r="A910" s="260">
        <v>2401500040</v>
      </c>
      <c r="B910" s="534">
        <v>-73.770750000000007</v>
      </c>
      <c r="C910" s="534">
        <v>5.2510277800000003</v>
      </c>
      <c r="D910" s="87">
        <v>2620</v>
      </c>
      <c r="E910" s="645" t="s">
        <v>663</v>
      </c>
      <c r="F910" s="89" t="s">
        <v>455</v>
      </c>
      <c r="G910" s="89"/>
      <c r="H910" s="89"/>
      <c r="I910" s="89"/>
      <c r="J910" s="171" t="s">
        <v>1177</v>
      </c>
      <c r="K910" s="246">
        <v>3.4</v>
      </c>
      <c r="L910" s="91">
        <v>0</v>
      </c>
      <c r="M910" s="91">
        <v>3.3</v>
      </c>
      <c r="N910" s="91">
        <v>0</v>
      </c>
      <c r="O910" s="91">
        <v>0.4</v>
      </c>
      <c r="P910" s="91">
        <v>0.6</v>
      </c>
      <c r="Q910" s="91">
        <v>0.5</v>
      </c>
      <c r="R910" s="91">
        <v>0</v>
      </c>
      <c r="S910" s="91">
        <v>1</v>
      </c>
      <c r="T910" s="126">
        <v>0.4</v>
      </c>
      <c r="U910" s="126">
        <v>0.6</v>
      </c>
      <c r="V910" s="661">
        <v>0</v>
      </c>
      <c r="W910" s="661">
        <v>0.5</v>
      </c>
      <c r="X910" s="126">
        <v>10.9</v>
      </c>
      <c r="Y910" s="126">
        <v>14.6</v>
      </c>
      <c r="Z910" s="339">
        <v>15.3</v>
      </c>
      <c r="AA910" s="91">
        <v>6.4</v>
      </c>
      <c r="AB910" s="91">
        <v>0</v>
      </c>
      <c r="AC910" s="91">
        <v>0.7</v>
      </c>
      <c r="AD910" s="246">
        <v>0</v>
      </c>
      <c r="AE910" s="91">
        <v>5.4</v>
      </c>
      <c r="AF910" s="91">
        <v>8.4</v>
      </c>
      <c r="AG910" s="91">
        <v>4.2</v>
      </c>
      <c r="AH910" s="91">
        <v>13.2</v>
      </c>
      <c r="AI910" s="91">
        <v>1.2</v>
      </c>
      <c r="AJ910" s="91">
        <v>5.9</v>
      </c>
      <c r="AK910" s="91">
        <v>3.9</v>
      </c>
      <c r="AL910" s="91">
        <v>0</v>
      </c>
      <c r="AM910" s="126">
        <v>4.2</v>
      </c>
      <c r="AN910" s="126">
        <v>0</v>
      </c>
      <c r="AO910" s="120"/>
      <c r="AP910" s="92">
        <f t="shared" si="610"/>
        <v>105.00000000000003</v>
      </c>
      <c r="AQ910" s="93">
        <v>87.420344827586206</v>
      </c>
      <c r="AR910" s="94">
        <f>+AP910*100/AQ910</f>
        <v>120.10934091724884</v>
      </c>
      <c r="AS910" s="95">
        <f>IF(AND((AP910*$AT$1*100/(AQ910*AT910))&gt;100+3.33*AP910-AQ910*AT910/$AT$1,AQ910&lt;30),IF(100+3.33*AP910-AQ910*AT910/$AT$1&gt;200,200,100+3.33*AP910-AQ910*AT910/$AT$1),IF((AP910*$AT$1*100/(AQ910*AT910))&lt;100+AP910-3.33*AQ910*AT910/$AT$1,100+AP910-3.33*AQ910*AT910/$AT$1,IF((AP910*$AT$1*100/(AQ910*AT910))&gt;200,200,(AP910*$AT$1*100/(AQ910*AT910)))))</f>
        <v>120.10934091724884</v>
      </c>
      <c r="AT910" s="96">
        <f>COUNT(K910:AO910)</f>
        <v>30</v>
      </c>
      <c r="AU910" s="97">
        <f>COUNTIF(K910:AO910,"&gt;0")</f>
        <v>22</v>
      </c>
      <c r="AV910" s="98"/>
      <c r="AW910" s="58">
        <f>+LOOKUP(1000,K910:AO910)</f>
        <v>0</v>
      </c>
      <c r="AX910" s="99"/>
      <c r="AY910" s="100">
        <f>MAX(K910:AO910)</f>
        <v>15.3</v>
      </c>
      <c r="AZ910" s="101"/>
      <c r="BA910" s="102" t="str">
        <f t="shared" si="611"/>
        <v/>
      </c>
      <c r="BB910" s="102" t="str">
        <f t="shared" si="612"/>
        <v/>
      </c>
      <c r="BC910" s="102" t="str">
        <f t="shared" si="613"/>
        <v/>
      </c>
      <c r="BD910" s="102">
        <v>9.4758620689655171</v>
      </c>
      <c r="BE910" s="103">
        <f>AU910-BD910</f>
        <v>12.524137931034483</v>
      </c>
      <c r="BF910" s="169" t="s">
        <v>663</v>
      </c>
      <c r="BG910" s="105">
        <v>34.475862068965519</v>
      </c>
      <c r="BH910" s="105">
        <v>36.274999999999991</v>
      </c>
      <c r="BI910" s="105">
        <v>79.772413793103468</v>
      </c>
      <c r="BJ910" s="105">
        <v>87.420344827586206</v>
      </c>
      <c r="BK910" s="105">
        <v>87.044444444444437</v>
      </c>
      <c r="BL910" s="105">
        <v>43.086206896551722</v>
      </c>
      <c r="BM910" s="105">
        <v>40.953333333333333</v>
      </c>
      <c r="BN910" s="105">
        <v>33.882142857142853</v>
      </c>
      <c r="BO910" s="105">
        <v>40.076666666666661</v>
      </c>
      <c r="BP910" s="105">
        <v>84.679310344827599</v>
      </c>
      <c r="BQ910" s="105">
        <v>100.22962962962963</v>
      </c>
      <c r="BR910" s="106">
        <v>44.331034482758625</v>
      </c>
      <c r="BS910" s="107"/>
      <c r="BT910" s="108">
        <v>4.6099999999999985</v>
      </c>
      <c r="BU910" s="108">
        <v>5.1403060101038704</v>
      </c>
      <c r="BV910" s="108">
        <v>8.5804597701149419</v>
      </c>
      <c r="BW910" s="108">
        <v>9.4758620689655171</v>
      </c>
      <c r="BX910" s="108">
        <v>10.68199233716475</v>
      </c>
      <c r="BY910" s="109">
        <v>8.8793103448275854</v>
      </c>
      <c r="BZ910" s="109">
        <v>9.7333333333333307</v>
      </c>
      <c r="CA910" s="109">
        <v>8.0117874396135225</v>
      </c>
      <c r="CB910" s="109">
        <v>6.3333333333333348</v>
      </c>
      <c r="CC910" s="109">
        <v>9.8111111111111136</v>
      </c>
      <c r="CD910" s="109">
        <v>10.925089179548156</v>
      </c>
      <c r="CE910" s="109">
        <v>5.6551724137931023</v>
      </c>
      <c r="CF910" s="110"/>
      <c r="CG910" s="111"/>
      <c r="CH910" s="111"/>
      <c r="CI910" s="111"/>
      <c r="CJ910" s="111"/>
      <c r="CK910" s="111"/>
      <c r="CL910" s="111"/>
      <c r="CM910" s="111"/>
      <c r="CN910" s="111"/>
      <c r="CO910" s="111"/>
      <c r="CP910" s="111"/>
      <c r="CQ910" s="111"/>
      <c r="CR910" s="111"/>
      <c r="CS910" s="112"/>
      <c r="CT910" s="646" t="s">
        <v>663</v>
      </c>
      <c r="CU910" s="114">
        <f>SUM(K910:T910)</f>
        <v>9.6</v>
      </c>
      <c r="CV910" s="114"/>
      <c r="CW910" s="114"/>
      <c r="CX910" s="114">
        <f>SUM(U910:AD910)</f>
        <v>49.000000000000007</v>
      </c>
      <c r="CY910" s="114"/>
      <c r="CZ910" s="114"/>
      <c r="DA910" s="114">
        <f>SUM(AE910:AO910)</f>
        <v>46.4</v>
      </c>
      <c r="DB910" s="115">
        <f t="shared" si="599"/>
        <v>105</v>
      </c>
      <c r="DC910" s="116">
        <f>COUNT(K910:T910)</f>
        <v>10</v>
      </c>
      <c r="DD910" s="116">
        <f>COUNT(U910:AD910)</f>
        <v>10</v>
      </c>
      <c r="DE910" s="116">
        <f>COUNT(AE910:AO910)</f>
        <v>10</v>
      </c>
      <c r="DF910" s="117">
        <f>COUNT(K910:AO910)</f>
        <v>30</v>
      </c>
      <c r="DH910" s="119">
        <v>12.074309978768579</v>
      </c>
      <c r="DI910" s="119">
        <v>8.5817409766454347</v>
      </c>
      <c r="DJ910" s="120">
        <v>10.677282377919321</v>
      </c>
      <c r="DK910" s="121"/>
      <c r="DL910" s="119">
        <v>10.954695340501791</v>
      </c>
      <c r="DM910" s="119">
        <v>12.864229390681002</v>
      </c>
      <c r="DN910" s="120">
        <v>13.56774193548387</v>
      </c>
      <c r="DO910" s="121"/>
      <c r="DP910" s="119">
        <v>18.017241379310345</v>
      </c>
      <c r="DQ910" s="119">
        <v>23.32231800766284</v>
      </c>
      <c r="DR910" s="120">
        <v>28.327107279693493</v>
      </c>
      <c r="DS910" s="121"/>
      <c r="DT910" s="119">
        <v>27.605569007263924</v>
      </c>
      <c r="DU910" s="119">
        <v>28.005649717514125</v>
      </c>
      <c r="DV910" s="120">
        <v>27.005447941888619</v>
      </c>
      <c r="DW910" s="121"/>
      <c r="DX910" s="119">
        <v>30.510958083832335</v>
      </c>
      <c r="DY910" s="119">
        <v>20.607401197604791</v>
      </c>
      <c r="DZ910" s="120">
        <v>32.411640718562872</v>
      </c>
      <c r="EA910" s="121"/>
      <c r="EB910" s="119">
        <v>13.4</v>
      </c>
      <c r="EC910" s="119">
        <v>13.7</v>
      </c>
      <c r="ED910" s="120">
        <v>12.9</v>
      </c>
      <c r="EE910" s="121"/>
      <c r="EF910" s="119">
        <v>14.104597701149427</v>
      </c>
      <c r="EG910" s="119">
        <v>13.904532485530289</v>
      </c>
      <c r="EH910" s="120">
        <v>14.304662916768571</v>
      </c>
      <c r="EI910" s="121"/>
      <c r="EJ910" s="119">
        <v>10.196102779635112</v>
      </c>
      <c r="EK910" s="119">
        <v>11.795491450950426</v>
      </c>
      <c r="EL910" s="120">
        <v>14.094612665966185</v>
      </c>
      <c r="EM910" s="121"/>
      <c r="EN910" s="119">
        <v>16.796302274394723</v>
      </c>
      <c r="EO910" s="119">
        <v>10.197754952311081</v>
      </c>
      <c r="EP910" s="120">
        <v>19.995597945708003</v>
      </c>
      <c r="EQ910" s="121"/>
      <c r="ER910" s="119">
        <v>20.384781281790435</v>
      </c>
      <c r="ES910" s="119">
        <v>36.572695829094613</v>
      </c>
      <c r="ET910" s="120">
        <v>41.269189555781615</v>
      </c>
      <c r="EU910" s="121"/>
      <c r="EV910" s="119">
        <v>29.062914092086899</v>
      </c>
      <c r="EW910" s="119">
        <v>33.099429938210079</v>
      </c>
      <c r="EX910" s="120">
        <v>25.127311142116795</v>
      </c>
      <c r="EY910" s="121"/>
      <c r="EZ910" s="119">
        <v>25.857976011993998</v>
      </c>
      <c r="FA910" s="119">
        <v>12.878680659670163</v>
      </c>
      <c r="FB910" s="120">
        <v>7.5461019490254868</v>
      </c>
    </row>
    <row r="911" spans="1:158" s="118" customFormat="1" ht="15" customHeight="1" x14ac:dyDescent="0.25">
      <c r="A911" s="260">
        <v>21201140</v>
      </c>
      <c r="B911" s="534">
        <v>-74.179972219999996</v>
      </c>
      <c r="C911" s="534">
        <v>4.8021666700000001</v>
      </c>
      <c r="D911" s="87">
        <v>2555</v>
      </c>
      <c r="E911" s="645" t="s">
        <v>221</v>
      </c>
      <c r="F911" s="89" t="s">
        <v>455</v>
      </c>
      <c r="G911" s="89"/>
      <c r="H911" s="89"/>
      <c r="I911" s="89"/>
      <c r="J911" s="171" t="s">
        <v>1154</v>
      </c>
      <c r="K911" s="246" t="s">
        <v>1301</v>
      </c>
      <c r="L911" s="91" t="s">
        <v>1301</v>
      </c>
      <c r="M911" s="91" t="s">
        <v>1301</v>
      </c>
      <c r="N911" s="91" t="s">
        <v>1301</v>
      </c>
      <c r="O911" s="91" t="s">
        <v>1301</v>
      </c>
      <c r="P911" s="91" t="s">
        <v>1301</v>
      </c>
      <c r="Q911" s="91" t="s">
        <v>1301</v>
      </c>
      <c r="R911" s="91" t="s">
        <v>1301</v>
      </c>
      <c r="S911" s="91" t="s">
        <v>1301</v>
      </c>
      <c r="T911" s="126" t="s">
        <v>1301</v>
      </c>
      <c r="U911" s="126" t="s">
        <v>1301</v>
      </c>
      <c r="V911" s="661" t="s">
        <v>1301</v>
      </c>
      <c r="W911" s="661" t="s">
        <v>1301</v>
      </c>
      <c r="X911" s="126" t="s">
        <v>1301</v>
      </c>
      <c r="Y911" s="126" t="s">
        <v>1301</v>
      </c>
      <c r="Z911" s="339" t="s">
        <v>1301</v>
      </c>
      <c r="AA911" s="91" t="s">
        <v>1301</v>
      </c>
      <c r="AB911" s="91" t="s">
        <v>1301</v>
      </c>
      <c r="AC911" s="91" t="s">
        <v>1301</v>
      </c>
      <c r="AD911" s="246" t="s">
        <v>1301</v>
      </c>
      <c r="AE911" s="91" t="s">
        <v>1301</v>
      </c>
      <c r="AF911" s="91" t="s">
        <v>1301</v>
      </c>
      <c r="AG911" s="91" t="s">
        <v>1301</v>
      </c>
      <c r="AH911" s="91" t="s">
        <v>1301</v>
      </c>
      <c r="AI911" s="91" t="s">
        <v>1301</v>
      </c>
      <c r="AJ911" s="91" t="s">
        <v>1301</v>
      </c>
      <c r="AK911" s="91" t="s">
        <v>1301</v>
      </c>
      <c r="AL911" s="91" t="s">
        <v>1301</v>
      </c>
      <c r="AM911" s="126" t="s">
        <v>1301</v>
      </c>
      <c r="AN911" s="126" t="s">
        <v>1301</v>
      </c>
      <c r="AO911" s="120"/>
      <c r="AP911" s="92" t="str">
        <f t="shared" si="610"/>
        <v/>
      </c>
      <c r="AQ911" s="93">
        <v>80.992000000000004</v>
      </c>
      <c r="AR911" s="483"/>
      <c r="AS911" s="484"/>
      <c r="AT911" s="96"/>
      <c r="AU911" s="97"/>
      <c r="AV911" s="98"/>
      <c r="AW911" s="58"/>
      <c r="AX911" s="99"/>
      <c r="AY911" s="100"/>
      <c r="AZ911" s="101"/>
      <c r="BA911" s="102" t="str">
        <f t="shared" si="611"/>
        <v/>
      </c>
      <c r="BB911" s="102" t="str">
        <f t="shared" si="612"/>
        <v/>
      </c>
      <c r="BC911" s="102" t="str">
        <f t="shared" si="613"/>
        <v/>
      </c>
      <c r="BD911" s="102">
        <v>10.807151979565774</v>
      </c>
      <c r="BE911" s="103"/>
      <c r="BF911" s="169" t="s">
        <v>221</v>
      </c>
      <c r="BG911" s="105">
        <v>23.951999999999995</v>
      </c>
      <c r="BH911" s="105">
        <v>36.616666666666667</v>
      </c>
      <c r="BI911" s="105">
        <v>63.292000000000002</v>
      </c>
      <c r="BJ911" s="105">
        <v>80.992000000000004</v>
      </c>
      <c r="BK911" s="105">
        <v>82.985185185185202</v>
      </c>
      <c r="BL911" s="105">
        <v>48.079999999999991</v>
      </c>
      <c r="BM911" s="105">
        <v>42.739999999999988</v>
      </c>
      <c r="BN911" s="105">
        <v>36.9</v>
      </c>
      <c r="BO911" s="105">
        <v>47.89200000000001</v>
      </c>
      <c r="BP911" s="105">
        <v>78.82692307692308</v>
      </c>
      <c r="BQ911" s="105">
        <v>78.492000000000004</v>
      </c>
      <c r="BR911" s="106">
        <v>39.661538461538456</v>
      </c>
      <c r="BS911" s="107"/>
      <c r="BT911" s="108">
        <v>3.7264957264957252</v>
      </c>
      <c r="BU911" s="108">
        <v>5.7027658045977008</v>
      </c>
      <c r="BV911" s="108">
        <v>7.4901234567901227</v>
      </c>
      <c r="BW911" s="108">
        <v>10.807151979565774</v>
      </c>
      <c r="BX911" s="108">
        <v>11.22222222222222</v>
      </c>
      <c r="BY911" s="109">
        <v>8.048531289910601</v>
      </c>
      <c r="BZ911" s="109">
        <v>6.8499999999999979</v>
      </c>
      <c r="CA911" s="109">
        <v>7.0866666666666642</v>
      </c>
      <c r="CB911" s="109">
        <v>7.2427055702917764</v>
      </c>
      <c r="CC911" s="109">
        <v>9.5202380952380974</v>
      </c>
      <c r="CD911" s="109">
        <v>9.4661117717003584</v>
      </c>
      <c r="CE911" s="109">
        <v>5.1111111111111107</v>
      </c>
      <c r="CF911" s="110"/>
      <c r="CG911" s="111"/>
      <c r="CH911" s="111"/>
      <c r="CI911" s="111"/>
      <c r="CJ911" s="111"/>
      <c r="CK911" s="111"/>
      <c r="CL911" s="111"/>
      <c r="CM911" s="111"/>
      <c r="CN911" s="111"/>
      <c r="CO911" s="111"/>
      <c r="CP911" s="111"/>
      <c r="CQ911" s="111"/>
      <c r="CR911" s="111"/>
      <c r="CS911" s="112"/>
      <c r="CT911" s="646" t="s">
        <v>221</v>
      </c>
      <c r="CU911" s="114"/>
      <c r="CV911" s="114"/>
      <c r="CW911" s="114"/>
      <c r="CX911" s="114"/>
      <c r="CY911" s="114"/>
      <c r="CZ911" s="114"/>
      <c r="DA911" s="114"/>
      <c r="DB911" s="115"/>
      <c r="DC911" s="116"/>
      <c r="DD911" s="116"/>
      <c r="DE911" s="116"/>
      <c r="DF911" s="117"/>
      <c r="DH911" s="119">
        <v>8.1043472427210492</v>
      </c>
      <c r="DI911" s="119">
        <v>7.3039178854152684</v>
      </c>
      <c r="DJ911" s="120">
        <v>10.305527975311954</v>
      </c>
      <c r="DK911" s="121"/>
      <c r="DL911" s="119">
        <v>9.5687343479098477</v>
      </c>
      <c r="DM911" s="119">
        <v>12.964091697168177</v>
      </c>
      <c r="DN911" s="120">
        <v>14.301656713542673</v>
      </c>
      <c r="DO911" s="121"/>
      <c r="DP911" s="119">
        <v>16.7</v>
      </c>
      <c r="DQ911" s="119">
        <v>20.100000000000001</v>
      </c>
      <c r="DR911" s="120">
        <v>22.1</v>
      </c>
      <c r="DS911" s="121"/>
      <c r="DT911" s="119">
        <v>25.8</v>
      </c>
      <c r="DU911" s="119">
        <v>28.6</v>
      </c>
      <c r="DV911" s="120">
        <v>35.299999999999997</v>
      </c>
      <c r="DW911" s="121"/>
      <c r="DX911" s="119">
        <v>32.386186046511625</v>
      </c>
      <c r="DY911" s="119">
        <v>20.191387596899222</v>
      </c>
      <c r="DZ911" s="120">
        <v>33.385759689922473</v>
      </c>
      <c r="EA911" s="121"/>
      <c r="EB911" s="119">
        <v>24.380419753086411</v>
      </c>
      <c r="EC911" s="119">
        <v>16.386839506172834</v>
      </c>
      <c r="ED911" s="120">
        <v>13.189407407407405</v>
      </c>
      <c r="EE911" s="121"/>
      <c r="EF911" s="119">
        <v>15.981766381766379</v>
      </c>
      <c r="EG911" s="119">
        <v>15.382450142450139</v>
      </c>
      <c r="EH911" s="120">
        <v>15.382450142450139</v>
      </c>
      <c r="EI911" s="121"/>
      <c r="EJ911" s="119">
        <v>11.586500415627595</v>
      </c>
      <c r="EK911" s="119">
        <v>13.484289276807978</v>
      </c>
      <c r="EL911" s="120">
        <v>14.982543640897754</v>
      </c>
      <c r="EM911" s="121"/>
      <c r="EN911" s="119">
        <v>15.007049286259759</v>
      </c>
      <c r="EO911" s="119">
        <v>10.705028490865294</v>
      </c>
      <c r="EP911" s="120">
        <v>33.015508429771472</v>
      </c>
      <c r="EQ911" s="121"/>
      <c r="ER911" s="119">
        <v>25.186915887850464</v>
      </c>
      <c r="ES911" s="119">
        <v>32.683021806853581</v>
      </c>
      <c r="ET911" s="120">
        <v>38.380062305295944</v>
      </c>
      <c r="EU911" s="121"/>
      <c r="EV911" s="119">
        <v>30.326509186351707</v>
      </c>
      <c r="EW911" s="119">
        <v>25.822572178477689</v>
      </c>
      <c r="EX911" s="120">
        <v>20.11758530183727</v>
      </c>
      <c r="EY911" s="121"/>
      <c r="EZ911" s="119">
        <v>17.114595425059751</v>
      </c>
      <c r="FA911" s="119">
        <v>15.212973711164219</v>
      </c>
      <c r="FB911" s="120">
        <v>8.1069136223967213</v>
      </c>
    </row>
    <row r="912" spans="1:158" s="118" customFormat="1" ht="15" customHeight="1" x14ac:dyDescent="0.25">
      <c r="A912" s="260">
        <v>24010070</v>
      </c>
      <c r="B912" s="534">
        <v>-73.70975</v>
      </c>
      <c r="C912" s="534">
        <v>5.3031944400000004</v>
      </c>
      <c r="D912" s="87">
        <v>2650</v>
      </c>
      <c r="E912" s="645" t="s">
        <v>84</v>
      </c>
      <c r="F912" s="89" t="s">
        <v>455</v>
      </c>
      <c r="G912" s="89" t="s">
        <v>1515</v>
      </c>
      <c r="H912" s="89" t="s">
        <v>752</v>
      </c>
      <c r="I912" s="89" t="s">
        <v>1588</v>
      </c>
      <c r="J912" s="171" t="s">
        <v>1178</v>
      </c>
      <c r="K912" s="246">
        <v>1.3</v>
      </c>
      <c r="L912" s="91">
        <v>0</v>
      </c>
      <c r="M912" s="91">
        <v>0</v>
      </c>
      <c r="N912" s="91">
        <v>0</v>
      </c>
      <c r="O912" s="91">
        <v>0</v>
      </c>
      <c r="P912" s="91">
        <v>0</v>
      </c>
      <c r="Q912" s="91">
        <v>0</v>
      </c>
      <c r="R912" s="91">
        <v>0</v>
      </c>
      <c r="S912" s="91">
        <v>0</v>
      </c>
      <c r="T912" s="126">
        <v>0</v>
      </c>
      <c r="U912" s="126">
        <v>0</v>
      </c>
      <c r="V912" s="661">
        <v>0</v>
      </c>
      <c r="W912" s="661">
        <v>0</v>
      </c>
      <c r="X912" s="126">
        <v>5.3</v>
      </c>
      <c r="Y912" s="126">
        <v>7.3</v>
      </c>
      <c r="Z912" s="339">
        <v>10.9</v>
      </c>
      <c r="AA912" s="91">
        <v>1.7</v>
      </c>
      <c r="AB912" s="91">
        <v>0</v>
      </c>
      <c r="AC912" s="91">
        <v>0</v>
      </c>
      <c r="AD912" s="246">
        <v>0</v>
      </c>
      <c r="AE912" s="91">
        <v>0</v>
      </c>
      <c r="AF912" s="91">
        <v>7.1</v>
      </c>
      <c r="AG912" s="91">
        <v>0.4</v>
      </c>
      <c r="AH912" s="91">
        <v>7.3</v>
      </c>
      <c r="AI912" s="91">
        <v>0</v>
      </c>
      <c r="AJ912" s="91">
        <v>7.5</v>
      </c>
      <c r="AK912" s="91">
        <v>1.1000000000000001</v>
      </c>
      <c r="AL912" s="91">
        <v>0</v>
      </c>
      <c r="AM912" s="126">
        <v>5.4</v>
      </c>
      <c r="AN912" s="126">
        <v>0</v>
      </c>
      <c r="AO912" s="120"/>
      <c r="AP912" s="92">
        <f t="shared" si="610"/>
        <v>55.29999999999999</v>
      </c>
      <c r="AQ912" s="93">
        <v>93.746428571428581</v>
      </c>
      <c r="AR912" s="94">
        <f t="shared" ref="AR912:AR918" si="614">+AP912*100/AQ912</f>
        <v>58.988913863385257</v>
      </c>
      <c r="AS912" s="95">
        <f t="shared" ref="AS912:AS918" si="615">IF(AND((AP912*$AT$1*100/(AQ912*AT912))&gt;100+3.33*AP912-AQ912*AT912/$AT$1,AQ912&lt;30),IF(100+3.33*AP912-AQ912*AT912/$AT$1&gt;200,200,100+3.33*AP912-AQ912*AT912/$AT$1),IF((AP912*$AT$1*100/(AQ912*AT912))&lt;100+AP912-3.33*AQ912*AT912/$AT$1,100+AP912-3.33*AQ912*AT912/$AT$1,IF((AP912*$AT$1*100/(AQ912*AT912))&gt;200,200,(AP912*$AT$1*100/(AQ912*AT912)))))</f>
        <v>58.988913863385257</v>
      </c>
      <c r="AT912" s="96">
        <f t="shared" ref="AT912:AT920" si="616">COUNT(K912:AO912)</f>
        <v>30</v>
      </c>
      <c r="AU912" s="97">
        <f t="shared" ref="AU912:AU920" si="617">COUNTIF(K912:AO912,"&gt;0")</f>
        <v>11</v>
      </c>
      <c r="AV912" s="98"/>
      <c r="AW912" s="58">
        <f t="shared" si="598"/>
        <v>0</v>
      </c>
      <c r="AX912" s="99"/>
      <c r="AY912" s="100">
        <f t="shared" ref="AY912:AY920" si="618">MAX(K912:AO912)</f>
        <v>10.9</v>
      </c>
      <c r="AZ912" s="101">
        <v>93</v>
      </c>
      <c r="BA912" s="102">
        <f t="shared" si="611"/>
        <v>-82.1</v>
      </c>
      <c r="BB912" s="102" t="str">
        <f t="shared" si="612"/>
        <v/>
      </c>
      <c r="BC912" s="102" t="str">
        <f t="shared" si="613"/>
        <v/>
      </c>
      <c r="BD912" s="102">
        <v>10.676575505350772</v>
      </c>
      <c r="BE912" s="103">
        <f t="shared" ref="BE912:BE918" si="619">AU912-BD912</f>
        <v>0.32342449464922751</v>
      </c>
      <c r="BF912" s="169" t="s">
        <v>84</v>
      </c>
      <c r="BG912" s="105">
        <v>43.546428571428564</v>
      </c>
      <c r="BH912" s="105">
        <v>49.126666666666651</v>
      </c>
      <c r="BI912" s="105">
        <v>84.08214285714287</v>
      </c>
      <c r="BJ912" s="105">
        <v>93.746428571428581</v>
      </c>
      <c r="BK912" s="105">
        <v>87.286206896551747</v>
      </c>
      <c r="BL912" s="105">
        <v>54.916666666666657</v>
      </c>
      <c r="BM912" s="105">
        <v>50.003333333333323</v>
      </c>
      <c r="BN912" s="105">
        <v>40.993333333333339</v>
      </c>
      <c r="BO912" s="105">
        <v>48.285714285714278</v>
      </c>
      <c r="BP912" s="105">
        <v>102.86799999999998</v>
      </c>
      <c r="BQ912" s="105">
        <v>102.21999999999998</v>
      </c>
      <c r="BR912" s="106">
        <v>47.465517241379303</v>
      </c>
      <c r="BS912" s="107"/>
      <c r="BT912" s="108">
        <v>4.6597701149425275</v>
      </c>
      <c r="BU912" s="108">
        <v>5.8981732348111651</v>
      </c>
      <c r="BV912" s="108">
        <v>9.0833333333333304</v>
      </c>
      <c r="BW912" s="108">
        <v>10.676575505350772</v>
      </c>
      <c r="BX912" s="108">
        <v>12.081111111111111</v>
      </c>
      <c r="BY912" s="109">
        <v>10.466666666666669</v>
      </c>
      <c r="BZ912" s="109">
        <v>11.066666666666661</v>
      </c>
      <c r="CA912" s="109">
        <v>8.7666666666666657</v>
      </c>
      <c r="CB912" s="109">
        <v>7.2857142857142874</v>
      </c>
      <c r="CC912" s="109">
        <v>10.279012345679011</v>
      </c>
      <c r="CD912" s="109">
        <v>11.633333333333335</v>
      </c>
      <c r="CE912" s="109">
        <v>5.9310344827586183</v>
      </c>
      <c r="CF912" s="110"/>
      <c r="CG912" s="111">
        <v>62.1</v>
      </c>
      <c r="CH912" s="111">
        <v>46.9</v>
      </c>
      <c r="CI912" s="111">
        <v>97</v>
      </c>
      <c r="CJ912" s="111">
        <v>93</v>
      </c>
      <c r="CK912" s="111">
        <v>64.5</v>
      </c>
      <c r="CL912" s="111">
        <v>44.3</v>
      </c>
      <c r="CM912" s="111">
        <v>44.6</v>
      </c>
      <c r="CN912" s="111">
        <v>51.2</v>
      </c>
      <c r="CO912" s="111">
        <v>46.2</v>
      </c>
      <c r="CP912" s="111">
        <v>86.7</v>
      </c>
      <c r="CQ912" s="111">
        <v>55.9</v>
      </c>
      <c r="CR912" s="111">
        <v>56</v>
      </c>
      <c r="CS912" s="112"/>
      <c r="CT912" s="646" t="s">
        <v>84</v>
      </c>
      <c r="CU912" s="114">
        <f t="shared" ref="CU912:CU920" si="620">SUM(K912:T912)</f>
        <v>1.3</v>
      </c>
      <c r="CV912" s="114"/>
      <c r="CW912" s="114"/>
      <c r="CX912" s="114">
        <f>SUM(U912:AD912)</f>
        <v>25.2</v>
      </c>
      <c r="CY912" s="114"/>
      <c r="CZ912" s="114"/>
      <c r="DA912" s="114">
        <f t="shared" ref="DA912:DA920" si="621">SUM(AE912:AO912)</f>
        <v>28.800000000000004</v>
      </c>
      <c r="DB912" s="115">
        <f t="shared" si="599"/>
        <v>55.300000000000004</v>
      </c>
      <c r="DC912" s="116">
        <f t="shared" ref="DC912:DC920" si="622">COUNT(K912:T912)</f>
        <v>10</v>
      </c>
      <c r="DD912" s="116">
        <f>COUNT(U912:AD912)</f>
        <v>10</v>
      </c>
      <c r="DE912" s="116">
        <f t="shared" ref="DE912:DE920" si="623">COUNT(AE912:AO912)</f>
        <v>10</v>
      </c>
      <c r="DF912" s="117">
        <f t="shared" ref="DF912:DF920" si="624">COUNT(K912:AO912)</f>
        <v>30</v>
      </c>
      <c r="DH912" s="119">
        <v>14.095936599423629</v>
      </c>
      <c r="DI912" s="119">
        <v>8.5975216138328516</v>
      </c>
      <c r="DJ912" s="120">
        <v>11.996541786743514</v>
      </c>
      <c r="DK912" s="121"/>
      <c r="DL912" s="119">
        <v>12.468676171079428</v>
      </c>
      <c r="DM912" s="119">
        <v>20.477012898845889</v>
      </c>
      <c r="DN912" s="120">
        <v>16.827644263408008</v>
      </c>
      <c r="DO912" s="121"/>
      <c r="DP912" s="119">
        <v>19.603337590464029</v>
      </c>
      <c r="DQ912" s="119">
        <v>26.504512558535549</v>
      </c>
      <c r="DR912" s="120">
        <v>32.205483184333765</v>
      </c>
      <c r="DS912" s="121"/>
      <c r="DT912" s="119">
        <v>35.994485763654119</v>
      </c>
      <c r="DU912" s="119">
        <v>25.681458943730746</v>
      </c>
      <c r="DV912" s="120">
        <v>31.141296671925474</v>
      </c>
      <c r="DW912" s="121"/>
      <c r="DX912" s="119">
        <v>31.597656655543197</v>
      </c>
      <c r="DY912" s="119">
        <v>25.098138672599184</v>
      </c>
      <c r="DZ912" s="120">
        <v>33.197538005190957</v>
      </c>
      <c r="EA912" s="121"/>
      <c r="EB912" s="119">
        <v>22.334959349593493</v>
      </c>
      <c r="EC912" s="119">
        <v>14.249906191369604</v>
      </c>
      <c r="ED912" s="120">
        <v>17.281801125703566</v>
      </c>
      <c r="EE912" s="121"/>
      <c r="EF912" s="119">
        <v>14.352854122621565</v>
      </c>
      <c r="EG912" s="119">
        <v>15.144735729386893</v>
      </c>
      <c r="EH912" s="120">
        <v>17.322410147991544</v>
      </c>
      <c r="EI912" s="121"/>
      <c r="EJ912" s="119">
        <v>12.079248120300752</v>
      </c>
      <c r="EK912" s="119">
        <v>13.421386800334169</v>
      </c>
      <c r="EL912" s="120">
        <v>15.692698412698412</v>
      </c>
      <c r="EM912" s="121"/>
      <c r="EN912" s="119">
        <v>17.754109211252072</v>
      </c>
      <c r="EO912" s="119">
        <v>14.626964975179261</v>
      </c>
      <c r="EP912" s="120">
        <v>19.872497242140099</v>
      </c>
      <c r="EQ912" s="121"/>
      <c r="ER912" s="119">
        <v>27.984875621890549</v>
      </c>
      <c r="ES912" s="119">
        <v>32.820497512437811</v>
      </c>
      <c r="ET912" s="120">
        <v>42.594626865671643</v>
      </c>
      <c r="EU912" s="121"/>
      <c r="EV912" s="119">
        <v>30.32740288568257</v>
      </c>
      <c r="EW912" s="119">
        <v>36.658375878653338</v>
      </c>
      <c r="EX912" s="120">
        <v>25.017554568997404</v>
      </c>
      <c r="EY912" s="121"/>
      <c r="EZ912" s="119">
        <v>26.627497600236282</v>
      </c>
      <c r="FA912" s="119">
        <v>12.61302517905929</v>
      </c>
      <c r="FB912" s="120">
        <v>7.5077530827733874</v>
      </c>
    </row>
    <row r="913" spans="1:158" s="118" customFormat="1" ht="15" customHeight="1" x14ac:dyDescent="0.25">
      <c r="A913" s="260">
        <v>21205660</v>
      </c>
      <c r="B913" s="534">
        <v>-74.526611110000005</v>
      </c>
      <c r="C913" s="534">
        <v>4.5818888900000001</v>
      </c>
      <c r="D913" s="87">
        <v>810</v>
      </c>
      <c r="E913" s="645" t="s">
        <v>664</v>
      </c>
      <c r="F913" s="89" t="s">
        <v>455</v>
      </c>
      <c r="G913" s="89" t="s">
        <v>1515</v>
      </c>
      <c r="H913" s="89" t="s">
        <v>1520</v>
      </c>
      <c r="I913" s="89" t="s">
        <v>1552</v>
      </c>
      <c r="J913" s="171" t="s">
        <v>1179</v>
      </c>
      <c r="K913" s="246">
        <v>9.4</v>
      </c>
      <c r="L913" s="91">
        <v>8.1999999999999993</v>
      </c>
      <c r="M913" s="91">
        <v>15.9</v>
      </c>
      <c r="N913" s="91">
        <v>8.1999999999999993</v>
      </c>
      <c r="O913" s="91">
        <v>4.5</v>
      </c>
      <c r="P913" s="91">
        <v>0</v>
      </c>
      <c r="Q913" s="91">
        <v>0.5</v>
      </c>
      <c r="R913" s="91">
        <v>0.5</v>
      </c>
      <c r="S913" s="91">
        <v>0</v>
      </c>
      <c r="T913" s="126">
        <v>2.4</v>
      </c>
      <c r="U913" s="126">
        <v>0</v>
      </c>
      <c r="V913" s="661">
        <v>0</v>
      </c>
      <c r="W913" s="661">
        <v>0</v>
      </c>
      <c r="X913" s="126">
        <v>9.4</v>
      </c>
      <c r="Y913" s="126">
        <v>8.1999999999999993</v>
      </c>
      <c r="Z913" s="339">
        <v>4.2</v>
      </c>
      <c r="AA913" s="91">
        <v>1.9</v>
      </c>
      <c r="AB913" s="91">
        <v>0</v>
      </c>
      <c r="AC913" s="91">
        <v>0</v>
      </c>
      <c r="AD913" s="246">
        <v>15.5</v>
      </c>
      <c r="AE913" s="91">
        <v>6.9</v>
      </c>
      <c r="AF913" s="91">
        <v>0</v>
      </c>
      <c r="AG913" s="91">
        <v>0</v>
      </c>
      <c r="AH913" s="91">
        <v>42.4</v>
      </c>
      <c r="AI913" s="91">
        <v>0.5</v>
      </c>
      <c r="AJ913" s="91">
        <v>0</v>
      </c>
      <c r="AK913" s="91">
        <v>27.9</v>
      </c>
      <c r="AL913" s="91">
        <v>27.1</v>
      </c>
      <c r="AM913" s="126">
        <v>1.4</v>
      </c>
      <c r="AN913" s="126">
        <v>0</v>
      </c>
      <c r="AO913" s="120"/>
      <c r="AP913" s="92">
        <f t="shared" si="610"/>
        <v>195.00000000000003</v>
      </c>
      <c r="AQ913" s="93">
        <v>129.96666666666664</v>
      </c>
      <c r="AR913" s="94">
        <f t="shared" si="614"/>
        <v>150.03847140292388</v>
      </c>
      <c r="AS913" s="95">
        <f t="shared" si="615"/>
        <v>150.0384714029239</v>
      </c>
      <c r="AT913" s="96">
        <f t="shared" si="616"/>
        <v>30</v>
      </c>
      <c r="AU913" s="97">
        <f t="shared" si="617"/>
        <v>19</v>
      </c>
      <c r="AV913" s="98"/>
      <c r="AW913" s="58">
        <f t="shared" si="598"/>
        <v>0</v>
      </c>
      <c r="AX913" s="99"/>
      <c r="AY913" s="100">
        <f t="shared" si="618"/>
        <v>42.4</v>
      </c>
      <c r="AZ913" s="101">
        <v>90.3</v>
      </c>
      <c r="BA913" s="102">
        <f t="shared" si="611"/>
        <v>-47.9</v>
      </c>
      <c r="BB913" s="102" t="str">
        <f t="shared" si="612"/>
        <v/>
      </c>
      <c r="BC913" s="102" t="str">
        <f t="shared" si="613"/>
        <v/>
      </c>
      <c r="BD913" s="102">
        <v>12.617861704068599</v>
      </c>
      <c r="BE913" s="103">
        <f t="shared" si="619"/>
        <v>6.3821382959314015</v>
      </c>
      <c r="BF913" s="169" t="s">
        <v>664</v>
      </c>
      <c r="BG913" s="105">
        <v>76.096296296296288</v>
      </c>
      <c r="BH913" s="105">
        <v>93.157142857142858</v>
      </c>
      <c r="BI913" s="105">
        <v>134.51379310344825</v>
      </c>
      <c r="BJ913" s="105">
        <v>129.96666666666664</v>
      </c>
      <c r="BK913" s="105">
        <v>139.58571428571429</v>
      </c>
      <c r="BL913" s="105">
        <v>45.5448275862069</v>
      </c>
      <c r="BM913" s="105">
        <v>37.703448275862065</v>
      </c>
      <c r="BN913" s="105">
        <v>37.607692307692311</v>
      </c>
      <c r="BO913" s="105">
        <v>79.030769230769238</v>
      </c>
      <c r="BP913" s="105">
        <v>127.30370370370373</v>
      </c>
      <c r="BQ913" s="105">
        <v>157.13333333333335</v>
      </c>
      <c r="BR913" s="106">
        <v>86.066666666666677</v>
      </c>
      <c r="BS913" s="107"/>
      <c r="BT913" s="108">
        <v>6.7383273880301209</v>
      </c>
      <c r="BU913" s="108">
        <v>8.5961318567590865</v>
      </c>
      <c r="BV913" s="108">
        <v>11.551724137931036</v>
      </c>
      <c r="BW913" s="108">
        <v>12.617861704068599</v>
      </c>
      <c r="BX913" s="108">
        <v>12.665555555555557</v>
      </c>
      <c r="BY913" s="109">
        <v>8.1080459770114945</v>
      </c>
      <c r="BZ913" s="109">
        <v>6.4827586206896521</v>
      </c>
      <c r="CA913" s="109">
        <v>5.9778061224489774</v>
      </c>
      <c r="CB913" s="109">
        <v>8.5287356321839081</v>
      </c>
      <c r="CC913" s="109">
        <v>11.148148148148145</v>
      </c>
      <c r="CD913" s="109">
        <v>12.332512315270938</v>
      </c>
      <c r="CE913" s="109">
        <v>8.9380952380952365</v>
      </c>
      <c r="CF913" s="110"/>
      <c r="CG913" s="111">
        <v>88.5</v>
      </c>
      <c r="CH913" s="111">
        <v>85.1</v>
      </c>
      <c r="CI913" s="111">
        <v>91.2</v>
      </c>
      <c r="CJ913" s="111">
        <v>90.3</v>
      </c>
      <c r="CK913" s="111">
        <v>110.9</v>
      </c>
      <c r="CL913" s="111">
        <v>76.2</v>
      </c>
      <c r="CM913" s="111">
        <v>73.3</v>
      </c>
      <c r="CN913" s="111">
        <v>102.4</v>
      </c>
      <c r="CO913" s="111">
        <v>81</v>
      </c>
      <c r="CP913" s="111">
        <v>109</v>
      </c>
      <c r="CQ913" s="111">
        <v>83.4</v>
      </c>
      <c r="CR913" s="111">
        <v>101.4</v>
      </c>
      <c r="CS913" s="112"/>
      <c r="CT913" s="646" t="s">
        <v>664</v>
      </c>
      <c r="CU913" s="114">
        <f t="shared" si="620"/>
        <v>49.6</v>
      </c>
      <c r="CV913" s="114"/>
      <c r="CW913" s="114"/>
      <c r="CX913" s="114">
        <f>SUM(U913:AD913)</f>
        <v>39.200000000000003</v>
      </c>
      <c r="CY913" s="114"/>
      <c r="CZ913" s="114"/>
      <c r="DA913" s="114">
        <f t="shared" si="621"/>
        <v>106.19999999999999</v>
      </c>
      <c r="DB913" s="115">
        <f t="shared" si="599"/>
        <v>195</v>
      </c>
      <c r="DC913" s="116">
        <f t="shared" si="622"/>
        <v>10</v>
      </c>
      <c r="DD913" s="116">
        <f>COUNT(U913:AD913)</f>
        <v>10</v>
      </c>
      <c r="DE913" s="116">
        <f t="shared" si="623"/>
        <v>10</v>
      </c>
      <c r="DF913" s="117">
        <f t="shared" si="624"/>
        <v>30</v>
      </c>
      <c r="DH913" s="119">
        <v>25.421624850657107</v>
      </c>
      <c r="DI913" s="119">
        <v>22.586499402628434</v>
      </c>
      <c r="DJ913" s="120">
        <v>19.373357228195935</v>
      </c>
      <c r="DK913" s="121"/>
      <c r="DL913" s="119">
        <v>40.53258715168473</v>
      </c>
      <c r="DM913" s="119">
        <v>27.89028020675449</v>
      </c>
      <c r="DN913" s="120">
        <v>23.547503011931123</v>
      </c>
      <c r="DO913" s="121"/>
      <c r="DP913" s="119">
        <v>27.631339031339035</v>
      </c>
      <c r="DQ913" s="119">
        <v>43.97663817663819</v>
      </c>
      <c r="DR913" s="120">
        <v>54.484330484330499</v>
      </c>
      <c r="DS913" s="121"/>
      <c r="DT913" s="119">
        <v>43.479779304722541</v>
      </c>
      <c r="DU913" s="119">
        <v>50.994802888254824</v>
      </c>
      <c r="DV913" s="120">
        <v>47.344648576253427</v>
      </c>
      <c r="DW913" s="121"/>
      <c r="DX913" s="119">
        <v>50.296789321789312</v>
      </c>
      <c r="DY913" s="119">
        <v>34.003463203463198</v>
      </c>
      <c r="DZ913" s="120">
        <v>55.964033189033174</v>
      </c>
      <c r="EA913" s="121"/>
      <c r="EB913" s="119">
        <v>19.301395458845789</v>
      </c>
      <c r="EC913" s="119">
        <v>11.095971302428257</v>
      </c>
      <c r="ED913" s="120">
        <v>11.841918953011668</v>
      </c>
      <c r="EE913" s="121"/>
      <c r="EF913" s="119">
        <v>16.16379928315412</v>
      </c>
      <c r="EG913" s="119">
        <v>8.9108124253285528</v>
      </c>
      <c r="EH913" s="120">
        <v>13.469832735961766</v>
      </c>
      <c r="EI913" s="121"/>
      <c r="EJ913" s="119">
        <v>10.412147505422995</v>
      </c>
      <c r="EK913" s="119">
        <v>14.472885032537963</v>
      </c>
      <c r="EL913" s="120">
        <v>23.114967462039047</v>
      </c>
      <c r="EM913" s="121"/>
      <c r="EN913" s="119">
        <v>15.716129032258067</v>
      </c>
      <c r="EO913" s="119">
        <v>34.53667861409798</v>
      </c>
      <c r="EP913" s="120">
        <v>36.962007168458797</v>
      </c>
      <c r="EQ913" s="121"/>
      <c r="ER913" s="119">
        <v>38.02538577561203</v>
      </c>
      <c r="ES913" s="119">
        <v>44.121847082028097</v>
      </c>
      <c r="ET913" s="120">
        <v>54.868151757744535</v>
      </c>
      <c r="EU913" s="121"/>
      <c r="EV913" s="119">
        <v>45.598351702909348</v>
      </c>
      <c r="EW913" s="119">
        <v>60.864760202561811</v>
      </c>
      <c r="EX913" s="120">
        <v>43.388739946380703</v>
      </c>
      <c r="EY913" s="121"/>
      <c r="EZ913" s="119">
        <v>37.758724279835398</v>
      </c>
      <c r="FA913" s="119">
        <v>38.069069958847741</v>
      </c>
      <c r="FB913" s="120">
        <v>17.275909465020579</v>
      </c>
    </row>
    <row r="914" spans="1:158" s="118" customFormat="1" ht="15" customHeight="1" x14ac:dyDescent="0.25">
      <c r="A914" s="260">
        <v>23120240</v>
      </c>
      <c r="B914" s="534">
        <v>-74.154638890000001</v>
      </c>
      <c r="C914" s="534">
        <v>5.3713888900000004</v>
      </c>
      <c r="D914" s="87">
        <v>1038</v>
      </c>
      <c r="E914" s="645" t="s">
        <v>665</v>
      </c>
      <c r="F914" s="89" t="s">
        <v>455</v>
      </c>
      <c r="G914" s="89" t="s">
        <v>1515</v>
      </c>
      <c r="H914" s="89" t="s">
        <v>1518</v>
      </c>
      <c r="I914" s="89" t="s">
        <v>1589</v>
      </c>
      <c r="J914" s="171" t="s">
        <v>1180</v>
      </c>
      <c r="K914" s="246">
        <v>0</v>
      </c>
      <c r="L914" s="91">
        <v>0</v>
      </c>
      <c r="M914" s="91">
        <v>23.2</v>
      </c>
      <c r="N914" s="91">
        <v>21.2</v>
      </c>
      <c r="O914" s="91">
        <v>0</v>
      </c>
      <c r="P914" s="91">
        <v>0</v>
      </c>
      <c r="Q914" s="91">
        <v>11.9</v>
      </c>
      <c r="R914" s="91">
        <v>11.2</v>
      </c>
      <c r="S914" s="91">
        <v>0</v>
      </c>
      <c r="T914" s="126">
        <v>0</v>
      </c>
      <c r="U914" s="126" t="s">
        <v>1301</v>
      </c>
      <c r="V914" s="661" t="s">
        <v>1301</v>
      </c>
      <c r="W914" s="661" t="s">
        <v>1301</v>
      </c>
      <c r="X914" s="126" t="s">
        <v>1301</v>
      </c>
      <c r="Y914" s="126" t="s">
        <v>1301</v>
      </c>
      <c r="Z914" s="339" t="s">
        <v>1301</v>
      </c>
      <c r="AA914" s="91" t="s">
        <v>1301</v>
      </c>
      <c r="AB914" s="91" t="s">
        <v>1301</v>
      </c>
      <c r="AC914" s="91" t="s">
        <v>1301</v>
      </c>
      <c r="AD914" s="246" t="s">
        <v>1301</v>
      </c>
      <c r="AE914" s="91" t="s">
        <v>1301</v>
      </c>
      <c r="AF914" s="91" t="s">
        <v>1301</v>
      </c>
      <c r="AG914" s="91" t="s">
        <v>1301</v>
      </c>
      <c r="AH914" s="91" t="s">
        <v>1301</v>
      </c>
      <c r="AI914" s="91" t="s">
        <v>1301</v>
      </c>
      <c r="AJ914" s="91" t="s">
        <v>1301</v>
      </c>
      <c r="AK914" s="91" t="s">
        <v>1301</v>
      </c>
      <c r="AL914" s="91">
        <v>0</v>
      </c>
      <c r="AM914" s="126">
        <v>0</v>
      </c>
      <c r="AN914" s="126">
        <v>0</v>
      </c>
      <c r="AO914" s="120"/>
      <c r="AP914" s="92">
        <f t="shared" si="610"/>
        <v>67.5</v>
      </c>
      <c r="AQ914" s="93">
        <v>292.43999999999994</v>
      </c>
      <c r="AR914" s="94">
        <f t="shared" si="614"/>
        <v>23.081657775954046</v>
      </c>
      <c r="AS914" s="95">
        <f t="shared" si="615"/>
        <v>53.265364098355491</v>
      </c>
      <c r="AT914" s="96">
        <f t="shared" si="616"/>
        <v>13</v>
      </c>
      <c r="AU914" s="97">
        <f t="shared" si="617"/>
        <v>4</v>
      </c>
      <c r="AV914" s="98"/>
      <c r="AW914" s="58">
        <f t="shared" si="598"/>
        <v>0</v>
      </c>
      <c r="AX914" s="99"/>
      <c r="AY914" s="100">
        <f t="shared" si="618"/>
        <v>23.2</v>
      </c>
      <c r="AZ914" s="101"/>
      <c r="BA914" s="102" t="str">
        <f t="shared" si="611"/>
        <v/>
      </c>
      <c r="BB914" s="102" t="str">
        <f t="shared" si="612"/>
        <v/>
      </c>
      <c r="BC914" s="102" t="str">
        <f t="shared" si="613"/>
        <v/>
      </c>
      <c r="BD914" s="102">
        <v>16.533333333333331</v>
      </c>
      <c r="BE914" s="103">
        <f t="shared" si="619"/>
        <v>-12.533333333333331</v>
      </c>
      <c r="BF914" s="169" t="s">
        <v>665</v>
      </c>
      <c r="BG914" s="105">
        <v>143.44333333333333</v>
      </c>
      <c r="BH914" s="105">
        <v>206.83333333333337</v>
      </c>
      <c r="BI914" s="105">
        <v>279.71333333333331</v>
      </c>
      <c r="BJ914" s="105">
        <v>292.43999999999994</v>
      </c>
      <c r="BK914" s="105">
        <v>216.63103448275862</v>
      </c>
      <c r="BL914" s="105">
        <v>112.88333333333334</v>
      </c>
      <c r="BM914" s="105">
        <v>81.674074074074099</v>
      </c>
      <c r="BN914" s="105">
        <v>93.98666666666665</v>
      </c>
      <c r="BO914" s="105">
        <v>178.85172413793103</v>
      </c>
      <c r="BP914" s="105">
        <v>265.00740740740736</v>
      </c>
      <c r="BQ914" s="105">
        <v>274.20740740740746</v>
      </c>
      <c r="BR914" s="106">
        <v>174.20344827586209</v>
      </c>
      <c r="BS914" s="107"/>
      <c r="BT914" s="108">
        <v>10.133333333333335</v>
      </c>
      <c r="BU914" s="108">
        <v>12.337920771756975</v>
      </c>
      <c r="BV914" s="108">
        <v>15.599999999999998</v>
      </c>
      <c r="BW914" s="108">
        <v>16.533333333333331</v>
      </c>
      <c r="BX914" s="108">
        <v>14.636781609195404</v>
      </c>
      <c r="BY914" s="109">
        <v>8.6333333333333311</v>
      </c>
      <c r="BZ914" s="109">
        <v>7.4068965517241363</v>
      </c>
      <c r="CA914" s="109">
        <v>7.2333333333333307</v>
      </c>
      <c r="CB914" s="109">
        <v>11.758620689655171</v>
      </c>
      <c r="CC914" s="109">
        <v>16.481481481481485</v>
      </c>
      <c r="CD914" s="109">
        <v>16.296296296296294</v>
      </c>
      <c r="CE914" s="109">
        <v>11.24666666666667</v>
      </c>
      <c r="CF914" s="110"/>
      <c r="CG914" s="111"/>
      <c r="CH914" s="111"/>
      <c r="CI914" s="111"/>
      <c r="CJ914" s="111"/>
      <c r="CK914" s="111"/>
      <c r="CL914" s="111"/>
      <c r="CM914" s="111"/>
      <c r="CN914" s="111"/>
      <c r="CO914" s="111"/>
      <c r="CP914" s="111"/>
      <c r="CQ914" s="111"/>
      <c r="CR914" s="111"/>
      <c r="CS914" s="112"/>
      <c r="CT914" s="646" t="s">
        <v>665</v>
      </c>
      <c r="CU914" s="114">
        <f t="shared" si="620"/>
        <v>67.5</v>
      </c>
      <c r="CV914" s="114"/>
      <c r="CW914" s="114"/>
      <c r="CX914" s="114">
        <f>SUM(U914:AC914)</f>
        <v>0</v>
      </c>
      <c r="CY914" s="114"/>
      <c r="CZ914" s="114"/>
      <c r="DA914" s="114">
        <f t="shared" si="621"/>
        <v>0</v>
      </c>
      <c r="DB914" s="115">
        <f t="shared" si="599"/>
        <v>67.5</v>
      </c>
      <c r="DC914" s="116">
        <f t="shared" si="622"/>
        <v>10</v>
      </c>
      <c r="DD914" s="116">
        <f>COUNT(U914:AC914)</f>
        <v>0</v>
      </c>
      <c r="DE914" s="116">
        <f t="shared" si="623"/>
        <v>3</v>
      </c>
      <c r="DF914" s="117">
        <f t="shared" si="624"/>
        <v>13</v>
      </c>
      <c r="DH914" s="119">
        <v>58.698883818216373</v>
      </c>
      <c r="DI914" s="119">
        <v>63.49879254611141</v>
      </c>
      <c r="DJ914" s="120">
        <v>53.098990302338841</v>
      </c>
      <c r="DK914" s="121"/>
      <c r="DL914" s="119">
        <v>73.244608598010899</v>
      </c>
      <c r="DM914" s="119">
        <v>78.785810073788895</v>
      </c>
      <c r="DN914" s="120">
        <v>57.326247994866847</v>
      </c>
      <c r="DO914" s="121"/>
      <c r="DP914" s="119">
        <v>89.70844036697244</v>
      </c>
      <c r="DQ914" s="119">
        <v>85.90808280404606</v>
      </c>
      <c r="DR914" s="120">
        <v>107.81014349564803</v>
      </c>
      <c r="DS914" s="121"/>
      <c r="DT914" s="119">
        <v>107.40323007518798</v>
      </c>
      <c r="DU914" s="119">
        <v>114.40344060150376</v>
      </c>
      <c r="DV914" s="120">
        <v>110.70332932330825</v>
      </c>
      <c r="DW914" s="121"/>
      <c r="DX914" s="119">
        <v>100.42429522081068</v>
      </c>
      <c r="DY914" s="119">
        <v>86.120834845735047</v>
      </c>
      <c r="DZ914" s="120">
        <v>89.02153660012101</v>
      </c>
      <c r="EA914" s="121"/>
      <c r="EB914" s="119">
        <v>56.290131463628398</v>
      </c>
      <c r="EC914" s="119">
        <v>32.194355828220864</v>
      </c>
      <c r="ED914" s="120">
        <v>25.59551270815075</v>
      </c>
      <c r="EE914" s="121"/>
      <c r="EF914" s="119">
        <v>34.878027282266522</v>
      </c>
      <c r="EG914" s="119">
        <v>23.285330535152148</v>
      </c>
      <c r="EH914" s="120">
        <v>37.076642182581317</v>
      </c>
      <c r="EI914" s="121"/>
      <c r="EJ914" s="119">
        <v>31.807632763276334</v>
      </c>
      <c r="EK914" s="119">
        <v>31.807632763276334</v>
      </c>
      <c r="EL914" s="120">
        <v>47.511401140114017</v>
      </c>
      <c r="EM914" s="121"/>
      <c r="EN914" s="119">
        <v>51.012734082396996</v>
      </c>
      <c r="EO914" s="119">
        <v>72.81817727840199</v>
      </c>
      <c r="EP914" s="120">
        <v>89.822421972534315</v>
      </c>
      <c r="EQ914" s="121"/>
      <c r="ER914" s="119">
        <v>88.714638896223917</v>
      </c>
      <c r="ES914" s="119">
        <v>105.61742804330603</v>
      </c>
      <c r="ET914" s="120">
        <v>130.32150448904147</v>
      </c>
      <c r="EU914" s="121"/>
      <c r="EV914" s="119">
        <v>101.33673642294333</v>
      </c>
      <c r="EW914" s="119">
        <v>99.821231890197424</v>
      </c>
      <c r="EX914" s="120">
        <v>86.68685927306619</v>
      </c>
      <c r="EY914" s="121"/>
      <c r="EZ914" s="119">
        <v>73.695403804178369</v>
      </c>
      <c r="FA914" s="119">
        <v>74.895328967882762</v>
      </c>
      <c r="FB914" s="120">
        <v>65.19593389460556</v>
      </c>
    </row>
    <row r="915" spans="1:158" s="118" customFormat="1" ht="15" customHeight="1" x14ac:dyDescent="0.25">
      <c r="A915" s="260">
        <v>21201550</v>
      </c>
      <c r="B915" s="534">
        <v>-74.226388889999996</v>
      </c>
      <c r="C915" s="534">
        <v>4.7966666699999996</v>
      </c>
      <c r="D915" s="87">
        <v>2560</v>
      </c>
      <c r="E915" s="645" t="s">
        <v>666</v>
      </c>
      <c r="F915" s="89" t="s">
        <v>455</v>
      </c>
      <c r="G915" s="89" t="s">
        <v>1515</v>
      </c>
      <c r="H915" s="89" t="s">
        <v>1520</v>
      </c>
      <c r="I915" s="89" t="s">
        <v>1552</v>
      </c>
      <c r="J915" s="171" t="s">
        <v>1181</v>
      </c>
      <c r="K915" s="246">
        <v>11.2</v>
      </c>
      <c r="L915" s="91">
        <v>1.2</v>
      </c>
      <c r="M915" s="91">
        <v>3.8</v>
      </c>
      <c r="N915" s="91">
        <v>4.8</v>
      </c>
      <c r="O915" s="91">
        <v>0.2</v>
      </c>
      <c r="P915" s="91">
        <v>0.9</v>
      </c>
      <c r="Q915" s="91">
        <v>0.3</v>
      </c>
      <c r="R915" s="91">
        <v>0</v>
      </c>
      <c r="S915" s="91">
        <v>0</v>
      </c>
      <c r="T915" s="126">
        <v>2.4</v>
      </c>
      <c r="U915" s="126">
        <v>0</v>
      </c>
      <c r="V915" s="661">
        <v>0</v>
      </c>
      <c r="W915" s="661">
        <v>1</v>
      </c>
      <c r="X915" s="126">
        <v>10.199999999999999</v>
      </c>
      <c r="Y915" s="126">
        <v>3.4</v>
      </c>
      <c r="Z915" s="339">
        <v>6.1</v>
      </c>
      <c r="AA915" s="91">
        <v>3.2</v>
      </c>
      <c r="AB915" s="91">
        <v>0</v>
      </c>
      <c r="AC915" s="91">
        <v>2.5</v>
      </c>
      <c r="AD915" s="246">
        <v>0.3</v>
      </c>
      <c r="AE915" s="91">
        <v>2</v>
      </c>
      <c r="AF915" s="91">
        <v>2.1</v>
      </c>
      <c r="AG915" s="91">
        <v>12.2</v>
      </c>
      <c r="AH915" s="91">
        <v>13.5</v>
      </c>
      <c r="AI915" s="91">
        <v>5.7</v>
      </c>
      <c r="AJ915" s="91">
        <v>10.7</v>
      </c>
      <c r="AK915" s="91">
        <v>0.7</v>
      </c>
      <c r="AL915" s="91">
        <v>5.2</v>
      </c>
      <c r="AM915" s="126">
        <v>3.7</v>
      </c>
      <c r="AN915" s="126">
        <v>0</v>
      </c>
      <c r="AO915" s="120"/>
      <c r="AP915" s="92">
        <f t="shared" si="610"/>
        <v>107.30000000000001</v>
      </c>
      <c r="AQ915" s="93">
        <v>109.77037037037036</v>
      </c>
      <c r="AR915" s="94">
        <f t="shared" si="614"/>
        <v>97.749510763209415</v>
      </c>
      <c r="AS915" s="95">
        <f t="shared" si="615"/>
        <v>97.749510763209415</v>
      </c>
      <c r="AT915" s="96">
        <f t="shared" si="616"/>
        <v>30</v>
      </c>
      <c r="AU915" s="97">
        <f t="shared" si="617"/>
        <v>24</v>
      </c>
      <c r="AV915" s="98"/>
      <c r="AW915" s="58">
        <f t="shared" si="598"/>
        <v>0</v>
      </c>
      <c r="AX915" s="99"/>
      <c r="AY915" s="100">
        <f t="shared" si="618"/>
        <v>13.5</v>
      </c>
      <c r="AZ915" s="101">
        <v>52.3</v>
      </c>
      <c r="BA915" s="102">
        <f t="shared" si="611"/>
        <v>-38.799999999999997</v>
      </c>
      <c r="BB915" s="102" t="str">
        <f t="shared" si="612"/>
        <v/>
      </c>
      <c r="BC915" s="102" t="str">
        <f t="shared" si="613"/>
        <v/>
      </c>
      <c r="BD915" s="102">
        <v>13.497448979591836</v>
      </c>
      <c r="BE915" s="103">
        <f t="shared" si="619"/>
        <v>10.502551020408164</v>
      </c>
      <c r="BF915" s="169" t="s">
        <v>666</v>
      </c>
      <c r="BG915" s="105">
        <v>28.028571428571428</v>
      </c>
      <c r="BH915" s="105">
        <v>46.6</v>
      </c>
      <c r="BI915" s="105">
        <v>90.322222222222194</v>
      </c>
      <c r="BJ915" s="105">
        <v>109.77037037037036</v>
      </c>
      <c r="BK915" s="105">
        <v>102.75000000000001</v>
      </c>
      <c r="BL915" s="105">
        <v>65.630769230769232</v>
      </c>
      <c r="BM915" s="105">
        <v>54.138461538461534</v>
      </c>
      <c r="BN915" s="105">
        <v>43.41538461538461</v>
      </c>
      <c r="BO915" s="105">
        <v>58.286206896551718</v>
      </c>
      <c r="BP915" s="105">
        <v>101.33928571428571</v>
      </c>
      <c r="BQ915" s="105">
        <v>102.66896551724136</v>
      </c>
      <c r="BR915" s="106">
        <v>51.731034482758616</v>
      </c>
      <c r="BS915" s="107"/>
      <c r="BT915" s="142">
        <v>4.6718192627823996</v>
      </c>
      <c r="BU915" s="143">
        <v>7.1062215710699652</v>
      </c>
      <c r="BV915" s="143">
        <v>10.403448275862065</v>
      </c>
      <c r="BW915" s="143">
        <v>13.497448979591836</v>
      </c>
      <c r="BX915" s="143">
        <v>13.733333333333333</v>
      </c>
      <c r="BY915" s="143">
        <v>11.923076923076925</v>
      </c>
      <c r="BZ915" s="143">
        <v>10.307692307692305</v>
      </c>
      <c r="CA915" s="143">
        <v>9.1153846153846096</v>
      </c>
      <c r="CB915" s="143">
        <v>9.31034482758621</v>
      </c>
      <c r="CC915" s="143">
        <v>12.500000000000002</v>
      </c>
      <c r="CD915" s="143">
        <v>12.586206896551726</v>
      </c>
      <c r="CE915" s="144">
        <v>6.8620689655172393</v>
      </c>
      <c r="CF915" s="110"/>
      <c r="CG915" s="111">
        <v>37</v>
      </c>
      <c r="CH915" s="111">
        <v>43</v>
      </c>
      <c r="CI915" s="111">
        <v>51</v>
      </c>
      <c r="CJ915" s="111">
        <v>52.3</v>
      </c>
      <c r="CK915" s="111">
        <v>49.6</v>
      </c>
      <c r="CL915" s="111">
        <v>58.4</v>
      </c>
      <c r="CM915" s="111">
        <v>40.299999999999997</v>
      </c>
      <c r="CN915" s="111">
        <v>25.1</v>
      </c>
      <c r="CO915" s="111">
        <v>44.7</v>
      </c>
      <c r="CP915" s="111">
        <v>67.3</v>
      </c>
      <c r="CQ915" s="111">
        <v>51.8</v>
      </c>
      <c r="CR915" s="111">
        <v>40</v>
      </c>
      <c r="CS915" s="112"/>
      <c r="CT915" s="646" t="s">
        <v>666</v>
      </c>
      <c r="CU915" s="114">
        <f t="shared" si="620"/>
        <v>24.799999999999997</v>
      </c>
      <c r="CV915" s="114"/>
      <c r="CW915" s="114"/>
      <c r="CX915" s="114">
        <f t="shared" ref="CX915:CX920" si="625">SUM(U915:AD915)</f>
        <v>26.7</v>
      </c>
      <c r="CY915" s="114"/>
      <c r="CZ915" s="114"/>
      <c r="DA915" s="114">
        <f t="shared" si="621"/>
        <v>55.800000000000011</v>
      </c>
      <c r="DB915" s="115">
        <f t="shared" si="599"/>
        <v>107.30000000000001</v>
      </c>
      <c r="DC915" s="116">
        <f t="shared" si="622"/>
        <v>10</v>
      </c>
      <c r="DD915" s="116">
        <f t="shared" ref="DD915:DD920" si="626">COUNT(U915:AD915)</f>
        <v>10</v>
      </c>
      <c r="DE915" s="116">
        <f t="shared" si="623"/>
        <v>10</v>
      </c>
      <c r="DF915" s="117">
        <f t="shared" si="624"/>
        <v>30</v>
      </c>
      <c r="DH915" s="119">
        <v>9.7526588628762543</v>
      </c>
      <c r="DI915" s="119">
        <v>8.1764715719063545</v>
      </c>
      <c r="DJ915" s="120">
        <v>7.6839130434782597</v>
      </c>
      <c r="DK915" s="121"/>
      <c r="DL915" s="119">
        <v>11.817621803248084</v>
      </c>
      <c r="DM915" s="119">
        <v>14.873903304088104</v>
      </c>
      <c r="DN915" s="120">
        <v>22.922111256300163</v>
      </c>
      <c r="DO915" s="121"/>
      <c r="DP915" s="119">
        <v>16.326913875598088</v>
      </c>
      <c r="DQ915" s="119">
        <v>24.357990430622014</v>
      </c>
      <c r="DR915" s="120">
        <v>26.387822966507176</v>
      </c>
      <c r="DS915" s="121"/>
      <c r="DT915" s="119">
        <v>28.363486513486521</v>
      </c>
      <c r="DU915" s="119">
        <v>32.947484333847974</v>
      </c>
      <c r="DV915" s="120">
        <v>34.28448369812007</v>
      </c>
      <c r="DW915" s="121"/>
      <c r="DX915" s="119">
        <v>35.062940808856347</v>
      </c>
      <c r="DY915" s="119">
        <v>20.461387376127131</v>
      </c>
      <c r="DZ915" s="120">
        <v>38.040889206320863</v>
      </c>
      <c r="EA915" s="121"/>
      <c r="EB915" s="119">
        <v>28.746585735963581</v>
      </c>
      <c r="EC915" s="119">
        <v>18.549317147192717</v>
      </c>
      <c r="ED915" s="120">
        <v>16.704097116843702</v>
      </c>
      <c r="EE915" s="121"/>
      <c r="EF915" s="119">
        <v>19.15325801366264</v>
      </c>
      <c r="EG915" s="119">
        <v>17.227798213347349</v>
      </c>
      <c r="EH915" s="120">
        <v>16.214398318444562</v>
      </c>
      <c r="EI915" s="121"/>
      <c r="EJ915" s="119">
        <v>12.811387631975869</v>
      </c>
      <c r="EK915" s="119">
        <v>13.774649859943979</v>
      </c>
      <c r="EL915" s="120">
        <v>15.990152984270633</v>
      </c>
      <c r="EM915" s="121"/>
      <c r="EN915" s="119">
        <v>15.277658200602666</v>
      </c>
      <c r="EO915" s="119">
        <v>14.690055962117947</v>
      </c>
      <c r="EP915" s="120">
        <v>29.380111924235894</v>
      </c>
      <c r="EQ915" s="121"/>
      <c r="ER915" s="119">
        <v>28.569933951013667</v>
      </c>
      <c r="ES915" s="119">
        <v>32.524250068801024</v>
      </c>
      <c r="ET915" s="120">
        <v>36.873997798367114</v>
      </c>
      <c r="EU915" s="121"/>
      <c r="EV915" s="119">
        <v>33.505648897833112</v>
      </c>
      <c r="EW915" s="119">
        <v>29.915757944493848</v>
      </c>
      <c r="EX915" s="120">
        <v>29.217723592455659</v>
      </c>
      <c r="EY915" s="121"/>
      <c r="EZ915" s="119">
        <v>27.276328502415453</v>
      </c>
      <c r="FA915" s="119">
        <v>16.639613526570045</v>
      </c>
      <c r="FB915" s="120">
        <v>7.2666666666666657</v>
      </c>
    </row>
    <row r="916" spans="1:158" s="118" customFormat="1" ht="15" customHeight="1" x14ac:dyDescent="0.25">
      <c r="A916" s="260">
        <v>21205920</v>
      </c>
      <c r="B916" s="534">
        <v>-73.963888890000007</v>
      </c>
      <c r="C916" s="534">
        <v>4.8208333300000001</v>
      </c>
      <c r="D916" s="87">
        <v>2650</v>
      </c>
      <c r="E916" s="645" t="s">
        <v>667</v>
      </c>
      <c r="F916" s="89" t="s">
        <v>455</v>
      </c>
      <c r="G916" s="89" t="s">
        <v>1515</v>
      </c>
      <c r="H916" s="89" t="s">
        <v>1520</v>
      </c>
      <c r="I916" s="89" t="s">
        <v>1552</v>
      </c>
      <c r="J916" s="171" t="s">
        <v>1182</v>
      </c>
      <c r="K916" s="246" t="s">
        <v>1301</v>
      </c>
      <c r="L916" s="91" t="s">
        <v>1301</v>
      </c>
      <c r="M916" s="91" t="s">
        <v>1301</v>
      </c>
      <c r="N916" s="91" t="s">
        <v>1301</v>
      </c>
      <c r="O916" s="91" t="s">
        <v>1301</v>
      </c>
      <c r="P916" s="91" t="s">
        <v>1301</v>
      </c>
      <c r="Q916" s="91" t="s">
        <v>1301</v>
      </c>
      <c r="R916" s="91" t="s">
        <v>1301</v>
      </c>
      <c r="S916" s="91" t="s">
        <v>1301</v>
      </c>
      <c r="T916" s="126" t="s">
        <v>1301</v>
      </c>
      <c r="U916" s="126" t="s">
        <v>1301</v>
      </c>
      <c r="V916" s="661" t="s">
        <v>1301</v>
      </c>
      <c r="W916" s="661" t="s">
        <v>1301</v>
      </c>
      <c r="X916" s="126" t="s">
        <v>1301</v>
      </c>
      <c r="Y916" s="126" t="s">
        <v>1301</v>
      </c>
      <c r="Z916" s="339" t="s">
        <v>1301</v>
      </c>
      <c r="AA916" s="91" t="s">
        <v>1301</v>
      </c>
      <c r="AB916" s="91" t="s">
        <v>1301</v>
      </c>
      <c r="AC916" s="91" t="s">
        <v>1301</v>
      </c>
      <c r="AD916" s="246" t="s">
        <v>1301</v>
      </c>
      <c r="AE916" s="91" t="s">
        <v>1301</v>
      </c>
      <c r="AF916" s="91" t="s">
        <v>1301</v>
      </c>
      <c r="AG916" s="91" t="s">
        <v>1301</v>
      </c>
      <c r="AH916" s="91" t="s">
        <v>1301</v>
      </c>
      <c r="AI916" s="91" t="s">
        <v>1301</v>
      </c>
      <c r="AJ916" s="91" t="s">
        <v>1301</v>
      </c>
      <c r="AK916" s="91" t="s">
        <v>1301</v>
      </c>
      <c r="AL916" s="91" t="s">
        <v>1301</v>
      </c>
      <c r="AM916" s="126" t="s">
        <v>1301</v>
      </c>
      <c r="AN916" s="126" t="s">
        <v>1301</v>
      </c>
      <c r="AO916" s="120"/>
      <c r="AP916" s="92" t="str">
        <f t="shared" si="610"/>
        <v/>
      </c>
      <c r="AQ916" s="93">
        <v>100.69199999999996</v>
      </c>
      <c r="AR916" s="94" t="e">
        <f t="shared" si="614"/>
        <v>#VALUE!</v>
      </c>
      <c r="AS916" s="95" t="e">
        <f t="shared" si="615"/>
        <v>#VALUE!</v>
      </c>
      <c r="AT916" s="96">
        <f t="shared" si="616"/>
        <v>0</v>
      </c>
      <c r="AU916" s="97">
        <f t="shared" si="617"/>
        <v>0</v>
      </c>
      <c r="AV916" s="98"/>
      <c r="AW916" s="58" t="e">
        <f t="shared" si="598"/>
        <v>#N/A</v>
      </c>
      <c r="AX916" s="99"/>
      <c r="AY916" s="100">
        <f t="shared" si="618"/>
        <v>0</v>
      </c>
      <c r="AZ916" s="101">
        <v>81.5</v>
      </c>
      <c r="BA916" s="102" t="str">
        <f t="shared" si="611"/>
        <v/>
      </c>
      <c r="BB916" s="102" t="str">
        <f t="shared" si="612"/>
        <v/>
      </c>
      <c r="BC916" s="102" t="e">
        <f t="shared" si="613"/>
        <v>#N/A</v>
      </c>
      <c r="BD916" s="102">
        <v>13.26011611541168</v>
      </c>
      <c r="BE916" s="103">
        <f t="shared" si="619"/>
        <v>-13.26011611541168</v>
      </c>
      <c r="BF916" s="169" t="s">
        <v>667</v>
      </c>
      <c r="BG916" s="105">
        <v>31.407142857142862</v>
      </c>
      <c r="BH916" s="105">
        <v>42.903999999999996</v>
      </c>
      <c r="BI916" s="105">
        <v>66.742307692307705</v>
      </c>
      <c r="BJ916" s="105">
        <v>100.69199999999996</v>
      </c>
      <c r="BK916" s="105">
        <v>99.467999999999989</v>
      </c>
      <c r="BL916" s="105">
        <v>87.32</v>
      </c>
      <c r="BM916" s="105">
        <v>96.985185185185202</v>
      </c>
      <c r="BN916" s="105">
        <v>77.988888888888894</v>
      </c>
      <c r="BO916" s="105">
        <v>60.420000000000016</v>
      </c>
      <c r="BP916" s="105">
        <v>80.082142857142841</v>
      </c>
      <c r="BQ916" s="105">
        <v>88.088461538461544</v>
      </c>
      <c r="BR916" s="106">
        <v>44.853846153846156</v>
      </c>
      <c r="BS916" s="107"/>
      <c r="BT916" s="142">
        <v>5.3151010701545758</v>
      </c>
      <c r="BU916" s="143">
        <v>6.4225690473044814</v>
      </c>
      <c r="BV916" s="143">
        <v>9.131545338441887</v>
      </c>
      <c r="BW916" s="143">
        <v>13.26011611541168</v>
      </c>
      <c r="BX916" s="143">
        <v>15.370370370370372</v>
      </c>
      <c r="BY916" s="143">
        <v>15.725369458128078</v>
      </c>
      <c r="BZ916" s="143">
        <v>16.309195402298847</v>
      </c>
      <c r="CA916" s="143">
        <v>15.140229885057469</v>
      </c>
      <c r="CB916" s="143">
        <v>12.628647214854112</v>
      </c>
      <c r="CC916" s="143">
        <v>12.535714285714286</v>
      </c>
      <c r="CD916" s="143">
        <v>12.018233588775903</v>
      </c>
      <c r="CE916" s="144">
        <v>5.8690476190476177</v>
      </c>
      <c r="CF916" s="110"/>
      <c r="CG916" s="111">
        <v>30</v>
      </c>
      <c r="CH916" s="111">
        <v>56.2</v>
      </c>
      <c r="CI916" s="111">
        <v>46.4</v>
      </c>
      <c r="CJ916" s="111">
        <v>81.5</v>
      </c>
      <c r="CK916" s="111">
        <v>40.200000000000003</v>
      </c>
      <c r="CL916" s="111">
        <v>30.5</v>
      </c>
      <c r="CM916" s="111">
        <v>96</v>
      </c>
      <c r="CN916" s="111">
        <v>27.3</v>
      </c>
      <c r="CO916" s="111">
        <v>41.8</v>
      </c>
      <c r="CP916" s="111">
        <v>60</v>
      </c>
      <c r="CQ916" s="111">
        <v>46.4</v>
      </c>
      <c r="CR916" s="111">
        <v>44.1</v>
      </c>
      <c r="CS916" s="112"/>
      <c r="CT916" s="646" t="s">
        <v>667</v>
      </c>
      <c r="CU916" s="114">
        <f t="shared" si="620"/>
        <v>0</v>
      </c>
      <c r="CV916" s="114"/>
      <c r="CW916" s="114"/>
      <c r="CX916" s="114">
        <f t="shared" si="625"/>
        <v>0</v>
      </c>
      <c r="CY916" s="114"/>
      <c r="CZ916" s="114"/>
      <c r="DA916" s="114">
        <f t="shared" si="621"/>
        <v>0</v>
      </c>
      <c r="DB916" s="115">
        <f t="shared" si="599"/>
        <v>0</v>
      </c>
      <c r="DC916" s="116">
        <f t="shared" si="622"/>
        <v>0</v>
      </c>
      <c r="DD916" s="116">
        <f t="shared" si="626"/>
        <v>0</v>
      </c>
      <c r="DE916" s="116">
        <f t="shared" si="623"/>
        <v>0</v>
      </c>
      <c r="DF916" s="117">
        <f t="shared" si="624"/>
        <v>0</v>
      </c>
      <c r="DH916" s="119">
        <v>14.841318681318686</v>
      </c>
      <c r="DI916" s="119">
        <v>12.152673992673995</v>
      </c>
      <c r="DJ916" s="120">
        <v>6.8829304029304046</v>
      </c>
      <c r="DK916" s="121"/>
      <c r="DL916" s="119">
        <v>11.714767113620326</v>
      </c>
      <c r="DM916" s="119">
        <v>13.975511644318985</v>
      </c>
      <c r="DN916" s="120">
        <v>19.113567395906848</v>
      </c>
      <c r="DO916" s="121"/>
      <c r="DP916" s="119">
        <v>17.382655130458286</v>
      </c>
      <c r="DQ916" s="119">
        <v>16.97365148032986</v>
      </c>
      <c r="DR916" s="120">
        <v>23.824462619981066</v>
      </c>
      <c r="DS916" s="121"/>
      <c r="DT916" s="119">
        <v>27.923548239597622</v>
      </c>
      <c r="DU916" s="119">
        <v>24.701600365797898</v>
      </c>
      <c r="DV916" s="120">
        <v>34.367443987197078</v>
      </c>
      <c r="DW916" s="121"/>
      <c r="DX916" s="119">
        <v>31.845679012345677</v>
      </c>
      <c r="DY916" s="119">
        <v>26.225853304284676</v>
      </c>
      <c r="DZ916" s="120">
        <v>37.465504720406678</v>
      </c>
      <c r="EA916" s="121"/>
      <c r="EB916" s="119">
        <v>31.780239599789358</v>
      </c>
      <c r="EC916" s="119">
        <v>24.552957697033523</v>
      </c>
      <c r="ED916" s="120">
        <v>27.226061962436368</v>
      </c>
      <c r="EE916" s="121"/>
      <c r="EF916" s="119">
        <v>29.870949438420578</v>
      </c>
      <c r="EG916" s="119">
        <v>34.566382962185692</v>
      </c>
      <c r="EH916" s="120">
        <v>30.770075006801136</v>
      </c>
      <c r="EI916" s="121"/>
      <c r="EJ916" s="119">
        <v>25.707584476907183</v>
      </c>
      <c r="EK916" s="119">
        <v>24.707289361074217</v>
      </c>
      <c r="EL916" s="120">
        <v>24.907348384240809</v>
      </c>
      <c r="EM916" s="121"/>
      <c r="EN916" s="119">
        <v>19.762452992016893</v>
      </c>
      <c r="EO916" s="119">
        <v>20.167836643135185</v>
      </c>
      <c r="EP916" s="120">
        <v>26.856666886587057</v>
      </c>
      <c r="EQ916" s="121"/>
      <c r="ER916" s="119">
        <v>19.906462837524355</v>
      </c>
      <c r="ES916" s="119">
        <v>29.309515635148927</v>
      </c>
      <c r="ET916" s="120">
        <v>33.710944604249789</v>
      </c>
      <c r="EU916" s="121"/>
      <c r="EV916" s="119">
        <v>28.309653996101353</v>
      </c>
      <c r="EW916" s="119">
        <v>26.709108187134493</v>
      </c>
      <c r="EX916" s="120">
        <v>21.007163742690054</v>
      </c>
      <c r="EY916" s="121"/>
      <c r="EZ916" s="119">
        <v>23.112282878411911</v>
      </c>
      <c r="FA916" s="119">
        <v>12.706752924494859</v>
      </c>
      <c r="FB916" s="120">
        <v>7.6040411201701517</v>
      </c>
    </row>
    <row r="917" spans="1:158" s="118" customFormat="1" ht="15" customHeight="1" x14ac:dyDescent="0.25">
      <c r="A917" s="260">
        <v>23060200</v>
      </c>
      <c r="B917" s="534">
        <v>-74.239111109999996</v>
      </c>
      <c r="C917" s="534">
        <v>5.0597500000000002</v>
      </c>
      <c r="D917" s="87">
        <v>1798</v>
      </c>
      <c r="E917" s="645" t="s">
        <v>668</v>
      </c>
      <c r="F917" s="89" t="s">
        <v>455</v>
      </c>
      <c r="G917" s="89" t="s">
        <v>1515</v>
      </c>
      <c r="H917" s="89" t="s">
        <v>1518</v>
      </c>
      <c r="I917" s="89" t="s">
        <v>1637</v>
      </c>
      <c r="J917" s="171" t="s">
        <v>1183</v>
      </c>
      <c r="K917" s="246">
        <v>30</v>
      </c>
      <c r="L917" s="91">
        <v>25.4</v>
      </c>
      <c r="M917" s="91">
        <v>18</v>
      </c>
      <c r="N917" s="91">
        <v>8.4</v>
      </c>
      <c r="O917" s="91">
        <v>0</v>
      </c>
      <c r="P917" s="91">
        <v>29</v>
      </c>
      <c r="Q917" s="91">
        <v>2.2000000000000002</v>
      </c>
      <c r="R917" s="91">
        <v>0</v>
      </c>
      <c r="S917" s="91">
        <v>0</v>
      </c>
      <c r="T917" s="126">
        <v>0</v>
      </c>
      <c r="U917" s="126">
        <v>0</v>
      </c>
      <c r="V917" s="661">
        <v>0</v>
      </c>
      <c r="W917" s="661">
        <v>2.7</v>
      </c>
      <c r="X917" s="126">
        <v>20</v>
      </c>
      <c r="Y917" s="126">
        <v>8</v>
      </c>
      <c r="Z917" s="339">
        <v>8.1999999999999993</v>
      </c>
      <c r="AA917" s="91">
        <v>8.4</v>
      </c>
      <c r="AB917" s="91">
        <v>2.5</v>
      </c>
      <c r="AC917" s="91">
        <v>8.4</v>
      </c>
      <c r="AD917" s="246">
        <v>0</v>
      </c>
      <c r="AE917" s="91">
        <v>9.5</v>
      </c>
      <c r="AF917" s="91">
        <v>4</v>
      </c>
      <c r="AG917" s="91">
        <v>34</v>
      </c>
      <c r="AH917" s="91">
        <v>49</v>
      </c>
      <c r="AI917" s="91">
        <v>40</v>
      </c>
      <c r="AJ917" s="91">
        <v>52.2</v>
      </c>
      <c r="AK917" s="91">
        <v>6.4</v>
      </c>
      <c r="AL917" s="91">
        <v>23</v>
      </c>
      <c r="AM917" s="126">
        <v>0</v>
      </c>
      <c r="AN917" s="126">
        <v>0</v>
      </c>
      <c r="AO917" s="120"/>
      <c r="AP917" s="92">
        <f t="shared" si="610"/>
        <v>389.3</v>
      </c>
      <c r="AQ917" s="93">
        <v>257.04285714285714</v>
      </c>
      <c r="AR917" s="94">
        <f t="shared" si="614"/>
        <v>151.45334296670927</v>
      </c>
      <c r="AS917" s="95">
        <f t="shared" si="615"/>
        <v>151.45334296670927</v>
      </c>
      <c r="AT917" s="96">
        <f t="shared" si="616"/>
        <v>30</v>
      </c>
      <c r="AU917" s="97">
        <f t="shared" si="617"/>
        <v>21</v>
      </c>
      <c r="AV917" s="98"/>
      <c r="AW917" s="58">
        <f t="shared" si="598"/>
        <v>0</v>
      </c>
      <c r="AX917" s="99"/>
      <c r="AY917" s="100">
        <f t="shared" si="618"/>
        <v>52.2</v>
      </c>
      <c r="AZ917" s="101">
        <v>130.1</v>
      </c>
      <c r="BA917" s="102">
        <f t="shared" si="611"/>
        <v>-77.899999999999991</v>
      </c>
      <c r="BB917" s="102" t="str">
        <f t="shared" si="612"/>
        <v/>
      </c>
      <c r="BC917" s="102" t="str">
        <f t="shared" si="613"/>
        <v/>
      </c>
      <c r="BD917" s="102">
        <v>17.123662306777646</v>
      </c>
      <c r="BE917" s="103">
        <f t="shared" si="619"/>
        <v>3.8763376932223537</v>
      </c>
      <c r="BF917" s="169" t="s">
        <v>668</v>
      </c>
      <c r="BG917" s="105">
        <v>155.68965517241378</v>
      </c>
      <c r="BH917" s="105">
        <v>177.52</v>
      </c>
      <c r="BI917" s="105">
        <v>226.18214285714291</v>
      </c>
      <c r="BJ917" s="105">
        <v>257.04285714285714</v>
      </c>
      <c r="BK917" s="105">
        <v>164.71428571428572</v>
      </c>
      <c r="BL917" s="105">
        <v>66.600000000000009</v>
      </c>
      <c r="BM917" s="105">
        <v>51.906896551724145</v>
      </c>
      <c r="BN917" s="105">
        <v>51.610714285714273</v>
      </c>
      <c r="BO917" s="105">
        <v>97.857142857142861</v>
      </c>
      <c r="BP917" s="105">
        <v>251.38275862068969</v>
      </c>
      <c r="BQ917" s="105">
        <v>280.50769230769231</v>
      </c>
      <c r="BR917" s="106">
        <v>168.45999999999998</v>
      </c>
      <c r="BS917" s="107"/>
      <c r="BT917" s="108">
        <v>11.244444444444444</v>
      </c>
      <c r="BU917" s="108">
        <v>12.199917898193759</v>
      </c>
      <c r="BV917" s="108">
        <v>15.792567049808429</v>
      </c>
      <c r="BW917" s="108">
        <v>17.123662306777646</v>
      </c>
      <c r="BX917" s="108">
        <v>12.98045977011494</v>
      </c>
      <c r="BY917" s="109">
        <v>8.0142857142857142</v>
      </c>
      <c r="BZ917" s="109">
        <v>6.5091954022988485</v>
      </c>
      <c r="CA917" s="109">
        <v>7.2290640394088639</v>
      </c>
      <c r="CB917" s="109">
        <v>9.2499999999999982</v>
      </c>
      <c r="CC917" s="109">
        <v>16.121111111111109</v>
      </c>
      <c r="CD917" s="109">
        <v>17.677764565992867</v>
      </c>
      <c r="CE917" s="109">
        <v>11.899999999999999</v>
      </c>
      <c r="CF917" s="110"/>
      <c r="CG917" s="111">
        <v>87.2</v>
      </c>
      <c r="CH917" s="111">
        <v>106</v>
      </c>
      <c r="CI917" s="111">
        <v>90</v>
      </c>
      <c r="CJ917" s="111">
        <v>130.1</v>
      </c>
      <c r="CK917" s="111">
        <v>75.3</v>
      </c>
      <c r="CL917" s="111">
        <v>77.099999999999994</v>
      </c>
      <c r="CM917" s="111">
        <v>43</v>
      </c>
      <c r="CN917" s="111">
        <v>151.19999999999999</v>
      </c>
      <c r="CO917" s="111">
        <v>60</v>
      </c>
      <c r="CP917" s="111">
        <v>88.1</v>
      </c>
      <c r="CQ917" s="111">
        <v>94.3</v>
      </c>
      <c r="CR917" s="111">
        <v>82.8</v>
      </c>
      <c r="CS917" s="112"/>
      <c r="CT917" s="646" t="s">
        <v>668</v>
      </c>
      <c r="CU917" s="114">
        <f t="shared" si="620"/>
        <v>113.00000000000001</v>
      </c>
      <c r="CV917" s="114"/>
      <c r="CW917" s="114"/>
      <c r="CX917" s="114">
        <f t="shared" si="625"/>
        <v>58.199999999999996</v>
      </c>
      <c r="CY917" s="114"/>
      <c r="CZ917" s="114"/>
      <c r="DA917" s="114">
        <f t="shared" si="621"/>
        <v>218.1</v>
      </c>
      <c r="DB917" s="115">
        <f t="shared" si="599"/>
        <v>389.3</v>
      </c>
      <c r="DC917" s="116">
        <f t="shared" si="622"/>
        <v>10</v>
      </c>
      <c r="DD917" s="116">
        <f t="shared" si="626"/>
        <v>10</v>
      </c>
      <c r="DE917" s="116">
        <f t="shared" si="623"/>
        <v>10</v>
      </c>
      <c r="DF917" s="117">
        <f t="shared" si="624"/>
        <v>30</v>
      </c>
      <c r="DH917" s="119">
        <v>64.694837422701013</v>
      </c>
      <c r="DI917" s="119">
        <v>49.896018352284088</v>
      </c>
      <c r="DJ917" s="120">
        <v>52.49581089168165</v>
      </c>
      <c r="DK917" s="121"/>
      <c r="DL917" s="119">
        <v>56.034927293064897</v>
      </c>
      <c r="DM917" s="119">
        <v>72.895887397464605</v>
      </c>
      <c r="DN917" s="120">
        <v>51.592518642803896</v>
      </c>
      <c r="DO917" s="121"/>
      <c r="DP917" s="119">
        <v>63.304872979214785</v>
      </c>
      <c r="DQ917" s="119">
        <v>66.905150115473447</v>
      </c>
      <c r="DR917" s="120">
        <v>86.306643571978441</v>
      </c>
      <c r="DS917" s="121"/>
      <c r="DT917" s="119">
        <v>90.786196762015749</v>
      </c>
      <c r="DU917" s="119">
        <v>94.085695102485488</v>
      </c>
      <c r="DV917" s="120">
        <v>87.286728825153915</v>
      </c>
      <c r="DW917" s="121"/>
      <c r="DX917" s="119">
        <v>87.306115479588811</v>
      </c>
      <c r="DY917" s="119">
        <v>47.503327437347878</v>
      </c>
      <c r="DZ917" s="120">
        <v>62.104350186511638</v>
      </c>
      <c r="EA917" s="121"/>
      <c r="EB917" s="119">
        <v>30.759354838709676</v>
      </c>
      <c r="EC917" s="119">
        <v>20.672683284457477</v>
      </c>
      <c r="ED917" s="120">
        <v>16.677961876832843</v>
      </c>
      <c r="EE917" s="121"/>
      <c r="EF917" s="119">
        <v>18.76530952380952</v>
      </c>
      <c r="EG917" s="119">
        <v>16.170107142857137</v>
      </c>
      <c r="EH917" s="120">
        <v>20.96125</v>
      </c>
      <c r="EI917" s="121"/>
      <c r="EJ917" s="119">
        <v>16.515322231164486</v>
      </c>
      <c r="EK917" s="119">
        <v>18.016715161270348</v>
      </c>
      <c r="EL917" s="120">
        <v>21.219686745496187</v>
      </c>
      <c r="EM917" s="121"/>
      <c r="EN917" s="119">
        <v>37.358402302986676</v>
      </c>
      <c r="EO917" s="119">
        <v>27.215395226100505</v>
      </c>
      <c r="EP917" s="120">
        <v>55.033345328055631</v>
      </c>
      <c r="EQ917" s="121"/>
      <c r="ER917" s="119">
        <v>69.505760805210187</v>
      </c>
      <c r="ES917" s="119">
        <v>99.208222616933085</v>
      </c>
      <c r="ET917" s="120">
        <v>112.80934991119005</v>
      </c>
      <c r="EU917" s="121"/>
      <c r="EV917" s="119">
        <v>92.417397385550601</v>
      </c>
      <c r="EW917" s="119">
        <v>82.815589864973916</v>
      </c>
      <c r="EX917" s="120">
        <v>81.215288611544466</v>
      </c>
      <c r="EY917" s="121"/>
      <c r="EZ917" s="119">
        <v>65.623918633659571</v>
      </c>
      <c r="FA917" s="119">
        <v>61.322350796392257</v>
      </c>
      <c r="FB917" s="120">
        <v>46.817063903281529</v>
      </c>
    </row>
    <row r="918" spans="1:158" s="118" customFormat="1" ht="15" customHeight="1" x14ac:dyDescent="0.25">
      <c r="A918" s="260">
        <v>24011060</v>
      </c>
      <c r="B918" s="534">
        <v>-73.801555559999997</v>
      </c>
      <c r="C918" s="534">
        <v>5.4624444399999996</v>
      </c>
      <c r="D918" s="87">
        <v>2600</v>
      </c>
      <c r="E918" s="645" t="s">
        <v>669</v>
      </c>
      <c r="F918" s="89" t="s">
        <v>455</v>
      </c>
      <c r="G918" s="89" t="s">
        <v>1515</v>
      </c>
      <c r="H918" s="89" t="s">
        <v>752</v>
      </c>
      <c r="I918" s="89" t="s">
        <v>1588</v>
      </c>
      <c r="J918" s="171" t="s">
        <v>1184</v>
      </c>
      <c r="K918" s="246">
        <v>0.5</v>
      </c>
      <c r="L918" s="91">
        <v>0</v>
      </c>
      <c r="M918" s="91">
        <v>13.5</v>
      </c>
      <c r="N918" s="91">
        <v>37.799999999999997</v>
      </c>
      <c r="O918" s="91">
        <v>1.2</v>
      </c>
      <c r="P918" s="91">
        <v>0</v>
      </c>
      <c r="Q918" s="91">
        <v>0</v>
      </c>
      <c r="R918" s="91">
        <v>0</v>
      </c>
      <c r="S918" s="91">
        <v>0.5</v>
      </c>
      <c r="T918" s="126">
        <v>0</v>
      </c>
      <c r="U918" s="126">
        <v>0</v>
      </c>
      <c r="V918" s="661">
        <v>0</v>
      </c>
      <c r="W918" s="661">
        <v>0</v>
      </c>
      <c r="X918" s="126">
        <v>12</v>
      </c>
      <c r="Y918" s="126">
        <v>0</v>
      </c>
      <c r="Z918" s="339">
        <v>10.5</v>
      </c>
      <c r="AA918" s="91">
        <v>5.2</v>
      </c>
      <c r="AB918" s="91">
        <v>0</v>
      </c>
      <c r="AC918" s="91">
        <v>7.5</v>
      </c>
      <c r="AD918" s="246">
        <v>0.7</v>
      </c>
      <c r="AE918" s="91">
        <v>0</v>
      </c>
      <c r="AF918" s="91">
        <v>8.6999999999999993</v>
      </c>
      <c r="AG918" s="91">
        <v>1.5</v>
      </c>
      <c r="AH918" s="91">
        <v>11.5</v>
      </c>
      <c r="AI918" s="91">
        <v>1.2</v>
      </c>
      <c r="AJ918" s="91">
        <v>1</v>
      </c>
      <c r="AK918" s="91">
        <v>9.5</v>
      </c>
      <c r="AL918" s="91">
        <v>1.4</v>
      </c>
      <c r="AM918" s="126">
        <v>0</v>
      </c>
      <c r="AN918" s="126">
        <v>0</v>
      </c>
      <c r="AO918" s="120"/>
      <c r="AP918" s="92">
        <f t="shared" si="610"/>
        <v>124.20000000000002</v>
      </c>
      <c r="AQ918" s="93">
        <v>147.10714285714289</v>
      </c>
      <c r="AR918" s="94">
        <f t="shared" si="614"/>
        <v>84.428259286234521</v>
      </c>
      <c r="AS918" s="95">
        <f t="shared" si="615"/>
        <v>84.428259286234521</v>
      </c>
      <c r="AT918" s="96">
        <f t="shared" si="616"/>
        <v>30</v>
      </c>
      <c r="AU918" s="97">
        <f t="shared" si="617"/>
        <v>17</v>
      </c>
      <c r="AV918" s="98"/>
      <c r="AW918" s="58">
        <f t="shared" si="598"/>
        <v>0</v>
      </c>
      <c r="AX918" s="99"/>
      <c r="AY918" s="100">
        <f t="shared" si="618"/>
        <v>37.799999999999997</v>
      </c>
      <c r="AZ918" s="101">
        <v>72.900000000000006</v>
      </c>
      <c r="BA918" s="102">
        <f t="shared" si="611"/>
        <v>-35.100000000000009</v>
      </c>
      <c r="BB918" s="102" t="str">
        <f t="shared" si="612"/>
        <v/>
      </c>
      <c r="BC918" s="102" t="str">
        <f t="shared" si="613"/>
        <v/>
      </c>
      <c r="BD918" s="102">
        <v>14.750957854406131</v>
      </c>
      <c r="BE918" s="103">
        <f t="shared" si="619"/>
        <v>2.2490421455938687</v>
      </c>
      <c r="BF918" s="169" t="s">
        <v>669</v>
      </c>
      <c r="BG918" s="105">
        <v>38.249999999999993</v>
      </c>
      <c r="BH918" s="105">
        <v>56.557142857142857</v>
      </c>
      <c r="BI918" s="105">
        <v>131.27499999999995</v>
      </c>
      <c r="BJ918" s="105">
        <v>147.10714285714289</v>
      </c>
      <c r="BK918" s="105">
        <v>119.84999999999995</v>
      </c>
      <c r="BL918" s="105">
        <v>46.309999999999995</v>
      </c>
      <c r="BM918" s="105">
        <v>46.796428571428571</v>
      </c>
      <c r="BN918" s="105">
        <v>41.92068965517241</v>
      </c>
      <c r="BO918" s="105">
        <v>62.248275862068958</v>
      </c>
      <c r="BP918" s="105">
        <v>118.01923076923075</v>
      </c>
      <c r="BQ918" s="105">
        <v>126.04285714285713</v>
      </c>
      <c r="BR918" s="106">
        <v>77.727586206896547</v>
      </c>
      <c r="BS918" s="107"/>
      <c r="BT918" s="142">
        <v>6.2125287356321808</v>
      </c>
      <c r="BU918" s="143">
        <v>8.1291982150459159</v>
      </c>
      <c r="BV918" s="143">
        <v>13.18888888888889</v>
      </c>
      <c r="BW918" s="143">
        <v>14.750957854406131</v>
      </c>
      <c r="BX918" s="143">
        <v>11.903448275862067</v>
      </c>
      <c r="BY918" s="143">
        <v>8.1999999999999993</v>
      </c>
      <c r="BZ918" s="143">
        <v>6.9342528735632172</v>
      </c>
      <c r="CA918" s="143">
        <v>6.6471264367816056</v>
      </c>
      <c r="CB918" s="143">
        <v>8.2436781609195418</v>
      </c>
      <c r="CC918" s="143">
        <v>13.603448275862073</v>
      </c>
      <c r="CD918" s="143">
        <v>14.602853745541026</v>
      </c>
      <c r="CE918" s="144">
        <v>8.9344444444444431</v>
      </c>
      <c r="CF918" s="110"/>
      <c r="CG918" s="111">
        <v>31.4</v>
      </c>
      <c r="CH918" s="111">
        <v>47.5</v>
      </c>
      <c r="CI918" s="111">
        <v>80</v>
      </c>
      <c r="CJ918" s="111">
        <v>72.900000000000006</v>
      </c>
      <c r="CK918" s="111">
        <v>75</v>
      </c>
      <c r="CL918" s="111">
        <v>32.299999999999997</v>
      </c>
      <c r="CM918" s="111">
        <v>49.9</v>
      </c>
      <c r="CN918" s="111">
        <v>33.5</v>
      </c>
      <c r="CO918" s="111">
        <v>44.6</v>
      </c>
      <c r="CP918" s="111">
        <v>59.5</v>
      </c>
      <c r="CQ918" s="111">
        <v>52</v>
      </c>
      <c r="CR918" s="111">
        <v>80</v>
      </c>
      <c r="CS918" s="112"/>
      <c r="CT918" s="646" t="s">
        <v>669</v>
      </c>
      <c r="CU918" s="114">
        <f t="shared" si="620"/>
        <v>53.5</v>
      </c>
      <c r="CV918" s="114"/>
      <c r="CW918" s="114"/>
      <c r="CX918" s="114">
        <f t="shared" si="625"/>
        <v>35.900000000000006</v>
      </c>
      <c r="CY918" s="114"/>
      <c r="CZ918" s="114"/>
      <c r="DA918" s="114">
        <f t="shared" si="621"/>
        <v>34.799999999999997</v>
      </c>
      <c r="DB918" s="115">
        <f t="shared" si="599"/>
        <v>124.2</v>
      </c>
      <c r="DC918" s="116">
        <f t="shared" si="622"/>
        <v>10</v>
      </c>
      <c r="DD918" s="116">
        <f t="shared" si="626"/>
        <v>10</v>
      </c>
      <c r="DE918" s="116">
        <f t="shared" si="623"/>
        <v>10</v>
      </c>
      <c r="DF918" s="117">
        <f t="shared" si="624"/>
        <v>30</v>
      </c>
      <c r="DH918" s="119">
        <v>15.439790575916229</v>
      </c>
      <c r="DI918" s="119">
        <v>10.39216673378977</v>
      </c>
      <c r="DJ918" s="120">
        <v>11.975734997986306</v>
      </c>
      <c r="DK918" s="121"/>
      <c r="DL918" s="119">
        <v>15.944894688644689</v>
      </c>
      <c r="DM918" s="119">
        <v>15.543765262515263</v>
      </c>
      <c r="DN918" s="120">
        <v>19.053647741147742</v>
      </c>
      <c r="DO918" s="121"/>
      <c r="DP918" s="119">
        <v>28.707787274453942</v>
      </c>
      <c r="DQ918" s="119">
        <v>37.110066476733145</v>
      </c>
      <c r="DR918" s="120">
        <v>47.612915479582149</v>
      </c>
      <c r="DS918" s="121"/>
      <c r="DT918" s="119">
        <v>50.800955395683452</v>
      </c>
      <c r="DU918" s="119">
        <v>47.866238848920851</v>
      </c>
      <c r="DV918" s="120">
        <v>41.996805755395684</v>
      </c>
      <c r="DW918" s="121"/>
      <c r="DX918" s="119">
        <v>49.150975088967968</v>
      </c>
      <c r="DY918" s="119">
        <v>20.818078291814942</v>
      </c>
      <c r="DZ918" s="120">
        <v>44.174946619217074</v>
      </c>
      <c r="EA918" s="121"/>
      <c r="EB918" s="119">
        <v>21.685671838890723</v>
      </c>
      <c r="EC918" s="119">
        <v>10.193265103994719</v>
      </c>
      <c r="ED918" s="120">
        <v>14.690293826345329</v>
      </c>
      <c r="EE918" s="121"/>
      <c r="EF918" s="119">
        <v>17.491443937418513</v>
      </c>
      <c r="EG918" s="119">
        <v>14.093106258148628</v>
      </c>
      <c r="EH918" s="120">
        <v>15.59237288135593</v>
      </c>
      <c r="EI918" s="121"/>
      <c r="EJ918" s="119">
        <v>14.427997737556563</v>
      </c>
      <c r="EK918" s="119">
        <v>14.329848093083388</v>
      </c>
      <c r="EL918" s="120">
        <v>17.961384938590822</v>
      </c>
      <c r="EM918" s="121"/>
      <c r="EN918" s="119">
        <v>22.672195410223576</v>
      </c>
      <c r="EO918" s="119">
        <v>16.830887422436717</v>
      </c>
      <c r="EP918" s="120">
        <v>37.819994090416628</v>
      </c>
      <c r="EQ918" s="121"/>
      <c r="ER918" s="119">
        <v>35.020604751619871</v>
      </c>
      <c r="ES918" s="119">
        <v>43.750669546436285</v>
      </c>
      <c r="ET918" s="120">
        <v>60.60872570194384</v>
      </c>
      <c r="EU918" s="121"/>
      <c r="EV918" s="119">
        <v>49.442955145118738</v>
      </c>
      <c r="EW918" s="119">
        <v>32.297414248021106</v>
      </c>
      <c r="EX918" s="120">
        <v>31.59963060686016</v>
      </c>
      <c r="EY918" s="121"/>
      <c r="EZ918" s="119">
        <v>34.265217391304347</v>
      </c>
      <c r="FA918" s="119">
        <v>17.595652173913045</v>
      </c>
      <c r="FB918" s="120">
        <v>19.139130434782611</v>
      </c>
    </row>
    <row r="919" spans="1:158" s="118" customFormat="1" ht="15" customHeight="1" x14ac:dyDescent="0.25">
      <c r="A919" s="260">
        <v>21205960</v>
      </c>
      <c r="B919" s="534">
        <v>-74.152583329999999</v>
      </c>
      <c r="C919" s="534">
        <v>4.9390555599999999</v>
      </c>
      <c r="D919" s="87">
        <v>2650</v>
      </c>
      <c r="E919" s="645" t="s">
        <v>670</v>
      </c>
      <c r="F919" s="89" t="s">
        <v>455</v>
      </c>
      <c r="G919" s="89" t="s">
        <v>1515</v>
      </c>
      <c r="H919" s="89" t="s">
        <v>1520</v>
      </c>
      <c r="I919" s="89" t="s">
        <v>1552</v>
      </c>
      <c r="J919" s="171" t="s">
        <v>1161</v>
      </c>
      <c r="K919" s="246">
        <v>9.5</v>
      </c>
      <c r="L919" s="91">
        <v>0.5</v>
      </c>
      <c r="M919" s="91">
        <v>5.4</v>
      </c>
      <c r="N919" s="91">
        <v>12.1</v>
      </c>
      <c r="O919" s="91">
        <v>0.9</v>
      </c>
      <c r="P919" s="91">
        <v>0</v>
      </c>
      <c r="Q919" s="91">
        <v>0.6</v>
      </c>
      <c r="R919" s="91">
        <v>0</v>
      </c>
      <c r="S919" s="91">
        <v>0</v>
      </c>
      <c r="T919" s="126">
        <v>0</v>
      </c>
      <c r="U919" s="126">
        <v>0</v>
      </c>
      <c r="V919" s="661">
        <v>0.5</v>
      </c>
      <c r="W919" s="661">
        <v>4.4000000000000004</v>
      </c>
      <c r="X919" s="126">
        <v>5.2</v>
      </c>
      <c r="Y919" s="126">
        <v>0.4</v>
      </c>
      <c r="Z919" s="339">
        <v>0.5</v>
      </c>
      <c r="AA919" s="91">
        <v>6.5</v>
      </c>
      <c r="AB919" s="91">
        <v>0.4</v>
      </c>
      <c r="AC919" s="91">
        <v>0.3</v>
      </c>
      <c r="AD919" s="246">
        <v>0</v>
      </c>
      <c r="AE919" s="91">
        <v>0</v>
      </c>
      <c r="AF919" s="91">
        <v>0</v>
      </c>
      <c r="AG919" s="91">
        <v>14.4</v>
      </c>
      <c r="AH919" s="91">
        <v>19.7</v>
      </c>
      <c r="AI919" s="91">
        <v>10</v>
      </c>
      <c r="AJ919" s="91">
        <v>0.5</v>
      </c>
      <c r="AK919" s="91">
        <v>0</v>
      </c>
      <c r="AL919" s="91">
        <v>7.1</v>
      </c>
      <c r="AM919" s="126">
        <v>2</v>
      </c>
      <c r="AN919" s="126">
        <v>0</v>
      </c>
      <c r="AO919" s="120"/>
      <c r="AP919" s="92">
        <f t="shared" si="610"/>
        <v>100.89999999999999</v>
      </c>
      <c r="AQ919" s="93" t="s">
        <v>1301</v>
      </c>
      <c r="AR919" s="483"/>
      <c r="AS919" s="484"/>
      <c r="AT919" s="96">
        <f>COUNT(K919:AO919)</f>
        <v>30</v>
      </c>
      <c r="AU919" s="97">
        <f t="shared" si="617"/>
        <v>20</v>
      </c>
      <c r="AV919" s="98"/>
      <c r="AW919" s="58">
        <f t="shared" si="598"/>
        <v>0</v>
      </c>
      <c r="AX919" s="99"/>
      <c r="AY919" s="100">
        <f t="shared" si="618"/>
        <v>19.7</v>
      </c>
      <c r="AZ919" s="101">
        <v>56.5</v>
      </c>
      <c r="BA919" s="102">
        <f t="shared" si="611"/>
        <v>-36.799999999999997</v>
      </c>
      <c r="BB919" s="102" t="str">
        <f t="shared" si="612"/>
        <v/>
      </c>
      <c r="BC919" s="102" t="str">
        <f t="shared" si="613"/>
        <v/>
      </c>
      <c r="BD919" s="102" t="s">
        <v>1301</v>
      </c>
      <c r="BE919" s="103"/>
      <c r="BF919" s="169" t="s">
        <v>670</v>
      </c>
      <c r="BG919" s="105" t="s">
        <v>1301</v>
      </c>
      <c r="BH919" s="105" t="s">
        <v>1301</v>
      </c>
      <c r="BI919" s="105" t="s">
        <v>1301</v>
      </c>
      <c r="BJ919" s="105" t="s">
        <v>1301</v>
      </c>
      <c r="BK919" s="105" t="s">
        <v>1301</v>
      </c>
      <c r="BL919" s="105" t="s">
        <v>1301</v>
      </c>
      <c r="BM919" s="105" t="s">
        <v>1301</v>
      </c>
      <c r="BN919" s="105" t="s">
        <v>1301</v>
      </c>
      <c r="BO919" s="105" t="s">
        <v>1301</v>
      </c>
      <c r="BP919" s="105" t="s">
        <v>1301</v>
      </c>
      <c r="BQ919" s="105" t="s">
        <v>1301</v>
      </c>
      <c r="BR919" s="106" t="s">
        <v>1301</v>
      </c>
      <c r="BS919" s="107"/>
      <c r="BT919" s="142" t="s">
        <v>1301</v>
      </c>
      <c r="BU919" s="143" t="s">
        <v>1301</v>
      </c>
      <c r="BV919" s="143" t="s">
        <v>1301</v>
      </c>
      <c r="BW919" s="143" t="s">
        <v>1301</v>
      </c>
      <c r="BX919" s="143" t="s">
        <v>1301</v>
      </c>
      <c r="BY919" s="143" t="s">
        <v>1301</v>
      </c>
      <c r="BZ919" s="143" t="s">
        <v>1301</v>
      </c>
      <c r="CA919" s="143" t="s">
        <v>1301</v>
      </c>
      <c r="CB919" s="143" t="s">
        <v>1301</v>
      </c>
      <c r="CC919" s="143" t="s">
        <v>1301</v>
      </c>
      <c r="CD919" s="143" t="s">
        <v>1301</v>
      </c>
      <c r="CE919" s="144" t="s">
        <v>1301</v>
      </c>
      <c r="CF919" s="110"/>
      <c r="CG919" s="111">
        <v>22.3</v>
      </c>
      <c r="CH919" s="111">
        <v>53</v>
      </c>
      <c r="CI919" s="111">
        <v>70.5</v>
      </c>
      <c r="CJ919" s="111">
        <v>56.5</v>
      </c>
      <c r="CK919" s="111">
        <v>45.5</v>
      </c>
      <c r="CL919" s="111">
        <v>44</v>
      </c>
      <c r="CM919" s="111">
        <v>28.3</v>
      </c>
      <c r="CN919" s="111">
        <v>30.7</v>
      </c>
      <c r="CO919" s="111">
        <v>48.6</v>
      </c>
      <c r="CP919" s="111">
        <v>42</v>
      </c>
      <c r="CQ919" s="111">
        <v>39.299999999999997</v>
      </c>
      <c r="CR919" s="111">
        <v>50.3</v>
      </c>
      <c r="CS919" s="112"/>
      <c r="CT919" s="646" t="s">
        <v>670</v>
      </c>
      <c r="CU919" s="114">
        <f t="shared" si="620"/>
        <v>29</v>
      </c>
      <c r="CV919" s="114"/>
      <c r="CW919" s="114"/>
      <c r="CX919" s="114">
        <f t="shared" si="625"/>
        <v>18.2</v>
      </c>
      <c r="CY919" s="114"/>
      <c r="CZ919" s="114"/>
      <c r="DA919" s="114">
        <f t="shared" si="621"/>
        <v>53.7</v>
      </c>
      <c r="DB919" s="115">
        <f t="shared" si="599"/>
        <v>100.9</v>
      </c>
      <c r="DC919" s="116">
        <f t="shared" si="622"/>
        <v>10</v>
      </c>
      <c r="DD919" s="116">
        <f t="shared" si="626"/>
        <v>10</v>
      </c>
      <c r="DE919" s="116">
        <f t="shared" si="623"/>
        <v>10</v>
      </c>
      <c r="DF919" s="117">
        <f t="shared" si="624"/>
        <v>30</v>
      </c>
      <c r="DH919" s="119"/>
      <c r="DI919" s="119"/>
      <c r="DJ919" s="120"/>
      <c r="DK919" s="121"/>
      <c r="DL919" s="119"/>
      <c r="DM919" s="119"/>
      <c r="DN919" s="120"/>
      <c r="DO919" s="121"/>
      <c r="DP919" s="119"/>
      <c r="DQ919" s="119"/>
      <c r="DR919" s="120"/>
      <c r="DS919" s="121"/>
      <c r="DT919" s="119"/>
      <c r="DU919" s="119"/>
      <c r="DV919" s="120"/>
      <c r="DW919" s="121"/>
      <c r="DX919" s="119"/>
      <c r="DY919" s="119"/>
      <c r="DZ919" s="120"/>
      <c r="EA919" s="121"/>
      <c r="EB919" s="119"/>
      <c r="EC919" s="119"/>
      <c r="ED919" s="120"/>
      <c r="EE919" s="121"/>
      <c r="EF919" s="119"/>
      <c r="EG919" s="119"/>
      <c r="EH919" s="120"/>
      <c r="EI919" s="121"/>
      <c r="EJ919" s="119"/>
      <c r="EK919" s="119"/>
      <c r="EL919" s="120"/>
      <c r="EM919" s="121"/>
      <c r="EN919" s="119"/>
      <c r="EO919" s="119"/>
      <c r="EP919" s="120"/>
      <c r="EQ919" s="121"/>
      <c r="ER919" s="119"/>
      <c r="ES919" s="119"/>
      <c r="ET919" s="120"/>
      <c r="EU919" s="121"/>
      <c r="EV919" s="119"/>
      <c r="EW919" s="119"/>
      <c r="EX919" s="120"/>
      <c r="EY919" s="121"/>
      <c r="EZ919" s="119"/>
      <c r="FA919" s="119"/>
      <c r="FB919" s="120"/>
    </row>
    <row r="920" spans="1:158" s="118" customFormat="1" ht="15" customHeight="1" x14ac:dyDescent="0.25">
      <c r="A920" s="260">
        <v>21205940</v>
      </c>
      <c r="B920" s="534">
        <v>-74.383972220000004</v>
      </c>
      <c r="C920" s="534">
        <v>4.83497222</v>
      </c>
      <c r="D920" s="87">
        <v>2590</v>
      </c>
      <c r="E920" s="645" t="s">
        <v>671</v>
      </c>
      <c r="F920" s="89" t="s">
        <v>455</v>
      </c>
      <c r="G920" s="89" t="s">
        <v>1515</v>
      </c>
      <c r="H920" s="89" t="s">
        <v>1520</v>
      </c>
      <c r="I920" s="89" t="s">
        <v>1552</v>
      </c>
      <c r="J920" s="171" t="s">
        <v>1185</v>
      </c>
      <c r="K920" s="246">
        <v>22.2</v>
      </c>
      <c r="L920" s="91">
        <v>0.4</v>
      </c>
      <c r="M920" s="91">
        <v>0</v>
      </c>
      <c r="N920" s="91">
        <v>0</v>
      </c>
      <c r="O920" s="91">
        <v>0</v>
      </c>
      <c r="P920" s="91">
        <v>0</v>
      </c>
      <c r="Q920" s="91">
        <v>0.1</v>
      </c>
      <c r="R920" s="91">
        <v>0</v>
      </c>
      <c r="S920" s="91">
        <v>0</v>
      </c>
      <c r="T920" s="126">
        <v>2.8</v>
      </c>
      <c r="U920" s="126">
        <v>0</v>
      </c>
      <c r="V920" s="661">
        <v>0</v>
      </c>
      <c r="W920" s="661">
        <v>0.3</v>
      </c>
      <c r="X920" s="126">
        <v>12.2</v>
      </c>
      <c r="Y920" s="126">
        <v>0</v>
      </c>
      <c r="Z920" s="339">
        <v>9.6</v>
      </c>
      <c r="AA920" s="91">
        <v>1.4</v>
      </c>
      <c r="AB920" s="91">
        <v>1.6</v>
      </c>
      <c r="AC920" s="91">
        <v>5.2</v>
      </c>
      <c r="AD920" s="246">
        <v>5.8</v>
      </c>
      <c r="AE920" s="91">
        <v>1.6</v>
      </c>
      <c r="AF920" s="91">
        <v>1.4</v>
      </c>
      <c r="AG920" s="91">
        <v>22.6</v>
      </c>
      <c r="AH920" s="91">
        <v>22.7</v>
      </c>
      <c r="AI920" s="91">
        <v>7.6</v>
      </c>
      <c r="AJ920" s="91">
        <v>4.5999999999999996</v>
      </c>
      <c r="AK920" s="91">
        <v>0</v>
      </c>
      <c r="AL920" s="91">
        <v>2</v>
      </c>
      <c r="AM920" s="126">
        <v>1.6</v>
      </c>
      <c r="AN920" s="126">
        <v>0</v>
      </c>
      <c r="AO920" s="120"/>
      <c r="AP920" s="92">
        <f t="shared" si="610"/>
        <v>125.7</v>
      </c>
      <c r="AQ920" s="93" t="s">
        <v>1301</v>
      </c>
      <c r="AR920" s="483"/>
      <c r="AS920" s="484"/>
      <c r="AT920" s="96">
        <f t="shared" si="616"/>
        <v>30</v>
      </c>
      <c r="AU920" s="97">
        <f t="shared" si="617"/>
        <v>19</v>
      </c>
      <c r="AV920" s="98"/>
      <c r="AW920" s="58">
        <f t="shared" si="598"/>
        <v>0</v>
      </c>
      <c r="AX920" s="99"/>
      <c r="AY920" s="100">
        <f t="shared" si="618"/>
        <v>22.7</v>
      </c>
      <c r="AZ920" s="101">
        <v>97.4</v>
      </c>
      <c r="BA920" s="102">
        <f t="shared" si="611"/>
        <v>-74.7</v>
      </c>
      <c r="BB920" s="102" t="str">
        <f t="shared" si="612"/>
        <v/>
      </c>
      <c r="BC920" s="102" t="str">
        <f t="shared" si="613"/>
        <v/>
      </c>
      <c r="BD920" s="102" t="s">
        <v>1301</v>
      </c>
      <c r="BE920" s="103" t="e">
        <f>AU920-BD920</f>
        <v>#VALUE!</v>
      </c>
      <c r="BF920" s="169" t="s">
        <v>671</v>
      </c>
      <c r="BG920" s="105" t="s">
        <v>1301</v>
      </c>
      <c r="BH920" s="105" t="s">
        <v>1301</v>
      </c>
      <c r="BI920" s="105" t="s">
        <v>1301</v>
      </c>
      <c r="BJ920" s="105" t="s">
        <v>1301</v>
      </c>
      <c r="BK920" s="105" t="s">
        <v>1301</v>
      </c>
      <c r="BL920" s="105" t="s">
        <v>1301</v>
      </c>
      <c r="BM920" s="105" t="s">
        <v>1301</v>
      </c>
      <c r="BN920" s="105" t="s">
        <v>1301</v>
      </c>
      <c r="BO920" s="105" t="s">
        <v>1301</v>
      </c>
      <c r="BP920" s="105" t="s">
        <v>1301</v>
      </c>
      <c r="BQ920" s="105" t="s">
        <v>1301</v>
      </c>
      <c r="BR920" s="106" t="s">
        <v>1301</v>
      </c>
      <c r="BS920" s="107"/>
      <c r="BT920" s="142" t="s">
        <v>1301</v>
      </c>
      <c r="BU920" s="143" t="s">
        <v>1301</v>
      </c>
      <c r="BV920" s="143" t="s">
        <v>1301</v>
      </c>
      <c r="BW920" s="143" t="s">
        <v>1301</v>
      </c>
      <c r="BX920" s="143" t="s">
        <v>1301</v>
      </c>
      <c r="BY920" s="143" t="s">
        <v>1301</v>
      </c>
      <c r="BZ920" s="143" t="s">
        <v>1301</v>
      </c>
      <c r="CA920" s="143" t="s">
        <v>1301</v>
      </c>
      <c r="CB920" s="143" t="s">
        <v>1301</v>
      </c>
      <c r="CC920" s="143" t="s">
        <v>1301</v>
      </c>
      <c r="CD920" s="143" t="s">
        <v>1301</v>
      </c>
      <c r="CE920" s="144" t="s">
        <v>1301</v>
      </c>
      <c r="CF920" s="110"/>
      <c r="CG920" s="111">
        <v>53.4</v>
      </c>
      <c r="CH920" s="111">
        <v>60.7</v>
      </c>
      <c r="CI920" s="111">
        <v>40.200000000000003</v>
      </c>
      <c r="CJ920" s="111">
        <v>97.4</v>
      </c>
      <c r="CK920" s="111">
        <v>44</v>
      </c>
      <c r="CL920" s="111">
        <v>39.6</v>
      </c>
      <c r="CM920" s="111">
        <v>45</v>
      </c>
      <c r="CN920" s="111">
        <v>44.5</v>
      </c>
      <c r="CO920" s="111">
        <v>35.9</v>
      </c>
      <c r="CP920" s="111">
        <v>40.5</v>
      </c>
      <c r="CQ920" s="111">
        <v>48.2</v>
      </c>
      <c r="CR920" s="111">
        <v>42</v>
      </c>
      <c r="CS920" s="112"/>
      <c r="CT920" s="646" t="s">
        <v>671</v>
      </c>
      <c r="CU920" s="114">
        <f t="shared" si="620"/>
        <v>25.5</v>
      </c>
      <c r="CV920" s="114"/>
      <c r="CW920" s="114"/>
      <c r="CX920" s="114">
        <f t="shared" si="625"/>
        <v>36.1</v>
      </c>
      <c r="CY920" s="114"/>
      <c r="CZ920" s="114"/>
      <c r="DA920" s="114">
        <f t="shared" si="621"/>
        <v>64.099999999999994</v>
      </c>
      <c r="DB920" s="115">
        <f t="shared" si="599"/>
        <v>125.69999999999999</v>
      </c>
      <c r="DC920" s="116">
        <f t="shared" si="622"/>
        <v>10</v>
      </c>
      <c r="DD920" s="116">
        <f t="shared" si="626"/>
        <v>10</v>
      </c>
      <c r="DE920" s="116">
        <f t="shared" si="623"/>
        <v>10</v>
      </c>
      <c r="DF920" s="117">
        <f t="shared" si="624"/>
        <v>30</v>
      </c>
      <c r="DH920" s="119"/>
      <c r="DI920" s="119"/>
      <c r="DJ920" s="120"/>
      <c r="DK920" s="121"/>
      <c r="DL920" s="119"/>
      <c r="DM920" s="119"/>
      <c r="DN920" s="120"/>
      <c r="DO920" s="121"/>
      <c r="DP920" s="119"/>
      <c r="DQ920" s="119"/>
      <c r="DR920" s="120"/>
      <c r="DS920" s="121"/>
      <c r="DT920" s="119"/>
      <c r="DU920" s="119"/>
      <c r="DV920" s="120"/>
      <c r="DW920" s="121"/>
      <c r="DX920" s="119"/>
      <c r="DY920" s="119"/>
      <c r="DZ920" s="120"/>
      <c r="EA920" s="121"/>
      <c r="EB920" s="119"/>
      <c r="EC920" s="119"/>
      <c r="ED920" s="120"/>
      <c r="EE920" s="121"/>
      <c r="EF920" s="119"/>
      <c r="EG920" s="119"/>
      <c r="EH920" s="120"/>
      <c r="EI920" s="121"/>
      <c r="EJ920" s="119"/>
      <c r="EK920" s="119"/>
      <c r="EL920" s="120"/>
      <c r="EM920" s="121"/>
      <c r="EN920" s="119"/>
      <c r="EO920" s="119"/>
      <c r="EP920" s="120"/>
      <c r="EQ920" s="121"/>
      <c r="ER920" s="119"/>
      <c r="ES920" s="119"/>
      <c r="ET920" s="120"/>
      <c r="EU920" s="121"/>
      <c r="EV920" s="119"/>
      <c r="EW920" s="119"/>
      <c r="EX920" s="120"/>
      <c r="EY920" s="121"/>
      <c r="EZ920" s="119"/>
      <c r="FA920" s="119"/>
      <c r="FB920" s="120"/>
    </row>
    <row r="921" spans="1:158" s="118" customFormat="1" ht="15" customHeight="1" x14ac:dyDescent="0.25">
      <c r="A921" s="260">
        <v>21206500</v>
      </c>
      <c r="B921" s="534">
        <v>-74.061583330000005</v>
      </c>
      <c r="C921" s="534">
        <v>4.7566388899999996</v>
      </c>
      <c r="D921" s="87">
        <v>2570</v>
      </c>
      <c r="E921" s="645" t="s">
        <v>672</v>
      </c>
      <c r="F921" s="89" t="s">
        <v>455</v>
      </c>
      <c r="G921" s="89"/>
      <c r="H921" s="89"/>
      <c r="I921" s="89"/>
      <c r="J921" s="171" t="s">
        <v>1302</v>
      </c>
      <c r="K921" s="246" t="s">
        <v>1301</v>
      </c>
      <c r="L921" s="91" t="s">
        <v>1301</v>
      </c>
      <c r="M921" s="91" t="s">
        <v>1301</v>
      </c>
      <c r="N921" s="91" t="s">
        <v>1301</v>
      </c>
      <c r="O921" s="91" t="s">
        <v>1301</v>
      </c>
      <c r="P921" s="91" t="s">
        <v>1301</v>
      </c>
      <c r="Q921" s="91" t="s">
        <v>1301</v>
      </c>
      <c r="R921" s="91" t="s">
        <v>1301</v>
      </c>
      <c r="S921" s="91" t="s">
        <v>1301</v>
      </c>
      <c r="T921" s="126" t="s">
        <v>1301</v>
      </c>
      <c r="U921" s="126" t="s">
        <v>1301</v>
      </c>
      <c r="V921" s="661" t="s">
        <v>1301</v>
      </c>
      <c r="W921" s="661" t="s">
        <v>1301</v>
      </c>
      <c r="X921" s="126" t="s">
        <v>1301</v>
      </c>
      <c r="Y921" s="126" t="s">
        <v>1301</v>
      </c>
      <c r="Z921" s="339" t="s">
        <v>1301</v>
      </c>
      <c r="AA921" s="91" t="s">
        <v>1301</v>
      </c>
      <c r="AB921" s="91" t="s">
        <v>1301</v>
      </c>
      <c r="AC921" s="91" t="s">
        <v>1301</v>
      </c>
      <c r="AD921" s="246" t="s">
        <v>1301</v>
      </c>
      <c r="AE921" s="91" t="s">
        <v>1301</v>
      </c>
      <c r="AF921" s="91" t="s">
        <v>1301</v>
      </c>
      <c r="AG921" s="91" t="s">
        <v>1301</v>
      </c>
      <c r="AH921" s="91" t="s">
        <v>1301</v>
      </c>
      <c r="AI921" s="91" t="s">
        <v>1301</v>
      </c>
      <c r="AJ921" s="91" t="s">
        <v>1301</v>
      </c>
      <c r="AK921" s="91" t="s">
        <v>1301</v>
      </c>
      <c r="AL921" s="91" t="s">
        <v>1301</v>
      </c>
      <c r="AM921" s="126" t="s">
        <v>1301</v>
      </c>
      <c r="AN921" s="126" t="s">
        <v>1301</v>
      </c>
      <c r="AO921" s="120"/>
      <c r="AP921" s="92" t="str">
        <f t="shared" si="610"/>
        <v/>
      </c>
      <c r="AQ921" s="93" t="s">
        <v>1301</v>
      </c>
      <c r="AR921" s="483"/>
      <c r="AS921" s="484"/>
      <c r="AT921" s="96"/>
      <c r="AU921" s="97"/>
      <c r="AV921" s="98"/>
      <c r="AW921" s="58"/>
      <c r="AX921" s="99"/>
      <c r="AY921" s="100"/>
      <c r="AZ921" s="101"/>
      <c r="BA921" s="102" t="str">
        <f t="shared" si="611"/>
        <v/>
      </c>
      <c r="BB921" s="102" t="str">
        <f t="shared" si="612"/>
        <v/>
      </c>
      <c r="BC921" s="102" t="str">
        <f t="shared" si="613"/>
        <v/>
      </c>
      <c r="BD921" s="102" t="s">
        <v>1301</v>
      </c>
      <c r="BE921" s="103"/>
      <c r="BF921" s="169" t="s">
        <v>672</v>
      </c>
      <c r="BG921" s="105" t="s">
        <v>1301</v>
      </c>
      <c r="BH921" s="105" t="s">
        <v>1301</v>
      </c>
      <c r="BI921" s="105" t="s">
        <v>1301</v>
      </c>
      <c r="BJ921" s="105" t="s">
        <v>1301</v>
      </c>
      <c r="BK921" s="105" t="s">
        <v>1301</v>
      </c>
      <c r="BL921" s="105" t="s">
        <v>1301</v>
      </c>
      <c r="BM921" s="105" t="s">
        <v>1301</v>
      </c>
      <c r="BN921" s="105" t="s">
        <v>1301</v>
      </c>
      <c r="BO921" s="105" t="s">
        <v>1301</v>
      </c>
      <c r="BP921" s="105" t="s">
        <v>1301</v>
      </c>
      <c r="BQ921" s="105" t="s">
        <v>1301</v>
      </c>
      <c r="BR921" s="106" t="s">
        <v>1301</v>
      </c>
      <c r="BS921" s="107"/>
      <c r="BT921" s="191" t="s">
        <v>1301</v>
      </c>
      <c r="BU921" s="192" t="s">
        <v>1301</v>
      </c>
      <c r="BV921" s="192" t="s">
        <v>1301</v>
      </c>
      <c r="BW921" s="192" t="s">
        <v>1301</v>
      </c>
      <c r="BX921" s="192" t="s">
        <v>1301</v>
      </c>
      <c r="BY921" s="192" t="s">
        <v>1301</v>
      </c>
      <c r="BZ921" s="192" t="s">
        <v>1301</v>
      </c>
      <c r="CA921" s="192" t="s">
        <v>1301</v>
      </c>
      <c r="CB921" s="193" t="s">
        <v>1301</v>
      </c>
      <c r="CC921" s="193" t="s">
        <v>1301</v>
      </c>
      <c r="CD921" s="193" t="s">
        <v>1301</v>
      </c>
      <c r="CE921" s="193" t="s">
        <v>1301</v>
      </c>
      <c r="CF921" s="110"/>
      <c r="CG921" s="111"/>
      <c r="CH921" s="111"/>
      <c r="CI921" s="111"/>
      <c r="CJ921" s="111"/>
      <c r="CK921" s="111"/>
      <c r="CL921" s="111"/>
      <c r="CM921" s="111"/>
      <c r="CN921" s="111"/>
      <c r="CO921" s="111"/>
      <c r="CP921" s="111"/>
      <c r="CQ921" s="111"/>
      <c r="CR921" s="111"/>
      <c r="CS921" s="112"/>
      <c r="CT921" s="646" t="s">
        <v>672</v>
      </c>
      <c r="CU921" s="114"/>
      <c r="CV921" s="114"/>
      <c r="CW921" s="114"/>
      <c r="CX921" s="114"/>
      <c r="CY921" s="114"/>
      <c r="CZ921" s="114"/>
      <c r="DA921" s="114"/>
      <c r="DB921" s="115"/>
      <c r="DC921" s="116"/>
      <c r="DD921" s="116"/>
      <c r="DE921" s="116"/>
      <c r="DF921" s="117"/>
      <c r="DH921" s="119"/>
      <c r="DI921" s="119"/>
      <c r="DJ921" s="120"/>
      <c r="DK921" s="121"/>
      <c r="DL921" s="119"/>
      <c r="DM921" s="119"/>
      <c r="DN921" s="120"/>
      <c r="DO921" s="121"/>
      <c r="DP921" s="119"/>
      <c r="DQ921" s="119"/>
      <c r="DR921" s="120"/>
      <c r="DS921" s="121"/>
      <c r="DT921" s="119"/>
      <c r="DU921" s="119"/>
      <c r="DV921" s="120"/>
      <c r="DW921" s="121"/>
      <c r="DX921" s="119"/>
      <c r="DY921" s="119"/>
      <c r="DZ921" s="120"/>
      <c r="EA921" s="121"/>
      <c r="EB921" s="119"/>
      <c r="EC921" s="119"/>
      <c r="ED921" s="120"/>
      <c r="EE921" s="121"/>
      <c r="EF921" s="119"/>
      <c r="EG921" s="119"/>
      <c r="EH921" s="120"/>
      <c r="EI921" s="121"/>
      <c r="EJ921" s="119"/>
      <c r="EK921" s="119"/>
      <c r="EL921" s="120"/>
      <c r="EM921" s="121"/>
      <c r="EN921" s="119"/>
      <c r="EO921" s="119"/>
      <c r="EP921" s="120"/>
      <c r="EQ921" s="121"/>
      <c r="ER921" s="119"/>
      <c r="ES921" s="119"/>
      <c r="ET921" s="120"/>
      <c r="EU921" s="121"/>
      <c r="EV921" s="119"/>
      <c r="EW921" s="119"/>
      <c r="EX921" s="120"/>
      <c r="EY921" s="121"/>
      <c r="EZ921" s="119"/>
      <c r="FA921" s="119"/>
      <c r="FB921" s="120"/>
    </row>
    <row r="922" spans="1:158" s="118" customFormat="1" ht="15" customHeight="1" x14ac:dyDescent="0.25">
      <c r="A922" s="260">
        <v>21206260</v>
      </c>
      <c r="B922" s="534">
        <v>-74.049722220000007</v>
      </c>
      <c r="C922" s="534">
        <v>4.7986388900000003</v>
      </c>
      <c r="D922" s="87">
        <v>2570</v>
      </c>
      <c r="E922" s="645" t="s">
        <v>1345</v>
      </c>
      <c r="F922" s="89" t="s">
        <v>455</v>
      </c>
      <c r="G922" s="89" t="s">
        <v>1515</v>
      </c>
      <c r="H922" s="89" t="s">
        <v>1520</v>
      </c>
      <c r="I922" s="89" t="s">
        <v>1552</v>
      </c>
      <c r="J922" s="171" t="s">
        <v>1506</v>
      </c>
      <c r="K922" s="246" t="s">
        <v>1301</v>
      </c>
      <c r="L922" s="91" t="s">
        <v>1301</v>
      </c>
      <c r="M922" s="91" t="s">
        <v>1301</v>
      </c>
      <c r="N922" s="91" t="s">
        <v>1301</v>
      </c>
      <c r="O922" s="91">
        <v>17.2</v>
      </c>
      <c r="P922" s="91">
        <v>1</v>
      </c>
      <c r="Q922" s="91">
        <v>0</v>
      </c>
      <c r="R922" s="91">
        <v>0</v>
      </c>
      <c r="S922" s="91">
        <v>0</v>
      </c>
      <c r="T922" s="91">
        <v>0</v>
      </c>
      <c r="U922" s="126" t="s">
        <v>1301</v>
      </c>
      <c r="V922" s="661">
        <v>0</v>
      </c>
      <c r="W922" s="661">
        <v>22.8</v>
      </c>
      <c r="X922" s="126">
        <v>8.5</v>
      </c>
      <c r="Y922" s="126">
        <v>0.8</v>
      </c>
      <c r="Z922" s="339">
        <v>4.2</v>
      </c>
      <c r="AA922" s="91">
        <v>0.6</v>
      </c>
      <c r="AB922" s="91" t="s">
        <v>1301</v>
      </c>
      <c r="AC922" s="91">
        <v>3.5</v>
      </c>
      <c r="AD922" s="246">
        <v>0</v>
      </c>
      <c r="AE922" s="91">
        <v>0</v>
      </c>
      <c r="AF922" s="91">
        <v>0</v>
      </c>
      <c r="AG922" s="91">
        <v>3.8</v>
      </c>
      <c r="AH922" s="91" t="s">
        <v>1301</v>
      </c>
      <c r="AI922" s="91" t="s">
        <v>1301</v>
      </c>
      <c r="AJ922" s="91">
        <v>11.4</v>
      </c>
      <c r="AK922" s="91">
        <v>1.2</v>
      </c>
      <c r="AL922" s="91">
        <v>8.6</v>
      </c>
      <c r="AM922" s="126">
        <v>5.8</v>
      </c>
      <c r="AN922" s="126" t="s">
        <v>1301</v>
      </c>
      <c r="AO922" s="120"/>
      <c r="AP922" s="92">
        <f t="shared" si="610"/>
        <v>89.399999999999991</v>
      </c>
      <c r="AQ922" s="93" t="s">
        <v>1301</v>
      </c>
      <c r="AR922" s="483"/>
      <c r="AS922" s="484"/>
      <c r="AT922" s="96">
        <f>COUNT(K922:AO922)</f>
        <v>21</v>
      </c>
      <c r="AU922" s="97">
        <f>COUNTIF(K922:AO922,"&gt;0")</f>
        <v>13</v>
      </c>
      <c r="AV922" s="98"/>
      <c r="AW922" s="58">
        <f t="shared" si="598"/>
        <v>5.8</v>
      </c>
      <c r="AX922" s="99"/>
      <c r="AY922" s="100">
        <f>MAX(K922:AO922)</f>
        <v>22.8</v>
      </c>
      <c r="AZ922" s="101">
        <v>44.5</v>
      </c>
      <c r="BA922" s="102">
        <f t="shared" si="611"/>
        <v>-21.7</v>
      </c>
      <c r="BB922" s="102" t="str">
        <f t="shared" si="612"/>
        <v/>
      </c>
      <c r="BC922" s="102" t="str">
        <f t="shared" si="613"/>
        <v/>
      </c>
      <c r="BD922" s="102" t="s">
        <v>1301</v>
      </c>
      <c r="BE922" s="103" t="e">
        <f>AU922-BD922</f>
        <v>#VALUE!</v>
      </c>
      <c r="BF922" s="169" t="s">
        <v>1345</v>
      </c>
      <c r="BG922" s="105" t="s">
        <v>1301</v>
      </c>
      <c r="BH922" s="105" t="s">
        <v>1301</v>
      </c>
      <c r="BI922" s="105" t="s">
        <v>1301</v>
      </c>
      <c r="BJ922" s="105" t="s">
        <v>1301</v>
      </c>
      <c r="BK922" s="105" t="s">
        <v>1301</v>
      </c>
      <c r="BL922" s="105" t="s">
        <v>1301</v>
      </c>
      <c r="BM922" s="105" t="s">
        <v>1301</v>
      </c>
      <c r="BN922" s="105" t="s">
        <v>1301</v>
      </c>
      <c r="BO922" s="105" t="s">
        <v>1301</v>
      </c>
      <c r="BP922" s="105" t="s">
        <v>1301</v>
      </c>
      <c r="BQ922" s="105" t="s">
        <v>1301</v>
      </c>
      <c r="BR922" s="106" t="s">
        <v>1301</v>
      </c>
      <c r="BS922" s="107"/>
      <c r="BT922" s="191" t="s">
        <v>1301</v>
      </c>
      <c r="BU922" s="192" t="s">
        <v>1301</v>
      </c>
      <c r="BV922" s="192" t="s">
        <v>1301</v>
      </c>
      <c r="BW922" s="192" t="s">
        <v>1301</v>
      </c>
      <c r="BX922" s="192" t="s">
        <v>1301</v>
      </c>
      <c r="BY922" s="192" t="s">
        <v>1301</v>
      </c>
      <c r="BZ922" s="192" t="s">
        <v>1301</v>
      </c>
      <c r="CA922" s="192" t="s">
        <v>1301</v>
      </c>
      <c r="CB922" s="193" t="s">
        <v>1301</v>
      </c>
      <c r="CC922" s="193" t="s">
        <v>1301</v>
      </c>
      <c r="CD922" s="193" t="s">
        <v>1301</v>
      </c>
      <c r="CE922" s="193" t="s">
        <v>1301</v>
      </c>
      <c r="CF922" s="110"/>
      <c r="CG922" s="111">
        <v>30.9</v>
      </c>
      <c r="CH922" s="111">
        <v>37</v>
      </c>
      <c r="CI922" s="111">
        <v>49.2</v>
      </c>
      <c r="CJ922" s="111">
        <v>44.5</v>
      </c>
      <c r="CK922" s="111">
        <v>59.4</v>
      </c>
      <c r="CL922" s="111">
        <v>27.4</v>
      </c>
      <c r="CM922" s="111">
        <v>35.1</v>
      </c>
      <c r="CN922" s="111">
        <v>32.9</v>
      </c>
      <c r="CO922" s="111">
        <v>50.4</v>
      </c>
      <c r="CP922" s="111">
        <v>80</v>
      </c>
      <c r="CQ922" s="111">
        <v>60.2</v>
      </c>
      <c r="CR922" s="111">
        <v>48</v>
      </c>
      <c r="CS922" s="112"/>
      <c r="CT922" s="647" t="s">
        <v>1345</v>
      </c>
      <c r="CU922" s="133">
        <f>SUM(K922:T922)</f>
        <v>18.2</v>
      </c>
      <c r="CV922" s="133"/>
      <c r="CW922" s="133"/>
      <c r="CX922" s="133">
        <f>SUM(U922:AD922)</f>
        <v>40.400000000000006</v>
      </c>
      <c r="CY922" s="133"/>
      <c r="CZ922" s="133"/>
      <c r="DA922" s="133">
        <f>SUM(AE922:AO922)</f>
        <v>30.8</v>
      </c>
      <c r="DB922" s="134">
        <f t="shared" si="599"/>
        <v>89.4</v>
      </c>
      <c r="DC922" s="135">
        <f>COUNT(K922:T922)</f>
        <v>6</v>
      </c>
      <c r="DD922" s="135">
        <f>COUNT(U922:AD922)</f>
        <v>8</v>
      </c>
      <c r="DE922" s="135">
        <f>COUNT(AE922:AO922)</f>
        <v>7</v>
      </c>
      <c r="DF922" s="136">
        <f>COUNT(K922:AO922)</f>
        <v>21</v>
      </c>
      <c r="DG922" s="137"/>
      <c r="DH922" s="138">
        <v>8.9984126984126984</v>
      </c>
      <c r="DI922" s="138">
        <v>11.85673202614379</v>
      </c>
      <c r="DJ922" s="139">
        <v>12.491914098972922</v>
      </c>
      <c r="DK922" s="140"/>
      <c r="DL922" s="138">
        <v>14.918916015625003</v>
      </c>
      <c r="DM922" s="138">
        <v>17.922724609374999</v>
      </c>
      <c r="DN922" s="139">
        <v>18.423359375</v>
      </c>
      <c r="DO922" s="140"/>
      <c r="DP922" s="138">
        <v>19.065082530949105</v>
      </c>
      <c r="DQ922" s="138">
        <v>22.898273727647869</v>
      </c>
      <c r="DR922" s="139">
        <v>31.37164374140303</v>
      </c>
      <c r="DS922" s="140"/>
      <c r="DT922" s="138">
        <v>29.703586956521733</v>
      </c>
      <c r="DU922" s="138">
        <v>30.107717391304341</v>
      </c>
      <c r="DV922" s="139">
        <v>23.84369565217391</v>
      </c>
      <c r="DW922" s="140"/>
      <c r="DX922" s="138">
        <v>34.428523991366418</v>
      </c>
      <c r="DY922" s="138">
        <v>27.094637223974765</v>
      </c>
      <c r="DZ922" s="139">
        <v>35.345259837290385</v>
      </c>
      <c r="EA922" s="140"/>
      <c r="EB922" s="138">
        <v>24.163319561702892</v>
      </c>
      <c r="EC922" s="138">
        <v>15.84479971259206</v>
      </c>
      <c r="ED922" s="139">
        <v>18.023459673073468</v>
      </c>
      <c r="EE922" s="140"/>
      <c r="EF922" s="138">
        <v>18.018333333333334</v>
      </c>
      <c r="EG922" s="138">
        <v>20.320675925925929</v>
      </c>
      <c r="EH922" s="139">
        <v>15.715990740740741</v>
      </c>
      <c r="EI922" s="140"/>
      <c r="EJ922" s="138">
        <v>15.614393004115227</v>
      </c>
      <c r="EK922" s="138">
        <v>14.222026748971194</v>
      </c>
      <c r="EL922" s="139">
        <v>18.49858024691358</v>
      </c>
      <c r="EM922" s="140"/>
      <c r="EN922" s="138">
        <v>15.26171052631579</v>
      </c>
      <c r="EO922" s="138">
        <v>15.166917293233082</v>
      </c>
      <c r="EP922" s="139">
        <v>22.655582706766914</v>
      </c>
      <c r="EQ922" s="140"/>
      <c r="ER922" s="138">
        <v>23.7990137681867</v>
      </c>
      <c r="ES922" s="138">
        <v>35.136339224685088</v>
      </c>
      <c r="ET922" s="139">
        <v>42.069910165022939</v>
      </c>
      <c r="EU922" s="140"/>
      <c r="EV922" s="138">
        <v>34.685478294275853</v>
      </c>
      <c r="EW922" s="138">
        <v>34.586092969650416</v>
      </c>
      <c r="EX922" s="139">
        <v>26.038955051863244</v>
      </c>
      <c r="EY922" s="140"/>
      <c r="EZ922" s="138">
        <v>27.685717468805709</v>
      </c>
      <c r="FA922" s="138">
        <v>19.819295900178254</v>
      </c>
      <c r="FB922" s="139">
        <v>6.4361631016042793</v>
      </c>
    </row>
    <row r="923" spans="1:158" s="118" customFormat="1" ht="15" customHeight="1" x14ac:dyDescent="0.25">
      <c r="A923" s="260">
        <v>21190310</v>
      </c>
      <c r="B923" s="534">
        <v>-74.329916670000003</v>
      </c>
      <c r="C923" s="534">
        <v>4.38797222</v>
      </c>
      <c r="D923" s="87">
        <v>1900</v>
      </c>
      <c r="E923" s="645" t="s">
        <v>673</v>
      </c>
      <c r="F923" s="89" t="s">
        <v>455</v>
      </c>
      <c r="G923" s="89" t="s">
        <v>1515</v>
      </c>
      <c r="H923" s="89" t="s">
        <v>1520</v>
      </c>
      <c r="I923" s="89" t="s">
        <v>1668</v>
      </c>
      <c r="J923" s="171" t="s">
        <v>1159</v>
      </c>
      <c r="K923" s="246">
        <v>18.8</v>
      </c>
      <c r="L923" s="91">
        <v>0</v>
      </c>
      <c r="M923" s="91">
        <v>0</v>
      </c>
      <c r="N923" s="91">
        <v>6.1</v>
      </c>
      <c r="O923" s="91">
        <v>0.5</v>
      </c>
      <c r="P923" s="91">
        <v>2.9</v>
      </c>
      <c r="Q923" s="91">
        <v>0.6</v>
      </c>
      <c r="R923" s="91">
        <v>0</v>
      </c>
      <c r="S923" s="91">
        <v>0</v>
      </c>
      <c r="T923" s="126">
        <v>2.6</v>
      </c>
      <c r="U923" s="126">
        <v>0</v>
      </c>
      <c r="V923" s="661">
        <v>0</v>
      </c>
      <c r="W923" s="661">
        <v>7.9</v>
      </c>
      <c r="X923" s="126">
        <v>49.7</v>
      </c>
      <c r="Y923" s="126">
        <v>2.2000000000000002</v>
      </c>
      <c r="Z923" s="339">
        <v>45.6</v>
      </c>
      <c r="AA923" s="91">
        <v>44.4</v>
      </c>
      <c r="AB923" s="91">
        <v>0.1</v>
      </c>
      <c r="AC923" s="91">
        <v>12.6</v>
      </c>
      <c r="AD923" s="246">
        <v>12.2</v>
      </c>
      <c r="AE923" s="91">
        <v>2.2999999999999998</v>
      </c>
      <c r="AF923" s="91">
        <v>9</v>
      </c>
      <c r="AG923" s="91">
        <v>3.6</v>
      </c>
      <c r="AH923" s="91">
        <v>9.9</v>
      </c>
      <c r="AI923" s="91">
        <v>8.3000000000000007</v>
      </c>
      <c r="AJ923" s="91">
        <v>0</v>
      </c>
      <c r="AK923" s="91">
        <v>1.5</v>
      </c>
      <c r="AL923" s="91">
        <v>6.4</v>
      </c>
      <c r="AM923" s="126">
        <v>2.6</v>
      </c>
      <c r="AN923" s="126">
        <v>0</v>
      </c>
      <c r="AO923" s="120"/>
      <c r="AP923" s="92">
        <f t="shared" si="610"/>
        <v>249.8</v>
      </c>
      <c r="AQ923" s="93">
        <v>188.75666666666663</v>
      </c>
      <c r="AR923" s="94">
        <f>+AP923*100/AQ923</f>
        <v>132.33969661115725</v>
      </c>
      <c r="AS923" s="95">
        <f>IF(AND((AP923*$AT$1*100/(AQ923*AT923))&gt;100+3.33*AP923-AQ923*AT923/$AT$1,AQ923&lt;30),IF(100+3.33*AP923-AQ923*AT923/$AT$1&gt;200,200,100+3.33*AP923-AQ923*AT923/$AT$1),IF((AP923*$AT$1*100/(AQ923*AT923))&lt;100+AP923-3.33*AQ923*AT923/$AT$1,100+AP923-3.33*AQ923*AT923/$AT$1,IF((AP923*$AT$1*100/(AQ923*AT923))&gt;200,200,(AP923*$AT$1*100/(AQ923*AT923)))))</f>
        <v>132.33969661115725</v>
      </c>
      <c r="AT923" s="96">
        <f>COUNT(K923:AO923)</f>
        <v>30</v>
      </c>
      <c r="AU923" s="97">
        <f>COUNTIF(K923:AO923,"&gt;0")</f>
        <v>22</v>
      </c>
      <c r="AV923" s="98"/>
      <c r="AW923" s="58">
        <f t="shared" si="598"/>
        <v>0</v>
      </c>
      <c r="AX923" s="99"/>
      <c r="AY923" s="100">
        <f>MAX(K923:AO923)</f>
        <v>49.7</v>
      </c>
      <c r="AZ923" s="101">
        <v>92</v>
      </c>
      <c r="BA923" s="102">
        <f t="shared" si="611"/>
        <v>-42.3</v>
      </c>
      <c r="BB923" s="102" t="str">
        <f t="shared" si="612"/>
        <v/>
      </c>
      <c r="BC923" s="102" t="str">
        <f t="shared" si="613"/>
        <v/>
      </c>
      <c r="BD923" s="102">
        <v>16.7</v>
      </c>
      <c r="BE923" s="103">
        <f>AU923-BD923</f>
        <v>5.3000000000000007</v>
      </c>
      <c r="BF923" s="169" t="s">
        <v>673</v>
      </c>
      <c r="BG923" s="105">
        <v>131.62962962962968</v>
      </c>
      <c r="BH923" s="105">
        <v>143.42666666666668</v>
      </c>
      <c r="BI923" s="105">
        <v>184.52758620689656</v>
      </c>
      <c r="BJ923" s="105">
        <v>188.75666666666663</v>
      </c>
      <c r="BK923" s="105">
        <v>148.39285714285717</v>
      </c>
      <c r="BL923" s="105">
        <v>80.606896551724134</v>
      </c>
      <c r="BM923" s="105">
        <v>76.413333333333355</v>
      </c>
      <c r="BN923" s="105">
        <v>63.817241379310346</v>
      </c>
      <c r="BO923" s="105">
        <v>81.353333333333339</v>
      </c>
      <c r="BP923" s="105">
        <v>185.53333333333333</v>
      </c>
      <c r="BQ923" s="105">
        <v>217.12962962962959</v>
      </c>
      <c r="BR923" s="106">
        <v>143.0376887012273</v>
      </c>
      <c r="BS923" s="107"/>
      <c r="BT923" s="108">
        <v>9.9773809523809511</v>
      </c>
      <c r="BU923" s="108">
        <v>11.059944581280789</v>
      </c>
      <c r="BV923" s="108">
        <v>14.172413793103447</v>
      </c>
      <c r="BW923" s="108">
        <v>16.7</v>
      </c>
      <c r="BX923" s="108">
        <v>16.491954022988505</v>
      </c>
      <c r="BY923" s="109">
        <v>14.719540229885059</v>
      </c>
      <c r="BZ923" s="109">
        <v>13.999999999999998</v>
      </c>
      <c r="CA923" s="109">
        <v>11.758620689655171</v>
      </c>
      <c r="CB923" s="109">
        <v>11.600000000000001</v>
      </c>
      <c r="CC923" s="109">
        <v>15.933333333333332</v>
      </c>
      <c r="CD923" s="109">
        <v>17.130541871921181</v>
      </c>
      <c r="CE923" s="109">
        <v>11.762962962962968</v>
      </c>
      <c r="CF923" s="110"/>
      <c r="CG923" s="111">
        <v>92.3</v>
      </c>
      <c r="CH923" s="111">
        <v>80.5</v>
      </c>
      <c r="CI923" s="111">
        <v>103.4</v>
      </c>
      <c r="CJ923" s="111">
        <v>92</v>
      </c>
      <c r="CK923" s="111">
        <v>64.3</v>
      </c>
      <c r="CL923" s="111">
        <v>86.7</v>
      </c>
      <c r="CM923" s="111">
        <v>42.9</v>
      </c>
      <c r="CN923" s="111">
        <v>58.2</v>
      </c>
      <c r="CO923" s="111">
        <v>78.3</v>
      </c>
      <c r="CP923" s="111">
        <v>71.099999999999994</v>
      </c>
      <c r="CQ923" s="111">
        <v>84</v>
      </c>
      <c r="CR923" s="111">
        <v>130.4</v>
      </c>
      <c r="CS923" s="112"/>
      <c r="CT923" s="646" t="s">
        <v>673</v>
      </c>
      <c r="CU923" s="114">
        <f>SUM(K923:T923)</f>
        <v>31.5</v>
      </c>
      <c r="CV923" s="114"/>
      <c r="CW923" s="114"/>
      <c r="CX923" s="114">
        <f>SUM(U923:AD923)</f>
        <v>174.7</v>
      </c>
      <c r="CY923" s="114"/>
      <c r="CZ923" s="114"/>
      <c r="DA923" s="114">
        <f>SUM(AE923:AO923)</f>
        <v>43.6</v>
      </c>
      <c r="DB923" s="115">
        <f t="shared" si="599"/>
        <v>249.79999999999998</v>
      </c>
      <c r="DC923" s="116">
        <f>COUNT(K923:T923)</f>
        <v>10</v>
      </c>
      <c r="DD923" s="116">
        <f>COUNT(U923:AD923)</f>
        <v>10</v>
      </c>
      <c r="DE923" s="116">
        <f>COUNT(AE923:AO923)</f>
        <v>10</v>
      </c>
      <c r="DF923" s="117">
        <f>COUNT(K923:AO923)</f>
        <v>30</v>
      </c>
      <c r="DH923" s="119">
        <v>59.344692737430186</v>
      </c>
      <c r="DI923" s="119">
        <v>42.56033519553074</v>
      </c>
      <c r="DJ923" s="120">
        <v>41.161638733705786</v>
      </c>
      <c r="DK923" s="121"/>
      <c r="DL923" s="119">
        <v>36.469595238095245</v>
      </c>
      <c r="DM923" s="119">
        <v>53.138523809523818</v>
      </c>
      <c r="DN923" s="120">
        <v>37.681880952380951</v>
      </c>
      <c r="DO923" s="121"/>
      <c r="DP923" s="119">
        <v>53.698102808691061</v>
      </c>
      <c r="DQ923" s="119">
        <v>64.597717717717728</v>
      </c>
      <c r="DR923" s="120">
        <v>70.397512806924581</v>
      </c>
      <c r="DS923" s="121"/>
      <c r="DT923" s="119">
        <v>61.968318855390905</v>
      </c>
      <c r="DU923" s="119">
        <v>71.963208993357185</v>
      </c>
      <c r="DV923" s="120">
        <v>61.668472151251919</v>
      </c>
      <c r="DW923" s="121"/>
      <c r="DX923" s="119">
        <v>58.411223574631649</v>
      </c>
      <c r="DY923" s="119">
        <v>43.708398462524023</v>
      </c>
      <c r="DZ923" s="120">
        <v>54.010377962844338</v>
      </c>
      <c r="EA923" s="121"/>
      <c r="EB923" s="119">
        <v>33.815569514237836</v>
      </c>
      <c r="EC923" s="119">
        <v>26.112022613065314</v>
      </c>
      <c r="ED923" s="120">
        <v>19.709074539363478</v>
      </c>
      <c r="EE923" s="121"/>
      <c r="EF923" s="119">
        <v>27.107011642949541</v>
      </c>
      <c r="EG923" s="119">
        <v>24.106235446313065</v>
      </c>
      <c r="EH923" s="120">
        <v>26.106752910737381</v>
      </c>
      <c r="EI923" s="121"/>
      <c r="EJ923" s="119">
        <v>16.829782123863442</v>
      </c>
      <c r="EK923" s="119">
        <v>19.4343912620804</v>
      </c>
      <c r="EL923" s="120">
        <v>24.142723165780296</v>
      </c>
      <c r="EM923" s="121"/>
      <c r="EN923" s="119">
        <v>24.686791443850268</v>
      </c>
      <c r="EO923" s="119">
        <v>29.784064171122996</v>
      </c>
      <c r="EP923" s="120">
        <v>38.979144385026743</v>
      </c>
      <c r="EQ923" s="121"/>
      <c r="ER923" s="119">
        <v>62.595994881637871</v>
      </c>
      <c r="ES923" s="119">
        <v>68.695604606525919</v>
      </c>
      <c r="ET923" s="120">
        <v>77.095067178502859</v>
      </c>
      <c r="EU923" s="121"/>
      <c r="EV923" s="119">
        <v>73.695488796846149</v>
      </c>
      <c r="EW923" s="119">
        <v>68.236563700783464</v>
      </c>
      <c r="EX923" s="120">
        <v>67.630016467887614</v>
      </c>
      <c r="EY923" s="121"/>
      <c r="EZ923" s="119">
        <v>61.763765677577233</v>
      </c>
      <c r="FA923" s="119">
        <v>42.674964311206281</v>
      </c>
      <c r="FB923" s="120">
        <v>35.579127154073625</v>
      </c>
    </row>
    <row r="924" spans="1:158" s="118" customFormat="1" ht="15" customHeight="1" x14ac:dyDescent="0.25">
      <c r="A924" s="260">
        <v>21206060</v>
      </c>
      <c r="B924" s="534">
        <v>-74.253333330000004</v>
      </c>
      <c r="C924" s="534">
        <v>4.7171111100000003</v>
      </c>
      <c r="D924" s="87">
        <v>2575</v>
      </c>
      <c r="E924" s="645" t="s">
        <v>674</v>
      </c>
      <c r="F924" s="89" t="s">
        <v>455</v>
      </c>
      <c r="G924" s="89" t="s">
        <v>1515</v>
      </c>
      <c r="H924" s="89" t="s">
        <v>1520</v>
      </c>
      <c r="I924" s="89" t="s">
        <v>1552</v>
      </c>
      <c r="J924" s="171" t="s">
        <v>1181</v>
      </c>
      <c r="K924" s="246" t="s">
        <v>1301</v>
      </c>
      <c r="L924" s="91" t="s">
        <v>1301</v>
      </c>
      <c r="M924" s="91">
        <v>0</v>
      </c>
      <c r="N924" s="91">
        <v>0</v>
      </c>
      <c r="O924" s="91">
        <v>0</v>
      </c>
      <c r="P924" s="91">
        <v>0</v>
      </c>
      <c r="Q924" s="91">
        <v>0</v>
      </c>
      <c r="R924" s="91">
        <v>0</v>
      </c>
      <c r="S924" s="91">
        <v>0</v>
      </c>
      <c r="T924" s="126">
        <v>1.4</v>
      </c>
      <c r="U924" s="126">
        <v>0</v>
      </c>
      <c r="V924" s="661">
        <v>0</v>
      </c>
      <c r="W924" s="661">
        <v>0</v>
      </c>
      <c r="X924" s="126">
        <v>9.5</v>
      </c>
      <c r="Y924" s="126">
        <v>0.5</v>
      </c>
      <c r="Z924" s="339">
        <v>10.6</v>
      </c>
      <c r="AA924" s="91">
        <v>5.5</v>
      </c>
      <c r="AB924" s="91">
        <v>0</v>
      </c>
      <c r="AC924" s="91">
        <v>3.7</v>
      </c>
      <c r="AD924" s="246">
        <v>0.2</v>
      </c>
      <c r="AE924" s="91">
        <v>0</v>
      </c>
      <c r="AF924" s="91">
        <v>0</v>
      </c>
      <c r="AG924" s="91">
        <v>2.7</v>
      </c>
      <c r="AH924" s="91">
        <v>11</v>
      </c>
      <c r="AI924" s="91" t="s">
        <v>1301</v>
      </c>
      <c r="AJ924" s="91">
        <v>0.3</v>
      </c>
      <c r="AK924" s="91">
        <v>0</v>
      </c>
      <c r="AL924" s="91">
        <v>3</v>
      </c>
      <c r="AM924" s="126">
        <v>3.3</v>
      </c>
      <c r="AN924" s="126" t="s">
        <v>1301</v>
      </c>
      <c r="AO924" s="120"/>
      <c r="AP924" s="92">
        <f t="shared" si="610"/>
        <v>51.699999999999996</v>
      </c>
      <c r="AQ924" s="93">
        <v>57.960011347134902</v>
      </c>
      <c r="AR924" s="94">
        <f>+AP924*100/AQ924</f>
        <v>89.199430432057099</v>
      </c>
      <c r="AS924" s="95">
        <f>IF(AND((AP924*$AT$1*100/(AQ924*AT924))&gt;100+3.33*AP924-AQ924*AT924/$AT$1,AQ924&lt;30),IF(100+3.33*AP924-AQ924*AT924/$AT$1&gt;200,200,100+3.33*AP924-AQ924*AT924/$AT$1),IF((AP924*$AT$1*100/(AQ924*AT924))&lt;100+AP924-3.33*AQ924*AT924/$AT$1,100+AP924-3.33*AQ924*AT924/$AT$1,IF((AP924*$AT$1*100/(AQ924*AT924))&gt;200,200,(AP924*$AT$1*100/(AQ924*AT924)))))</f>
        <v>102.92241972929664</v>
      </c>
      <c r="AT924" s="96">
        <f>COUNT(K924:AO924)</f>
        <v>26</v>
      </c>
      <c r="AU924" s="97">
        <f>COUNTIF(K924:AO924,"&gt;0")</f>
        <v>12</v>
      </c>
      <c r="AV924" s="98"/>
      <c r="AW924" s="58">
        <f t="shared" si="598"/>
        <v>3.3</v>
      </c>
      <c r="AX924" s="99"/>
      <c r="AY924" s="100">
        <f>MAX(K924:AO924)</f>
        <v>11</v>
      </c>
      <c r="AZ924" s="101">
        <v>55</v>
      </c>
      <c r="BA924" s="102">
        <f t="shared" si="611"/>
        <v>-44</v>
      </c>
      <c r="BB924" s="102" t="str">
        <f t="shared" si="612"/>
        <v/>
      </c>
      <c r="BC924" s="102" t="str">
        <f t="shared" si="613"/>
        <v/>
      </c>
      <c r="BD924" s="102">
        <v>9.9624156175880305</v>
      </c>
      <c r="BE924" s="103">
        <f>AU924-BD924</f>
        <v>2.0375843824119695</v>
      </c>
      <c r="BF924" s="169" t="s">
        <v>674</v>
      </c>
      <c r="BG924" s="105">
        <v>13.327365996750695</v>
      </c>
      <c r="BH924" s="105">
        <v>19.374973000586031</v>
      </c>
      <c r="BI924" s="105">
        <v>51.082361772656434</v>
      </c>
      <c r="BJ924" s="105">
        <v>57.960011347134902</v>
      </c>
      <c r="BK924" s="105">
        <v>75.541666666666657</v>
      </c>
      <c r="BL924" s="105">
        <v>34.391666666666659</v>
      </c>
      <c r="BM924" s="105">
        <v>30.954166666666662</v>
      </c>
      <c r="BN924" s="105">
        <v>28.931186555822688</v>
      </c>
      <c r="BO924" s="105">
        <v>28.770833333333332</v>
      </c>
      <c r="BP924" s="105">
        <v>52.170040643189509</v>
      </c>
      <c r="BQ924" s="105">
        <v>54.042914910117787</v>
      </c>
      <c r="BR924" s="106">
        <v>27.383333333333329</v>
      </c>
      <c r="BS924" s="107"/>
      <c r="BT924" s="108">
        <v>3.1446408734207139</v>
      </c>
      <c r="BU924" s="108">
        <v>4.5631980919463677</v>
      </c>
      <c r="BV924" s="108">
        <v>7.6793714285714261</v>
      </c>
      <c r="BW924" s="108">
        <v>9.9624156175880305</v>
      </c>
      <c r="BX924" s="108">
        <v>11.527312113174183</v>
      </c>
      <c r="BY924" s="109">
        <v>8.2318112921561202</v>
      </c>
      <c r="BZ924" s="109">
        <v>7.9431634457496489</v>
      </c>
      <c r="CA924" s="109">
        <v>7.1759233716475075</v>
      </c>
      <c r="CB924" s="109">
        <v>6.1330804220221564</v>
      </c>
      <c r="CC924" s="109">
        <v>9.5074093374332129</v>
      </c>
      <c r="CD924" s="109">
        <v>9.8362192530108601</v>
      </c>
      <c r="CE924" s="109">
        <v>5.6847648520062313</v>
      </c>
      <c r="CF924" s="110"/>
      <c r="CG924" s="111">
        <v>29.7</v>
      </c>
      <c r="CH924" s="111">
        <v>32</v>
      </c>
      <c r="CI924" s="111">
        <v>38</v>
      </c>
      <c r="CJ924" s="111">
        <v>55</v>
      </c>
      <c r="CK924" s="111">
        <v>52</v>
      </c>
      <c r="CL924" s="111">
        <v>40</v>
      </c>
      <c r="CM924" s="111">
        <v>22</v>
      </c>
      <c r="CN924" s="111">
        <v>35</v>
      </c>
      <c r="CO924" s="111">
        <v>46.9</v>
      </c>
      <c r="CP924" s="111">
        <v>43</v>
      </c>
      <c r="CQ924" s="111">
        <v>35</v>
      </c>
      <c r="CR924" s="111">
        <v>36</v>
      </c>
      <c r="CS924" s="112"/>
      <c r="CT924" s="646" t="s">
        <v>674</v>
      </c>
      <c r="CU924" s="114">
        <f>SUM(K924:T924)</f>
        <v>1.4</v>
      </c>
      <c r="CV924" s="114"/>
      <c r="CW924" s="114"/>
      <c r="CX924" s="114">
        <f>SUM(U924:AD924)</f>
        <v>30</v>
      </c>
      <c r="CY924" s="114"/>
      <c r="CZ924" s="114"/>
      <c r="DA924" s="114">
        <f>SUM(AE924:AO924)</f>
        <v>20.3</v>
      </c>
      <c r="DB924" s="115">
        <f t="shared" si="599"/>
        <v>51.7</v>
      </c>
      <c r="DC924" s="116">
        <f>COUNT(K924:T924)</f>
        <v>8</v>
      </c>
      <c r="DD924" s="116">
        <f>COUNT(U924:AD924)</f>
        <v>10</v>
      </c>
      <c r="DE924" s="116">
        <f>COUNT(AE924:AO924)</f>
        <v>8</v>
      </c>
      <c r="DF924" s="117">
        <f>COUNT(K924:AO924)</f>
        <v>26</v>
      </c>
      <c r="DH924" s="119">
        <v>5.9836956521739122</v>
      </c>
      <c r="DI924" s="119">
        <v>4.0841097308488603</v>
      </c>
      <c r="DJ924" s="120">
        <v>5.2238612836438909</v>
      </c>
      <c r="DK924" s="121"/>
      <c r="DL924" s="119">
        <v>4.3986580783682241</v>
      </c>
      <c r="DM924" s="119">
        <v>9.3375022365360536</v>
      </c>
      <c r="DN924" s="120">
        <v>5.0160135981392031</v>
      </c>
      <c r="DO924" s="121"/>
      <c r="DP924" s="119">
        <v>7.838476070528964</v>
      </c>
      <c r="DQ924" s="119">
        <v>13.265113350125938</v>
      </c>
      <c r="DR924" s="120">
        <v>18.792243912678412</v>
      </c>
      <c r="DS924" s="121"/>
      <c r="DT924" s="119">
        <v>24.21928047719647</v>
      </c>
      <c r="DU924" s="119">
        <v>23.408593264570651</v>
      </c>
      <c r="DV924" s="120">
        <v>15.099049335155961</v>
      </c>
      <c r="DW924" s="121"/>
      <c r="DX924" s="119">
        <v>21.3221744011976</v>
      </c>
      <c r="DY924" s="119">
        <v>17.62243637724551</v>
      </c>
      <c r="DZ924" s="120">
        <v>26.092889221556884</v>
      </c>
      <c r="EA924" s="121"/>
      <c r="EB924" s="119">
        <v>15.508579029040122</v>
      </c>
      <c r="EC924" s="119">
        <v>9.0878297495012177</v>
      </c>
      <c r="ED924" s="120">
        <v>9.6805142983817341</v>
      </c>
      <c r="EE924" s="121"/>
      <c r="EF924" s="119">
        <v>14.317543859649126</v>
      </c>
      <c r="EG924" s="119">
        <v>7.3693240454076383</v>
      </c>
      <c r="EH924" s="120">
        <v>12.317298761609909</v>
      </c>
      <c r="EI924" s="121"/>
      <c r="EJ924" s="119">
        <v>11.182165605095543</v>
      </c>
      <c r="EK924" s="119">
        <v>8.1070700636942679</v>
      </c>
      <c r="EL924" s="120">
        <v>9.9707643312101908</v>
      </c>
      <c r="EM924" s="121"/>
      <c r="EN924" s="119">
        <v>9.0612710818593172</v>
      </c>
      <c r="EO924" s="119">
        <v>9.0612710818593172</v>
      </c>
      <c r="EP924" s="120">
        <v>16.458227067050597</v>
      </c>
      <c r="EQ924" s="121"/>
      <c r="ER924" s="119">
        <v>15.666381766381765</v>
      </c>
      <c r="ES924" s="119">
        <v>21.452261396011394</v>
      </c>
      <c r="ET924" s="120">
        <v>20.562126068376063</v>
      </c>
      <c r="EU924" s="121"/>
      <c r="EV924" s="119">
        <v>17.778994082840235</v>
      </c>
      <c r="EW924" s="119">
        <v>15.897619047619047</v>
      </c>
      <c r="EX924" s="120">
        <v>17.684925331079178</v>
      </c>
      <c r="EY924" s="121"/>
      <c r="EZ924" s="119">
        <v>13.096470588235292</v>
      </c>
      <c r="FA924" s="119">
        <v>11.707450980392156</v>
      </c>
      <c r="FB924" s="120">
        <v>5.5560784313725486</v>
      </c>
    </row>
    <row r="925" spans="1:158" s="118" customFormat="1" ht="15" customHeight="1" x14ac:dyDescent="0.25">
      <c r="A925" s="260">
        <v>21206560</v>
      </c>
      <c r="B925" s="534">
        <v>-74.134777779999993</v>
      </c>
      <c r="C925" s="534">
        <v>4.6611111100000002</v>
      </c>
      <c r="D925" s="87">
        <v>2580</v>
      </c>
      <c r="E925" s="645" t="s">
        <v>675</v>
      </c>
      <c r="F925" s="89" t="s">
        <v>455</v>
      </c>
      <c r="G925" s="89"/>
      <c r="H925" s="89"/>
      <c r="I925" s="89"/>
      <c r="J925" s="171" t="s">
        <v>1302</v>
      </c>
      <c r="K925" s="246" t="s">
        <v>1301</v>
      </c>
      <c r="L925" s="91" t="s">
        <v>1301</v>
      </c>
      <c r="M925" s="91" t="s">
        <v>1301</v>
      </c>
      <c r="N925" s="91" t="s">
        <v>1301</v>
      </c>
      <c r="O925" s="91" t="s">
        <v>1301</v>
      </c>
      <c r="P925" s="91" t="s">
        <v>1301</v>
      </c>
      <c r="Q925" s="91" t="s">
        <v>1301</v>
      </c>
      <c r="R925" s="91" t="s">
        <v>1301</v>
      </c>
      <c r="S925" s="91" t="s">
        <v>1301</v>
      </c>
      <c r="T925" s="126" t="s">
        <v>1301</v>
      </c>
      <c r="U925" s="126" t="s">
        <v>1301</v>
      </c>
      <c r="V925" s="661" t="s">
        <v>1301</v>
      </c>
      <c r="W925" s="661" t="s">
        <v>1301</v>
      </c>
      <c r="X925" s="126" t="s">
        <v>1301</v>
      </c>
      <c r="Y925" s="126" t="s">
        <v>1301</v>
      </c>
      <c r="Z925" s="339" t="s">
        <v>1301</v>
      </c>
      <c r="AA925" s="91" t="s">
        <v>1301</v>
      </c>
      <c r="AB925" s="91" t="s">
        <v>1301</v>
      </c>
      <c r="AC925" s="91" t="s">
        <v>1301</v>
      </c>
      <c r="AD925" s="246" t="s">
        <v>1301</v>
      </c>
      <c r="AE925" s="91" t="s">
        <v>1301</v>
      </c>
      <c r="AF925" s="91" t="s">
        <v>1301</v>
      </c>
      <c r="AG925" s="91" t="s">
        <v>1301</v>
      </c>
      <c r="AH925" s="91" t="s">
        <v>1301</v>
      </c>
      <c r="AI925" s="91" t="s">
        <v>1301</v>
      </c>
      <c r="AJ925" s="91" t="s">
        <v>1301</v>
      </c>
      <c r="AK925" s="91" t="s">
        <v>1301</v>
      </c>
      <c r="AL925" s="91" t="s">
        <v>1301</v>
      </c>
      <c r="AM925" s="126" t="s">
        <v>1301</v>
      </c>
      <c r="AN925" s="126" t="s">
        <v>1301</v>
      </c>
      <c r="AO925" s="120"/>
      <c r="AP925" s="92" t="str">
        <f t="shared" si="610"/>
        <v/>
      </c>
      <c r="AQ925" s="93" t="s">
        <v>1301</v>
      </c>
      <c r="AR925" s="483"/>
      <c r="AS925" s="484"/>
      <c r="AT925" s="96">
        <f>COUNT(K925:AO925)</f>
        <v>0</v>
      </c>
      <c r="AU925" s="97">
        <f>COUNTIF(K925:AO925,"&gt;0")</f>
        <v>0</v>
      </c>
      <c r="AV925" s="98"/>
      <c r="AW925" s="58" t="e">
        <f t="shared" si="598"/>
        <v>#N/A</v>
      </c>
      <c r="AX925" s="99"/>
      <c r="AY925" s="100">
        <f>MAX(K925:AO925)</f>
        <v>0</v>
      </c>
      <c r="AZ925" s="101">
        <v>49.5</v>
      </c>
      <c r="BA925" s="102" t="str">
        <f t="shared" si="611"/>
        <v/>
      </c>
      <c r="BB925" s="102" t="str">
        <f t="shared" si="612"/>
        <v/>
      </c>
      <c r="BC925" s="102" t="e">
        <f t="shared" si="613"/>
        <v>#N/A</v>
      </c>
      <c r="BD925" s="102" t="s">
        <v>1301</v>
      </c>
      <c r="BE925" s="103"/>
      <c r="BF925" s="169" t="s">
        <v>675</v>
      </c>
      <c r="BG925" s="105" t="s">
        <v>1301</v>
      </c>
      <c r="BH925" s="105" t="s">
        <v>1301</v>
      </c>
      <c r="BI925" s="105" t="s">
        <v>1301</v>
      </c>
      <c r="BJ925" s="105" t="s">
        <v>1301</v>
      </c>
      <c r="BK925" s="105" t="s">
        <v>1301</v>
      </c>
      <c r="BL925" s="105" t="s">
        <v>1301</v>
      </c>
      <c r="BM925" s="105" t="s">
        <v>1301</v>
      </c>
      <c r="BN925" s="105" t="s">
        <v>1301</v>
      </c>
      <c r="BO925" s="105" t="s">
        <v>1301</v>
      </c>
      <c r="BP925" s="105" t="s">
        <v>1301</v>
      </c>
      <c r="BQ925" s="105" t="s">
        <v>1301</v>
      </c>
      <c r="BR925" s="106" t="s">
        <v>1301</v>
      </c>
      <c r="BS925" s="107"/>
      <c r="BT925" s="142" t="s">
        <v>1301</v>
      </c>
      <c r="BU925" s="143" t="s">
        <v>1301</v>
      </c>
      <c r="BV925" s="143" t="s">
        <v>1301</v>
      </c>
      <c r="BW925" s="143" t="s">
        <v>1301</v>
      </c>
      <c r="BX925" s="143" t="s">
        <v>1301</v>
      </c>
      <c r="BY925" s="143" t="s">
        <v>1301</v>
      </c>
      <c r="BZ925" s="143" t="s">
        <v>1301</v>
      </c>
      <c r="CA925" s="143" t="s">
        <v>1301</v>
      </c>
      <c r="CB925" s="143" t="s">
        <v>1301</v>
      </c>
      <c r="CC925" s="143" t="s">
        <v>1301</v>
      </c>
      <c r="CD925" s="143" t="s">
        <v>1301</v>
      </c>
      <c r="CE925" s="144" t="s">
        <v>1301</v>
      </c>
      <c r="CF925" s="110"/>
      <c r="CG925" s="111">
        <v>14.1</v>
      </c>
      <c r="CH925" s="111">
        <v>28</v>
      </c>
      <c r="CI925" s="111">
        <v>37.5</v>
      </c>
      <c r="CJ925" s="111">
        <v>49.5</v>
      </c>
      <c r="CK925" s="111">
        <v>80.599999999999994</v>
      </c>
      <c r="CL925" s="111">
        <v>32.6</v>
      </c>
      <c r="CM925" s="111">
        <v>37.4</v>
      </c>
      <c r="CN925" s="111">
        <v>34</v>
      </c>
      <c r="CO925" s="111">
        <v>60</v>
      </c>
      <c r="CP925" s="111">
        <v>47.5</v>
      </c>
      <c r="CQ925" s="111">
        <v>31.5</v>
      </c>
      <c r="CR925" s="111">
        <v>37.4</v>
      </c>
      <c r="CS925" s="112"/>
      <c r="CT925" s="646" t="s">
        <v>675</v>
      </c>
      <c r="CU925" s="114">
        <f>SUM(K925:S925)</f>
        <v>0</v>
      </c>
      <c r="CV925" s="114"/>
      <c r="CW925" s="114"/>
      <c r="CX925" s="114">
        <f>SUM(U925:AD925)</f>
        <v>0</v>
      </c>
      <c r="CY925" s="114"/>
      <c r="CZ925" s="114"/>
      <c r="DA925" s="114">
        <f>SUM(AE925:AO925)</f>
        <v>0</v>
      </c>
      <c r="DB925" s="115">
        <f t="shared" si="599"/>
        <v>0</v>
      </c>
      <c r="DC925" s="116">
        <f>COUNT(K925:T925)</f>
        <v>0</v>
      </c>
      <c r="DD925" s="116">
        <f>COUNT(U925:AD925)</f>
        <v>0</v>
      </c>
      <c r="DE925" s="116">
        <f>COUNT(AE925:AO925)</f>
        <v>0</v>
      </c>
      <c r="DF925" s="117">
        <f>COUNT(K925:AO925)</f>
        <v>0</v>
      </c>
      <c r="DH925" s="119"/>
      <c r="DI925" s="119"/>
      <c r="DJ925" s="120"/>
      <c r="DK925" s="121"/>
      <c r="DL925" s="119"/>
      <c r="DM925" s="119"/>
      <c r="DN925" s="120"/>
      <c r="DO925" s="121"/>
      <c r="DP925" s="119"/>
      <c r="DQ925" s="119"/>
      <c r="DR925" s="120"/>
      <c r="DS925" s="121"/>
      <c r="DT925" s="119"/>
      <c r="DU925" s="119"/>
      <c r="DV925" s="120"/>
      <c r="DW925" s="121"/>
      <c r="DX925" s="119"/>
      <c r="DY925" s="119"/>
      <c r="DZ925" s="120"/>
      <c r="EA925" s="121"/>
      <c r="EB925" s="119"/>
      <c r="EC925" s="119"/>
      <c r="ED925" s="120"/>
      <c r="EE925" s="121"/>
      <c r="EF925" s="119"/>
      <c r="EG925" s="119"/>
      <c r="EH925" s="120"/>
      <c r="EI925" s="121"/>
      <c r="EJ925" s="119"/>
      <c r="EK925" s="119"/>
      <c r="EL925" s="120"/>
      <c r="EM925" s="121"/>
      <c r="EN925" s="119"/>
      <c r="EO925" s="119"/>
      <c r="EP925" s="120"/>
      <c r="EQ925" s="121"/>
      <c r="ER925" s="119"/>
      <c r="ES925" s="119"/>
      <c r="ET925" s="120"/>
      <c r="EU925" s="121"/>
      <c r="EV925" s="119"/>
      <c r="EW925" s="119"/>
      <c r="EX925" s="120"/>
      <c r="EY925" s="121"/>
      <c r="EZ925" s="119"/>
      <c r="FA925" s="119"/>
      <c r="FB925" s="120"/>
    </row>
    <row r="926" spans="1:158" s="118" customFormat="1" ht="15" customHeight="1" x14ac:dyDescent="0.25">
      <c r="A926" s="260">
        <v>35025060</v>
      </c>
      <c r="B926" s="534">
        <v>-73.981416670000002</v>
      </c>
      <c r="C926" s="534">
        <v>4.5754166700000001</v>
      </c>
      <c r="D926" s="87">
        <v>3195</v>
      </c>
      <c r="E926" s="648" t="s">
        <v>676</v>
      </c>
      <c r="F926" s="210" t="s">
        <v>455</v>
      </c>
      <c r="G926" s="210" t="s">
        <v>1524</v>
      </c>
      <c r="H926" s="210" t="s">
        <v>737</v>
      </c>
      <c r="I926" s="210" t="s">
        <v>1649</v>
      </c>
      <c r="J926" s="365" t="s">
        <v>1148</v>
      </c>
      <c r="K926" s="246">
        <v>3</v>
      </c>
      <c r="L926" s="91">
        <v>0</v>
      </c>
      <c r="M926" s="91">
        <v>10.5</v>
      </c>
      <c r="N926" s="91">
        <v>3.5</v>
      </c>
      <c r="O926" s="91">
        <v>0</v>
      </c>
      <c r="P926" s="91">
        <v>3</v>
      </c>
      <c r="Q926" s="91">
        <v>2</v>
      </c>
      <c r="R926" s="91">
        <v>0</v>
      </c>
      <c r="S926" s="91">
        <v>1</v>
      </c>
      <c r="T926" s="126">
        <v>3.4</v>
      </c>
      <c r="U926" s="126">
        <v>0</v>
      </c>
      <c r="V926" s="661">
        <v>0</v>
      </c>
      <c r="W926" s="661">
        <v>4.5</v>
      </c>
      <c r="X926" s="126">
        <v>17</v>
      </c>
      <c r="Y926" s="126">
        <v>4.5</v>
      </c>
      <c r="Z926" s="339">
        <v>27</v>
      </c>
      <c r="AA926" s="91">
        <v>9.5</v>
      </c>
      <c r="AB926" s="91">
        <v>0</v>
      </c>
      <c r="AC926" s="91">
        <v>4.5</v>
      </c>
      <c r="AD926" s="246">
        <v>0</v>
      </c>
      <c r="AE926" s="91">
        <v>4.5</v>
      </c>
      <c r="AF926" s="91">
        <v>5</v>
      </c>
      <c r="AG926" s="91">
        <v>3.5</v>
      </c>
      <c r="AH926" s="91">
        <v>5</v>
      </c>
      <c r="AI926" s="91">
        <v>5</v>
      </c>
      <c r="AJ926" s="91">
        <v>6</v>
      </c>
      <c r="AK926" s="91">
        <v>3.5</v>
      </c>
      <c r="AL926" s="91">
        <v>10</v>
      </c>
      <c r="AM926" s="126">
        <v>4.5</v>
      </c>
      <c r="AN926" s="126">
        <v>0</v>
      </c>
      <c r="AO926" s="120"/>
      <c r="AP926" s="92">
        <f t="shared" si="610"/>
        <v>140.4</v>
      </c>
      <c r="AQ926" s="93">
        <v>140.17600000000002</v>
      </c>
      <c r="AR926" s="94">
        <f>+AP926*100/AQ926</f>
        <v>100.15979910969067</v>
      </c>
      <c r="AS926" s="95">
        <f>IF(AND((AP926*$AT$1*100/(AQ926*AT926))&gt;100+3.33*AP926-AQ926*AT926/$AT$1,AQ926&lt;30),IF(100+3.33*AP926-AQ926*AT926/$AT$1&gt;200,200,100+3.33*AP926-AQ926*AT926/$AT$1),IF((AP926*$AT$1*100/(AQ926*AT926))&lt;100+AP926-3.33*AQ926*AT926/$AT$1,100+AP926-3.33*AQ926*AT926/$AT$1,IF((AP926*$AT$1*100/(AQ926*AT926))&gt;200,200,(AP926*$AT$1*100/(AQ926*AT926)))))</f>
        <v>100.15979910969065</v>
      </c>
      <c r="AT926" s="96">
        <f>COUNT(K926:AO926)</f>
        <v>30</v>
      </c>
      <c r="AU926" s="97">
        <f>COUNTIF(K926:AO926,"&gt;0")</f>
        <v>22</v>
      </c>
      <c r="AV926" s="98"/>
      <c r="AW926" s="58">
        <f t="shared" si="598"/>
        <v>0</v>
      </c>
      <c r="AX926" s="99"/>
      <c r="AY926" s="100">
        <f>MAX(K926:AO926)</f>
        <v>27</v>
      </c>
      <c r="AZ926" s="101">
        <v>52</v>
      </c>
      <c r="BA926" s="102">
        <f t="shared" si="611"/>
        <v>-25</v>
      </c>
      <c r="BB926" s="102" t="str">
        <f t="shared" si="612"/>
        <v/>
      </c>
      <c r="BC926" s="102" t="str">
        <f t="shared" si="613"/>
        <v/>
      </c>
      <c r="BD926" s="102">
        <v>16.563218390804597</v>
      </c>
      <c r="BE926" s="103">
        <f>AU926-BD926</f>
        <v>5.4367816091954033</v>
      </c>
      <c r="BF926" s="475" t="s">
        <v>676</v>
      </c>
      <c r="BG926" s="105">
        <v>35.931034482758619</v>
      </c>
      <c r="BH926" s="105">
        <v>51.283333333333331</v>
      </c>
      <c r="BI926" s="105">
        <v>90.573076923076911</v>
      </c>
      <c r="BJ926" s="105">
        <v>140.17600000000002</v>
      </c>
      <c r="BK926" s="105">
        <v>153.74583333333337</v>
      </c>
      <c r="BL926" s="105">
        <v>152.14583333333337</v>
      </c>
      <c r="BM926" s="105">
        <v>159.04401658376059</v>
      </c>
      <c r="BN926" s="105">
        <v>124.54722894827523</v>
      </c>
      <c r="BO926" s="105">
        <v>89.85599999999998</v>
      </c>
      <c r="BP926" s="105">
        <v>120.57499999999999</v>
      </c>
      <c r="BQ926" s="105">
        <v>133.73333333333335</v>
      </c>
      <c r="BR926" s="106">
        <v>56.983999999999995</v>
      </c>
      <c r="BS926" s="107"/>
      <c r="BT926" s="142">
        <v>6.206896551724137</v>
      </c>
      <c r="BU926" s="143">
        <v>7.5720264159303552</v>
      </c>
      <c r="BV926" s="143">
        <v>11.723456790123459</v>
      </c>
      <c r="BW926" s="143">
        <v>16.563218390804597</v>
      </c>
      <c r="BX926" s="143">
        <v>20.870881226053637</v>
      </c>
      <c r="BY926" s="143">
        <v>21.246135552913195</v>
      </c>
      <c r="BZ926" s="143">
        <v>23.083908045977005</v>
      </c>
      <c r="CA926" s="143">
        <v>19.77586206896552</v>
      </c>
      <c r="CB926" s="143">
        <v>14.435504469987228</v>
      </c>
      <c r="CC926" s="143">
        <v>15.694047619047618</v>
      </c>
      <c r="CD926" s="143">
        <v>14.885850178359094</v>
      </c>
      <c r="CE926" s="144">
        <v>9.3205707491081995</v>
      </c>
      <c r="CF926" s="110"/>
      <c r="CG926" s="111">
        <v>50</v>
      </c>
      <c r="CH926" s="111">
        <v>80</v>
      </c>
      <c r="CI926" s="111">
        <v>80</v>
      </c>
      <c r="CJ926" s="111">
        <v>52</v>
      </c>
      <c r="CK926" s="111">
        <v>66</v>
      </c>
      <c r="CL926" s="111">
        <v>55</v>
      </c>
      <c r="CM926" s="111">
        <v>73.599999999999994</v>
      </c>
      <c r="CN926" s="111">
        <v>39</v>
      </c>
      <c r="CO926" s="111">
        <v>26</v>
      </c>
      <c r="CP926" s="111">
        <v>49</v>
      </c>
      <c r="CQ926" s="111">
        <v>60</v>
      </c>
      <c r="CR926" s="111">
        <v>85</v>
      </c>
      <c r="CS926" s="112"/>
      <c r="CT926" s="649" t="s">
        <v>676</v>
      </c>
      <c r="CU926" s="114">
        <f>SUM(K926:T926)</f>
        <v>26.4</v>
      </c>
      <c r="CV926" s="114"/>
      <c r="CW926" s="114"/>
      <c r="CX926" s="114">
        <f>SUM(U926:AD926)</f>
        <v>67</v>
      </c>
      <c r="CY926" s="114"/>
      <c r="CZ926" s="114"/>
      <c r="DA926" s="114">
        <f>SUM(AE926:AO926)</f>
        <v>47</v>
      </c>
      <c r="DB926" s="115">
        <f t="shared" si="599"/>
        <v>140.4</v>
      </c>
      <c r="DC926" s="116">
        <f>COUNT(K926:T926)</f>
        <v>10</v>
      </c>
      <c r="DD926" s="116">
        <f>COUNT(U926:AD926)</f>
        <v>10</v>
      </c>
      <c r="DE926" s="116">
        <f>COUNT(AE926:AO926)</f>
        <v>10</v>
      </c>
      <c r="DF926" s="117">
        <f>COUNT(K926:AO926)</f>
        <v>30</v>
      </c>
      <c r="DH926" s="119">
        <v>8.0840712003651323</v>
      </c>
      <c r="DI926" s="119">
        <v>11.980009128251941</v>
      </c>
      <c r="DJ926" s="120">
        <v>10.421633957097216</v>
      </c>
      <c r="DK926" s="121"/>
      <c r="DL926" s="119">
        <v>14.416628959276018</v>
      </c>
      <c r="DM926" s="119">
        <v>17.132805429864248</v>
      </c>
      <c r="DN926" s="120">
        <v>14.625565610859725</v>
      </c>
      <c r="DO926" s="121"/>
      <c r="DP926" s="119">
        <v>22.008202833706186</v>
      </c>
      <c r="DQ926" s="119">
        <v>31.211633109619683</v>
      </c>
      <c r="DR926" s="120">
        <v>36.213497390007454</v>
      </c>
      <c r="DS926" s="121"/>
      <c r="DT926" s="119">
        <v>35.015021459227469</v>
      </c>
      <c r="DU926" s="119">
        <v>39.016738197424893</v>
      </c>
      <c r="DV926" s="120">
        <v>42.518240343347642</v>
      </c>
      <c r="DW926" s="121"/>
      <c r="DX926" s="119">
        <v>51.036904830445039</v>
      </c>
      <c r="DY926" s="119">
        <v>45.410789337325113</v>
      </c>
      <c r="DZ926" s="120">
        <v>62.18866946859346</v>
      </c>
      <c r="EA926" s="121"/>
      <c r="EB926" s="119">
        <v>55.193078369905955</v>
      </c>
      <c r="EC926" s="119">
        <v>42.794633228840119</v>
      </c>
      <c r="ED926" s="120">
        <v>46.994106583072096</v>
      </c>
      <c r="EE926" s="121"/>
      <c r="EF926" s="119">
        <v>44.093739708136951</v>
      </c>
      <c r="EG926" s="119">
        <v>60.591397422065739</v>
      </c>
      <c r="EH926" s="120">
        <v>55.392135597070002</v>
      </c>
      <c r="EI926" s="121"/>
      <c r="EJ926" s="119">
        <v>43.387414818036817</v>
      </c>
      <c r="EK926" s="119">
        <v>42.487675801072925</v>
      </c>
      <c r="EL926" s="120">
        <v>39.488545744526604</v>
      </c>
      <c r="EM926" s="121"/>
      <c r="EN926" s="119">
        <v>26.958557976863059</v>
      </c>
      <c r="EO926" s="119">
        <v>28.152294861447398</v>
      </c>
      <c r="EP926" s="120">
        <v>32.927242399784767</v>
      </c>
      <c r="EQ926" s="121"/>
      <c r="ER926" s="119">
        <v>33.979961691468986</v>
      </c>
      <c r="ES926" s="119">
        <v>45.073419773095623</v>
      </c>
      <c r="ET926" s="120">
        <v>44.273891262708112</v>
      </c>
      <c r="EU926" s="121"/>
      <c r="EV926" s="119">
        <v>42.936470588235295</v>
      </c>
      <c r="EW926" s="119">
        <v>35.71158371040724</v>
      </c>
      <c r="EX926" s="120">
        <v>35.401945701357462</v>
      </c>
      <c r="EY926" s="121"/>
      <c r="EZ926" s="119">
        <v>33.28979560707748</v>
      </c>
      <c r="FA926" s="119">
        <v>15.970805369127515</v>
      </c>
      <c r="FB926" s="120">
        <v>12.548489932885904</v>
      </c>
    </row>
    <row r="927" spans="1:158" s="118" customFormat="1" ht="15" customHeight="1" x14ac:dyDescent="0.25">
      <c r="A927" s="260">
        <v>21201250</v>
      </c>
      <c r="B927" s="534">
        <v>-73.966666669999995</v>
      </c>
      <c r="C927" s="534">
        <v>4.8716388899999998</v>
      </c>
      <c r="D927" s="87">
        <v>2600</v>
      </c>
      <c r="E927" s="645" t="s">
        <v>677</v>
      </c>
      <c r="F927" s="89" t="s">
        <v>455</v>
      </c>
      <c r="G927" s="89"/>
      <c r="H927" s="89"/>
      <c r="I927" s="89"/>
      <c r="J927" s="171" t="s">
        <v>1182</v>
      </c>
      <c r="K927" s="246" t="s">
        <v>1301</v>
      </c>
      <c r="L927" s="91" t="s">
        <v>1301</v>
      </c>
      <c r="M927" s="91" t="s">
        <v>1301</v>
      </c>
      <c r="N927" s="91" t="s">
        <v>1301</v>
      </c>
      <c r="O927" s="91" t="s">
        <v>1301</v>
      </c>
      <c r="P927" s="91" t="s">
        <v>1301</v>
      </c>
      <c r="Q927" s="91" t="s">
        <v>1301</v>
      </c>
      <c r="R927" s="91" t="s">
        <v>1301</v>
      </c>
      <c r="S927" s="91" t="s">
        <v>1301</v>
      </c>
      <c r="T927" s="126" t="s">
        <v>1301</v>
      </c>
      <c r="U927" s="126" t="s">
        <v>1301</v>
      </c>
      <c r="V927" s="661" t="s">
        <v>1301</v>
      </c>
      <c r="W927" s="661" t="s">
        <v>1301</v>
      </c>
      <c r="X927" s="126" t="s">
        <v>1301</v>
      </c>
      <c r="Y927" s="126" t="s">
        <v>1301</v>
      </c>
      <c r="Z927" s="339" t="s">
        <v>1301</v>
      </c>
      <c r="AA927" s="91" t="s">
        <v>1301</v>
      </c>
      <c r="AB927" s="91" t="s">
        <v>1301</v>
      </c>
      <c r="AC927" s="91" t="s">
        <v>1301</v>
      </c>
      <c r="AD927" s="246" t="s">
        <v>1301</v>
      </c>
      <c r="AE927" s="91" t="s">
        <v>1301</v>
      </c>
      <c r="AF927" s="91" t="s">
        <v>1301</v>
      </c>
      <c r="AG927" s="91" t="s">
        <v>1301</v>
      </c>
      <c r="AH927" s="91" t="s">
        <v>1301</v>
      </c>
      <c r="AI927" s="91" t="s">
        <v>1301</v>
      </c>
      <c r="AJ927" s="91" t="s">
        <v>1301</v>
      </c>
      <c r="AK927" s="91" t="s">
        <v>1301</v>
      </c>
      <c r="AL927" s="91" t="s">
        <v>1301</v>
      </c>
      <c r="AM927" s="126" t="s">
        <v>1301</v>
      </c>
      <c r="AN927" s="126" t="s">
        <v>1301</v>
      </c>
      <c r="AO927" s="120"/>
      <c r="AP927" s="92" t="str">
        <f t="shared" si="610"/>
        <v/>
      </c>
      <c r="AQ927" s="93" t="s">
        <v>1301</v>
      </c>
      <c r="AR927" s="483"/>
      <c r="AS927" s="484"/>
      <c r="AT927" s="96"/>
      <c r="AU927" s="97"/>
      <c r="AV927" s="98"/>
      <c r="AW927" s="58"/>
      <c r="AX927" s="99"/>
      <c r="AY927" s="100"/>
      <c r="AZ927" s="101"/>
      <c r="BA927" s="102" t="str">
        <f t="shared" si="611"/>
        <v/>
      </c>
      <c r="BB927" s="102" t="str">
        <f t="shared" si="612"/>
        <v/>
      </c>
      <c r="BC927" s="102" t="str">
        <f t="shared" si="613"/>
        <v/>
      </c>
      <c r="BD927" s="102" t="s">
        <v>1301</v>
      </c>
      <c r="BE927" s="103"/>
      <c r="BF927" s="169" t="s">
        <v>677</v>
      </c>
      <c r="BG927" s="105" t="s">
        <v>1301</v>
      </c>
      <c r="BH927" s="105" t="s">
        <v>1301</v>
      </c>
      <c r="BI927" s="105" t="s">
        <v>1301</v>
      </c>
      <c r="BJ927" s="105" t="s">
        <v>1301</v>
      </c>
      <c r="BK927" s="105" t="s">
        <v>1301</v>
      </c>
      <c r="BL927" s="105" t="s">
        <v>1301</v>
      </c>
      <c r="BM927" s="105" t="s">
        <v>1301</v>
      </c>
      <c r="BN927" s="105" t="s">
        <v>1301</v>
      </c>
      <c r="BO927" s="105" t="s">
        <v>1301</v>
      </c>
      <c r="BP927" s="105" t="s">
        <v>1301</v>
      </c>
      <c r="BQ927" s="105" t="s">
        <v>1301</v>
      </c>
      <c r="BR927" s="106" t="s">
        <v>1301</v>
      </c>
      <c r="BS927" s="107"/>
      <c r="BT927" s="108" t="s">
        <v>1301</v>
      </c>
      <c r="BU927" s="108" t="s">
        <v>1301</v>
      </c>
      <c r="BV927" s="108" t="s">
        <v>1301</v>
      </c>
      <c r="BW927" s="108" t="s">
        <v>1301</v>
      </c>
      <c r="BX927" s="108" t="s">
        <v>1301</v>
      </c>
      <c r="BY927" s="109" t="s">
        <v>1301</v>
      </c>
      <c r="BZ927" s="109" t="s">
        <v>1301</v>
      </c>
      <c r="CA927" s="109" t="s">
        <v>1301</v>
      </c>
      <c r="CB927" s="109" t="s">
        <v>1301</v>
      </c>
      <c r="CC927" s="109" t="s">
        <v>1301</v>
      </c>
      <c r="CD927" s="109" t="s">
        <v>1301</v>
      </c>
      <c r="CE927" s="109" t="s">
        <v>1301</v>
      </c>
      <c r="CF927" s="110"/>
      <c r="CG927" s="111"/>
      <c r="CH927" s="111"/>
      <c r="CI927" s="111"/>
      <c r="CJ927" s="111"/>
      <c r="CK927" s="111"/>
      <c r="CL927" s="111"/>
      <c r="CM927" s="111"/>
      <c r="CN927" s="111"/>
      <c r="CO927" s="111"/>
      <c r="CP927" s="111"/>
      <c r="CQ927" s="111"/>
      <c r="CR927" s="111"/>
      <c r="CS927" s="112"/>
      <c r="CT927" s="646" t="s">
        <v>677</v>
      </c>
      <c r="CU927" s="114"/>
      <c r="CV927" s="114"/>
      <c r="CW927" s="114"/>
      <c r="CX927" s="114"/>
      <c r="CY927" s="114"/>
      <c r="CZ927" s="114"/>
      <c r="DA927" s="114"/>
      <c r="DB927" s="115"/>
      <c r="DC927" s="116"/>
      <c r="DD927" s="116"/>
      <c r="DE927" s="116"/>
      <c r="DF927" s="117"/>
      <c r="DH927" s="119">
        <v>11.263534566699125</v>
      </c>
      <c r="DI927" s="119">
        <v>10.264350048685493</v>
      </c>
      <c r="DJ927" s="120">
        <v>7.1759615384615394</v>
      </c>
      <c r="DK927" s="121"/>
      <c r="DL927" s="119">
        <v>14.231941320293396</v>
      </c>
      <c r="DM927" s="119">
        <v>15.735315403422982</v>
      </c>
      <c r="DN927" s="120">
        <v>11.024743276283619</v>
      </c>
      <c r="DO927" s="121"/>
      <c r="DP927" s="119">
        <v>15.763198978143627</v>
      </c>
      <c r="DQ927" s="119">
        <v>22.488830542151575</v>
      </c>
      <c r="DR927" s="120">
        <v>18.705662787397106</v>
      </c>
      <c r="DS927" s="121"/>
      <c r="DT927" s="119">
        <v>27.934163265306125</v>
      </c>
      <c r="DU927" s="119">
        <v>23.929265306122449</v>
      </c>
      <c r="DV927" s="120">
        <v>26.632571428571431</v>
      </c>
      <c r="DW927" s="121"/>
      <c r="DX927" s="119">
        <v>30.604604613589451</v>
      </c>
      <c r="DY927" s="119">
        <v>20.807090925410648</v>
      </c>
      <c r="DZ927" s="120">
        <v>35.149842922538376</v>
      </c>
      <c r="EA927" s="121"/>
      <c r="EB927" s="119">
        <v>23.281902638424381</v>
      </c>
      <c r="EC927" s="119">
        <v>17.662133036046082</v>
      </c>
      <c r="ED927" s="120">
        <v>21.375195094760318</v>
      </c>
      <c r="EE927" s="121"/>
      <c r="EF927" s="119">
        <v>24.799866220735783</v>
      </c>
      <c r="EG927" s="119">
        <v>23.173645484949834</v>
      </c>
      <c r="EH927" s="120">
        <v>22.157257525083615</v>
      </c>
      <c r="EI927" s="121"/>
      <c r="EJ927" s="119">
        <v>18.279756364631808</v>
      </c>
      <c r="EK927" s="119">
        <v>21.139159594853542</v>
      </c>
      <c r="EL927" s="120">
        <v>17.973391732822336</v>
      </c>
      <c r="EM927" s="121"/>
      <c r="EN927" s="119">
        <v>17.792205517442714</v>
      </c>
      <c r="EO927" s="119">
        <v>11.295051817252959</v>
      </c>
      <c r="EP927" s="120">
        <v>23.589665742227417</v>
      </c>
      <c r="EQ927" s="121"/>
      <c r="ER927" s="119">
        <v>20.515759626817893</v>
      </c>
      <c r="ES927" s="119">
        <v>30.331912558309703</v>
      </c>
      <c r="ET927" s="120">
        <v>31.706173968718556</v>
      </c>
      <c r="EU927" s="121"/>
      <c r="EV927" s="119">
        <v>29.156836474783493</v>
      </c>
      <c r="EW927" s="119">
        <v>25.22998981151299</v>
      </c>
      <c r="EX927" s="120">
        <v>19.732404482934285</v>
      </c>
      <c r="EY927" s="121"/>
      <c r="EZ927" s="119">
        <v>17.060560859188548</v>
      </c>
      <c r="FA927" s="119">
        <v>16.524065234685761</v>
      </c>
      <c r="FB927" s="120">
        <v>11.37370723945903</v>
      </c>
    </row>
    <row r="928" spans="1:158" s="118" customFormat="1" ht="15" customHeight="1" x14ac:dyDescent="0.25">
      <c r="A928" s="260">
        <v>21205700</v>
      </c>
      <c r="B928" s="534">
        <v>-73.868111110000001</v>
      </c>
      <c r="C928" s="534">
        <v>4.8798611100000002</v>
      </c>
      <c r="D928" s="87">
        <v>2750</v>
      </c>
      <c r="E928" s="645" t="s">
        <v>678</v>
      </c>
      <c r="F928" s="89" t="s">
        <v>455</v>
      </c>
      <c r="G928" s="89" t="s">
        <v>1515</v>
      </c>
      <c r="H928" s="89" t="s">
        <v>1520</v>
      </c>
      <c r="I928" s="89" t="s">
        <v>1552</v>
      </c>
      <c r="J928" s="171" t="s">
        <v>1186</v>
      </c>
      <c r="K928" s="246">
        <v>4.9000000000000004</v>
      </c>
      <c r="L928" s="91">
        <v>0.6</v>
      </c>
      <c r="M928" s="91">
        <v>8.1</v>
      </c>
      <c r="N928" s="91">
        <v>0</v>
      </c>
      <c r="O928" s="91">
        <v>0</v>
      </c>
      <c r="P928" s="91">
        <v>0</v>
      </c>
      <c r="Q928" s="91">
        <v>1.5</v>
      </c>
      <c r="R928" s="91">
        <v>0</v>
      </c>
      <c r="S928" s="91">
        <v>0</v>
      </c>
      <c r="T928" s="126">
        <v>0</v>
      </c>
      <c r="U928" s="126">
        <v>0</v>
      </c>
      <c r="V928" s="661">
        <v>0</v>
      </c>
      <c r="W928" s="661">
        <v>2.7</v>
      </c>
      <c r="X928" s="126">
        <v>2.5</v>
      </c>
      <c r="Y928" s="126">
        <v>1</v>
      </c>
      <c r="Z928" s="339">
        <v>25.1</v>
      </c>
      <c r="AA928" s="91">
        <v>8.6</v>
      </c>
      <c r="AB928" s="91">
        <v>1.5</v>
      </c>
      <c r="AC928" s="91">
        <v>5.0999999999999996</v>
      </c>
      <c r="AD928" s="246">
        <v>0</v>
      </c>
      <c r="AE928" s="91">
        <v>7.5</v>
      </c>
      <c r="AF928" s="91">
        <v>0</v>
      </c>
      <c r="AG928" s="91">
        <v>0.6</v>
      </c>
      <c r="AH928" s="91">
        <v>6.6</v>
      </c>
      <c r="AI928" s="91">
        <v>1.6</v>
      </c>
      <c r="AJ928" s="91">
        <v>0.8</v>
      </c>
      <c r="AK928" s="91">
        <v>1.9</v>
      </c>
      <c r="AL928" s="91">
        <v>0.9</v>
      </c>
      <c r="AM928" s="126" t="s">
        <v>1301</v>
      </c>
      <c r="AN928" s="126">
        <v>0</v>
      </c>
      <c r="AO928" s="120"/>
      <c r="AP928" s="92">
        <f t="shared" si="610"/>
        <v>81.5</v>
      </c>
      <c r="AQ928" s="93">
        <v>94.056403056780482</v>
      </c>
      <c r="AR928" s="94">
        <f>+AP928*100/AQ928</f>
        <v>86.650134760947253</v>
      </c>
      <c r="AS928" s="95">
        <f>IF(AND((AP928*$AT$1*100/(AQ928*AT928))&gt;100+3.33*AP928-AQ928*AT928/$AT$1,AQ928&lt;30),IF(100+3.33*AP928-AQ928*AT928/$AT$1&gt;200,200,100+3.33*AP928-AQ928*AT928/$AT$1),IF((AP928*$AT$1*100/(AQ928*AT928))&lt;100+AP928-3.33*AQ928*AT928/$AT$1,100+AP928-3.33*AQ928*AT928/$AT$1,IF((AP928*$AT$1*100/(AQ928*AT928))&gt;200,200,(AP928*$AT$1*100/(AQ928*AT928)))))</f>
        <v>89.638070442359236</v>
      </c>
      <c r="AT928" s="96">
        <f>COUNT(K928:AO928)</f>
        <v>29</v>
      </c>
      <c r="AU928" s="97"/>
      <c r="AV928" s="98"/>
      <c r="AW928" s="58">
        <f t="shared" si="598"/>
        <v>0</v>
      </c>
      <c r="AX928" s="99"/>
      <c r="AY928" s="100">
        <f>MAX(K928:AO928)</f>
        <v>25.1</v>
      </c>
      <c r="AZ928" s="101">
        <v>54.9</v>
      </c>
      <c r="BA928" s="102">
        <f t="shared" si="611"/>
        <v>-29.799999999999997</v>
      </c>
      <c r="BB928" s="102" t="str">
        <f t="shared" si="612"/>
        <v/>
      </c>
      <c r="BC928" s="102" t="str">
        <f t="shared" si="613"/>
        <v/>
      </c>
      <c r="BD928" s="102">
        <v>12.868312757201645</v>
      </c>
      <c r="BE928" s="103"/>
      <c r="BF928" s="169" t="s">
        <v>678</v>
      </c>
      <c r="BG928" s="105">
        <v>37.1</v>
      </c>
      <c r="BH928" s="105">
        <v>44.579999999999991</v>
      </c>
      <c r="BI928" s="105">
        <v>70.520833333333329</v>
      </c>
      <c r="BJ928" s="105">
        <v>94.056403056780482</v>
      </c>
      <c r="BK928" s="105">
        <v>96.012500000000003</v>
      </c>
      <c r="BL928" s="105">
        <v>80.7</v>
      </c>
      <c r="BM928" s="105">
        <v>83.49199999999999</v>
      </c>
      <c r="BN928" s="105">
        <v>61.199999999999996</v>
      </c>
      <c r="BO928" s="105">
        <v>47.940000000000012</v>
      </c>
      <c r="BP928" s="105">
        <v>82.1</v>
      </c>
      <c r="BQ928" s="105">
        <v>96.676923076923075</v>
      </c>
      <c r="BR928" s="106">
        <v>42.466666666666661</v>
      </c>
      <c r="BS928" s="107"/>
      <c r="BT928" s="108">
        <v>6.0749999999999984</v>
      </c>
      <c r="BU928" s="108">
        <v>6.6281692274611004</v>
      </c>
      <c r="BV928" s="108">
        <v>9.5622787812442969</v>
      </c>
      <c r="BW928" s="108">
        <v>12.868312757201645</v>
      </c>
      <c r="BX928" s="108">
        <v>16.119214187732705</v>
      </c>
      <c r="BY928" s="109">
        <v>16.455938697318004</v>
      </c>
      <c r="BZ928" s="109">
        <v>17.189655172413794</v>
      </c>
      <c r="CA928" s="109">
        <v>15.021059113300497</v>
      </c>
      <c r="CB928" s="109">
        <v>9.6813317479191419</v>
      </c>
      <c r="CC928" s="109">
        <v>11.044827586206896</v>
      </c>
      <c r="CD928" s="109">
        <v>11.310436293789444</v>
      </c>
      <c r="CE928" s="109">
        <v>6.372619047619045</v>
      </c>
      <c r="CF928" s="110"/>
      <c r="CG928" s="111">
        <v>38.1</v>
      </c>
      <c r="CH928" s="111">
        <v>45.6</v>
      </c>
      <c r="CI928" s="111">
        <v>54</v>
      </c>
      <c r="CJ928" s="111">
        <v>54.9</v>
      </c>
      <c r="CK928" s="111">
        <v>70</v>
      </c>
      <c r="CL928" s="111">
        <v>30.5</v>
      </c>
      <c r="CM928" s="111">
        <v>28.3</v>
      </c>
      <c r="CN928" s="111">
        <v>39.200000000000003</v>
      </c>
      <c r="CO928" s="111">
        <v>42.1</v>
      </c>
      <c r="CP928" s="111">
        <v>54.7</v>
      </c>
      <c r="CQ928" s="111">
        <v>55</v>
      </c>
      <c r="CR928" s="111">
        <v>42.8</v>
      </c>
      <c r="CS928" s="112"/>
      <c r="CT928" s="646" t="s">
        <v>678</v>
      </c>
      <c r="CU928" s="114">
        <f>SUM(K928:T928)</f>
        <v>15.1</v>
      </c>
      <c r="CV928" s="114"/>
      <c r="CW928" s="114"/>
      <c r="CX928" s="114">
        <f>SUM(U928:AD928)</f>
        <v>46.5</v>
      </c>
      <c r="CY928" s="114"/>
      <c r="CZ928" s="114"/>
      <c r="DA928" s="114">
        <f>SUM(AE928:AO928)</f>
        <v>19.899999999999999</v>
      </c>
      <c r="DB928" s="115">
        <f t="shared" si="599"/>
        <v>81.5</v>
      </c>
      <c r="DC928" s="116">
        <f>COUNT(K928:T928)</f>
        <v>10</v>
      </c>
      <c r="DD928" s="116">
        <f>COUNT(U928:AD928)</f>
        <v>10</v>
      </c>
      <c r="DE928" s="116">
        <f>COUNT(AE928:AO928)</f>
        <v>9</v>
      </c>
      <c r="DF928" s="117">
        <f>COUNT(K928:AO928)</f>
        <v>29</v>
      </c>
      <c r="DH928" s="119">
        <v>15.400857908847186</v>
      </c>
      <c r="DI928" s="119">
        <v>10.647506702412869</v>
      </c>
      <c r="DJ928" s="120">
        <v>9.4116353887399473</v>
      </c>
      <c r="DK928" s="121"/>
      <c r="DL928" s="119">
        <v>10.207117552334948</v>
      </c>
      <c r="DM928" s="119">
        <v>21.504315619967802</v>
      </c>
      <c r="DN928" s="120">
        <v>13.873752012882454</v>
      </c>
      <c r="DO928" s="121"/>
      <c r="DP928" s="119">
        <v>12.201941337834988</v>
      </c>
      <c r="DQ928" s="119">
        <v>25.087191390588735</v>
      </c>
      <c r="DR928" s="120">
        <v>28.796581557290573</v>
      </c>
      <c r="DS928" s="121"/>
      <c r="DT928" s="119">
        <v>26.314363467410065</v>
      </c>
      <c r="DU928" s="119">
        <v>29.151227930439404</v>
      </c>
      <c r="DV928" s="120">
        <v>26.412186379928318</v>
      </c>
      <c r="DW928" s="121"/>
      <c r="DX928" s="119">
        <v>31.728128469468682</v>
      </c>
      <c r="DY928" s="119">
        <v>29.134004758128469</v>
      </c>
      <c r="DZ928" s="120">
        <v>35.918636003172089</v>
      </c>
      <c r="EA928" s="121"/>
      <c r="EB928" s="119">
        <v>22.546246103450105</v>
      </c>
      <c r="EC928" s="119">
        <v>22.445141860833733</v>
      </c>
      <c r="ED928" s="120">
        <v>25.882686109790253</v>
      </c>
      <c r="EE928" s="121"/>
      <c r="EF928" s="119">
        <v>25.248592779503102</v>
      </c>
      <c r="EG928" s="119">
        <v>28.165760869565215</v>
      </c>
      <c r="EH928" s="120">
        <v>20.62136063664596</v>
      </c>
      <c r="EI928" s="121"/>
      <c r="EJ928" s="119">
        <v>19.662049062049064</v>
      </c>
      <c r="EK928" s="119">
        <v>20.375180375180374</v>
      </c>
      <c r="EL928" s="120">
        <v>20.477056277056278</v>
      </c>
      <c r="EM928" s="121"/>
      <c r="EN928" s="119">
        <v>21.830258302583026</v>
      </c>
      <c r="EO928" s="119">
        <v>13.947109471094709</v>
      </c>
      <c r="EP928" s="120">
        <v>19.000410004100036</v>
      </c>
      <c r="EQ928" s="121"/>
      <c r="ER928" s="119">
        <v>20.452723829656055</v>
      </c>
      <c r="ES928" s="119">
        <v>25.872695644514913</v>
      </c>
      <c r="ET928" s="120">
        <v>39.678284229532743</v>
      </c>
      <c r="EU928" s="121"/>
      <c r="EV928" s="119">
        <v>29.138891839263586</v>
      </c>
      <c r="EW928" s="119">
        <v>30.320198265179673</v>
      </c>
      <c r="EX928" s="120">
        <v>19.983767038413877</v>
      </c>
      <c r="EY928" s="121"/>
      <c r="EZ928" s="119">
        <v>18.762127512127517</v>
      </c>
      <c r="FA928" s="119">
        <v>14.464656964656969</v>
      </c>
      <c r="FB928" s="120">
        <v>13.311677061677065</v>
      </c>
    </row>
    <row r="929" spans="1:158" s="118" customFormat="1" ht="15" customHeight="1" x14ac:dyDescent="0.25">
      <c r="A929" s="260">
        <v>48015030</v>
      </c>
      <c r="B929" s="534">
        <v>-70.260888890000004</v>
      </c>
      <c r="C929" s="534">
        <v>-3.8191388900000001</v>
      </c>
      <c r="D929" s="87">
        <v>82</v>
      </c>
      <c r="E929" s="648" t="s">
        <v>679</v>
      </c>
      <c r="F929" s="210" t="s">
        <v>85</v>
      </c>
      <c r="G929" s="210"/>
      <c r="H929" s="210"/>
      <c r="I929" s="210"/>
      <c r="J929" s="365" t="s">
        <v>781</v>
      </c>
      <c r="K929" s="246" t="s">
        <v>1301</v>
      </c>
      <c r="L929" s="91" t="s">
        <v>1301</v>
      </c>
      <c r="M929" s="91" t="s">
        <v>1301</v>
      </c>
      <c r="N929" s="91" t="s">
        <v>1301</v>
      </c>
      <c r="O929" s="91" t="s">
        <v>1301</v>
      </c>
      <c r="P929" s="91" t="s">
        <v>1301</v>
      </c>
      <c r="Q929" s="91" t="s">
        <v>1301</v>
      </c>
      <c r="R929" s="91" t="s">
        <v>1301</v>
      </c>
      <c r="S929" s="91" t="s">
        <v>1301</v>
      </c>
      <c r="T929" s="126" t="s">
        <v>1301</v>
      </c>
      <c r="U929" s="126" t="s">
        <v>1301</v>
      </c>
      <c r="V929" s="661" t="s">
        <v>1301</v>
      </c>
      <c r="W929" s="661" t="s">
        <v>1301</v>
      </c>
      <c r="X929" s="126" t="s">
        <v>1301</v>
      </c>
      <c r="Y929" s="126" t="s">
        <v>1301</v>
      </c>
      <c r="Z929" s="339" t="s">
        <v>1301</v>
      </c>
      <c r="AA929" s="91" t="s">
        <v>1301</v>
      </c>
      <c r="AB929" s="91" t="s">
        <v>1301</v>
      </c>
      <c r="AC929" s="91" t="s">
        <v>1301</v>
      </c>
      <c r="AD929" s="246" t="s">
        <v>1301</v>
      </c>
      <c r="AE929" s="91" t="s">
        <v>1301</v>
      </c>
      <c r="AF929" s="91" t="s">
        <v>1301</v>
      </c>
      <c r="AG929" s="91" t="s">
        <v>1301</v>
      </c>
      <c r="AH929" s="91" t="s">
        <v>1301</v>
      </c>
      <c r="AI929" s="91" t="s">
        <v>1301</v>
      </c>
      <c r="AJ929" s="91" t="s">
        <v>1301</v>
      </c>
      <c r="AK929" s="91" t="s">
        <v>1301</v>
      </c>
      <c r="AL929" s="91" t="s">
        <v>1301</v>
      </c>
      <c r="AM929" s="126" t="s">
        <v>1301</v>
      </c>
      <c r="AN929" s="126" t="s">
        <v>1301</v>
      </c>
      <c r="AO929" s="120"/>
      <c r="AP929" s="92" t="str">
        <f t="shared" si="610"/>
        <v/>
      </c>
      <c r="AQ929" s="93" t="s">
        <v>1301</v>
      </c>
      <c r="AR929" s="483"/>
      <c r="AS929" s="484"/>
      <c r="AT929" s="96"/>
      <c r="AU929" s="97"/>
      <c r="AV929" s="98"/>
      <c r="AW929" s="58"/>
      <c r="AX929" s="99"/>
      <c r="AY929" s="100"/>
      <c r="AZ929" s="101"/>
      <c r="BA929" s="102" t="str">
        <f t="shared" si="611"/>
        <v/>
      </c>
      <c r="BB929" s="102" t="str">
        <f t="shared" si="612"/>
        <v/>
      </c>
      <c r="BC929" s="102" t="str">
        <f t="shared" si="613"/>
        <v/>
      </c>
      <c r="BD929" s="102" t="s">
        <v>1301</v>
      </c>
      <c r="BE929" s="103"/>
      <c r="BF929" s="475" t="s">
        <v>679</v>
      </c>
      <c r="BG929" s="105" t="s">
        <v>1301</v>
      </c>
      <c r="BH929" s="105" t="s">
        <v>1301</v>
      </c>
      <c r="BI929" s="105" t="s">
        <v>1301</v>
      </c>
      <c r="BJ929" s="105" t="s">
        <v>1301</v>
      </c>
      <c r="BK929" s="105" t="s">
        <v>1301</v>
      </c>
      <c r="BL929" s="105" t="s">
        <v>1301</v>
      </c>
      <c r="BM929" s="105" t="s">
        <v>1301</v>
      </c>
      <c r="BN929" s="105" t="s">
        <v>1301</v>
      </c>
      <c r="BO929" s="105" t="s">
        <v>1301</v>
      </c>
      <c r="BP929" s="105" t="s">
        <v>1301</v>
      </c>
      <c r="BQ929" s="105" t="s">
        <v>1301</v>
      </c>
      <c r="BR929" s="106" t="s">
        <v>1301</v>
      </c>
      <c r="BS929" s="107"/>
      <c r="BT929" s="142" t="s">
        <v>1301</v>
      </c>
      <c r="BU929" s="143" t="s">
        <v>1301</v>
      </c>
      <c r="BV929" s="143" t="s">
        <v>1301</v>
      </c>
      <c r="BW929" s="143" t="s">
        <v>1301</v>
      </c>
      <c r="BX929" s="143" t="s">
        <v>1301</v>
      </c>
      <c r="BY929" s="143" t="s">
        <v>1301</v>
      </c>
      <c r="BZ929" s="143" t="s">
        <v>1301</v>
      </c>
      <c r="CA929" s="143" t="s">
        <v>1301</v>
      </c>
      <c r="CB929" s="143" t="s">
        <v>1301</v>
      </c>
      <c r="CC929" s="143" t="s">
        <v>1301</v>
      </c>
      <c r="CD929" s="143" t="s">
        <v>1301</v>
      </c>
      <c r="CE929" s="144" t="s">
        <v>1301</v>
      </c>
      <c r="CF929" s="110"/>
      <c r="CG929" s="111"/>
      <c r="CH929" s="111"/>
      <c r="CI929" s="111"/>
      <c r="CJ929" s="111"/>
      <c r="CK929" s="111"/>
      <c r="CL929" s="111"/>
      <c r="CM929" s="111"/>
      <c r="CN929" s="111"/>
      <c r="CO929" s="111"/>
      <c r="CP929" s="111"/>
      <c r="CQ929" s="111"/>
      <c r="CR929" s="111"/>
      <c r="CS929" s="112"/>
      <c r="CT929" s="649" t="s">
        <v>679</v>
      </c>
      <c r="CU929" s="114"/>
      <c r="CV929" s="114"/>
      <c r="CW929" s="114"/>
      <c r="CX929" s="114"/>
      <c r="CY929" s="114"/>
      <c r="CZ929" s="114"/>
      <c r="DA929" s="114"/>
      <c r="DB929" s="115"/>
      <c r="DC929" s="116"/>
      <c r="DD929" s="116"/>
      <c r="DE929" s="116"/>
      <c r="DF929" s="117"/>
      <c r="DH929" s="119"/>
      <c r="DI929" s="119"/>
      <c r="DJ929" s="120"/>
      <c r="DK929" s="121"/>
      <c r="DL929" s="119"/>
      <c r="DM929" s="119"/>
      <c r="DN929" s="120"/>
      <c r="DO929" s="121"/>
      <c r="DP929" s="119"/>
      <c r="DQ929" s="119"/>
      <c r="DR929" s="120"/>
      <c r="DS929" s="121"/>
      <c r="DT929" s="119"/>
      <c r="DU929" s="119"/>
      <c r="DV929" s="120"/>
      <c r="DW929" s="121"/>
      <c r="DX929" s="119"/>
      <c r="DY929" s="119"/>
      <c r="DZ929" s="120"/>
      <c r="EA929" s="121"/>
      <c r="EB929" s="119"/>
      <c r="EC929" s="119"/>
      <c r="ED929" s="120"/>
      <c r="EE929" s="121"/>
      <c r="EF929" s="119"/>
      <c r="EG929" s="119"/>
      <c r="EH929" s="120"/>
      <c r="EI929" s="121"/>
      <c r="EJ929" s="119"/>
      <c r="EK929" s="119"/>
      <c r="EL929" s="120"/>
      <c r="EM929" s="121"/>
      <c r="EN929" s="119"/>
      <c r="EO929" s="119"/>
      <c r="EP929" s="120"/>
      <c r="EQ929" s="121"/>
      <c r="ER929" s="119"/>
      <c r="ES929" s="119"/>
      <c r="ET929" s="120"/>
      <c r="EU929" s="121"/>
      <c r="EV929" s="119"/>
      <c r="EW929" s="119"/>
      <c r="EX929" s="120"/>
      <c r="EY929" s="121"/>
      <c r="EZ929" s="119"/>
      <c r="FA929" s="119"/>
      <c r="FB929" s="120"/>
    </row>
    <row r="930" spans="1:158" s="118" customFormat="1" ht="15" customHeight="1" x14ac:dyDescent="0.25">
      <c r="A930" s="260">
        <v>21205570</v>
      </c>
      <c r="B930" s="534">
        <v>-74.216666669999995</v>
      </c>
      <c r="C930" s="534">
        <v>4.8499999999999996</v>
      </c>
      <c r="D930" s="87">
        <v>2590</v>
      </c>
      <c r="E930" s="645" t="s">
        <v>614</v>
      </c>
      <c r="F930" s="89" t="s">
        <v>455</v>
      </c>
      <c r="G930" s="89"/>
      <c r="H930" s="89"/>
      <c r="I930" s="89"/>
      <c r="J930" s="171" t="s">
        <v>1161</v>
      </c>
      <c r="K930" s="246" t="s">
        <v>1301</v>
      </c>
      <c r="L930" s="91" t="s">
        <v>1301</v>
      </c>
      <c r="M930" s="91" t="s">
        <v>1301</v>
      </c>
      <c r="N930" s="91" t="s">
        <v>1301</v>
      </c>
      <c r="O930" s="91" t="s">
        <v>1301</v>
      </c>
      <c r="P930" s="91" t="s">
        <v>1301</v>
      </c>
      <c r="Q930" s="91" t="s">
        <v>1301</v>
      </c>
      <c r="R930" s="91" t="s">
        <v>1301</v>
      </c>
      <c r="S930" s="91" t="s">
        <v>1301</v>
      </c>
      <c r="T930" s="126" t="s">
        <v>1301</v>
      </c>
      <c r="U930" s="126" t="s">
        <v>1301</v>
      </c>
      <c r="V930" s="661" t="s">
        <v>1301</v>
      </c>
      <c r="W930" s="661" t="s">
        <v>1301</v>
      </c>
      <c r="X930" s="126" t="s">
        <v>1301</v>
      </c>
      <c r="Y930" s="126" t="s">
        <v>1301</v>
      </c>
      <c r="Z930" s="339" t="s">
        <v>1301</v>
      </c>
      <c r="AA930" s="91" t="s">
        <v>1301</v>
      </c>
      <c r="AB930" s="91" t="s">
        <v>1301</v>
      </c>
      <c r="AC930" s="91" t="s">
        <v>1301</v>
      </c>
      <c r="AD930" s="246" t="s">
        <v>1301</v>
      </c>
      <c r="AE930" s="91" t="s">
        <v>1301</v>
      </c>
      <c r="AF930" s="91" t="s">
        <v>1301</v>
      </c>
      <c r="AG930" s="91" t="s">
        <v>1301</v>
      </c>
      <c r="AH930" s="91" t="s">
        <v>1301</v>
      </c>
      <c r="AI930" s="91" t="s">
        <v>1301</v>
      </c>
      <c r="AJ930" s="91" t="s">
        <v>1301</v>
      </c>
      <c r="AK930" s="91" t="s">
        <v>1301</v>
      </c>
      <c r="AL930" s="91" t="s">
        <v>1301</v>
      </c>
      <c r="AM930" s="126" t="s">
        <v>1301</v>
      </c>
      <c r="AN930" s="126" t="s">
        <v>1301</v>
      </c>
      <c r="AO930" s="120"/>
      <c r="AP930" s="92" t="str">
        <f t="shared" si="610"/>
        <v/>
      </c>
      <c r="AQ930" s="93" t="s">
        <v>1301</v>
      </c>
      <c r="AR930" s="483"/>
      <c r="AS930" s="484"/>
      <c r="AT930" s="96"/>
      <c r="AU930" s="97"/>
      <c r="AV930" s="98"/>
      <c r="AW930" s="58"/>
      <c r="AX930" s="99"/>
      <c r="AY930" s="100"/>
      <c r="AZ930" s="101"/>
      <c r="BA930" s="102" t="str">
        <f t="shared" si="611"/>
        <v/>
      </c>
      <c r="BB930" s="102" t="str">
        <f t="shared" si="612"/>
        <v/>
      </c>
      <c r="BC930" s="102" t="str">
        <f t="shared" si="613"/>
        <v/>
      </c>
      <c r="BD930" s="102" t="s">
        <v>1301</v>
      </c>
      <c r="BE930" s="103"/>
      <c r="BF930" s="169" t="s">
        <v>614</v>
      </c>
      <c r="BG930" s="105" t="s">
        <v>1301</v>
      </c>
      <c r="BH930" s="105" t="s">
        <v>1301</v>
      </c>
      <c r="BI930" s="105" t="s">
        <v>1301</v>
      </c>
      <c r="BJ930" s="105" t="s">
        <v>1301</v>
      </c>
      <c r="BK930" s="105" t="s">
        <v>1301</v>
      </c>
      <c r="BL930" s="105" t="s">
        <v>1301</v>
      </c>
      <c r="BM930" s="105" t="s">
        <v>1301</v>
      </c>
      <c r="BN930" s="105" t="s">
        <v>1301</v>
      </c>
      <c r="BO930" s="105" t="s">
        <v>1301</v>
      </c>
      <c r="BP930" s="105" t="s">
        <v>1301</v>
      </c>
      <c r="BQ930" s="105" t="s">
        <v>1301</v>
      </c>
      <c r="BR930" s="106" t="s">
        <v>1301</v>
      </c>
      <c r="BS930" s="107"/>
      <c r="BT930" s="191" t="s">
        <v>1301</v>
      </c>
      <c r="BU930" s="192" t="s">
        <v>1301</v>
      </c>
      <c r="BV930" s="192" t="s">
        <v>1301</v>
      </c>
      <c r="BW930" s="192" t="s">
        <v>1301</v>
      </c>
      <c r="BX930" s="192" t="s">
        <v>1301</v>
      </c>
      <c r="BY930" s="192" t="s">
        <v>1301</v>
      </c>
      <c r="BZ930" s="192" t="s">
        <v>1301</v>
      </c>
      <c r="CA930" s="192" t="s">
        <v>1301</v>
      </c>
      <c r="CB930" s="193" t="s">
        <v>1301</v>
      </c>
      <c r="CC930" s="193" t="s">
        <v>1301</v>
      </c>
      <c r="CD930" s="193" t="s">
        <v>1301</v>
      </c>
      <c r="CE930" s="193" t="s">
        <v>1301</v>
      </c>
      <c r="CF930" s="110"/>
      <c r="CG930" s="111"/>
      <c r="CH930" s="111"/>
      <c r="CI930" s="111"/>
      <c r="CJ930" s="111"/>
      <c r="CK930" s="111"/>
      <c r="CL930" s="111"/>
      <c r="CM930" s="111"/>
      <c r="CN930" s="111"/>
      <c r="CO930" s="111"/>
      <c r="CP930" s="111"/>
      <c r="CQ930" s="111"/>
      <c r="CR930" s="111"/>
      <c r="CS930" s="112"/>
      <c r="CT930" s="646" t="s">
        <v>614</v>
      </c>
      <c r="CU930" s="114"/>
      <c r="CV930" s="114"/>
      <c r="CW930" s="114"/>
      <c r="CX930" s="114"/>
      <c r="CY930" s="114"/>
      <c r="CZ930" s="114"/>
      <c r="DA930" s="114"/>
      <c r="DB930" s="115"/>
      <c r="DC930" s="116"/>
      <c r="DD930" s="116"/>
      <c r="DE930" s="116"/>
      <c r="DF930" s="117"/>
      <c r="DH930" s="119">
        <v>13.073327095960623</v>
      </c>
      <c r="DI930" s="119">
        <v>8.1708294349753903</v>
      </c>
      <c r="DJ930" s="120">
        <v>8.0747020298580328</v>
      </c>
      <c r="DK930" s="121"/>
      <c r="DL930" s="119">
        <v>11.779268456514551</v>
      </c>
      <c r="DM930" s="119">
        <v>16.679444134424603</v>
      </c>
      <c r="DN930" s="120">
        <v>12.250439194775135</v>
      </c>
      <c r="DO930" s="121"/>
      <c r="DP930" s="119">
        <v>19.253359683794464</v>
      </c>
      <c r="DQ930" s="119">
        <v>26.847740447957843</v>
      </c>
      <c r="DR930" s="120">
        <v>22.783142292490119</v>
      </c>
      <c r="DS930" s="121"/>
      <c r="DT930" s="119">
        <v>35.567847371760863</v>
      </c>
      <c r="DU930" s="119">
        <v>30.748977727844878</v>
      </c>
      <c r="DV930" s="120">
        <v>45.090851668071032</v>
      </c>
      <c r="DW930" s="121"/>
      <c r="DX930" s="119">
        <v>26.413187944686427</v>
      </c>
      <c r="DY930" s="119">
        <v>29.765631029973548</v>
      </c>
      <c r="DZ930" s="120">
        <v>43.480170924329961</v>
      </c>
      <c r="EA930" s="121"/>
      <c r="EB930" s="119">
        <v>19.878312348133417</v>
      </c>
      <c r="EC930" s="119">
        <v>15.673284736028268</v>
      </c>
      <c r="ED930" s="120">
        <v>12.519514026949409</v>
      </c>
      <c r="EE930" s="121"/>
      <c r="EF930" s="119">
        <v>16.337237840249887</v>
      </c>
      <c r="EG930" s="119">
        <v>13.06979027219991</v>
      </c>
      <c r="EH930" s="120">
        <v>17.084082998661309</v>
      </c>
      <c r="EI930" s="121"/>
      <c r="EJ930" s="119">
        <v>10.932503309412668</v>
      </c>
      <c r="EK930" s="119">
        <v>17.251289625862192</v>
      </c>
      <c r="EL930" s="120">
        <v>18.25427158085418</v>
      </c>
      <c r="EM930" s="121"/>
      <c r="EN930" s="119">
        <v>16.356011820996343</v>
      </c>
      <c r="EO930" s="119">
        <v>16.870351815367297</v>
      </c>
      <c r="EP930" s="120">
        <v>33.226363636363637</v>
      </c>
      <c r="EQ930" s="121"/>
      <c r="ER930" s="119">
        <v>27.802367262367255</v>
      </c>
      <c r="ES930" s="119">
        <v>32.087319922875466</v>
      </c>
      <c r="ET930" s="120">
        <v>45.041827966272393</v>
      </c>
      <c r="EU930" s="121"/>
      <c r="EV930" s="119">
        <v>34.879128940336415</v>
      </c>
      <c r="EW930" s="119">
        <v>30.32045859251129</v>
      </c>
      <c r="EX930" s="120">
        <v>31.38061448735434</v>
      </c>
      <c r="EY930" s="121"/>
      <c r="EZ930" s="119">
        <v>25.003576906222609</v>
      </c>
      <c r="FA930" s="119">
        <v>13.213272348816824</v>
      </c>
      <c r="FB930" s="120">
        <v>11.485382887817702</v>
      </c>
    </row>
    <row r="931" spans="1:158" s="118" customFormat="1" ht="15" customHeight="1" x14ac:dyDescent="0.25">
      <c r="A931" s="260">
        <v>21205850</v>
      </c>
      <c r="B931" s="534">
        <v>-73.84819444</v>
      </c>
      <c r="C931" s="534">
        <v>5.0338888900000001</v>
      </c>
      <c r="D931" s="87">
        <v>2567</v>
      </c>
      <c r="E931" s="645" t="s">
        <v>680</v>
      </c>
      <c r="F931" s="89" t="s">
        <v>455</v>
      </c>
      <c r="G931" s="89"/>
      <c r="H931" s="89"/>
      <c r="I931" s="89"/>
      <c r="J931" s="171" t="s">
        <v>1187</v>
      </c>
      <c r="K931" s="246" t="s">
        <v>1301</v>
      </c>
      <c r="L931" s="91" t="s">
        <v>1301</v>
      </c>
      <c r="M931" s="91" t="s">
        <v>1301</v>
      </c>
      <c r="N931" s="91" t="s">
        <v>1301</v>
      </c>
      <c r="O931" s="91" t="s">
        <v>1301</v>
      </c>
      <c r="P931" s="91" t="s">
        <v>1301</v>
      </c>
      <c r="Q931" s="91" t="s">
        <v>1301</v>
      </c>
      <c r="R931" s="91" t="s">
        <v>1301</v>
      </c>
      <c r="S931" s="91" t="s">
        <v>1301</v>
      </c>
      <c r="T931" s="126" t="s">
        <v>1301</v>
      </c>
      <c r="U931" s="126" t="s">
        <v>1301</v>
      </c>
      <c r="V931" s="661" t="s">
        <v>1301</v>
      </c>
      <c r="W931" s="661" t="s">
        <v>1301</v>
      </c>
      <c r="X931" s="126" t="s">
        <v>1301</v>
      </c>
      <c r="Y931" s="126" t="s">
        <v>1301</v>
      </c>
      <c r="Z931" s="339" t="s">
        <v>1301</v>
      </c>
      <c r="AA931" s="91" t="s">
        <v>1301</v>
      </c>
      <c r="AB931" s="91" t="s">
        <v>1301</v>
      </c>
      <c r="AC931" s="91" t="s">
        <v>1301</v>
      </c>
      <c r="AD931" s="246" t="s">
        <v>1301</v>
      </c>
      <c r="AE931" s="91" t="s">
        <v>1301</v>
      </c>
      <c r="AF931" s="91" t="s">
        <v>1301</v>
      </c>
      <c r="AG931" s="91" t="s">
        <v>1301</v>
      </c>
      <c r="AH931" s="91" t="s">
        <v>1301</v>
      </c>
      <c r="AI931" s="91" t="s">
        <v>1301</v>
      </c>
      <c r="AJ931" s="91" t="s">
        <v>1301</v>
      </c>
      <c r="AK931" s="91" t="s">
        <v>1301</v>
      </c>
      <c r="AL931" s="91" t="s">
        <v>1301</v>
      </c>
      <c r="AM931" s="126" t="s">
        <v>1301</v>
      </c>
      <c r="AN931" s="126" t="s">
        <v>1301</v>
      </c>
      <c r="AO931" s="120"/>
      <c r="AP931" s="92" t="str">
        <f t="shared" si="610"/>
        <v/>
      </c>
      <c r="AQ931" s="93" t="s">
        <v>1301</v>
      </c>
      <c r="AR931" s="483"/>
      <c r="AS931" s="484"/>
      <c r="AT931" s="96"/>
      <c r="AU931" s="97"/>
      <c r="AV931" s="98"/>
      <c r="AW931" s="58"/>
      <c r="AX931" s="99"/>
      <c r="AY931" s="100"/>
      <c r="AZ931" s="101"/>
      <c r="BA931" s="102" t="str">
        <f t="shared" si="611"/>
        <v/>
      </c>
      <c r="BB931" s="102" t="str">
        <f t="shared" si="612"/>
        <v/>
      </c>
      <c r="BC931" s="102" t="str">
        <f t="shared" si="613"/>
        <v/>
      </c>
      <c r="BD931" s="102" t="s">
        <v>1301</v>
      </c>
      <c r="BE931" s="103"/>
      <c r="BF931" s="169" t="s">
        <v>680</v>
      </c>
      <c r="BG931" s="105" t="s">
        <v>1301</v>
      </c>
      <c r="BH931" s="105" t="s">
        <v>1301</v>
      </c>
      <c r="BI931" s="105" t="s">
        <v>1301</v>
      </c>
      <c r="BJ931" s="105" t="s">
        <v>1301</v>
      </c>
      <c r="BK931" s="105" t="s">
        <v>1301</v>
      </c>
      <c r="BL931" s="105" t="s">
        <v>1301</v>
      </c>
      <c r="BM931" s="105" t="s">
        <v>1301</v>
      </c>
      <c r="BN931" s="105" t="s">
        <v>1301</v>
      </c>
      <c r="BO931" s="105" t="s">
        <v>1301</v>
      </c>
      <c r="BP931" s="105" t="s">
        <v>1301</v>
      </c>
      <c r="BQ931" s="105" t="s">
        <v>1301</v>
      </c>
      <c r="BR931" s="106" t="s">
        <v>1301</v>
      </c>
      <c r="BS931" s="107"/>
      <c r="BT931" s="142" t="s">
        <v>1301</v>
      </c>
      <c r="BU931" s="143" t="s">
        <v>1301</v>
      </c>
      <c r="BV931" s="143" t="s">
        <v>1301</v>
      </c>
      <c r="BW931" s="143" t="s">
        <v>1301</v>
      </c>
      <c r="BX931" s="143" t="s">
        <v>1301</v>
      </c>
      <c r="BY931" s="143" t="s">
        <v>1301</v>
      </c>
      <c r="BZ931" s="143" t="s">
        <v>1301</v>
      </c>
      <c r="CA931" s="143" t="s">
        <v>1301</v>
      </c>
      <c r="CB931" s="143" t="s">
        <v>1301</v>
      </c>
      <c r="CC931" s="143" t="s">
        <v>1301</v>
      </c>
      <c r="CD931" s="143" t="s">
        <v>1301</v>
      </c>
      <c r="CE931" s="144" t="s">
        <v>1301</v>
      </c>
      <c r="CF931" s="110"/>
      <c r="CG931" s="111"/>
      <c r="CH931" s="111"/>
      <c r="CI931" s="111"/>
      <c r="CJ931" s="111"/>
      <c r="CK931" s="111"/>
      <c r="CL931" s="111"/>
      <c r="CM931" s="111"/>
      <c r="CN931" s="111"/>
      <c r="CO931" s="111"/>
      <c r="CP931" s="111"/>
      <c r="CQ931" s="111"/>
      <c r="CR931" s="111"/>
      <c r="CS931" s="112"/>
      <c r="CT931" s="646" t="s">
        <v>680</v>
      </c>
      <c r="CU931" s="114"/>
      <c r="CV931" s="114"/>
      <c r="CW931" s="114"/>
      <c r="CX931" s="114"/>
      <c r="CY931" s="114"/>
      <c r="CZ931" s="114"/>
      <c r="DA931" s="114"/>
      <c r="DB931" s="115"/>
      <c r="DC931" s="116"/>
      <c r="DD931" s="116"/>
      <c r="DE931" s="116"/>
      <c r="DF931" s="117"/>
      <c r="DH931" s="119">
        <v>13.0703557312253</v>
      </c>
      <c r="DI931" s="119">
        <v>11.538673418972335</v>
      </c>
      <c r="DJ931" s="120">
        <v>11.334449110671938</v>
      </c>
      <c r="DK931" s="121"/>
      <c r="DL931" s="119">
        <v>9.7093226886428017</v>
      </c>
      <c r="DM931" s="119">
        <v>13.97715683749678</v>
      </c>
      <c r="DN931" s="120">
        <v>13.97715683749678</v>
      </c>
      <c r="DO931" s="121"/>
      <c r="DP931" s="119">
        <v>13.812887164939502</v>
      </c>
      <c r="DQ931" s="119">
        <v>30.03256527528513</v>
      </c>
      <c r="DR931" s="120">
        <v>34.741504081514506</v>
      </c>
      <c r="DS931" s="121"/>
      <c r="DT931" s="119">
        <v>38.306076041477169</v>
      </c>
      <c r="DU931" s="119">
        <v>30.434964526105151</v>
      </c>
      <c r="DV931" s="120">
        <v>31.589394215026381</v>
      </c>
      <c r="DW931" s="121"/>
      <c r="DX931" s="119">
        <v>40.407494906584589</v>
      </c>
      <c r="DY931" s="119">
        <v>24.142199488491048</v>
      </c>
      <c r="DZ931" s="120">
        <v>38.054653431011317</v>
      </c>
      <c r="EA931" s="121"/>
      <c r="EB931" s="119">
        <v>24.911452969167595</v>
      </c>
      <c r="EC931" s="119">
        <v>22.452382504399974</v>
      </c>
      <c r="ED931" s="120">
        <v>23.949208004693308</v>
      </c>
      <c r="EE931" s="121"/>
      <c r="EF931" s="119">
        <v>27.422466715976345</v>
      </c>
      <c r="EG931" s="119">
        <v>22.287173323471411</v>
      </c>
      <c r="EH931" s="120">
        <v>19.719526627218944</v>
      </c>
      <c r="EI931" s="121"/>
      <c r="EJ931" s="119">
        <v>19.476426174496652</v>
      </c>
      <c r="EK931" s="119">
        <v>21.46595357941835</v>
      </c>
      <c r="EL931" s="120">
        <v>21.46595357941835</v>
      </c>
      <c r="EM931" s="121"/>
      <c r="EN931" s="119">
        <v>23.536555273547663</v>
      </c>
      <c r="EO931" s="119">
        <v>17.336682177100961</v>
      </c>
      <c r="EP931" s="120">
        <v>26.980929216018058</v>
      </c>
      <c r="EQ931" s="121"/>
      <c r="ER931" s="119">
        <v>22.234895715513733</v>
      </c>
      <c r="ES931" s="119">
        <v>37.362747138397502</v>
      </c>
      <c r="ET931" s="120">
        <v>37.971922363480076</v>
      </c>
      <c r="EU931" s="121"/>
      <c r="EV931" s="119">
        <v>29.030977245245698</v>
      </c>
      <c r="EW931" s="119">
        <v>26.82730570517754</v>
      </c>
      <c r="EX931" s="120">
        <v>23.378080685940425</v>
      </c>
      <c r="EY931" s="121"/>
      <c r="EZ931" s="119">
        <v>15.915542328042328</v>
      </c>
      <c r="FA931" s="119">
        <v>10.855687830687833</v>
      </c>
      <c r="FB931" s="120">
        <v>6.3478174603174615</v>
      </c>
    </row>
    <row r="932" spans="1:158" s="118" customFormat="1" ht="15" customHeight="1" x14ac:dyDescent="0.25">
      <c r="A932" s="260">
        <v>21205160</v>
      </c>
      <c r="B932" s="534">
        <v>-74.183333329999996</v>
      </c>
      <c r="C932" s="534">
        <v>4.7166666700000004</v>
      </c>
      <c r="D932" s="87">
        <v>2545</v>
      </c>
      <c r="E932" s="645" t="s">
        <v>681</v>
      </c>
      <c r="F932" s="89" t="s">
        <v>455</v>
      </c>
      <c r="G932" s="89"/>
      <c r="H932" s="89"/>
      <c r="I932" s="89"/>
      <c r="J932" s="171" t="s">
        <v>1188</v>
      </c>
      <c r="K932" s="246" t="s">
        <v>1301</v>
      </c>
      <c r="L932" s="91" t="s">
        <v>1301</v>
      </c>
      <c r="M932" s="91" t="s">
        <v>1301</v>
      </c>
      <c r="N932" s="91" t="s">
        <v>1301</v>
      </c>
      <c r="O932" s="91" t="s">
        <v>1301</v>
      </c>
      <c r="P932" s="91" t="s">
        <v>1301</v>
      </c>
      <c r="Q932" s="91" t="s">
        <v>1301</v>
      </c>
      <c r="R932" s="91" t="s">
        <v>1301</v>
      </c>
      <c r="S932" s="91" t="s">
        <v>1301</v>
      </c>
      <c r="T932" s="126" t="s">
        <v>1301</v>
      </c>
      <c r="U932" s="126" t="s">
        <v>1301</v>
      </c>
      <c r="V932" s="661" t="s">
        <v>1301</v>
      </c>
      <c r="W932" s="661" t="s">
        <v>1301</v>
      </c>
      <c r="X932" s="126" t="s">
        <v>1301</v>
      </c>
      <c r="Y932" s="126" t="s">
        <v>1301</v>
      </c>
      <c r="Z932" s="339" t="s">
        <v>1301</v>
      </c>
      <c r="AA932" s="91" t="s">
        <v>1301</v>
      </c>
      <c r="AB932" s="91" t="s">
        <v>1301</v>
      </c>
      <c r="AC932" s="91" t="s">
        <v>1301</v>
      </c>
      <c r="AD932" s="246" t="s">
        <v>1301</v>
      </c>
      <c r="AE932" s="91" t="s">
        <v>1301</v>
      </c>
      <c r="AF932" s="91" t="s">
        <v>1301</v>
      </c>
      <c r="AG932" s="91" t="s">
        <v>1301</v>
      </c>
      <c r="AH932" s="91" t="s">
        <v>1301</v>
      </c>
      <c r="AI932" s="91" t="s">
        <v>1301</v>
      </c>
      <c r="AJ932" s="91" t="s">
        <v>1301</v>
      </c>
      <c r="AK932" s="91" t="s">
        <v>1301</v>
      </c>
      <c r="AL932" s="91" t="s">
        <v>1301</v>
      </c>
      <c r="AM932" s="126" t="s">
        <v>1301</v>
      </c>
      <c r="AN932" s="126" t="s">
        <v>1301</v>
      </c>
      <c r="AO932" s="120"/>
      <c r="AP932" s="92" t="str">
        <f t="shared" si="610"/>
        <v/>
      </c>
      <c r="AQ932" s="93" t="s">
        <v>1301</v>
      </c>
      <c r="AR932" s="483"/>
      <c r="AS932" s="484"/>
      <c r="AT932" s="96"/>
      <c r="AU932" s="97"/>
      <c r="AV932" s="98"/>
      <c r="AW932" s="58"/>
      <c r="AX932" s="99"/>
      <c r="AY932" s="100"/>
      <c r="AZ932" s="101"/>
      <c r="BA932" s="102" t="str">
        <f t="shared" si="611"/>
        <v/>
      </c>
      <c r="BB932" s="102" t="str">
        <f t="shared" si="612"/>
        <v/>
      </c>
      <c r="BC932" s="102" t="str">
        <f t="shared" si="613"/>
        <v/>
      </c>
      <c r="BD932" s="102" t="s">
        <v>1301</v>
      </c>
      <c r="BE932" s="103"/>
      <c r="BF932" s="169" t="s">
        <v>681</v>
      </c>
      <c r="BG932" s="105" t="s">
        <v>1301</v>
      </c>
      <c r="BH932" s="105" t="s">
        <v>1301</v>
      </c>
      <c r="BI932" s="105" t="s">
        <v>1301</v>
      </c>
      <c r="BJ932" s="105" t="s">
        <v>1301</v>
      </c>
      <c r="BK932" s="105" t="s">
        <v>1301</v>
      </c>
      <c r="BL932" s="105" t="s">
        <v>1301</v>
      </c>
      <c r="BM932" s="105" t="s">
        <v>1301</v>
      </c>
      <c r="BN932" s="105" t="s">
        <v>1301</v>
      </c>
      <c r="BO932" s="105" t="s">
        <v>1301</v>
      </c>
      <c r="BP932" s="105" t="s">
        <v>1301</v>
      </c>
      <c r="BQ932" s="105" t="s">
        <v>1301</v>
      </c>
      <c r="BR932" s="106" t="s">
        <v>1301</v>
      </c>
      <c r="BS932" s="107"/>
      <c r="BT932" s="108" t="s">
        <v>1301</v>
      </c>
      <c r="BU932" s="108" t="s">
        <v>1301</v>
      </c>
      <c r="BV932" s="108" t="s">
        <v>1301</v>
      </c>
      <c r="BW932" s="108" t="s">
        <v>1301</v>
      </c>
      <c r="BX932" s="108" t="s">
        <v>1301</v>
      </c>
      <c r="BY932" s="109" t="s">
        <v>1301</v>
      </c>
      <c r="BZ932" s="109" t="s">
        <v>1301</v>
      </c>
      <c r="CA932" s="109" t="s">
        <v>1301</v>
      </c>
      <c r="CB932" s="109" t="s">
        <v>1301</v>
      </c>
      <c r="CC932" s="109" t="s">
        <v>1301</v>
      </c>
      <c r="CD932" s="109" t="s">
        <v>1301</v>
      </c>
      <c r="CE932" s="109" t="s">
        <v>1301</v>
      </c>
      <c r="CF932" s="110"/>
      <c r="CG932" s="111"/>
      <c r="CH932" s="111"/>
      <c r="CI932" s="111"/>
      <c r="CJ932" s="111"/>
      <c r="CK932" s="111"/>
      <c r="CL932" s="111"/>
      <c r="CM932" s="111"/>
      <c r="CN932" s="111"/>
      <c r="CO932" s="111"/>
      <c r="CP932" s="111"/>
      <c r="CQ932" s="111"/>
      <c r="CR932" s="111"/>
      <c r="CS932" s="112"/>
      <c r="CT932" s="646" t="s">
        <v>681</v>
      </c>
      <c r="CU932" s="114"/>
      <c r="CV932" s="114"/>
      <c r="CW932" s="114"/>
      <c r="CX932" s="114"/>
      <c r="CY932" s="114"/>
      <c r="CZ932" s="114"/>
      <c r="DA932" s="114"/>
      <c r="DB932" s="115"/>
      <c r="DC932" s="116"/>
      <c r="DD932" s="116"/>
      <c r="DE932" s="116"/>
      <c r="DF932" s="117"/>
      <c r="DH932" s="119">
        <v>8.5510791366906496</v>
      </c>
      <c r="DI932" s="119">
        <v>8.6528776978417277</v>
      </c>
      <c r="DJ932" s="120">
        <v>11.096043165467629</v>
      </c>
      <c r="DK932" s="121"/>
      <c r="DL932" s="119">
        <v>11.353647025171625</v>
      </c>
      <c r="DM932" s="119">
        <v>10.83283752860412</v>
      </c>
      <c r="DN932" s="120">
        <v>16.145094393592679</v>
      </c>
      <c r="DO932" s="121"/>
      <c r="DP932" s="119">
        <v>13.872808570097812</v>
      </c>
      <c r="DQ932" s="119">
        <v>17.166353050768514</v>
      </c>
      <c r="DR932" s="120">
        <v>25.350312063344202</v>
      </c>
      <c r="DS932" s="121"/>
      <c r="DT932" s="119">
        <v>33.083320268756999</v>
      </c>
      <c r="DU932" s="119">
        <v>26.98639417693169</v>
      </c>
      <c r="DV932" s="120">
        <v>33.882917133258672</v>
      </c>
      <c r="DW932" s="121"/>
      <c r="DX932" s="119">
        <v>30.094220430107523</v>
      </c>
      <c r="DY932" s="119">
        <v>25.295142089093698</v>
      </c>
      <c r="DZ932" s="120">
        <v>31.393970814132096</v>
      </c>
      <c r="EA932" s="121"/>
      <c r="EB932" s="119">
        <v>22.097631042984244</v>
      </c>
      <c r="EC932" s="119">
        <v>12.8986172151356</v>
      </c>
      <c r="ED932" s="120">
        <v>14.098488583985421</v>
      </c>
      <c r="EE932" s="121"/>
      <c r="EF932" s="119">
        <v>17.476492856270607</v>
      </c>
      <c r="EG932" s="119">
        <v>13.082403223836854</v>
      </c>
      <c r="EH932" s="120">
        <v>12.483209183050434</v>
      </c>
      <c r="EI932" s="121"/>
      <c r="EJ932" s="119">
        <v>12.888657203868862</v>
      </c>
      <c r="EK932" s="119">
        <v>12.5889209898254</v>
      </c>
      <c r="EL932" s="120">
        <v>16.385579701042584</v>
      </c>
      <c r="EM932" s="121"/>
      <c r="EN932" s="119">
        <v>16.785336475517148</v>
      </c>
      <c r="EO932" s="119">
        <v>15.98603473858776</v>
      </c>
      <c r="EP932" s="120">
        <v>27.475997206947714</v>
      </c>
      <c r="EQ932" s="121"/>
      <c r="ER932" s="119">
        <v>28.008363701535348</v>
      </c>
      <c r="ES932" s="119">
        <v>27.408184479359587</v>
      </c>
      <c r="ET932" s="120">
        <v>32.70976760857878</v>
      </c>
      <c r="EU932" s="121"/>
      <c r="EV932" s="119">
        <v>30.41504112808461</v>
      </c>
      <c r="EW932" s="119">
        <v>29.414546354134455</v>
      </c>
      <c r="EX932" s="120">
        <v>25.312517780938837</v>
      </c>
      <c r="EY932" s="121"/>
      <c r="EZ932" s="119">
        <v>22.174596824603071</v>
      </c>
      <c r="FA932" s="119">
        <v>12.040505063132889</v>
      </c>
      <c r="FB932" s="120">
        <v>8.027003375421927</v>
      </c>
    </row>
    <row r="933" spans="1:158" s="118" customFormat="1" ht="15" customHeight="1" x14ac:dyDescent="0.25">
      <c r="A933" s="260">
        <v>21205220</v>
      </c>
      <c r="B933" s="534">
        <v>-73.833333330000002</v>
      </c>
      <c r="C933" s="534">
        <v>4.9166666699999997</v>
      </c>
      <c r="D933" s="87">
        <v>2600</v>
      </c>
      <c r="E933" s="645" t="s">
        <v>682</v>
      </c>
      <c r="F933" s="89" t="s">
        <v>455</v>
      </c>
      <c r="G933" s="89"/>
      <c r="H933" s="89"/>
      <c r="I933" s="89"/>
      <c r="J933" s="171" t="s">
        <v>1189</v>
      </c>
      <c r="K933" s="246" t="s">
        <v>1301</v>
      </c>
      <c r="L933" s="91" t="s">
        <v>1301</v>
      </c>
      <c r="M933" s="91" t="s">
        <v>1301</v>
      </c>
      <c r="N933" s="91" t="s">
        <v>1301</v>
      </c>
      <c r="O933" s="91" t="s">
        <v>1301</v>
      </c>
      <c r="P933" s="91" t="s">
        <v>1301</v>
      </c>
      <c r="Q933" s="91" t="s">
        <v>1301</v>
      </c>
      <c r="R933" s="91" t="s">
        <v>1301</v>
      </c>
      <c r="S933" s="91" t="s">
        <v>1301</v>
      </c>
      <c r="T933" s="126" t="s">
        <v>1301</v>
      </c>
      <c r="U933" s="126" t="s">
        <v>1301</v>
      </c>
      <c r="V933" s="661" t="s">
        <v>1301</v>
      </c>
      <c r="W933" s="661" t="s">
        <v>1301</v>
      </c>
      <c r="X933" s="126" t="s">
        <v>1301</v>
      </c>
      <c r="Y933" s="126" t="s">
        <v>1301</v>
      </c>
      <c r="Z933" s="339" t="s">
        <v>1301</v>
      </c>
      <c r="AA933" s="91" t="s">
        <v>1301</v>
      </c>
      <c r="AB933" s="91" t="s">
        <v>1301</v>
      </c>
      <c r="AC933" s="91" t="s">
        <v>1301</v>
      </c>
      <c r="AD933" s="246" t="s">
        <v>1301</v>
      </c>
      <c r="AE933" s="91" t="s">
        <v>1301</v>
      </c>
      <c r="AF933" s="91" t="s">
        <v>1301</v>
      </c>
      <c r="AG933" s="91" t="s">
        <v>1301</v>
      </c>
      <c r="AH933" s="91" t="s">
        <v>1301</v>
      </c>
      <c r="AI933" s="91" t="s">
        <v>1301</v>
      </c>
      <c r="AJ933" s="91" t="s">
        <v>1301</v>
      </c>
      <c r="AK933" s="91" t="s">
        <v>1301</v>
      </c>
      <c r="AL933" s="91" t="s">
        <v>1301</v>
      </c>
      <c r="AM933" s="126" t="s">
        <v>1301</v>
      </c>
      <c r="AN933" s="126" t="s">
        <v>1301</v>
      </c>
      <c r="AO933" s="120"/>
      <c r="AP933" s="92" t="str">
        <f t="shared" si="610"/>
        <v/>
      </c>
      <c r="AQ933" s="93" t="s">
        <v>1301</v>
      </c>
      <c r="AR933" s="483"/>
      <c r="AS933" s="484"/>
      <c r="AT933" s="96"/>
      <c r="AU933" s="97"/>
      <c r="AV933" s="98"/>
      <c r="AW933" s="58"/>
      <c r="AX933" s="99"/>
      <c r="AY933" s="100"/>
      <c r="AZ933" s="101"/>
      <c r="BA933" s="102" t="str">
        <f t="shared" si="611"/>
        <v/>
      </c>
      <c r="BB933" s="102" t="str">
        <f t="shared" si="612"/>
        <v/>
      </c>
      <c r="BC933" s="102" t="str">
        <f t="shared" si="613"/>
        <v/>
      </c>
      <c r="BD933" s="102" t="s">
        <v>1301</v>
      </c>
      <c r="BE933" s="103"/>
      <c r="BF933" s="169" t="s">
        <v>682</v>
      </c>
      <c r="BG933" s="105" t="s">
        <v>1301</v>
      </c>
      <c r="BH933" s="105" t="s">
        <v>1301</v>
      </c>
      <c r="BI933" s="105" t="s">
        <v>1301</v>
      </c>
      <c r="BJ933" s="105" t="s">
        <v>1301</v>
      </c>
      <c r="BK933" s="105" t="s">
        <v>1301</v>
      </c>
      <c r="BL933" s="105" t="s">
        <v>1301</v>
      </c>
      <c r="BM933" s="105" t="s">
        <v>1301</v>
      </c>
      <c r="BN933" s="105" t="s">
        <v>1301</v>
      </c>
      <c r="BO933" s="105" t="s">
        <v>1301</v>
      </c>
      <c r="BP933" s="105" t="s">
        <v>1301</v>
      </c>
      <c r="BQ933" s="105" t="s">
        <v>1301</v>
      </c>
      <c r="BR933" s="106" t="s">
        <v>1301</v>
      </c>
      <c r="BS933" s="107"/>
      <c r="BT933" s="142" t="s">
        <v>1301</v>
      </c>
      <c r="BU933" s="143" t="s">
        <v>1301</v>
      </c>
      <c r="BV933" s="143" t="s">
        <v>1301</v>
      </c>
      <c r="BW933" s="143" t="s">
        <v>1301</v>
      </c>
      <c r="BX933" s="143" t="s">
        <v>1301</v>
      </c>
      <c r="BY933" s="143" t="s">
        <v>1301</v>
      </c>
      <c r="BZ933" s="143" t="s">
        <v>1301</v>
      </c>
      <c r="CA933" s="143" t="s">
        <v>1301</v>
      </c>
      <c r="CB933" s="143" t="s">
        <v>1301</v>
      </c>
      <c r="CC933" s="143" t="s">
        <v>1301</v>
      </c>
      <c r="CD933" s="143" t="s">
        <v>1301</v>
      </c>
      <c r="CE933" s="144" t="s">
        <v>1301</v>
      </c>
      <c r="CF933" s="110"/>
      <c r="CG933" s="111"/>
      <c r="CH933" s="111"/>
      <c r="CI933" s="111"/>
      <c r="CJ933" s="111"/>
      <c r="CK933" s="111"/>
      <c r="CL933" s="111"/>
      <c r="CM933" s="111"/>
      <c r="CN933" s="111"/>
      <c r="CO933" s="111"/>
      <c r="CP933" s="111"/>
      <c r="CQ933" s="111"/>
      <c r="CR933" s="111"/>
      <c r="CS933" s="112"/>
      <c r="CT933" s="646" t="s">
        <v>682</v>
      </c>
      <c r="CU933" s="114"/>
      <c r="CV933" s="114"/>
      <c r="CW933" s="114"/>
      <c r="CX933" s="114"/>
      <c r="CY933" s="114"/>
      <c r="CZ933" s="114"/>
      <c r="DA933" s="114"/>
      <c r="DB933" s="115"/>
      <c r="DC933" s="116"/>
      <c r="DD933" s="116"/>
      <c r="DE933" s="116"/>
      <c r="DF933" s="117"/>
      <c r="DH933" s="119"/>
      <c r="DI933" s="119"/>
      <c r="DJ933" s="120"/>
      <c r="DK933" s="121"/>
      <c r="DL933" s="119"/>
      <c r="DM933" s="119"/>
      <c r="DN933" s="120"/>
      <c r="DO933" s="121"/>
      <c r="DP933" s="119"/>
      <c r="DQ933" s="119"/>
      <c r="DR933" s="120"/>
      <c r="DS933" s="121"/>
      <c r="DT933" s="119"/>
      <c r="DU933" s="119"/>
      <c r="DV933" s="120"/>
      <c r="DW933" s="121"/>
      <c r="DX933" s="119"/>
      <c r="DY933" s="119"/>
      <c r="DZ933" s="120"/>
      <c r="EA933" s="121"/>
      <c r="EB933" s="119"/>
      <c r="EC933" s="119"/>
      <c r="ED933" s="120"/>
      <c r="EE933" s="121"/>
      <c r="EF933" s="119"/>
      <c r="EG933" s="119"/>
      <c r="EH933" s="120"/>
      <c r="EI933" s="121"/>
      <c r="EJ933" s="119"/>
      <c r="EK933" s="119"/>
      <c r="EL933" s="120"/>
      <c r="EM933" s="121"/>
      <c r="EN933" s="119"/>
      <c r="EO933" s="119"/>
      <c r="EP933" s="120"/>
      <c r="EQ933" s="121"/>
      <c r="ER933" s="119"/>
      <c r="ES933" s="119"/>
      <c r="ET933" s="120"/>
      <c r="EU933" s="121"/>
      <c r="EV933" s="119"/>
      <c r="EW933" s="119"/>
      <c r="EX933" s="120"/>
      <c r="EY933" s="121"/>
      <c r="EZ933" s="119"/>
      <c r="FA933" s="119"/>
      <c r="FB933" s="120"/>
    </row>
    <row r="934" spans="1:158" s="118" customFormat="1" ht="15" customHeight="1" x14ac:dyDescent="0.25">
      <c r="A934" s="260">
        <v>35035050</v>
      </c>
      <c r="B934" s="534">
        <v>-73.883333329999999</v>
      </c>
      <c r="C934" s="534">
        <v>4.5</v>
      </c>
      <c r="D934" s="87">
        <v>3800</v>
      </c>
      <c r="E934" s="648" t="s">
        <v>683</v>
      </c>
      <c r="F934" s="210" t="s">
        <v>455</v>
      </c>
      <c r="G934" s="210"/>
      <c r="H934" s="210"/>
      <c r="I934" s="210"/>
      <c r="J934" s="365" t="s">
        <v>1168</v>
      </c>
      <c r="K934" s="246" t="s">
        <v>1301</v>
      </c>
      <c r="L934" s="91" t="s">
        <v>1301</v>
      </c>
      <c r="M934" s="91" t="s">
        <v>1301</v>
      </c>
      <c r="N934" s="91" t="s">
        <v>1301</v>
      </c>
      <c r="O934" s="91" t="s">
        <v>1301</v>
      </c>
      <c r="P934" s="91" t="s">
        <v>1301</v>
      </c>
      <c r="Q934" s="91" t="s">
        <v>1301</v>
      </c>
      <c r="R934" s="91" t="s">
        <v>1301</v>
      </c>
      <c r="S934" s="91" t="s">
        <v>1301</v>
      </c>
      <c r="T934" s="126" t="s">
        <v>1301</v>
      </c>
      <c r="U934" s="126" t="s">
        <v>1301</v>
      </c>
      <c r="V934" s="661" t="s">
        <v>1301</v>
      </c>
      <c r="W934" s="661" t="s">
        <v>1301</v>
      </c>
      <c r="X934" s="126" t="s">
        <v>1301</v>
      </c>
      <c r="Y934" s="126" t="s">
        <v>1301</v>
      </c>
      <c r="Z934" s="339" t="s">
        <v>1301</v>
      </c>
      <c r="AA934" s="91" t="s">
        <v>1301</v>
      </c>
      <c r="AB934" s="91" t="s">
        <v>1301</v>
      </c>
      <c r="AC934" s="91" t="s">
        <v>1301</v>
      </c>
      <c r="AD934" s="246" t="s">
        <v>1301</v>
      </c>
      <c r="AE934" s="91" t="s">
        <v>1301</v>
      </c>
      <c r="AF934" s="91" t="s">
        <v>1301</v>
      </c>
      <c r="AG934" s="91" t="s">
        <v>1301</v>
      </c>
      <c r="AH934" s="91" t="s">
        <v>1301</v>
      </c>
      <c r="AI934" s="91" t="s">
        <v>1301</v>
      </c>
      <c r="AJ934" s="91" t="s">
        <v>1301</v>
      </c>
      <c r="AK934" s="91" t="s">
        <v>1301</v>
      </c>
      <c r="AL934" s="91" t="s">
        <v>1301</v>
      </c>
      <c r="AM934" s="126" t="s">
        <v>1301</v>
      </c>
      <c r="AN934" s="126" t="s">
        <v>1301</v>
      </c>
      <c r="AO934" s="120"/>
      <c r="AP934" s="92" t="str">
        <f t="shared" si="610"/>
        <v/>
      </c>
      <c r="AQ934" s="93" t="s">
        <v>1301</v>
      </c>
      <c r="AR934" s="483"/>
      <c r="AS934" s="484"/>
      <c r="AT934" s="96"/>
      <c r="AU934" s="97"/>
      <c r="AV934" s="98"/>
      <c r="AW934" s="58"/>
      <c r="AX934" s="99"/>
      <c r="AY934" s="100"/>
      <c r="AZ934" s="101"/>
      <c r="BA934" s="102" t="str">
        <f t="shared" si="611"/>
        <v/>
      </c>
      <c r="BB934" s="102" t="str">
        <f t="shared" si="612"/>
        <v/>
      </c>
      <c r="BC934" s="102" t="str">
        <f t="shared" si="613"/>
        <v/>
      </c>
      <c r="BD934" s="102" t="s">
        <v>1301</v>
      </c>
      <c r="BE934" s="103"/>
      <c r="BF934" s="475" t="s">
        <v>683</v>
      </c>
      <c r="BG934" s="105" t="s">
        <v>1301</v>
      </c>
      <c r="BH934" s="105" t="s">
        <v>1301</v>
      </c>
      <c r="BI934" s="105" t="s">
        <v>1301</v>
      </c>
      <c r="BJ934" s="105" t="s">
        <v>1301</v>
      </c>
      <c r="BK934" s="105" t="s">
        <v>1301</v>
      </c>
      <c r="BL934" s="105" t="s">
        <v>1301</v>
      </c>
      <c r="BM934" s="105" t="s">
        <v>1301</v>
      </c>
      <c r="BN934" s="105" t="s">
        <v>1301</v>
      </c>
      <c r="BO934" s="105" t="s">
        <v>1301</v>
      </c>
      <c r="BP934" s="105" t="s">
        <v>1301</v>
      </c>
      <c r="BQ934" s="105" t="s">
        <v>1301</v>
      </c>
      <c r="BR934" s="106" t="s">
        <v>1301</v>
      </c>
      <c r="BS934" s="107"/>
      <c r="BT934" s="108" t="s">
        <v>1301</v>
      </c>
      <c r="BU934" s="108" t="s">
        <v>1301</v>
      </c>
      <c r="BV934" s="108" t="s">
        <v>1301</v>
      </c>
      <c r="BW934" s="108" t="s">
        <v>1301</v>
      </c>
      <c r="BX934" s="108" t="s">
        <v>1301</v>
      </c>
      <c r="BY934" s="109" t="s">
        <v>1301</v>
      </c>
      <c r="BZ934" s="109" t="s">
        <v>1301</v>
      </c>
      <c r="CA934" s="109" t="s">
        <v>1301</v>
      </c>
      <c r="CB934" s="109" t="s">
        <v>1301</v>
      </c>
      <c r="CC934" s="109" t="s">
        <v>1301</v>
      </c>
      <c r="CD934" s="109" t="s">
        <v>1301</v>
      </c>
      <c r="CE934" s="109" t="s">
        <v>1301</v>
      </c>
      <c r="CF934" s="110"/>
      <c r="CG934" s="111"/>
      <c r="CH934" s="111"/>
      <c r="CI934" s="111"/>
      <c r="CJ934" s="111"/>
      <c r="CK934" s="111"/>
      <c r="CL934" s="111"/>
      <c r="CM934" s="111"/>
      <c r="CN934" s="111"/>
      <c r="CO934" s="111"/>
      <c r="CP934" s="111"/>
      <c r="CQ934" s="111"/>
      <c r="CR934" s="111"/>
      <c r="CS934" s="112"/>
      <c r="CT934" s="649" t="s">
        <v>683</v>
      </c>
      <c r="CU934" s="114"/>
      <c r="CV934" s="114"/>
      <c r="CW934" s="114"/>
      <c r="CX934" s="114"/>
      <c r="CY934" s="114"/>
      <c r="CZ934" s="114"/>
      <c r="DA934" s="114"/>
      <c r="DB934" s="115"/>
      <c r="DC934" s="116"/>
      <c r="DD934" s="116"/>
      <c r="DE934" s="116"/>
      <c r="DF934" s="117"/>
      <c r="DH934" s="119"/>
      <c r="DI934" s="119"/>
      <c r="DJ934" s="120"/>
      <c r="DK934" s="121"/>
      <c r="DL934" s="119"/>
      <c r="DM934" s="119"/>
      <c r="DN934" s="120"/>
      <c r="DO934" s="121"/>
      <c r="DP934" s="119"/>
      <c r="DQ934" s="119"/>
      <c r="DR934" s="120"/>
      <c r="DS934" s="121"/>
      <c r="DT934" s="119"/>
      <c r="DU934" s="119"/>
      <c r="DV934" s="120"/>
      <c r="DW934" s="121"/>
      <c r="DX934" s="119"/>
      <c r="DY934" s="119"/>
      <c r="DZ934" s="120"/>
      <c r="EA934" s="121"/>
      <c r="EB934" s="119"/>
      <c r="EC934" s="119"/>
      <c r="ED934" s="120"/>
      <c r="EE934" s="121"/>
      <c r="EF934" s="119"/>
      <c r="EG934" s="119"/>
      <c r="EH934" s="120"/>
      <c r="EI934" s="121"/>
      <c r="EJ934" s="119"/>
      <c r="EK934" s="119"/>
      <c r="EL934" s="120"/>
      <c r="EM934" s="121"/>
      <c r="EN934" s="119"/>
      <c r="EO934" s="119"/>
      <c r="EP934" s="120"/>
      <c r="EQ934" s="121"/>
      <c r="ER934" s="119"/>
      <c r="ES934" s="119"/>
      <c r="ET934" s="120"/>
      <c r="EU934" s="121"/>
      <c r="EV934" s="119"/>
      <c r="EW934" s="119"/>
      <c r="EX934" s="120"/>
      <c r="EY934" s="121"/>
      <c r="EZ934" s="119"/>
      <c r="FA934" s="119"/>
      <c r="FB934" s="120"/>
    </row>
    <row r="935" spans="1:158" s="118" customFormat="1" ht="15" customHeight="1" x14ac:dyDescent="0.25">
      <c r="A935" s="260">
        <v>23065120</v>
      </c>
      <c r="B935" s="534">
        <v>-74.139361109999996</v>
      </c>
      <c r="C935" s="534">
        <v>5.1415555599999996</v>
      </c>
      <c r="D935" s="87">
        <v>2000</v>
      </c>
      <c r="E935" s="510" t="s">
        <v>684</v>
      </c>
      <c r="F935" s="89" t="s">
        <v>455</v>
      </c>
      <c r="G935" s="89" t="s">
        <v>1515</v>
      </c>
      <c r="H935" s="89" t="s">
        <v>1518</v>
      </c>
      <c r="I935" s="89" t="s">
        <v>1637</v>
      </c>
      <c r="J935" s="171" t="s">
        <v>1190</v>
      </c>
      <c r="K935" s="246" t="s">
        <v>1301</v>
      </c>
      <c r="L935" s="91" t="s">
        <v>1301</v>
      </c>
      <c r="M935" s="91" t="s">
        <v>1301</v>
      </c>
      <c r="N935" s="91" t="s">
        <v>1301</v>
      </c>
      <c r="O935" s="91" t="s">
        <v>1301</v>
      </c>
      <c r="P935" s="91" t="s">
        <v>1301</v>
      </c>
      <c r="Q935" s="91" t="s">
        <v>1301</v>
      </c>
      <c r="R935" s="91" t="s">
        <v>1301</v>
      </c>
      <c r="S935" s="91" t="s">
        <v>1301</v>
      </c>
      <c r="T935" s="126" t="s">
        <v>1301</v>
      </c>
      <c r="U935" s="126" t="s">
        <v>1301</v>
      </c>
      <c r="V935" s="661" t="s">
        <v>1301</v>
      </c>
      <c r="W935" s="661" t="s">
        <v>1301</v>
      </c>
      <c r="X935" s="126" t="s">
        <v>1301</v>
      </c>
      <c r="Y935" s="126" t="s">
        <v>1301</v>
      </c>
      <c r="Z935" s="339" t="s">
        <v>1301</v>
      </c>
      <c r="AA935" s="91" t="s">
        <v>1301</v>
      </c>
      <c r="AB935" s="91" t="s">
        <v>1301</v>
      </c>
      <c r="AC935" s="91" t="s">
        <v>1301</v>
      </c>
      <c r="AD935" s="246" t="s">
        <v>1301</v>
      </c>
      <c r="AE935" s="91" t="s">
        <v>1301</v>
      </c>
      <c r="AF935" s="91" t="s">
        <v>1301</v>
      </c>
      <c r="AG935" s="91" t="s">
        <v>1301</v>
      </c>
      <c r="AH935" s="91" t="s">
        <v>1301</v>
      </c>
      <c r="AI935" s="91" t="s">
        <v>1301</v>
      </c>
      <c r="AJ935" s="91" t="s">
        <v>1301</v>
      </c>
      <c r="AK935" s="91" t="s">
        <v>1301</v>
      </c>
      <c r="AL935" s="91" t="s">
        <v>1301</v>
      </c>
      <c r="AM935" s="126" t="s">
        <v>1301</v>
      </c>
      <c r="AN935" s="126" t="s">
        <v>1301</v>
      </c>
      <c r="AO935" s="120"/>
      <c r="AP935" s="92" t="str">
        <f t="shared" si="610"/>
        <v/>
      </c>
      <c r="AQ935" s="93">
        <v>210.35769230769228</v>
      </c>
      <c r="AR935" s="483"/>
      <c r="AS935" s="484"/>
      <c r="AT935" s="96"/>
      <c r="AU935" s="97"/>
      <c r="AV935" s="98"/>
      <c r="AW935" s="58"/>
      <c r="AX935" s="99"/>
      <c r="AY935" s="100"/>
      <c r="AZ935" s="101">
        <v>85</v>
      </c>
      <c r="BA935" s="102" t="str">
        <f t="shared" si="611"/>
        <v/>
      </c>
      <c r="BB935" s="102" t="str">
        <f t="shared" si="612"/>
        <v/>
      </c>
      <c r="BC935" s="102" t="str">
        <f t="shared" si="613"/>
        <v/>
      </c>
      <c r="BD935" s="102">
        <v>16.473076923076924</v>
      </c>
      <c r="BE935" s="103">
        <f>AU935-BD935</f>
        <v>-16.473076923076924</v>
      </c>
      <c r="BF935" s="169" t="s">
        <v>684</v>
      </c>
      <c r="BG935" s="105">
        <v>116.42857142857142</v>
      </c>
      <c r="BH935" s="105">
        <v>125.83571428571429</v>
      </c>
      <c r="BI935" s="105">
        <v>163.86538461538464</v>
      </c>
      <c r="BJ935" s="105">
        <v>210.35769230769228</v>
      </c>
      <c r="BK935" s="105">
        <v>132.84583333333333</v>
      </c>
      <c r="BL935" s="105">
        <v>49.680769230769215</v>
      </c>
      <c r="BM935" s="105">
        <v>43.633333333333333</v>
      </c>
      <c r="BN935" s="105">
        <v>44.888461538461542</v>
      </c>
      <c r="BO935" s="105">
        <v>100.86400000000002</v>
      </c>
      <c r="BP935" s="105">
        <v>194.94399999999999</v>
      </c>
      <c r="BQ935" s="105">
        <v>231.11249999999998</v>
      </c>
      <c r="BR935" s="106">
        <v>133.16666666666669</v>
      </c>
      <c r="BS935" s="107"/>
      <c r="BT935" s="108">
        <v>11.226666666666665</v>
      </c>
      <c r="BU935" s="108">
        <v>11.918239830918191</v>
      </c>
      <c r="BV935" s="108">
        <v>15.914823329076201</v>
      </c>
      <c r="BW935" s="108">
        <v>16.473076923076924</v>
      </c>
      <c r="BX935" s="108">
        <v>13.930225877966661</v>
      </c>
      <c r="BY935" s="109">
        <v>8.0446848004569151</v>
      </c>
      <c r="BZ935" s="109">
        <v>7.2403091557669415</v>
      </c>
      <c r="CA935" s="109">
        <v>7.7275862068965484</v>
      </c>
      <c r="CB935" s="109">
        <v>10.738998357963874</v>
      </c>
      <c r="CC935" s="109">
        <v>15.76288998357964</v>
      </c>
      <c r="CD935" s="109">
        <v>17.762315270935964</v>
      </c>
      <c r="CE935" s="109">
        <v>12.573193760262726</v>
      </c>
      <c r="CF935" s="110"/>
      <c r="CG935" s="111">
        <v>68</v>
      </c>
      <c r="CH935" s="111">
        <v>74</v>
      </c>
      <c r="CI935" s="111">
        <v>65</v>
      </c>
      <c r="CJ935" s="111">
        <v>85</v>
      </c>
      <c r="CK935" s="111">
        <v>70.099999999999994</v>
      </c>
      <c r="CL935" s="111">
        <v>52.7</v>
      </c>
      <c r="CM935" s="111">
        <v>41.2</v>
      </c>
      <c r="CN935" s="111">
        <v>58.7</v>
      </c>
      <c r="CO935" s="111">
        <v>55.7</v>
      </c>
      <c r="CP935" s="111">
        <v>60</v>
      </c>
      <c r="CQ935" s="111">
        <v>130</v>
      </c>
      <c r="CR935" s="111">
        <v>68.5</v>
      </c>
      <c r="CS935" s="112"/>
      <c r="CT935" s="513" t="s">
        <v>684</v>
      </c>
      <c r="CU935" s="114">
        <f>SUM(K935:T935)</f>
        <v>0</v>
      </c>
      <c r="CV935" s="114"/>
      <c r="CW935" s="114"/>
      <c r="CX935" s="114">
        <f>SUM(U935:AD935)</f>
        <v>0</v>
      </c>
      <c r="CY935" s="114"/>
      <c r="CZ935" s="114"/>
      <c r="DA935" s="114">
        <f>SUM(AE935:AO935)</f>
        <v>0</v>
      </c>
      <c r="DB935" s="115">
        <f>+SUM(CU935:DA935)</f>
        <v>0</v>
      </c>
      <c r="DC935" s="116">
        <f>COUNT(K935:T935)</f>
        <v>0</v>
      </c>
      <c r="DD935" s="116">
        <f>COUNT(U935:AD935)</f>
        <v>0</v>
      </c>
      <c r="DE935" s="116">
        <f>COUNT(AE935:AO935)</f>
        <v>0</v>
      </c>
      <c r="DF935" s="117">
        <f>COUNT(K935:AO935)</f>
        <v>0</v>
      </c>
      <c r="DH935" s="119">
        <v>42.989334352228241</v>
      </c>
      <c r="DI935" s="119">
        <v>31.591327123140587</v>
      </c>
      <c r="DJ935" s="120">
        <v>29.796365354780328</v>
      </c>
      <c r="DK935" s="121"/>
      <c r="DL935" s="119">
        <v>40.446197460865278</v>
      </c>
      <c r="DM935" s="119">
        <v>44.490817206951803</v>
      </c>
      <c r="DN935" s="120">
        <v>32.255842475040055</v>
      </c>
      <c r="DO935" s="121"/>
      <c r="DP935" s="119">
        <v>46.705380184331801</v>
      </c>
      <c r="DQ935" s="119">
        <v>49.705725806451611</v>
      </c>
      <c r="DR935" s="120">
        <v>58.606751152073727</v>
      </c>
      <c r="DS935" s="121"/>
      <c r="DT935" s="119">
        <v>61.887689566272364</v>
      </c>
      <c r="DU935" s="119">
        <v>65.717872308158931</v>
      </c>
      <c r="DV935" s="120">
        <v>62.290866696997263</v>
      </c>
      <c r="DW935" s="121"/>
      <c r="DX935" s="119">
        <v>51.858398141354868</v>
      </c>
      <c r="DY935" s="119">
        <v>34.736270481780394</v>
      </c>
      <c r="DZ935" s="120">
        <v>52.153607238933731</v>
      </c>
      <c r="EA935" s="121"/>
      <c r="EB935" s="119">
        <v>23.743167584697808</v>
      </c>
      <c r="EC935" s="119">
        <v>10.99791745265223</v>
      </c>
      <c r="ED935" s="120">
        <v>12.231328755753415</v>
      </c>
      <c r="EE935" s="121"/>
      <c r="EF935" s="119">
        <v>15.087456271864067</v>
      </c>
      <c r="EG935" s="119">
        <v>11.567049808429118</v>
      </c>
      <c r="EH935" s="120">
        <v>14.986873230051639</v>
      </c>
      <c r="EI935" s="121"/>
      <c r="EJ935" s="119">
        <v>10.574963482325446</v>
      </c>
      <c r="EK935" s="119">
        <v>16.702512416009348</v>
      </c>
      <c r="EL935" s="120">
        <v>21.051095530236637</v>
      </c>
      <c r="EM935" s="121"/>
      <c r="EN935" s="119">
        <v>26.115958135520067</v>
      </c>
      <c r="EO935" s="119">
        <v>26.516202704646812</v>
      </c>
      <c r="EP935" s="120">
        <v>46.728553445547398</v>
      </c>
      <c r="EQ935" s="121"/>
      <c r="ER935" s="119">
        <v>57.38842352941176</v>
      </c>
      <c r="ES935" s="119">
        <v>70.185842016806731</v>
      </c>
      <c r="ET935" s="120">
        <v>84.882877310924371</v>
      </c>
      <c r="EU935" s="121"/>
      <c r="EV935" s="119">
        <v>74.476441532964344</v>
      </c>
      <c r="EW935" s="119">
        <v>71.517112730329998</v>
      </c>
      <c r="EX935" s="120">
        <v>55.142160022419951</v>
      </c>
      <c r="EY935" s="121"/>
      <c r="EZ935" s="119">
        <v>50.7110747051114</v>
      </c>
      <c r="FA935" s="119">
        <v>46.810222804718208</v>
      </c>
      <c r="FB935" s="120">
        <v>33.307273918741799</v>
      </c>
    </row>
    <row r="936" spans="1:158" s="118" customFormat="1" ht="15" customHeight="1" x14ac:dyDescent="0.25">
      <c r="A936" s="260">
        <v>44055010</v>
      </c>
      <c r="B936" s="534">
        <v>-75.236111109999996</v>
      </c>
      <c r="C936" s="534">
        <v>0.73750000000000004</v>
      </c>
      <c r="D936" s="87">
        <v>219</v>
      </c>
      <c r="E936" s="650" t="s">
        <v>685</v>
      </c>
      <c r="F936" s="210" t="s">
        <v>348</v>
      </c>
      <c r="G936" s="210" t="s">
        <v>1526</v>
      </c>
      <c r="H936" s="210" t="s">
        <v>1529</v>
      </c>
      <c r="I936" s="210" t="s">
        <v>1618</v>
      </c>
      <c r="J936" s="365" t="s">
        <v>992</v>
      </c>
      <c r="K936" s="651">
        <v>0</v>
      </c>
      <c r="L936" s="652">
        <v>3.4</v>
      </c>
      <c r="M936" s="652">
        <v>0</v>
      </c>
      <c r="N936" s="652">
        <v>0</v>
      </c>
      <c r="O936" s="652">
        <v>7</v>
      </c>
      <c r="P936" s="652">
        <v>9.6999999999999993</v>
      </c>
      <c r="Q936" s="652">
        <v>36</v>
      </c>
      <c r="R936" s="652">
        <v>40</v>
      </c>
      <c r="S936" s="652">
        <v>0</v>
      </c>
      <c r="T936" s="652">
        <v>3</v>
      </c>
      <c r="U936" s="652">
        <v>0</v>
      </c>
      <c r="V936" s="670">
        <v>23</v>
      </c>
      <c r="W936" s="670">
        <v>0</v>
      </c>
      <c r="X936" s="652">
        <v>1.7</v>
      </c>
      <c r="Y936" s="126">
        <v>18.5</v>
      </c>
      <c r="Z936" s="339">
        <v>0.8</v>
      </c>
      <c r="AA936" s="91">
        <v>18</v>
      </c>
      <c r="AB936" s="652">
        <v>3</v>
      </c>
      <c r="AC936" s="652">
        <v>25.4</v>
      </c>
      <c r="AD936" s="651">
        <v>0</v>
      </c>
      <c r="AE936" s="652">
        <v>0.7</v>
      </c>
      <c r="AF936" s="652">
        <v>63</v>
      </c>
      <c r="AG936" s="652">
        <v>13.2</v>
      </c>
      <c r="AH936" s="652">
        <v>2.8</v>
      </c>
      <c r="AI936" s="652">
        <v>2.2000000000000002</v>
      </c>
      <c r="AJ936" s="652">
        <v>0</v>
      </c>
      <c r="AK936" s="652">
        <v>0</v>
      </c>
      <c r="AL936" s="652">
        <v>13.1</v>
      </c>
      <c r="AM936" s="652">
        <v>31</v>
      </c>
      <c r="AN936" s="652">
        <v>1.8</v>
      </c>
      <c r="AO936" s="653"/>
      <c r="AP936" s="92" t="str">
        <f t="shared" si="610"/>
        <v/>
      </c>
      <c r="AQ936" s="93" t="s">
        <v>1301</v>
      </c>
      <c r="AR936" s="483"/>
      <c r="AS936" s="484"/>
      <c r="AT936" s="96"/>
      <c r="AU936" s="97"/>
      <c r="AV936" s="98"/>
      <c r="AW936" s="58">
        <f>+LOOKUP(1000,K936:AO936)</f>
        <v>1.8</v>
      </c>
      <c r="AX936" s="99"/>
      <c r="AY936" s="100">
        <f t="shared" ref="AY936" si="627">MAX(K936:AO936)</f>
        <v>63</v>
      </c>
      <c r="AZ936" s="101">
        <v>223</v>
      </c>
      <c r="BA936" s="102">
        <f t="shared" si="611"/>
        <v>-160</v>
      </c>
      <c r="BB936" s="102" t="str">
        <f t="shared" si="612"/>
        <v/>
      </c>
      <c r="BC936" s="102" t="str">
        <f t="shared" si="613"/>
        <v/>
      </c>
      <c r="BD936" s="102" t="s">
        <v>1301</v>
      </c>
      <c r="BE936" s="103"/>
      <c r="BF936" s="654" t="s">
        <v>685</v>
      </c>
      <c r="BG936" s="105" t="s">
        <v>1301</v>
      </c>
      <c r="BH936" s="105" t="s">
        <v>1301</v>
      </c>
      <c r="BI936" s="105" t="s">
        <v>1301</v>
      </c>
      <c r="BJ936" s="105" t="s">
        <v>1301</v>
      </c>
      <c r="BK936" s="105" t="s">
        <v>1301</v>
      </c>
      <c r="BL936" s="105" t="s">
        <v>1301</v>
      </c>
      <c r="BM936" s="105" t="s">
        <v>1301</v>
      </c>
      <c r="BN936" s="105" t="s">
        <v>1301</v>
      </c>
      <c r="BO936" s="105" t="s">
        <v>1301</v>
      </c>
      <c r="BP936" s="105" t="s">
        <v>1301</v>
      </c>
      <c r="BQ936" s="105" t="s">
        <v>1301</v>
      </c>
      <c r="BR936" s="106" t="s">
        <v>1301</v>
      </c>
      <c r="BS936" s="107"/>
      <c r="BT936" s="237" t="s">
        <v>1301</v>
      </c>
      <c r="BU936" s="237" t="s">
        <v>1301</v>
      </c>
      <c r="BV936" s="237" t="s">
        <v>1301</v>
      </c>
      <c r="BW936" s="237" t="s">
        <v>1301</v>
      </c>
      <c r="BX936" s="237" t="s">
        <v>1301</v>
      </c>
      <c r="BY936" s="109" t="s">
        <v>1301</v>
      </c>
      <c r="BZ936" s="109" t="s">
        <v>1301</v>
      </c>
      <c r="CA936" s="109" t="s">
        <v>1301</v>
      </c>
      <c r="CB936" s="109" t="s">
        <v>1301</v>
      </c>
      <c r="CC936" s="109" t="s">
        <v>1301</v>
      </c>
      <c r="CD936" s="109" t="s">
        <v>1301</v>
      </c>
      <c r="CE936" s="109" t="s">
        <v>1301</v>
      </c>
      <c r="CF936" s="110"/>
      <c r="CG936" s="111">
        <v>97.8</v>
      </c>
      <c r="CH936" s="111">
        <v>105.3</v>
      </c>
      <c r="CI936" s="111">
        <v>90</v>
      </c>
      <c r="CJ936" s="111">
        <v>223</v>
      </c>
      <c r="CK936" s="111">
        <v>118.1</v>
      </c>
      <c r="CL936" s="111">
        <v>120</v>
      </c>
      <c r="CM936" s="111">
        <v>115.6</v>
      </c>
      <c r="CN936" s="111">
        <v>100</v>
      </c>
      <c r="CO936" s="111">
        <v>116.5</v>
      </c>
      <c r="CP936" s="111">
        <v>104.3</v>
      </c>
      <c r="CQ936" s="111">
        <v>100</v>
      </c>
      <c r="CR936" s="111">
        <v>113.3</v>
      </c>
      <c r="CS936" s="112"/>
      <c r="CT936" s="655" t="s">
        <v>685</v>
      </c>
      <c r="CU936" s="133">
        <f>SUM(K936:T936)</f>
        <v>99.1</v>
      </c>
      <c r="CV936" s="133"/>
      <c r="CW936" s="133"/>
      <c r="CX936" s="133">
        <f>SUM(U936:AD936)</f>
        <v>90.4</v>
      </c>
      <c r="CY936" s="133"/>
      <c r="CZ936" s="133"/>
      <c r="DA936" s="133">
        <f>SUM(AE936:AO936)</f>
        <v>127.8</v>
      </c>
      <c r="DB936" s="134">
        <f>+SUM(CU936:DA936)</f>
        <v>317.3</v>
      </c>
      <c r="DC936" s="135">
        <f>COUNT(K936:T936)</f>
        <v>10</v>
      </c>
      <c r="DD936" s="135">
        <f>COUNT(U936:AD936)</f>
        <v>10</v>
      </c>
      <c r="DE936" s="135">
        <f>COUNT(AE936:AO936)</f>
        <v>10</v>
      </c>
      <c r="DF936" s="136">
        <f>COUNT(K936:AO936)</f>
        <v>30</v>
      </c>
      <c r="DG936" s="137"/>
      <c r="DH936" s="138">
        <v>21.59473120099284</v>
      </c>
      <c r="DI936" s="138">
        <v>36.061104529813285</v>
      </c>
      <c r="DJ936" s="139">
        <v>40.149427427088618</v>
      </c>
      <c r="DK936" s="140"/>
      <c r="DL936" s="138">
        <v>45.13745084432108</v>
      </c>
      <c r="DM936" s="138">
        <v>57.962849872773539</v>
      </c>
      <c r="DN936" s="139">
        <v>40.166365949572061</v>
      </c>
      <c r="DO936" s="140"/>
      <c r="DP936" s="138">
        <v>66.561325164845968</v>
      </c>
      <c r="DQ936" s="138">
        <v>58.967080011809855</v>
      </c>
      <c r="DR936" s="139">
        <v>76.210483712233042</v>
      </c>
      <c r="DS936" s="140"/>
      <c r="DT936" s="138">
        <v>100.96828609986505</v>
      </c>
      <c r="DU936" s="138">
        <v>102.00385826499186</v>
      </c>
      <c r="DV936" s="139">
        <v>112.04890826672204</v>
      </c>
      <c r="DW936" s="140"/>
      <c r="DX936" s="138">
        <v>96.701874903155826</v>
      </c>
      <c r="DY936" s="138">
        <v>132.57515107690719</v>
      </c>
      <c r="DZ936" s="139">
        <v>88.591395072568559</v>
      </c>
      <c r="EA936" s="140"/>
      <c r="EB936" s="138">
        <v>115.37727106592239</v>
      </c>
      <c r="EC936" s="138">
        <v>112.77100777511963</v>
      </c>
      <c r="ED936" s="139">
        <v>107.05727671451356</v>
      </c>
      <c r="EE936" s="140"/>
      <c r="EF936" s="138">
        <v>92.732448744119992</v>
      </c>
      <c r="EG936" s="138">
        <v>86.923932723883894</v>
      </c>
      <c r="EH936" s="139">
        <v>62.059408005680304</v>
      </c>
      <c r="EI936" s="140"/>
      <c r="EJ936" s="138">
        <v>73.395989128225963</v>
      </c>
      <c r="EK936" s="138">
        <v>74.784850640113788</v>
      </c>
      <c r="EL936" s="139">
        <v>73.182318126397064</v>
      </c>
      <c r="EM936" s="140"/>
      <c r="EN936" s="138">
        <v>79.09987758945384</v>
      </c>
      <c r="EO936" s="138">
        <v>63.901647834274932</v>
      </c>
      <c r="EP936" s="139">
        <v>60.792919020715608</v>
      </c>
      <c r="EQ936" s="140"/>
      <c r="ER936" s="138">
        <v>68.993471471471466</v>
      </c>
      <c r="ES936" s="138">
        <v>63.562498498498513</v>
      </c>
      <c r="ET936" s="139">
        <v>53.505141141141152</v>
      </c>
      <c r="EU936" s="140"/>
      <c r="EV936" s="138">
        <v>54.154945423387865</v>
      </c>
      <c r="EW936" s="138">
        <v>60.722065342919961</v>
      </c>
      <c r="EX936" s="139">
        <v>35.405342174868693</v>
      </c>
      <c r="EY936" s="140"/>
      <c r="EZ936" s="138">
        <v>54.038920958309731</v>
      </c>
      <c r="FA936" s="138">
        <v>50.841961893982244</v>
      </c>
      <c r="FB936" s="139">
        <v>38.982275042444805</v>
      </c>
    </row>
    <row r="937" spans="1:158" s="118" customFormat="1" ht="15" customHeight="1" x14ac:dyDescent="0.25">
      <c r="A937" s="260">
        <v>21205580</v>
      </c>
      <c r="B937" s="534">
        <v>-74.061555560000002</v>
      </c>
      <c r="C937" s="534">
        <v>4.5983611099999999</v>
      </c>
      <c r="D937" s="87">
        <v>2725</v>
      </c>
      <c r="E937" s="431" t="s">
        <v>686</v>
      </c>
      <c r="F937" s="89" t="s">
        <v>455</v>
      </c>
      <c r="G937" s="89" t="s">
        <v>1515</v>
      </c>
      <c r="H937" s="89" t="s">
        <v>1520</v>
      </c>
      <c r="I937" s="89" t="s">
        <v>1552</v>
      </c>
      <c r="J937" s="171" t="s">
        <v>1302</v>
      </c>
      <c r="K937" s="246" t="s">
        <v>1301</v>
      </c>
      <c r="L937" s="91" t="s">
        <v>1301</v>
      </c>
      <c r="M937" s="91" t="s">
        <v>1301</v>
      </c>
      <c r="N937" s="91" t="s">
        <v>1301</v>
      </c>
      <c r="O937" s="91" t="s">
        <v>1301</v>
      </c>
      <c r="P937" s="91" t="s">
        <v>1301</v>
      </c>
      <c r="Q937" s="91" t="s">
        <v>1301</v>
      </c>
      <c r="R937" s="91" t="s">
        <v>1301</v>
      </c>
      <c r="S937" s="91" t="s">
        <v>1301</v>
      </c>
      <c r="T937" s="126" t="s">
        <v>1301</v>
      </c>
      <c r="U937" s="126" t="s">
        <v>1301</v>
      </c>
      <c r="V937" s="661" t="s">
        <v>1301</v>
      </c>
      <c r="W937" s="661" t="s">
        <v>1301</v>
      </c>
      <c r="X937" s="126" t="s">
        <v>1301</v>
      </c>
      <c r="Y937" s="126" t="s">
        <v>1301</v>
      </c>
      <c r="Z937" s="339" t="s">
        <v>1301</v>
      </c>
      <c r="AA937" s="91" t="s">
        <v>1301</v>
      </c>
      <c r="AB937" s="91" t="s">
        <v>1301</v>
      </c>
      <c r="AC937" s="91" t="s">
        <v>1301</v>
      </c>
      <c r="AD937" s="246" t="s">
        <v>1301</v>
      </c>
      <c r="AE937" s="91" t="s">
        <v>1301</v>
      </c>
      <c r="AF937" s="91" t="s">
        <v>1301</v>
      </c>
      <c r="AG937" s="91" t="s">
        <v>1301</v>
      </c>
      <c r="AH937" s="91" t="s">
        <v>1301</v>
      </c>
      <c r="AI937" s="91" t="s">
        <v>1301</v>
      </c>
      <c r="AJ937" s="91" t="s">
        <v>1301</v>
      </c>
      <c r="AK937" s="91" t="s">
        <v>1301</v>
      </c>
      <c r="AL937" s="91" t="s">
        <v>1301</v>
      </c>
      <c r="AM937" s="126" t="s">
        <v>1301</v>
      </c>
      <c r="AN937" s="126" t="s">
        <v>1301</v>
      </c>
      <c r="AO937" s="120"/>
      <c r="AP937" s="92" t="str">
        <f t="shared" si="610"/>
        <v/>
      </c>
      <c r="AQ937" s="93" t="s">
        <v>1301</v>
      </c>
      <c r="AR937" s="483"/>
      <c r="AS937" s="484"/>
      <c r="AT937" s="96">
        <f>COUNT(K937:AO937)</f>
        <v>0</v>
      </c>
      <c r="AU937" s="97">
        <f>COUNTIF(K937:AO937,"&gt;0")</f>
        <v>0</v>
      </c>
      <c r="AV937" s="98"/>
      <c r="AW937" s="58"/>
      <c r="AX937" s="99"/>
      <c r="AY937" s="100"/>
      <c r="AZ937" s="101"/>
      <c r="BA937" s="102" t="str">
        <f t="shared" si="611"/>
        <v/>
      </c>
      <c r="BB937" s="102" t="str">
        <f t="shared" si="612"/>
        <v/>
      </c>
      <c r="BC937" s="102" t="str">
        <f t="shared" si="613"/>
        <v/>
      </c>
      <c r="BD937" s="102" t="s">
        <v>1301</v>
      </c>
      <c r="BE937" s="103"/>
      <c r="BF937" s="171" t="s">
        <v>686</v>
      </c>
      <c r="BG937" s="105" t="s">
        <v>1301</v>
      </c>
      <c r="BH937" s="105" t="s">
        <v>1301</v>
      </c>
      <c r="BI937" s="105" t="s">
        <v>1301</v>
      </c>
      <c r="BJ937" s="105" t="s">
        <v>1301</v>
      </c>
      <c r="BK937" s="105" t="s">
        <v>1301</v>
      </c>
      <c r="BL937" s="105" t="s">
        <v>1301</v>
      </c>
      <c r="BM937" s="105" t="s">
        <v>1301</v>
      </c>
      <c r="BN937" s="105" t="s">
        <v>1301</v>
      </c>
      <c r="BO937" s="105" t="s">
        <v>1301</v>
      </c>
      <c r="BP937" s="105" t="s">
        <v>1301</v>
      </c>
      <c r="BQ937" s="105" t="s">
        <v>1301</v>
      </c>
      <c r="BR937" s="106" t="s">
        <v>1301</v>
      </c>
      <c r="BS937" s="107"/>
      <c r="BT937" s="108" t="s">
        <v>1301</v>
      </c>
      <c r="BU937" s="108" t="s">
        <v>1301</v>
      </c>
      <c r="BV937" s="108" t="s">
        <v>1301</v>
      </c>
      <c r="BW937" s="108" t="s">
        <v>1301</v>
      </c>
      <c r="BX937" s="108" t="s">
        <v>1301</v>
      </c>
      <c r="BY937" s="109" t="s">
        <v>1301</v>
      </c>
      <c r="BZ937" s="109" t="s">
        <v>1301</v>
      </c>
      <c r="CA937" s="109" t="s">
        <v>1301</v>
      </c>
      <c r="CB937" s="109" t="s">
        <v>1301</v>
      </c>
      <c r="CC937" s="109" t="s">
        <v>1301</v>
      </c>
      <c r="CD937" s="109" t="s">
        <v>1301</v>
      </c>
      <c r="CE937" s="109" t="s">
        <v>1301</v>
      </c>
      <c r="CF937" s="110"/>
      <c r="CG937" s="111"/>
      <c r="CH937" s="111"/>
      <c r="CI937" s="111"/>
      <c r="CJ937" s="111"/>
      <c r="CK937" s="111"/>
      <c r="CL937" s="111"/>
      <c r="CM937" s="111"/>
      <c r="CN937" s="111"/>
      <c r="CO937" s="111"/>
      <c r="CP937" s="111"/>
      <c r="CQ937" s="111"/>
      <c r="CR937" s="111"/>
      <c r="CS937" s="112"/>
      <c r="CT937" s="432" t="s">
        <v>686</v>
      </c>
      <c r="CU937" s="114">
        <f>SUM(K937:T937)</f>
        <v>0</v>
      </c>
      <c r="CV937" s="114"/>
      <c r="CW937" s="114"/>
      <c r="CX937" s="114">
        <f>SUM(U937:AD937)</f>
        <v>0</v>
      </c>
      <c r="CY937" s="114"/>
      <c r="CZ937" s="114"/>
      <c r="DA937" s="114">
        <f>SUM(AE937:AO937)</f>
        <v>0</v>
      </c>
      <c r="DB937" s="115">
        <f>+SUM(CU937:DA937)</f>
        <v>0</v>
      </c>
      <c r="DC937" s="116">
        <f>COUNT(K937:T937)</f>
        <v>0</v>
      </c>
      <c r="DD937" s="116">
        <f>COUNT(U937:AD937)</f>
        <v>0</v>
      </c>
      <c r="DE937" s="116">
        <f>COUNT(AE937:AO937)</f>
        <v>0</v>
      </c>
      <c r="DF937" s="117">
        <f>COUNT(K937:AO937)</f>
        <v>0</v>
      </c>
      <c r="DH937" s="119">
        <v>25.957602339181285</v>
      </c>
      <c r="DI937" s="119">
        <v>22.664473684210524</v>
      </c>
      <c r="DJ937" s="120">
        <v>21.114766081871341</v>
      </c>
      <c r="DK937" s="121"/>
      <c r="DL937" s="119">
        <v>20.179410791128767</v>
      </c>
      <c r="DM937" s="119">
        <v>23.389771598808341</v>
      </c>
      <c r="DN937" s="120">
        <v>29.351870241641841</v>
      </c>
      <c r="DO937" s="121"/>
      <c r="DP937" s="119">
        <v>30.439263995010137</v>
      </c>
      <c r="DQ937" s="119">
        <v>41.142101980352408</v>
      </c>
      <c r="DR937" s="120">
        <v>42.909543115546555</v>
      </c>
      <c r="DS937" s="121"/>
      <c r="DT937" s="119">
        <v>40.514567099567095</v>
      </c>
      <c r="DU937" s="119">
        <v>37.471219336219328</v>
      </c>
      <c r="DV937" s="120">
        <v>41.846031746031741</v>
      </c>
      <c r="DW937" s="121"/>
      <c r="DX937" s="119">
        <v>48.495470453627682</v>
      </c>
      <c r="DY937" s="119">
        <v>32.265910620541121</v>
      </c>
      <c r="DZ937" s="120">
        <v>44.051662404092077</v>
      </c>
      <c r="EA937" s="121"/>
      <c r="EB937" s="119">
        <v>28.543941411451396</v>
      </c>
      <c r="EC937" s="119">
        <v>22.200843320017754</v>
      </c>
      <c r="ED937" s="120">
        <v>26.088548601864179</v>
      </c>
      <c r="EE937" s="121"/>
      <c r="EF937" s="119">
        <v>23.060684813400666</v>
      </c>
      <c r="EG937" s="119">
        <v>29.182990516073406</v>
      </c>
      <c r="EH937" s="120">
        <v>19.795455105308534</v>
      </c>
      <c r="EI937" s="121"/>
      <c r="EJ937" s="119">
        <v>21.026661106477622</v>
      </c>
      <c r="EK937" s="119">
        <v>22.557728662774537</v>
      </c>
      <c r="EL937" s="120">
        <v>23.170155685293299</v>
      </c>
      <c r="EM937" s="121"/>
      <c r="EN937" s="119">
        <v>16.039015151515152</v>
      </c>
      <c r="EO937" s="119">
        <v>16.736363636363635</v>
      </c>
      <c r="EP937" s="120">
        <v>25.801893939393935</v>
      </c>
      <c r="EQ937" s="121"/>
      <c r="ER937" s="119">
        <v>28.473554768686011</v>
      </c>
      <c r="ES937" s="119">
        <v>36.807278115618509</v>
      </c>
      <c r="ET937" s="120">
        <v>51.887348933877298</v>
      </c>
      <c r="EU937" s="121"/>
      <c r="EV937" s="119">
        <v>45.00787855495772</v>
      </c>
      <c r="EW937" s="119">
        <v>53.386433512682558</v>
      </c>
      <c r="EX937" s="120">
        <v>41.355687932359729</v>
      </c>
      <c r="EY937" s="121"/>
      <c r="EZ937" s="119">
        <v>46.459627770170904</v>
      </c>
      <c r="FA937" s="119">
        <v>30.362619808306711</v>
      </c>
      <c r="FB937" s="120">
        <v>13.6872762310462</v>
      </c>
    </row>
    <row r="938" spans="1:158" s="118" customFormat="1" ht="15" customHeight="1" x14ac:dyDescent="0.25">
      <c r="A938" s="260">
        <v>21201640</v>
      </c>
      <c r="B938" s="534">
        <v>-73.590861110000006</v>
      </c>
      <c r="C938" s="534">
        <v>5.2637499999999999</v>
      </c>
      <c r="D938" s="87">
        <v>2745</v>
      </c>
      <c r="E938" s="510" t="s">
        <v>687</v>
      </c>
      <c r="F938" s="89" t="s">
        <v>455</v>
      </c>
      <c r="G938" s="89" t="s">
        <v>1515</v>
      </c>
      <c r="H938" s="89" t="s">
        <v>1520</v>
      </c>
      <c r="I938" s="89" t="s">
        <v>1552</v>
      </c>
      <c r="J938" s="171" t="s">
        <v>1172</v>
      </c>
      <c r="K938" s="246">
        <v>1.7</v>
      </c>
      <c r="L938" s="91">
        <v>1.7</v>
      </c>
      <c r="M938" s="91">
        <v>6.4</v>
      </c>
      <c r="N938" s="91">
        <v>0</v>
      </c>
      <c r="O938" s="91">
        <v>0.5</v>
      </c>
      <c r="P938" s="91">
        <v>0.7</v>
      </c>
      <c r="Q938" s="91">
        <v>0</v>
      </c>
      <c r="R938" s="91">
        <v>0</v>
      </c>
      <c r="S938" s="91">
        <v>1.6</v>
      </c>
      <c r="T938" s="126">
        <v>0</v>
      </c>
      <c r="U938" s="126">
        <v>0</v>
      </c>
      <c r="V938" s="661">
        <v>0</v>
      </c>
      <c r="W938" s="661">
        <v>0</v>
      </c>
      <c r="X938" s="126">
        <v>24.3</v>
      </c>
      <c r="Y938" s="126">
        <v>23.5</v>
      </c>
      <c r="Z938" s="339">
        <v>12.6</v>
      </c>
      <c r="AA938" s="91">
        <v>2.5</v>
      </c>
      <c r="AB938" s="91">
        <v>0</v>
      </c>
      <c r="AC938" s="91">
        <v>0</v>
      </c>
      <c r="AD938" s="246">
        <v>0</v>
      </c>
      <c r="AE938" s="91">
        <v>10</v>
      </c>
      <c r="AF938" s="91">
        <v>10.4</v>
      </c>
      <c r="AG938" s="91">
        <v>6</v>
      </c>
      <c r="AH938" s="91">
        <v>2.5</v>
      </c>
      <c r="AI938" s="91">
        <v>0.5</v>
      </c>
      <c r="AJ938" s="91">
        <v>22</v>
      </c>
      <c r="AK938" s="91">
        <v>6.4</v>
      </c>
      <c r="AL938" s="91">
        <v>4.2</v>
      </c>
      <c r="AM938" s="126">
        <v>6</v>
      </c>
      <c r="AN938" s="126">
        <v>0</v>
      </c>
      <c r="AO938" s="120"/>
      <c r="AP938" s="92">
        <f t="shared" si="610"/>
        <v>143.5</v>
      </c>
      <c r="AQ938" s="93">
        <v>81.966666666666669</v>
      </c>
      <c r="AR938" s="94">
        <f>+AP938*100/AQ938</f>
        <v>175.07116714111427</v>
      </c>
      <c r="AS938" s="95">
        <f>IF(AND((AP938*$AT$1*100/(AQ938*AT938))&gt;100+3.33*AP938-AQ938*AT938/$AT$1,AQ938&lt;30),IF(100+3.33*AP938-AQ938*AT938/$AT$1&gt;200,200,100+3.33*AP938-AQ938*AT938/$AT$1),IF((AP938*$AT$1*100/(AQ938*AT938))&lt;100+AP938-3.33*AQ938*AT938/$AT$1,100+AP938-3.33*AQ938*AT938/$AT$1,IF((AP938*$AT$1*100/(AQ938*AT938))&gt;200,200,(AP938*$AT$1*100/(AQ938*AT938)))))</f>
        <v>175.07116714111427</v>
      </c>
      <c r="AT938" s="96">
        <f>COUNT(K938:AO938)</f>
        <v>30</v>
      </c>
      <c r="AU938" s="97">
        <f>COUNTIF(K938:AO938,"&gt;0")</f>
        <v>19</v>
      </c>
      <c r="AV938" s="98"/>
      <c r="AW938" s="58">
        <f>+LOOKUP(1000,K938:AO938)</f>
        <v>0</v>
      </c>
      <c r="AX938" s="99"/>
      <c r="AY938" s="100">
        <f>MAX(K938:AO938)</f>
        <v>24.3</v>
      </c>
      <c r="AZ938" s="101">
        <v>47.4</v>
      </c>
      <c r="BA938" s="102">
        <f t="shared" si="611"/>
        <v>-23.099999999999998</v>
      </c>
      <c r="BB938" s="102" t="str">
        <f t="shared" si="612"/>
        <v/>
      </c>
      <c r="BC938" s="102" t="str">
        <f t="shared" si="613"/>
        <v/>
      </c>
      <c r="BD938" s="102">
        <v>11.801724137931036</v>
      </c>
      <c r="BE938" s="103">
        <f>AU938-BD938</f>
        <v>7.1982758620689644</v>
      </c>
      <c r="BF938" s="169" t="s">
        <v>687</v>
      </c>
      <c r="BG938" s="105">
        <v>25.131034482758622</v>
      </c>
      <c r="BH938" s="105">
        <v>37.666666666666664</v>
      </c>
      <c r="BI938" s="105">
        <v>62.456666666666685</v>
      </c>
      <c r="BJ938" s="105">
        <v>81.966666666666669</v>
      </c>
      <c r="BK938" s="105">
        <v>92.637931034482776</v>
      </c>
      <c r="BL938" s="105">
        <v>74.060714285714297</v>
      </c>
      <c r="BM938" s="105">
        <v>68.906896551724145</v>
      </c>
      <c r="BN938" s="105">
        <v>54.8</v>
      </c>
      <c r="BO938" s="105">
        <v>52.227586206896547</v>
      </c>
      <c r="BP938" s="105">
        <v>75.127586206896552</v>
      </c>
      <c r="BQ938" s="105">
        <v>90.286206896551732</v>
      </c>
      <c r="BR938" s="106">
        <v>43.76428571428572</v>
      </c>
      <c r="BS938" s="107"/>
      <c r="BT938" s="142">
        <v>4.1724137931034475</v>
      </c>
      <c r="BU938" s="143">
        <v>5.3623973727422003</v>
      </c>
      <c r="BV938" s="143">
        <v>9.4333333333333336</v>
      </c>
      <c r="BW938" s="143">
        <v>11.801724137931036</v>
      </c>
      <c r="BX938" s="143">
        <v>14.793103448275861</v>
      </c>
      <c r="BY938" s="143">
        <v>15.535714285714286</v>
      </c>
      <c r="BZ938" s="143">
        <v>16.068965517241377</v>
      </c>
      <c r="CA938" s="143">
        <v>13.96551724137931</v>
      </c>
      <c r="CB938" s="143">
        <v>10.172413793103448</v>
      </c>
      <c r="CC938" s="143">
        <v>11.620689655172416</v>
      </c>
      <c r="CD938" s="143">
        <v>11.620689655172415</v>
      </c>
      <c r="CE938" s="144">
        <v>6.1379310344827562</v>
      </c>
      <c r="CF938" s="110"/>
      <c r="CG938" s="111">
        <v>27.4</v>
      </c>
      <c r="CH938" s="111">
        <v>38.5</v>
      </c>
      <c r="CI938" s="111">
        <v>46.5</v>
      </c>
      <c r="CJ938" s="111">
        <v>47.4</v>
      </c>
      <c r="CK938" s="111">
        <v>66.7</v>
      </c>
      <c r="CL938" s="111">
        <v>38.299999999999997</v>
      </c>
      <c r="CM938" s="111">
        <v>26.4</v>
      </c>
      <c r="CN938" s="111">
        <v>34.200000000000003</v>
      </c>
      <c r="CO938" s="111">
        <v>41.3</v>
      </c>
      <c r="CP938" s="111">
        <v>43.9</v>
      </c>
      <c r="CQ938" s="111">
        <v>45</v>
      </c>
      <c r="CR938" s="111">
        <v>29.4</v>
      </c>
      <c r="CS938" s="112"/>
      <c r="CT938" s="513" t="s">
        <v>687</v>
      </c>
      <c r="CU938" s="114">
        <f>SUM(K938:T938)</f>
        <v>12.6</v>
      </c>
      <c r="CV938" s="114"/>
      <c r="CW938" s="114"/>
      <c r="CX938" s="114">
        <f>SUM(U938:AD938)</f>
        <v>62.9</v>
      </c>
      <c r="CY938" s="114"/>
      <c r="CZ938" s="114"/>
      <c r="DA938" s="114">
        <f>SUM(AE938:AO938)</f>
        <v>68</v>
      </c>
      <c r="DB938" s="115">
        <f>+SUM(CU938:DA938)</f>
        <v>143.5</v>
      </c>
      <c r="DC938" s="116">
        <f>COUNT(K938:T938)</f>
        <v>10</v>
      </c>
      <c r="DD938" s="116">
        <f>COUNT(U938:AD938)</f>
        <v>10</v>
      </c>
      <c r="DE938" s="116">
        <f>COUNT(AE938:AO938)</f>
        <v>10</v>
      </c>
      <c r="DF938" s="117">
        <f>COUNT(K938:AO938)</f>
        <v>30</v>
      </c>
      <c r="DH938" s="119">
        <v>6.1863354037267069</v>
      </c>
      <c r="DI938" s="119">
        <v>7.3836906431576823</v>
      </c>
      <c r="DJ938" s="120">
        <v>8.0821478661590849</v>
      </c>
      <c r="DK938" s="121"/>
      <c r="DL938" s="119">
        <v>11.366116962305988</v>
      </c>
      <c r="DM938" s="119">
        <v>11.570911862527717</v>
      </c>
      <c r="DN938" s="120">
        <v>10.649334811529934</v>
      </c>
      <c r="DO938" s="121"/>
      <c r="DP938" s="119">
        <v>17.195067393174654</v>
      </c>
      <c r="DQ938" s="119">
        <v>20.794034987094932</v>
      </c>
      <c r="DR938" s="120">
        <v>25.392715801548615</v>
      </c>
      <c r="DS938" s="121"/>
      <c r="DT938" s="119">
        <v>25.157696796783817</v>
      </c>
      <c r="DU938" s="119">
        <v>24.028167552846583</v>
      </c>
      <c r="DV938" s="120">
        <v>22.795953832187784</v>
      </c>
      <c r="DW938" s="121"/>
      <c r="DX938" s="119">
        <v>30.238173728385071</v>
      </c>
      <c r="DY938" s="119">
        <v>25.031600768530687</v>
      </c>
      <c r="DZ938" s="120">
        <v>34.7438618667206</v>
      </c>
      <c r="EA938" s="121"/>
      <c r="EB938" s="119">
        <v>23.334782608695651</v>
      </c>
      <c r="EC938" s="119">
        <v>22.218771266540642</v>
      </c>
      <c r="ED938" s="120">
        <v>24.450793950850663</v>
      </c>
      <c r="EE938" s="121"/>
      <c r="EF938" s="119">
        <v>23.392217327459615</v>
      </c>
      <c r="EG938" s="119">
        <v>21.159765051395006</v>
      </c>
      <c r="EH938" s="120">
        <v>21.54801762114537</v>
      </c>
      <c r="EI938" s="121"/>
      <c r="EJ938" s="119">
        <v>18.004292186630636</v>
      </c>
      <c r="EK938" s="119">
        <v>19.129560448295052</v>
      </c>
      <c r="EL938" s="120">
        <v>18.822669104204753</v>
      </c>
      <c r="EM938" s="121"/>
      <c r="EN938" s="119">
        <v>21.251086956521739</v>
      </c>
      <c r="EO938" s="119">
        <v>13.661413043478261</v>
      </c>
      <c r="EP938" s="120">
        <v>21.757065217391304</v>
      </c>
      <c r="EQ938" s="121"/>
      <c r="ER938" s="119">
        <v>16.622160934458144</v>
      </c>
      <c r="ES938" s="119">
        <v>28.453228423101883</v>
      </c>
      <c r="ET938" s="120">
        <v>33.537654120700843</v>
      </c>
      <c r="EU938" s="121"/>
      <c r="EV938" s="119">
        <v>27.205610273711699</v>
      </c>
      <c r="EW938" s="119">
        <v>29.651058388202639</v>
      </c>
      <c r="EX938" s="120">
        <v>24.556374816346516</v>
      </c>
      <c r="EY938" s="121"/>
      <c r="EZ938" s="119">
        <v>20.030812854442342</v>
      </c>
      <c r="FA938" s="119">
        <v>12.038720856962822</v>
      </c>
      <c r="FB938" s="120">
        <v>9.813074984247006</v>
      </c>
    </row>
    <row r="939" spans="1:158" s="118" customFormat="1" ht="15" customHeight="1" x14ac:dyDescent="0.25">
      <c r="A939" s="260">
        <v>21206210</v>
      </c>
      <c r="B939" s="534">
        <v>-74.15733333</v>
      </c>
      <c r="C939" s="534">
        <v>4.7362500000000001</v>
      </c>
      <c r="D939" s="87">
        <v>2560</v>
      </c>
      <c r="E939" s="510" t="s">
        <v>688</v>
      </c>
      <c r="F939" s="89" t="s">
        <v>455</v>
      </c>
      <c r="G939" s="89"/>
      <c r="H939" s="89"/>
      <c r="I939" s="89"/>
      <c r="J939" s="171" t="s">
        <v>1188</v>
      </c>
      <c r="K939" s="246" t="s">
        <v>1301</v>
      </c>
      <c r="L939" s="91" t="s">
        <v>1301</v>
      </c>
      <c r="M939" s="91" t="s">
        <v>1301</v>
      </c>
      <c r="N939" s="91" t="s">
        <v>1301</v>
      </c>
      <c r="O939" s="91" t="s">
        <v>1301</v>
      </c>
      <c r="P939" s="91" t="s">
        <v>1301</v>
      </c>
      <c r="Q939" s="91" t="s">
        <v>1301</v>
      </c>
      <c r="R939" s="91" t="s">
        <v>1301</v>
      </c>
      <c r="S939" s="91" t="s">
        <v>1301</v>
      </c>
      <c r="T939" s="126" t="s">
        <v>1301</v>
      </c>
      <c r="U939" s="126" t="s">
        <v>1301</v>
      </c>
      <c r="V939" s="661" t="s">
        <v>1301</v>
      </c>
      <c r="W939" s="661" t="s">
        <v>1301</v>
      </c>
      <c r="X939" s="126" t="s">
        <v>1301</v>
      </c>
      <c r="Y939" s="126" t="s">
        <v>1301</v>
      </c>
      <c r="Z939" s="339" t="s">
        <v>1301</v>
      </c>
      <c r="AA939" s="91" t="s">
        <v>1301</v>
      </c>
      <c r="AB939" s="91" t="s">
        <v>1301</v>
      </c>
      <c r="AC939" s="91" t="s">
        <v>1301</v>
      </c>
      <c r="AD939" s="246" t="s">
        <v>1301</v>
      </c>
      <c r="AE939" s="91" t="s">
        <v>1301</v>
      </c>
      <c r="AF939" s="91" t="s">
        <v>1301</v>
      </c>
      <c r="AG939" s="91" t="s">
        <v>1301</v>
      </c>
      <c r="AH939" s="91" t="s">
        <v>1301</v>
      </c>
      <c r="AI939" s="91" t="s">
        <v>1301</v>
      </c>
      <c r="AJ939" s="91" t="s">
        <v>1301</v>
      </c>
      <c r="AK939" s="91" t="s">
        <v>1301</v>
      </c>
      <c r="AL939" s="91" t="s">
        <v>1301</v>
      </c>
      <c r="AM939" s="126" t="s">
        <v>1301</v>
      </c>
      <c r="AN939" s="126" t="s">
        <v>1301</v>
      </c>
      <c r="AO939" s="120"/>
      <c r="AP939" s="92" t="str">
        <f t="shared" si="610"/>
        <v/>
      </c>
      <c r="AQ939" s="93" t="s">
        <v>1301</v>
      </c>
      <c r="AR939" s="483"/>
      <c r="AS939" s="484"/>
      <c r="AT939" s="96"/>
      <c r="AU939" s="97"/>
      <c r="AV939" s="98"/>
      <c r="AW939" s="58"/>
      <c r="AX939" s="99"/>
      <c r="AY939" s="100"/>
      <c r="AZ939" s="101"/>
      <c r="BA939" s="102" t="str">
        <f t="shared" si="611"/>
        <v/>
      </c>
      <c r="BB939" s="102" t="str">
        <f t="shared" si="612"/>
        <v/>
      </c>
      <c r="BC939" s="102" t="str">
        <f t="shared" si="613"/>
        <v/>
      </c>
      <c r="BD939" s="102" t="s">
        <v>1301</v>
      </c>
      <c r="BE939" s="103"/>
      <c r="BF939" s="169" t="s">
        <v>688</v>
      </c>
      <c r="BG939" s="105" t="s">
        <v>1301</v>
      </c>
      <c r="BH939" s="105" t="s">
        <v>1301</v>
      </c>
      <c r="BI939" s="105" t="s">
        <v>1301</v>
      </c>
      <c r="BJ939" s="105" t="s">
        <v>1301</v>
      </c>
      <c r="BK939" s="105" t="s">
        <v>1301</v>
      </c>
      <c r="BL939" s="105" t="s">
        <v>1301</v>
      </c>
      <c r="BM939" s="105" t="s">
        <v>1301</v>
      </c>
      <c r="BN939" s="105" t="s">
        <v>1301</v>
      </c>
      <c r="BO939" s="105" t="s">
        <v>1301</v>
      </c>
      <c r="BP939" s="105" t="s">
        <v>1301</v>
      </c>
      <c r="BQ939" s="105" t="s">
        <v>1301</v>
      </c>
      <c r="BR939" s="106" t="s">
        <v>1301</v>
      </c>
      <c r="BS939" s="107"/>
      <c r="BT939" s="498" t="s">
        <v>1301</v>
      </c>
      <c r="BU939" s="192" t="s">
        <v>1301</v>
      </c>
      <c r="BV939" s="192" t="s">
        <v>1301</v>
      </c>
      <c r="BW939" s="192" t="s">
        <v>1301</v>
      </c>
      <c r="BX939" s="192" t="s">
        <v>1301</v>
      </c>
      <c r="BY939" s="192" t="s">
        <v>1301</v>
      </c>
      <c r="BZ939" s="192" t="s">
        <v>1301</v>
      </c>
      <c r="CA939" s="192" t="s">
        <v>1301</v>
      </c>
      <c r="CB939" s="193" t="s">
        <v>1301</v>
      </c>
      <c r="CC939" s="193" t="s">
        <v>1301</v>
      </c>
      <c r="CD939" s="193" t="s">
        <v>1301</v>
      </c>
      <c r="CE939" s="193" t="s">
        <v>1301</v>
      </c>
      <c r="CF939" s="110"/>
      <c r="CG939" s="111"/>
      <c r="CH939" s="111"/>
      <c r="CI939" s="111"/>
      <c r="CJ939" s="111"/>
      <c r="CK939" s="111"/>
      <c r="CL939" s="111"/>
      <c r="CM939" s="111"/>
      <c r="CN939" s="111"/>
      <c r="CO939" s="111"/>
      <c r="CP939" s="111"/>
      <c r="CQ939" s="111"/>
      <c r="CR939" s="111"/>
      <c r="CS939" s="112"/>
      <c r="CT939" s="513" t="s">
        <v>688</v>
      </c>
      <c r="CU939" s="114"/>
      <c r="CV939" s="114"/>
      <c r="CW939" s="114"/>
      <c r="CX939" s="114"/>
      <c r="CY939" s="114"/>
      <c r="CZ939" s="114"/>
      <c r="DA939" s="114"/>
      <c r="DB939" s="115"/>
      <c r="DC939" s="116"/>
      <c r="DD939" s="116"/>
      <c r="DE939" s="116"/>
      <c r="DF939" s="117"/>
      <c r="DH939" s="119">
        <v>11.302121771217712</v>
      </c>
      <c r="DI939" s="119">
        <v>9.1895756457564577</v>
      </c>
      <c r="DJ939" s="120">
        <v>8.1333025830258308</v>
      </c>
      <c r="DK939" s="121"/>
      <c r="DL939" s="119">
        <v>11.583842364532019</v>
      </c>
      <c r="DM939" s="119">
        <v>17.804794745484397</v>
      </c>
      <c r="DN939" s="120">
        <v>14.158029556650243</v>
      </c>
      <c r="DO939" s="121"/>
      <c r="DP939" s="119">
        <v>13.25</v>
      </c>
      <c r="DQ939" s="119">
        <v>28.253676470588232</v>
      </c>
      <c r="DR939" s="120">
        <v>33.319852941176471</v>
      </c>
      <c r="DS939" s="121"/>
      <c r="DT939" s="119">
        <v>31.223430962343102</v>
      </c>
      <c r="DU939" s="119">
        <v>34.26722454672246</v>
      </c>
      <c r="DV939" s="120">
        <v>28.37601115760112</v>
      </c>
      <c r="DW939" s="121"/>
      <c r="DX939" s="119">
        <v>33.404486648397167</v>
      </c>
      <c r="DY939" s="119">
        <v>24.653151488114204</v>
      </c>
      <c r="DZ939" s="120">
        <v>40.448244216429792</v>
      </c>
      <c r="EA939" s="121"/>
      <c r="EB939" s="119">
        <v>26.043080446037443</v>
      </c>
      <c r="EC939" s="119">
        <v>20.072729988052572</v>
      </c>
      <c r="ED939" s="120">
        <v>11.323078454798887</v>
      </c>
      <c r="EE939" s="121"/>
      <c r="EF939" s="119">
        <v>22.50714285714286</v>
      </c>
      <c r="EG939" s="119">
        <v>14.796362433862434</v>
      </c>
      <c r="EH939" s="120">
        <v>15.213161375661379</v>
      </c>
      <c r="EI939" s="121"/>
      <c r="EJ939" s="119">
        <v>10.983147853736089</v>
      </c>
      <c r="EK939" s="119">
        <v>15.12591414944356</v>
      </c>
      <c r="EL939" s="120">
        <v>13.1027027027027</v>
      </c>
      <c r="EM939" s="121"/>
      <c r="EN939" s="119">
        <v>14.797990063233966</v>
      </c>
      <c r="EO939" s="119">
        <v>14.593879855465222</v>
      </c>
      <c r="EP939" s="120">
        <v>20.819241192411923</v>
      </c>
      <c r="EQ939" s="121"/>
      <c r="ER939" s="119">
        <v>28.98449858757062</v>
      </c>
      <c r="ES939" s="119">
        <v>31.513347457627113</v>
      </c>
      <c r="ET939" s="120">
        <v>31.318820621468927</v>
      </c>
      <c r="EU939" s="121"/>
      <c r="EV939" s="119">
        <v>27.453002166511915</v>
      </c>
      <c r="EW939" s="119">
        <v>25.24874651810585</v>
      </c>
      <c r="EX939" s="120">
        <v>19.237140204271121</v>
      </c>
      <c r="EY939" s="121"/>
      <c r="EZ939" s="119">
        <v>17.46980392156863</v>
      </c>
      <c r="FA939" s="119">
        <v>16.047843137254905</v>
      </c>
      <c r="FB939" s="120">
        <v>7.6176470588235308</v>
      </c>
    </row>
    <row r="940" spans="1:158" s="118" customFormat="1" ht="15" customHeight="1" x14ac:dyDescent="0.25">
      <c r="A940" s="260">
        <v>21201240</v>
      </c>
      <c r="B940" s="534">
        <v>-74.126277779999995</v>
      </c>
      <c r="C940" s="534">
        <v>4.48130556</v>
      </c>
      <c r="D940" s="87">
        <v>2800</v>
      </c>
      <c r="E940" s="431" t="s">
        <v>689</v>
      </c>
      <c r="F940" s="89" t="s">
        <v>455</v>
      </c>
      <c r="G940" s="89" t="s">
        <v>1515</v>
      </c>
      <c r="H940" s="89" t="s">
        <v>1520</v>
      </c>
      <c r="I940" s="89" t="s">
        <v>1552</v>
      </c>
      <c r="J940" s="171" t="s">
        <v>1302</v>
      </c>
      <c r="K940" s="246" t="s">
        <v>1301</v>
      </c>
      <c r="L940" s="91" t="s">
        <v>1301</v>
      </c>
      <c r="M940" s="91" t="s">
        <v>1301</v>
      </c>
      <c r="N940" s="91" t="s">
        <v>1301</v>
      </c>
      <c r="O940" s="91" t="s">
        <v>1301</v>
      </c>
      <c r="P940" s="91" t="s">
        <v>1301</v>
      </c>
      <c r="Q940" s="91" t="s">
        <v>1301</v>
      </c>
      <c r="R940" s="91" t="s">
        <v>1301</v>
      </c>
      <c r="S940" s="91" t="s">
        <v>1301</v>
      </c>
      <c r="T940" s="126" t="s">
        <v>1301</v>
      </c>
      <c r="U940" s="126" t="s">
        <v>1301</v>
      </c>
      <c r="V940" s="661" t="s">
        <v>1301</v>
      </c>
      <c r="W940" s="661" t="s">
        <v>1301</v>
      </c>
      <c r="X940" s="126" t="s">
        <v>1301</v>
      </c>
      <c r="Y940" s="126" t="s">
        <v>1301</v>
      </c>
      <c r="Z940" s="339" t="s">
        <v>1301</v>
      </c>
      <c r="AA940" s="91" t="s">
        <v>1301</v>
      </c>
      <c r="AB940" s="91" t="s">
        <v>1301</v>
      </c>
      <c r="AC940" s="91" t="s">
        <v>1301</v>
      </c>
      <c r="AD940" s="246" t="s">
        <v>1301</v>
      </c>
      <c r="AE940" s="91" t="s">
        <v>1301</v>
      </c>
      <c r="AF940" s="91" t="s">
        <v>1301</v>
      </c>
      <c r="AG940" s="91" t="s">
        <v>1301</v>
      </c>
      <c r="AH940" s="91" t="s">
        <v>1301</v>
      </c>
      <c r="AI940" s="91" t="s">
        <v>1301</v>
      </c>
      <c r="AJ940" s="91" t="s">
        <v>1301</v>
      </c>
      <c r="AK940" s="91" t="s">
        <v>1301</v>
      </c>
      <c r="AL940" s="91" t="s">
        <v>1301</v>
      </c>
      <c r="AM940" s="126" t="s">
        <v>1301</v>
      </c>
      <c r="AN940" s="126" t="s">
        <v>1301</v>
      </c>
      <c r="AO940" s="120"/>
      <c r="AP940" s="92" t="str">
        <f t="shared" si="610"/>
        <v/>
      </c>
      <c r="AQ940" s="93" t="s">
        <v>1301</v>
      </c>
      <c r="AR940" s="483"/>
      <c r="AS940" s="484"/>
      <c r="AT940" s="96">
        <f>COUNT(K940:AO940)</f>
        <v>0</v>
      </c>
      <c r="AU940" s="97">
        <f>COUNTIF(K940:AO940,"&gt;0")</f>
        <v>0</v>
      </c>
      <c r="AV940" s="98"/>
      <c r="AW940" s="58" t="e">
        <f t="shared" ref="AW940:AW966" si="628">+LOOKUP(1000,K940:AO940)</f>
        <v>#N/A</v>
      </c>
      <c r="AX940" s="99"/>
      <c r="AY940" s="100">
        <f>MAX(K940:AO940)</f>
        <v>0</v>
      </c>
      <c r="AZ940" s="101">
        <v>40.5</v>
      </c>
      <c r="BA940" s="102" t="str">
        <f t="shared" si="611"/>
        <v/>
      </c>
      <c r="BB940" s="102" t="str">
        <f t="shared" si="612"/>
        <v/>
      </c>
      <c r="BC940" s="102" t="e">
        <f t="shared" si="613"/>
        <v>#N/A</v>
      </c>
      <c r="BD940" s="102" t="s">
        <v>1301</v>
      </c>
      <c r="BE940" s="103"/>
      <c r="BF940" s="171" t="s">
        <v>689</v>
      </c>
      <c r="BG940" s="105" t="s">
        <v>1301</v>
      </c>
      <c r="BH940" s="105" t="s">
        <v>1301</v>
      </c>
      <c r="BI940" s="105" t="s">
        <v>1301</v>
      </c>
      <c r="BJ940" s="105" t="s">
        <v>1301</v>
      </c>
      <c r="BK940" s="105" t="s">
        <v>1301</v>
      </c>
      <c r="BL940" s="105" t="s">
        <v>1301</v>
      </c>
      <c r="BM940" s="105" t="s">
        <v>1301</v>
      </c>
      <c r="BN940" s="105" t="s">
        <v>1301</v>
      </c>
      <c r="BO940" s="105" t="s">
        <v>1301</v>
      </c>
      <c r="BP940" s="105" t="s">
        <v>1301</v>
      </c>
      <c r="BQ940" s="105" t="s">
        <v>1301</v>
      </c>
      <c r="BR940" s="106" t="s">
        <v>1301</v>
      </c>
      <c r="BS940" s="107"/>
      <c r="BT940" s="108" t="s">
        <v>1301</v>
      </c>
      <c r="BU940" s="108" t="s">
        <v>1301</v>
      </c>
      <c r="BV940" s="108" t="s">
        <v>1301</v>
      </c>
      <c r="BW940" s="108" t="s">
        <v>1301</v>
      </c>
      <c r="BX940" s="108" t="s">
        <v>1301</v>
      </c>
      <c r="BY940" s="109" t="s">
        <v>1301</v>
      </c>
      <c r="BZ940" s="109" t="s">
        <v>1301</v>
      </c>
      <c r="CA940" s="109" t="s">
        <v>1301</v>
      </c>
      <c r="CB940" s="109" t="s">
        <v>1301</v>
      </c>
      <c r="CC940" s="109" t="s">
        <v>1301</v>
      </c>
      <c r="CD940" s="109" t="s">
        <v>1301</v>
      </c>
      <c r="CE940" s="109" t="s">
        <v>1301</v>
      </c>
      <c r="CF940" s="110"/>
      <c r="CG940" s="111">
        <v>28</v>
      </c>
      <c r="CH940" s="111">
        <v>34.6</v>
      </c>
      <c r="CI940" s="111">
        <v>37.6</v>
      </c>
      <c r="CJ940" s="111">
        <v>40.5</v>
      </c>
      <c r="CK940" s="111">
        <v>45.3</v>
      </c>
      <c r="CL940" s="111">
        <v>48.2</v>
      </c>
      <c r="CM940" s="111">
        <v>29.8</v>
      </c>
      <c r="CN940" s="111">
        <v>23.7</v>
      </c>
      <c r="CO940" s="111">
        <v>22.7</v>
      </c>
      <c r="CP940" s="111">
        <v>39.4</v>
      </c>
      <c r="CQ940" s="111">
        <v>33.6</v>
      </c>
      <c r="CR940" s="111">
        <v>30.9</v>
      </c>
      <c r="CS940" s="112"/>
      <c r="CT940" s="432" t="s">
        <v>689</v>
      </c>
      <c r="CU940" s="114">
        <f>SUM(K940:T940)</f>
        <v>0</v>
      </c>
      <c r="CV940" s="114"/>
      <c r="CW940" s="114"/>
      <c r="CX940" s="114">
        <f>SUM(U940:AE940)</f>
        <v>0</v>
      </c>
      <c r="CY940" s="114"/>
      <c r="CZ940" s="114"/>
      <c r="DA940" s="114">
        <f>SUM(AF940:AO940)</f>
        <v>0</v>
      </c>
      <c r="DB940" s="115">
        <f>+SUM(CU940:DA940)</f>
        <v>0</v>
      </c>
      <c r="DC940" s="116">
        <f>COUNT(K940:T940)</f>
        <v>0</v>
      </c>
      <c r="DD940" s="116">
        <f>COUNT(U940:AE940)</f>
        <v>0</v>
      </c>
      <c r="DE940" s="116">
        <f>COUNT(AF940:AO940)</f>
        <v>0</v>
      </c>
      <c r="DF940" s="117">
        <f>COUNT(K940:AO940)</f>
        <v>0</v>
      </c>
      <c r="DH940" s="119">
        <v>7.5342857142857165</v>
      </c>
      <c r="DI940" s="119">
        <v>4.6042857142857159</v>
      </c>
      <c r="DJ940" s="120">
        <v>4.6042857142857159</v>
      </c>
      <c r="DK940" s="121"/>
      <c r="DL940" s="119">
        <v>7.5033274179236926</v>
      </c>
      <c r="DM940" s="119">
        <v>10.804791481810117</v>
      </c>
      <c r="DN940" s="120">
        <v>13.906166814551911</v>
      </c>
      <c r="DO940" s="121"/>
      <c r="DP940" s="119">
        <v>13.435525644947489</v>
      </c>
      <c r="DQ940" s="119">
        <v>14.337911695727545</v>
      </c>
      <c r="DR940" s="120">
        <v>19.050372183134495</v>
      </c>
      <c r="DS940" s="121"/>
      <c r="DT940" s="119">
        <v>27.086176935229069</v>
      </c>
      <c r="DU940" s="119">
        <v>28.173578199052134</v>
      </c>
      <c r="DV940" s="120">
        <v>28.173578199052134</v>
      </c>
      <c r="DW940" s="121"/>
      <c r="DX940" s="119">
        <v>39.547357926221338</v>
      </c>
      <c r="DY940" s="119">
        <v>24.067962778331676</v>
      </c>
      <c r="DZ940" s="120">
        <v>36.551345962113665</v>
      </c>
      <c r="EA940" s="121"/>
      <c r="EB940" s="119">
        <v>20.276018518518519</v>
      </c>
      <c r="EC940" s="119">
        <v>23.066296296296301</v>
      </c>
      <c r="ED940" s="120">
        <v>23.624351851851852</v>
      </c>
      <c r="EE940" s="121"/>
      <c r="EF940" s="119">
        <v>26.039622507122505</v>
      </c>
      <c r="EG940" s="119">
        <v>24.950512820512817</v>
      </c>
      <c r="EH940" s="120">
        <v>18.51486467236467</v>
      </c>
      <c r="EI940" s="121"/>
      <c r="EJ940" s="119">
        <v>19.163779128672743</v>
      </c>
      <c r="EK940" s="119">
        <v>19.678934481594052</v>
      </c>
      <c r="EL940" s="120">
        <v>19.266810199257005</v>
      </c>
      <c r="EM940" s="121"/>
      <c r="EN940" s="119">
        <v>14.677494199535966</v>
      </c>
      <c r="EO940" s="119">
        <v>11.217799138216774</v>
      </c>
      <c r="EP940" s="120">
        <v>19.290420947961554</v>
      </c>
      <c r="EQ940" s="121"/>
      <c r="ER940" s="119">
        <v>17.803689818468822</v>
      </c>
      <c r="ES940" s="119">
        <v>29.075848460931336</v>
      </c>
      <c r="ET940" s="120">
        <v>29.391890292028414</v>
      </c>
      <c r="EU940" s="121"/>
      <c r="EV940" s="119">
        <v>25.492558635394456</v>
      </c>
      <c r="EW940" s="119">
        <v>25.492558635394456</v>
      </c>
      <c r="EX940" s="120">
        <v>19.886311300639658</v>
      </c>
      <c r="EY940" s="121"/>
      <c r="EZ940" s="119">
        <v>14.502152641878672</v>
      </c>
      <c r="FA940" s="119">
        <v>12.085127201565561</v>
      </c>
      <c r="FB940" s="120">
        <v>4.0984344422700589</v>
      </c>
    </row>
    <row r="941" spans="1:158" s="118" customFormat="1" ht="15" customHeight="1" x14ac:dyDescent="0.25">
      <c r="A941" s="260">
        <v>21206650</v>
      </c>
      <c r="B941" s="534">
        <v>-74.088222220000006</v>
      </c>
      <c r="C941" s="534">
        <v>4.51675278</v>
      </c>
      <c r="D941" s="87">
        <v>3100</v>
      </c>
      <c r="E941" s="431" t="s">
        <v>690</v>
      </c>
      <c r="F941" s="89" t="s">
        <v>455</v>
      </c>
      <c r="G941" s="89" t="s">
        <v>1515</v>
      </c>
      <c r="H941" s="89" t="s">
        <v>1520</v>
      </c>
      <c r="I941" s="89" t="s">
        <v>1552</v>
      </c>
      <c r="J941" s="171" t="s">
        <v>1302</v>
      </c>
      <c r="K941" s="246">
        <v>0</v>
      </c>
      <c r="L941" s="91">
        <v>0</v>
      </c>
      <c r="M941" s="91">
        <v>1.2</v>
      </c>
      <c r="N941" s="91">
        <v>0.7</v>
      </c>
      <c r="O941" s="91">
        <v>0</v>
      </c>
      <c r="P941" s="91">
        <v>0</v>
      </c>
      <c r="Q941" s="91">
        <v>1.2</v>
      </c>
      <c r="R941" s="91">
        <v>4.8</v>
      </c>
      <c r="S941" s="91">
        <v>3.2</v>
      </c>
      <c r="T941" s="126">
        <v>4.7</v>
      </c>
      <c r="U941" s="126">
        <v>2.6</v>
      </c>
      <c r="V941" s="661">
        <v>1.5</v>
      </c>
      <c r="W941" s="661">
        <v>1.1000000000000001</v>
      </c>
      <c r="X941" s="126">
        <v>19.7</v>
      </c>
      <c r="Y941" s="126">
        <v>2.5</v>
      </c>
      <c r="Z941" s="339">
        <v>21</v>
      </c>
      <c r="AA941" s="91">
        <v>15.8</v>
      </c>
      <c r="AB941" s="91">
        <v>0</v>
      </c>
      <c r="AC941" s="91">
        <v>0</v>
      </c>
      <c r="AD941" s="246">
        <v>0</v>
      </c>
      <c r="AE941" s="91">
        <v>0</v>
      </c>
      <c r="AF941" s="91">
        <v>0</v>
      </c>
      <c r="AG941" s="91">
        <v>3.2</v>
      </c>
      <c r="AH941" s="91">
        <v>2.9</v>
      </c>
      <c r="AI941" s="91">
        <v>5.3</v>
      </c>
      <c r="AJ941" s="91">
        <v>4.5999999999999996</v>
      </c>
      <c r="AK941" s="91">
        <v>0</v>
      </c>
      <c r="AL941" s="91">
        <v>4.5999999999999996</v>
      </c>
      <c r="AM941" s="126">
        <v>0</v>
      </c>
      <c r="AN941" s="126">
        <v>1.6</v>
      </c>
      <c r="AO941" s="120"/>
      <c r="AP941" s="92">
        <f t="shared" si="610"/>
        <v>102.19999999999999</v>
      </c>
      <c r="AQ941" s="93" t="s">
        <v>1301</v>
      </c>
      <c r="AR941" s="483"/>
      <c r="AS941" s="484"/>
      <c r="AT941" s="96">
        <f>COUNT(K941:AO941)</f>
        <v>30</v>
      </c>
      <c r="AU941" s="97">
        <f>COUNTIF(K941:AO941,"&gt;0")</f>
        <v>19</v>
      </c>
      <c r="AV941" s="98"/>
      <c r="AW941" s="58">
        <f t="shared" si="628"/>
        <v>1.6</v>
      </c>
      <c r="AX941" s="99"/>
      <c r="AY941" s="100">
        <f>MAX(K941:AO941)</f>
        <v>21</v>
      </c>
      <c r="AZ941" s="101">
        <v>55</v>
      </c>
      <c r="BA941" s="102">
        <f t="shared" si="611"/>
        <v>-34</v>
      </c>
      <c r="BB941" s="102" t="str">
        <f t="shared" si="612"/>
        <v/>
      </c>
      <c r="BC941" s="102" t="str">
        <f t="shared" si="613"/>
        <v/>
      </c>
      <c r="BD941" s="102" t="s">
        <v>1301</v>
      </c>
      <c r="BE941" s="103"/>
      <c r="BF941" s="171" t="s">
        <v>690</v>
      </c>
      <c r="BG941" s="105" t="s">
        <v>1301</v>
      </c>
      <c r="BH941" s="105" t="s">
        <v>1301</v>
      </c>
      <c r="BI941" s="105" t="s">
        <v>1301</v>
      </c>
      <c r="BJ941" s="105" t="s">
        <v>1301</v>
      </c>
      <c r="BK941" s="105" t="s">
        <v>1301</v>
      </c>
      <c r="BL941" s="105" t="s">
        <v>1301</v>
      </c>
      <c r="BM941" s="105" t="s">
        <v>1301</v>
      </c>
      <c r="BN941" s="105" t="s">
        <v>1301</v>
      </c>
      <c r="BO941" s="105" t="s">
        <v>1301</v>
      </c>
      <c r="BP941" s="105" t="s">
        <v>1301</v>
      </c>
      <c r="BQ941" s="105" t="s">
        <v>1301</v>
      </c>
      <c r="BR941" s="106" t="s">
        <v>1301</v>
      </c>
      <c r="BS941" s="107"/>
      <c r="BT941" s="108" t="s">
        <v>1301</v>
      </c>
      <c r="BU941" s="108" t="s">
        <v>1301</v>
      </c>
      <c r="BV941" s="108" t="s">
        <v>1301</v>
      </c>
      <c r="BW941" s="108" t="s">
        <v>1301</v>
      </c>
      <c r="BX941" s="108" t="s">
        <v>1301</v>
      </c>
      <c r="BY941" s="109" t="s">
        <v>1301</v>
      </c>
      <c r="BZ941" s="109" t="s">
        <v>1301</v>
      </c>
      <c r="CA941" s="109" t="s">
        <v>1301</v>
      </c>
      <c r="CB941" s="109" t="s">
        <v>1301</v>
      </c>
      <c r="CC941" s="109" t="s">
        <v>1301</v>
      </c>
      <c r="CD941" s="109" t="s">
        <v>1301</v>
      </c>
      <c r="CE941" s="109" t="s">
        <v>1301</v>
      </c>
      <c r="CF941" s="110"/>
      <c r="CG941" s="111">
        <v>40.9</v>
      </c>
      <c r="CH941" s="111">
        <v>56.4</v>
      </c>
      <c r="CI941" s="111">
        <v>65.099999999999994</v>
      </c>
      <c r="CJ941" s="111">
        <v>55</v>
      </c>
      <c r="CK941" s="111">
        <v>58.1</v>
      </c>
      <c r="CL941" s="111">
        <v>43</v>
      </c>
      <c r="CM941" s="111">
        <v>40.6</v>
      </c>
      <c r="CN941" s="111">
        <v>39</v>
      </c>
      <c r="CO941" s="111">
        <v>31.5</v>
      </c>
      <c r="CP941" s="111">
        <v>60</v>
      </c>
      <c r="CQ941" s="111">
        <v>79</v>
      </c>
      <c r="CR941" s="111">
        <v>31.8</v>
      </c>
      <c r="CS941" s="112"/>
      <c r="CT941" s="432" t="s">
        <v>690</v>
      </c>
      <c r="CU941" s="114">
        <f>SUM(K941:T941)</f>
        <v>15.8</v>
      </c>
      <c r="CV941" s="114"/>
      <c r="CW941" s="114"/>
      <c r="CX941" s="114">
        <f>SUM(U941:AD941)</f>
        <v>64.2</v>
      </c>
      <c r="CY941" s="114"/>
      <c r="CZ941" s="114"/>
      <c r="DA941" s="114">
        <f>SUM(AE941:AO941)</f>
        <v>22.2</v>
      </c>
      <c r="DB941" s="115">
        <f>+SUM(CU941:DA941)</f>
        <v>102.2</v>
      </c>
      <c r="DC941" s="116">
        <f>COUNT(K941:T941)</f>
        <v>10</v>
      </c>
      <c r="DD941" s="116">
        <f>COUNT(U941:AD941)</f>
        <v>10</v>
      </c>
      <c r="DE941" s="116">
        <f>COUNT(AE941:AO941)</f>
        <v>10</v>
      </c>
      <c r="DF941" s="117">
        <f>COUNT(K941:AO941)</f>
        <v>30</v>
      </c>
      <c r="DH941" s="119"/>
      <c r="DI941" s="119"/>
      <c r="DJ941" s="120"/>
      <c r="DK941" s="121"/>
      <c r="DL941" s="119"/>
      <c r="DM941" s="119"/>
      <c r="DN941" s="120"/>
      <c r="DO941" s="121"/>
      <c r="DP941" s="119"/>
      <c r="DQ941" s="119"/>
      <c r="DR941" s="120"/>
      <c r="DS941" s="121"/>
      <c r="DT941" s="119"/>
      <c r="DU941" s="119"/>
      <c r="DV941" s="120"/>
      <c r="DW941" s="121"/>
      <c r="DX941" s="119"/>
      <c r="DY941" s="119"/>
      <c r="DZ941" s="120"/>
      <c r="EA941" s="121"/>
      <c r="EB941" s="119"/>
      <c r="EC941" s="119"/>
      <c r="ED941" s="120"/>
      <c r="EE941" s="121"/>
      <c r="EF941" s="119"/>
      <c r="EG941" s="119"/>
      <c r="EH941" s="120"/>
      <c r="EI941" s="121"/>
      <c r="EJ941" s="119"/>
      <c r="EK941" s="119"/>
      <c r="EL941" s="120"/>
      <c r="EM941" s="121"/>
      <c r="EN941" s="119"/>
      <c r="EO941" s="119"/>
      <c r="EP941" s="120"/>
      <c r="EQ941" s="121"/>
      <c r="ER941" s="119"/>
      <c r="ES941" s="119"/>
      <c r="ET941" s="120"/>
      <c r="EU941" s="121"/>
      <c r="EV941" s="119"/>
      <c r="EW941" s="119"/>
      <c r="EX941" s="120"/>
      <c r="EY941" s="121"/>
      <c r="EZ941" s="119"/>
      <c r="FA941" s="119"/>
      <c r="FB941" s="120"/>
    </row>
    <row r="942" spans="1:158" s="118" customFormat="1" ht="15" customHeight="1" x14ac:dyDescent="0.25">
      <c r="A942" s="260">
        <v>21201920</v>
      </c>
      <c r="B942" s="534">
        <v>-74.3</v>
      </c>
      <c r="C942" s="534">
        <v>4.44966667</v>
      </c>
      <c r="D942" s="87">
        <v>2750</v>
      </c>
      <c r="E942" s="431" t="s">
        <v>691</v>
      </c>
      <c r="F942" s="89" t="s">
        <v>455</v>
      </c>
      <c r="G942" s="89" t="s">
        <v>1515</v>
      </c>
      <c r="H942" s="89" t="s">
        <v>1520</v>
      </c>
      <c r="I942" s="89" t="s">
        <v>1552</v>
      </c>
      <c r="J942" s="171" t="s">
        <v>1191</v>
      </c>
      <c r="K942" s="246">
        <v>13.8</v>
      </c>
      <c r="L942" s="91">
        <v>0</v>
      </c>
      <c r="M942" s="91">
        <v>0</v>
      </c>
      <c r="N942" s="91">
        <v>6.8</v>
      </c>
      <c r="O942" s="91">
        <v>0</v>
      </c>
      <c r="P942" s="91">
        <v>0</v>
      </c>
      <c r="Q942" s="91">
        <v>0</v>
      </c>
      <c r="R942" s="91">
        <v>0</v>
      </c>
      <c r="S942" s="91">
        <v>0</v>
      </c>
      <c r="T942" s="126">
        <v>3.4</v>
      </c>
      <c r="U942" s="126">
        <v>0</v>
      </c>
      <c r="V942" s="661">
        <v>0</v>
      </c>
      <c r="W942" s="661">
        <v>0</v>
      </c>
      <c r="X942" s="126">
        <v>37.200000000000003</v>
      </c>
      <c r="Y942" s="126">
        <v>2.2999999999999998</v>
      </c>
      <c r="Z942" s="339">
        <v>97.2</v>
      </c>
      <c r="AA942" s="91">
        <v>10.5</v>
      </c>
      <c r="AB942" s="91">
        <v>0</v>
      </c>
      <c r="AC942" s="91">
        <v>21.4</v>
      </c>
      <c r="AD942" s="246">
        <v>12.2</v>
      </c>
      <c r="AE942" s="91">
        <v>0</v>
      </c>
      <c r="AF942" s="91">
        <v>0</v>
      </c>
      <c r="AG942" s="91">
        <v>3.5</v>
      </c>
      <c r="AH942" s="91">
        <v>9.6</v>
      </c>
      <c r="AI942" s="91">
        <v>7.4</v>
      </c>
      <c r="AJ942" s="91">
        <v>7.2</v>
      </c>
      <c r="AK942" s="91">
        <v>0.8</v>
      </c>
      <c r="AL942" s="91">
        <v>4.5</v>
      </c>
      <c r="AM942" s="126">
        <v>4.5999999999999996</v>
      </c>
      <c r="AN942" s="126">
        <v>0</v>
      </c>
      <c r="AO942" s="120"/>
      <c r="AP942" s="92">
        <f t="shared" si="610"/>
        <v>242.39999999999998</v>
      </c>
      <c r="AQ942" s="93">
        <v>119.14</v>
      </c>
      <c r="AR942" s="94">
        <f>+AP942*100/AQ942</f>
        <v>203.45811650159473</v>
      </c>
      <c r="AS942" s="95">
        <f>IF(AND((AP942*$AT$1*100/(AQ942*AT942))&gt;100+3.33*AP942-AQ942*AT942/$AT$1,AQ942&lt;30),IF(100+3.33*AP942-AQ942*AT942/$AT$1&gt;200,200,100+3.33*AP942-AQ942*AT942/$AT$1),IF((AP942*$AT$1*100/(AQ942*AT942))&lt;100+AP942-3.33*AQ942*AT942/$AT$1,100+AP942-3.33*AQ942*AT942/$AT$1,IF((AP942*$AT$1*100/(AQ942*AT942))&gt;200,200,(AP942*$AT$1*100/(AQ942*AT942)))))</f>
        <v>200</v>
      </c>
      <c r="AT942" s="96">
        <f>COUNT(K942:AO942)</f>
        <v>30</v>
      </c>
      <c r="AU942" s="97">
        <f>COUNTIF(K942:AO942,"&gt;0")</f>
        <v>16</v>
      </c>
      <c r="AV942" s="98"/>
      <c r="AW942" s="58">
        <f t="shared" si="628"/>
        <v>0</v>
      </c>
      <c r="AX942" s="99"/>
      <c r="AY942" s="100">
        <f>MAX(K942:AO942)</f>
        <v>97.2</v>
      </c>
      <c r="AZ942" s="101">
        <v>64.599999999999994</v>
      </c>
      <c r="BA942" s="102">
        <f t="shared" si="611"/>
        <v>32.600000000000009</v>
      </c>
      <c r="BB942" s="102" t="str">
        <f t="shared" si="612"/>
        <v>Si</v>
      </c>
      <c r="BC942" s="102" t="str">
        <f t="shared" si="613"/>
        <v/>
      </c>
      <c r="BD942" s="102">
        <v>15.920000000000002</v>
      </c>
      <c r="BE942" s="103">
        <f>AU942-BD942</f>
        <v>7.9999999999998295E-2</v>
      </c>
      <c r="BF942" s="171" t="s">
        <v>691</v>
      </c>
      <c r="BG942" s="105">
        <v>59.696153846153848</v>
      </c>
      <c r="BH942" s="105">
        <v>59.380769230769232</v>
      </c>
      <c r="BI942" s="105">
        <v>95.829166666666652</v>
      </c>
      <c r="BJ942" s="105">
        <v>119.14</v>
      </c>
      <c r="BK942" s="105">
        <v>106.03846153846153</v>
      </c>
      <c r="BL942" s="105">
        <v>63.929629629629638</v>
      </c>
      <c r="BM942" s="105">
        <v>52.233333333333334</v>
      </c>
      <c r="BN942" s="105">
        <v>43.592592592592595</v>
      </c>
      <c r="BO942" s="105">
        <v>50.685185185185183</v>
      </c>
      <c r="BP942" s="105">
        <v>127.36923076923078</v>
      </c>
      <c r="BQ942" s="105">
        <v>109.36538461538466</v>
      </c>
      <c r="BR942" s="106">
        <v>53.557142857142864</v>
      </c>
      <c r="BS942" s="107"/>
      <c r="BT942" s="142">
        <v>8.3320561941251565</v>
      </c>
      <c r="BU942" s="143">
        <v>9.3513474871233502</v>
      </c>
      <c r="BV942" s="143">
        <v>14.44358974358974</v>
      </c>
      <c r="BW942" s="143">
        <v>15.920000000000002</v>
      </c>
      <c r="BX942" s="143">
        <v>16.73076923076923</v>
      </c>
      <c r="BY942" s="143">
        <v>13.888888888888891</v>
      </c>
      <c r="BZ942" s="143">
        <v>12.777777777777777</v>
      </c>
      <c r="CA942" s="143">
        <v>10.999999999999998</v>
      </c>
      <c r="CB942" s="143">
        <v>11.444444444444448</v>
      </c>
      <c r="CC942" s="143">
        <v>17.291358024691363</v>
      </c>
      <c r="CD942" s="143">
        <v>15.653846153846159</v>
      </c>
      <c r="CE942" s="144">
        <v>9.6428571428571423</v>
      </c>
      <c r="CF942" s="110"/>
      <c r="CG942" s="111">
        <v>61.8</v>
      </c>
      <c r="CH942" s="111">
        <v>54.8</v>
      </c>
      <c r="CI942" s="111">
        <v>50.5</v>
      </c>
      <c r="CJ942" s="111">
        <v>64.599999999999994</v>
      </c>
      <c r="CK942" s="111">
        <v>56.4</v>
      </c>
      <c r="CL942" s="111">
        <v>34</v>
      </c>
      <c r="CM942" s="111">
        <v>38.4</v>
      </c>
      <c r="CN942" s="111">
        <v>26.5</v>
      </c>
      <c r="CO942" s="111">
        <v>48.6</v>
      </c>
      <c r="CP942" s="111">
        <v>58.4</v>
      </c>
      <c r="CQ942" s="111">
        <v>40.700000000000003</v>
      </c>
      <c r="CR942" s="111">
        <v>54.9</v>
      </c>
      <c r="CS942" s="112"/>
      <c r="CT942" s="432" t="s">
        <v>691</v>
      </c>
      <c r="CU942" s="114">
        <f>SUM(K942:T942)</f>
        <v>24</v>
      </c>
      <c r="CV942" s="114"/>
      <c r="CW942" s="114"/>
      <c r="CX942" s="114">
        <f>SUM(U942:AD942)</f>
        <v>180.79999999999998</v>
      </c>
      <c r="CY942" s="114"/>
      <c r="CZ942" s="114"/>
      <c r="DA942" s="114">
        <f>SUM(AE942:AO942)</f>
        <v>37.6</v>
      </c>
      <c r="DB942" s="115">
        <f>+SUM(CU942:DA942)</f>
        <v>242.39999999999998</v>
      </c>
      <c r="DC942" s="116">
        <f>COUNT(K942:T942)</f>
        <v>10</v>
      </c>
      <c r="DD942" s="116">
        <f>COUNT(U942:AD942)</f>
        <v>10</v>
      </c>
      <c r="DE942" s="116">
        <f>COUNT(AE942:AO942)</f>
        <v>10</v>
      </c>
      <c r="DF942" s="117">
        <f>COUNT(K942:AO942)</f>
        <v>30</v>
      </c>
      <c r="DH942" s="119">
        <v>20.613171355498718</v>
      </c>
      <c r="DI942" s="119">
        <v>33.921675191815851</v>
      </c>
      <c r="DJ942" s="120">
        <v>9.9063299232736561</v>
      </c>
      <c r="DK942" s="121"/>
      <c r="DL942" s="119">
        <v>10.101139269937224</v>
      </c>
      <c r="DM942" s="119">
        <v>21.313403859567547</v>
      </c>
      <c r="DN942" s="120">
        <v>19.697221576377586</v>
      </c>
      <c r="DO942" s="121"/>
      <c r="DP942" s="119">
        <v>20.314651750270663</v>
      </c>
      <c r="DQ942" s="119">
        <v>37.527066041140387</v>
      </c>
      <c r="DR942" s="120">
        <v>40.028870443883079</v>
      </c>
      <c r="DS942" s="121"/>
      <c r="DT942" s="119">
        <v>29.521505376344084</v>
      </c>
      <c r="DU942" s="119">
        <v>39.021505376344088</v>
      </c>
      <c r="DV942" s="120">
        <v>35.956989247311832</v>
      </c>
      <c r="DW942" s="121"/>
      <c r="DX942" s="119">
        <v>40.948275862068961</v>
      </c>
      <c r="DY942" s="119">
        <v>21.08836206896552</v>
      </c>
      <c r="DZ942" s="120">
        <v>35.932112068965516</v>
      </c>
      <c r="EA942" s="121"/>
      <c r="EB942" s="119">
        <v>33.229422937771346</v>
      </c>
      <c r="EC942" s="119">
        <v>21.531837916063676</v>
      </c>
      <c r="ED942" s="120">
        <v>16.769989146164974</v>
      </c>
      <c r="EE942" s="121"/>
      <c r="EF942" s="119">
        <v>17.846383226557947</v>
      </c>
      <c r="EG942" s="119">
        <v>18.652999417588816</v>
      </c>
      <c r="EH942" s="120">
        <v>14.418264414676761</v>
      </c>
      <c r="EI942" s="121"/>
      <c r="EJ942" s="119">
        <v>11.119571917808218</v>
      </c>
      <c r="EK942" s="119">
        <v>13.197996575342465</v>
      </c>
      <c r="EL942" s="120">
        <v>13.613681506849314</v>
      </c>
      <c r="EM942" s="121"/>
      <c r="EN942" s="119">
        <v>13.481198575463589</v>
      </c>
      <c r="EO942" s="119">
        <v>13.296524622375049</v>
      </c>
      <c r="EP942" s="120">
        <v>17.451688566867251</v>
      </c>
      <c r="EQ942" s="121"/>
      <c r="ER942" s="119">
        <v>26.769736842105264</v>
      </c>
      <c r="ES942" s="119">
        <v>49.93585526315789</v>
      </c>
      <c r="ET942" s="120">
        <v>44.581907894736844</v>
      </c>
      <c r="EU942" s="121"/>
      <c r="EV942" s="119">
        <v>33.741265397536395</v>
      </c>
      <c r="EW942" s="119">
        <v>30.791209406494964</v>
      </c>
      <c r="EX942" s="120">
        <v>17.792525195968647</v>
      </c>
      <c r="EY942" s="121"/>
      <c r="EZ942" s="119">
        <v>17.465933135844271</v>
      </c>
      <c r="FA942" s="119">
        <v>17.154041472704193</v>
      </c>
      <c r="FB942" s="120">
        <v>8.7329665679221353</v>
      </c>
    </row>
    <row r="943" spans="1:158" s="118" customFormat="1" ht="15" customHeight="1" x14ac:dyDescent="0.25">
      <c r="A943" s="260">
        <v>35060180</v>
      </c>
      <c r="B943" s="534">
        <v>-73.528583330000004</v>
      </c>
      <c r="C943" s="534">
        <v>4.7523888899999998</v>
      </c>
      <c r="D943" s="87">
        <v>1929</v>
      </c>
      <c r="E943" s="431" t="s">
        <v>632</v>
      </c>
      <c r="F943" s="89" t="s">
        <v>455</v>
      </c>
      <c r="G943" s="89" t="s">
        <v>1524</v>
      </c>
      <c r="H943" s="89" t="s">
        <v>737</v>
      </c>
      <c r="I943" s="89" t="s">
        <v>1708</v>
      </c>
      <c r="J943" s="171" t="s">
        <v>1153</v>
      </c>
      <c r="K943" s="246">
        <v>10.4</v>
      </c>
      <c r="L943" s="91" t="s">
        <v>1301</v>
      </c>
      <c r="M943" s="91">
        <v>0</v>
      </c>
      <c r="N943" s="91">
        <v>38.5</v>
      </c>
      <c r="O943" s="91">
        <v>12.1</v>
      </c>
      <c r="P943" s="91">
        <v>19.3</v>
      </c>
      <c r="Q943" s="91">
        <v>2.7</v>
      </c>
      <c r="R943" s="91">
        <v>1.9</v>
      </c>
      <c r="S943" s="91">
        <v>5.8</v>
      </c>
      <c r="T943" s="126">
        <v>14.9</v>
      </c>
      <c r="U943" s="126">
        <v>3.9</v>
      </c>
      <c r="V943" s="661">
        <v>0</v>
      </c>
      <c r="W943" s="661">
        <v>0</v>
      </c>
      <c r="X943" s="126">
        <v>2.5</v>
      </c>
      <c r="Y943" s="126">
        <v>5.0999999999999996</v>
      </c>
      <c r="Z943" s="339">
        <v>7.7</v>
      </c>
      <c r="AA943" s="91">
        <v>7.6</v>
      </c>
      <c r="AB943" s="91">
        <v>0</v>
      </c>
      <c r="AC943" s="91">
        <v>1.9</v>
      </c>
      <c r="AD943" s="246">
        <v>0.9</v>
      </c>
      <c r="AE943" s="91">
        <v>1.4</v>
      </c>
      <c r="AF943" s="91">
        <v>1.5</v>
      </c>
      <c r="AG943" s="91">
        <v>0</v>
      </c>
      <c r="AH943" s="91">
        <v>1</v>
      </c>
      <c r="AI943" s="91">
        <v>6.7</v>
      </c>
      <c r="AJ943" s="91">
        <v>2.2999999999999998</v>
      </c>
      <c r="AK943" s="91">
        <v>0</v>
      </c>
      <c r="AL943" s="91">
        <v>10.5</v>
      </c>
      <c r="AM943" s="126">
        <v>23.8</v>
      </c>
      <c r="AN943" s="126">
        <v>0</v>
      </c>
      <c r="AO943" s="120"/>
      <c r="AP943" s="92">
        <f t="shared" si="610"/>
        <v>182.40000000000003</v>
      </c>
      <c r="AQ943" s="93">
        <v>216.05714285714285</v>
      </c>
      <c r="AR943" s="94">
        <f>+AP943*100/AQ943</f>
        <v>84.42211055276384</v>
      </c>
      <c r="AS943" s="95">
        <f>IF(AND((AP943*$AT$1*100/(AQ943*AT943))&gt;100+3.33*AP943-AQ943*AT943/$AT$1,AQ943&lt;30),IF(100+3.33*AP943-AQ943*AT943/$AT$1&gt;200,200,100+3.33*AP943-AQ943*AT943/$AT$1),IF((AP943*$AT$1*100/(AQ943*AT943))&lt;100+AP943-3.33*AQ943*AT943/$AT$1,100+AP943-3.33*AQ943*AT943/$AT$1,IF((AP943*$AT$1*100/(AQ943*AT943))&gt;200,200,(AP943*$AT$1*100/(AQ943*AT943)))))</f>
        <v>87.333217813203973</v>
      </c>
      <c r="AT943" s="96">
        <f>COUNT(K943:AO943)</f>
        <v>29</v>
      </c>
      <c r="AU943" s="97">
        <f>COUNTIF(K943:AO943,"&gt;0")</f>
        <v>22</v>
      </c>
      <c r="AV943" s="98"/>
      <c r="AW943" s="58">
        <f t="shared" si="628"/>
        <v>0</v>
      </c>
      <c r="AX943" s="99"/>
      <c r="AY943" s="100">
        <f>MAX(K943:AO943)</f>
        <v>38.5</v>
      </c>
      <c r="AZ943" s="101">
        <v>99</v>
      </c>
      <c r="BA943" s="102">
        <f t="shared" si="611"/>
        <v>-60.5</v>
      </c>
      <c r="BB943" s="102" t="str">
        <f t="shared" si="612"/>
        <v/>
      </c>
      <c r="BC943" s="102" t="str">
        <f t="shared" si="613"/>
        <v/>
      </c>
      <c r="BD943" s="102">
        <v>20</v>
      </c>
      <c r="BE943" s="103">
        <f>AU943-BD943</f>
        <v>2</v>
      </c>
      <c r="BF943" s="171" t="s">
        <v>632</v>
      </c>
      <c r="BG943" s="105">
        <v>37.286666666666669</v>
      </c>
      <c r="BH943" s="105">
        <v>73.566666666666677</v>
      </c>
      <c r="BI943" s="105">
        <v>139.84482758620692</v>
      </c>
      <c r="BJ943" s="105">
        <v>216.05714285714285</v>
      </c>
      <c r="BK943" s="105">
        <v>288.36</v>
      </c>
      <c r="BL943" s="105">
        <v>287.07241379310346</v>
      </c>
      <c r="BM943" s="105">
        <v>257.8533333333333</v>
      </c>
      <c r="BN943" s="105">
        <v>211.53214285714287</v>
      </c>
      <c r="BO943" s="105">
        <v>146.58214285714283</v>
      </c>
      <c r="BP943" s="105">
        <v>141.71071428571432</v>
      </c>
      <c r="BQ943" s="105">
        <v>114.32592592592593</v>
      </c>
      <c r="BR943" s="106">
        <v>57.400000000000013</v>
      </c>
      <c r="BS943" s="107"/>
      <c r="BT943" s="108">
        <v>5.3666666666666654</v>
      </c>
      <c r="BU943" s="108">
        <v>8.0899835796387531</v>
      </c>
      <c r="BV943" s="108">
        <v>14.448275862068968</v>
      </c>
      <c r="BW943" s="108">
        <v>20</v>
      </c>
      <c r="BX943" s="108">
        <v>23.9</v>
      </c>
      <c r="BY943" s="109">
        <v>24.275862068965516</v>
      </c>
      <c r="BZ943" s="109">
        <v>24.06666666666667</v>
      </c>
      <c r="CA943" s="109">
        <v>21.956321839080456</v>
      </c>
      <c r="CB943" s="109">
        <v>17.428571428571423</v>
      </c>
      <c r="CC943" s="109">
        <v>15.867160493827161</v>
      </c>
      <c r="CD943" s="109">
        <v>14.619500594530324</v>
      </c>
      <c r="CE943" s="109">
        <v>8.7586206896551708</v>
      </c>
      <c r="CF943" s="110"/>
      <c r="CG943" s="111">
        <v>59</v>
      </c>
      <c r="CH943" s="111">
        <v>88</v>
      </c>
      <c r="CI943" s="111">
        <v>99</v>
      </c>
      <c r="CJ943" s="111">
        <v>99</v>
      </c>
      <c r="CK943" s="111">
        <v>107</v>
      </c>
      <c r="CL943" s="111">
        <v>99</v>
      </c>
      <c r="CM943" s="111">
        <v>158</v>
      </c>
      <c r="CN943" s="111">
        <v>114</v>
      </c>
      <c r="CO943" s="111">
        <v>104</v>
      </c>
      <c r="CP943" s="111">
        <v>95</v>
      </c>
      <c r="CQ943" s="111">
        <v>95</v>
      </c>
      <c r="CR943" s="111">
        <v>86</v>
      </c>
      <c r="CS943" s="112"/>
      <c r="CT943" s="432" t="s">
        <v>632</v>
      </c>
      <c r="CU943" s="114">
        <f>SUM(K943:T943)</f>
        <v>105.60000000000001</v>
      </c>
      <c r="CV943" s="114"/>
      <c r="CW943" s="114"/>
      <c r="CX943" s="114">
        <f>SUM(U943:AD943)</f>
        <v>29.599999999999994</v>
      </c>
      <c r="CY943" s="114"/>
      <c r="CZ943" s="114"/>
      <c r="DA943" s="114">
        <f>SUM(AE943:AO943)</f>
        <v>47.2</v>
      </c>
      <c r="DB943" s="115">
        <f>+SUM(CU943:DA943)</f>
        <v>182.39999999999998</v>
      </c>
      <c r="DC943" s="116">
        <f>COUNT(K943:T943)</f>
        <v>9</v>
      </c>
      <c r="DD943" s="116">
        <f>COUNT(U943:AD943)</f>
        <v>10</v>
      </c>
      <c r="DE943" s="116">
        <f>COUNT(AE943:AO943)</f>
        <v>10</v>
      </c>
      <c r="DF943" s="117">
        <f>COUNT(K943:AO943)</f>
        <v>29</v>
      </c>
      <c r="DH943" s="119">
        <v>11.200957264957266</v>
      </c>
      <c r="DI943" s="119">
        <v>14.101205128205129</v>
      </c>
      <c r="DJ943" s="120">
        <v>13.701170940170941</v>
      </c>
      <c r="DK943" s="121"/>
      <c r="DL943" s="119">
        <v>31.626290204678362</v>
      </c>
      <c r="DM943" s="119">
        <v>28.168753654970761</v>
      </c>
      <c r="DN943" s="120">
        <v>32.948289473684213</v>
      </c>
      <c r="DO943" s="121"/>
      <c r="DP943" s="119">
        <v>34.836174263026223</v>
      </c>
      <c r="DQ943" s="119">
        <v>38.058016969433261</v>
      </c>
      <c r="DR943" s="120">
        <v>54.771326008919829</v>
      </c>
      <c r="DS943" s="121"/>
      <c r="DT943" s="119">
        <v>74.408008239382355</v>
      </c>
      <c r="DU943" s="119">
        <v>62.914893784298009</v>
      </c>
      <c r="DV943" s="120">
        <v>79.956408321147222</v>
      </c>
      <c r="DW943" s="121"/>
      <c r="DX943" s="119">
        <v>79.359342857142863</v>
      </c>
      <c r="DY943" s="119">
        <v>92.585900000000009</v>
      </c>
      <c r="DZ943" s="120">
        <v>108.61809047619049</v>
      </c>
      <c r="EA943" s="121"/>
      <c r="EB943" s="119">
        <v>104.29425129251057</v>
      </c>
      <c r="EC943" s="119">
        <v>91.847199165204202</v>
      </c>
      <c r="ED943" s="120">
        <v>95.761997818147336</v>
      </c>
      <c r="EE943" s="121"/>
      <c r="EF943" s="119">
        <v>109.20773919206236</v>
      </c>
      <c r="EG943" s="119">
        <v>85.406052445074408</v>
      </c>
      <c r="EH943" s="120">
        <v>87.606208362863214</v>
      </c>
      <c r="EI943" s="121"/>
      <c r="EJ943" s="119">
        <v>76.043517371748919</v>
      </c>
      <c r="EK943" s="119">
        <v>70.209490906720561</v>
      </c>
      <c r="EL943" s="120">
        <v>66.588371031875383</v>
      </c>
      <c r="EM943" s="121"/>
      <c r="EN943" s="119">
        <v>56.504979618816812</v>
      </c>
      <c r="EO943" s="119">
        <v>44.403913187176393</v>
      </c>
      <c r="EP943" s="120">
        <v>55.604900297455124</v>
      </c>
      <c r="EQ943" s="121"/>
      <c r="ER943" s="119">
        <v>51.7</v>
      </c>
      <c r="ES943" s="119">
        <v>44.5</v>
      </c>
      <c r="ET943" s="120">
        <v>49.3</v>
      </c>
      <c r="EU943" s="121"/>
      <c r="EV943" s="119">
        <v>49.424129527437749</v>
      </c>
      <c r="EW943" s="119">
        <v>44.380851004229818</v>
      </c>
      <c r="EX943" s="120">
        <v>30.360536709711763</v>
      </c>
      <c r="EY943" s="121"/>
      <c r="EZ943" s="119">
        <v>29.403085914669781</v>
      </c>
      <c r="FA943" s="119">
        <v>16.111279953243717</v>
      </c>
      <c r="FB943" s="120">
        <v>13.895978959672705</v>
      </c>
    </row>
    <row r="944" spans="1:158" s="118" customFormat="1" ht="15" customHeight="1" x14ac:dyDescent="0.25">
      <c r="A944" s="260">
        <v>21200160</v>
      </c>
      <c r="B944" s="534">
        <v>-73.734333329999998</v>
      </c>
      <c r="C944" s="534">
        <v>5.0579722199999999</v>
      </c>
      <c r="D944" s="87">
        <v>2800</v>
      </c>
      <c r="E944" s="431" t="s">
        <v>692</v>
      </c>
      <c r="F944" s="89" t="s">
        <v>455</v>
      </c>
      <c r="G944" s="89" t="s">
        <v>1515</v>
      </c>
      <c r="H944" s="89" t="s">
        <v>1520</v>
      </c>
      <c r="I944" s="89" t="s">
        <v>1552</v>
      </c>
      <c r="J944" s="171" t="s">
        <v>1160</v>
      </c>
      <c r="K944" s="246">
        <v>1.7</v>
      </c>
      <c r="L944" s="91">
        <v>1</v>
      </c>
      <c r="M944" s="91">
        <v>3.6</v>
      </c>
      <c r="N944" s="91">
        <v>2.1</v>
      </c>
      <c r="O944" s="91">
        <v>1.1000000000000001</v>
      </c>
      <c r="P944" s="91">
        <v>6.2</v>
      </c>
      <c r="Q944" s="91">
        <v>0.9</v>
      </c>
      <c r="R944" s="91">
        <v>0.7</v>
      </c>
      <c r="S944" s="91">
        <v>3.2</v>
      </c>
      <c r="T944" s="126">
        <v>2.4</v>
      </c>
      <c r="U944" s="126">
        <v>1.1000000000000001</v>
      </c>
      <c r="V944" s="661">
        <v>0.2</v>
      </c>
      <c r="W944" s="661">
        <v>5.6</v>
      </c>
      <c r="X944" s="126">
        <v>13.6</v>
      </c>
      <c r="Y944" s="126">
        <v>22.5</v>
      </c>
      <c r="Z944" s="339">
        <v>19.100000000000001</v>
      </c>
      <c r="AA944" s="91">
        <v>6.4</v>
      </c>
      <c r="AB944" s="91">
        <v>0.6</v>
      </c>
      <c r="AC944" s="91">
        <v>2.2999999999999998</v>
      </c>
      <c r="AD944" s="246">
        <v>3.6</v>
      </c>
      <c r="AE944" s="91">
        <v>7.4</v>
      </c>
      <c r="AF944" s="91">
        <v>10.199999999999999</v>
      </c>
      <c r="AG944" s="91">
        <v>8.3000000000000007</v>
      </c>
      <c r="AH944" s="91">
        <v>23.2</v>
      </c>
      <c r="AI944" s="91">
        <v>6.9</v>
      </c>
      <c r="AJ944" s="91">
        <v>5.6</v>
      </c>
      <c r="AK944" s="91">
        <v>3.9</v>
      </c>
      <c r="AL944" s="91">
        <v>1.2</v>
      </c>
      <c r="AM944" s="126">
        <v>7.9</v>
      </c>
      <c r="AN944" s="126">
        <v>3.4</v>
      </c>
      <c r="AO944" s="120"/>
      <c r="AP944" s="92">
        <f t="shared" si="610"/>
        <v>175.9</v>
      </c>
      <c r="AQ944" s="93">
        <v>112.81428571428573</v>
      </c>
      <c r="AR944" s="94">
        <f>+AP944*100/AQ944</f>
        <v>155.91996960871214</v>
      </c>
      <c r="AS944" s="95">
        <f>IF(AND((AP944*$AT$1*100/(AQ944*AT944))&gt;100+3.33*AP944-AQ944*AT944/$AT$1,AQ944&lt;30),IF(100+3.33*AP944-AQ944*AT944/$AT$1&gt;200,200,100+3.33*AP944-AQ944*AT944/$AT$1),IF((AP944*$AT$1*100/(AQ944*AT944))&lt;100+AP944-3.33*AQ944*AT944/$AT$1,100+AP944-3.33*AQ944*AT944/$AT$1,IF((AP944*$AT$1*100/(AQ944*AT944))&gt;200,200,(AP944*$AT$1*100/(AQ944*AT944)))))</f>
        <v>155.91996960871214</v>
      </c>
      <c r="AT944" s="96">
        <f>COUNT(K944:AO944)</f>
        <v>30</v>
      </c>
      <c r="AU944" s="97">
        <f>COUNTIF(K944:AO944,"&gt;0")</f>
        <v>30</v>
      </c>
      <c r="AV944" s="98"/>
      <c r="AW944" s="58">
        <f t="shared" si="628"/>
        <v>3.4</v>
      </c>
      <c r="AX944" s="99"/>
      <c r="AY944" s="100">
        <f>MAX(K944:AO944)</f>
        <v>23.2</v>
      </c>
      <c r="AZ944" s="101">
        <v>48.8</v>
      </c>
      <c r="BA944" s="102">
        <f t="shared" si="611"/>
        <v>-25.599999999999998</v>
      </c>
      <c r="BB944" s="102" t="str">
        <f t="shared" si="612"/>
        <v/>
      </c>
      <c r="BC944" s="102" t="str">
        <f t="shared" si="613"/>
        <v/>
      </c>
      <c r="BD944" s="102">
        <v>16.052318668252081</v>
      </c>
      <c r="BE944" s="103">
        <f>AU944-BD944</f>
        <v>13.947681331747919</v>
      </c>
      <c r="BF944" s="171" t="s">
        <v>692</v>
      </c>
      <c r="BG944" s="105">
        <v>31.896153846153844</v>
      </c>
      <c r="BH944" s="105">
        <v>32.753571428571426</v>
      </c>
      <c r="BI944" s="105">
        <v>76.385185185185165</v>
      </c>
      <c r="BJ944" s="105">
        <v>112.81428571428573</v>
      </c>
      <c r="BK944" s="105">
        <v>131.23928571428573</v>
      </c>
      <c r="BL944" s="105">
        <v>160.63448275862072</v>
      </c>
      <c r="BM944" s="105">
        <v>158.89666666666665</v>
      </c>
      <c r="BN944" s="105">
        <v>128.20714285714286</v>
      </c>
      <c r="BO944" s="105">
        <v>83.73571428571428</v>
      </c>
      <c r="BP944" s="105">
        <v>100.06206896551727</v>
      </c>
      <c r="BQ944" s="105">
        <v>92.537037037037024</v>
      </c>
      <c r="BR944" s="106">
        <v>33.255555555555546</v>
      </c>
      <c r="BS944" s="107"/>
      <c r="BT944" s="142">
        <v>5.3574712643678151</v>
      </c>
      <c r="BU944" s="143">
        <v>6.1017362487338707</v>
      </c>
      <c r="BV944" s="143">
        <v>11.270511296076101</v>
      </c>
      <c r="BW944" s="143">
        <v>16.052318668252081</v>
      </c>
      <c r="BX944" s="143">
        <v>21.346666666666668</v>
      </c>
      <c r="BY944" s="143">
        <v>22.758620689655167</v>
      </c>
      <c r="BZ944" s="143">
        <v>23.899999999999995</v>
      </c>
      <c r="CA944" s="143">
        <v>21.048888888888886</v>
      </c>
      <c r="CB944" s="143">
        <v>15.914387633769323</v>
      </c>
      <c r="CC944" s="143">
        <v>13.965517241379308</v>
      </c>
      <c r="CD944" s="143">
        <v>12.548029556650247</v>
      </c>
      <c r="CE944" s="144">
        <v>6.3218390804597675</v>
      </c>
      <c r="CF944" s="110"/>
      <c r="CG944" s="111">
        <v>46.3</v>
      </c>
      <c r="CH944" s="111">
        <v>30</v>
      </c>
      <c r="CI944" s="111">
        <v>80</v>
      </c>
      <c r="CJ944" s="111">
        <v>48.8</v>
      </c>
      <c r="CK944" s="111">
        <v>49.2</v>
      </c>
      <c r="CL944" s="111">
        <v>56.6</v>
      </c>
      <c r="CM944" s="111">
        <v>39.799999999999997</v>
      </c>
      <c r="CN944" s="111">
        <v>40</v>
      </c>
      <c r="CO944" s="111">
        <v>34.700000000000003</v>
      </c>
      <c r="CP944" s="111">
        <v>51</v>
      </c>
      <c r="CQ944" s="111">
        <v>52.3</v>
      </c>
      <c r="CR944" s="111">
        <v>33.700000000000003</v>
      </c>
      <c r="CS944" s="112"/>
      <c r="CT944" s="432" t="s">
        <v>692</v>
      </c>
      <c r="CU944" s="114">
        <f>SUM(K944:T944)</f>
        <v>22.899999999999995</v>
      </c>
      <c r="CV944" s="114"/>
      <c r="CW944" s="114"/>
      <c r="CX944" s="114">
        <f>SUM(U944:AD944)</f>
        <v>74.999999999999986</v>
      </c>
      <c r="CY944" s="114"/>
      <c r="CZ944" s="114"/>
      <c r="DA944" s="114">
        <f>SUM(AE944:AO944)</f>
        <v>78.000000000000014</v>
      </c>
      <c r="DB944" s="115">
        <f>+SUM(CU944:DA944)</f>
        <v>175.89999999999998</v>
      </c>
      <c r="DC944" s="116">
        <f>COUNT(K944:T944)</f>
        <v>10</v>
      </c>
      <c r="DD944" s="116">
        <f>COUNT(U944:AD944)</f>
        <v>10</v>
      </c>
      <c r="DE944" s="116">
        <f>COUNT(AE944:AO944)</f>
        <v>10</v>
      </c>
      <c r="DF944" s="117">
        <f>COUNT(K944:AO944)</f>
        <v>30</v>
      </c>
      <c r="DH944" s="119">
        <v>7.9769021739130439</v>
      </c>
      <c r="DI944" s="119">
        <v>10.323049872122764</v>
      </c>
      <c r="DJ944" s="120">
        <v>7.2261349104859347</v>
      </c>
      <c r="DK944" s="121"/>
      <c r="DL944" s="119">
        <v>10.453030303030303</v>
      </c>
      <c r="DM944" s="119">
        <v>9.6250675067506766</v>
      </c>
      <c r="DN944" s="120">
        <v>11.280993099309931</v>
      </c>
      <c r="DO944" s="121"/>
      <c r="DP944" s="119">
        <v>13.523936170212767</v>
      </c>
      <c r="DQ944" s="119">
        <v>24.042553191489361</v>
      </c>
      <c r="DR944" s="120">
        <v>28.350177304964543</v>
      </c>
      <c r="DS944" s="121"/>
      <c r="DT944" s="119">
        <v>29.025432027649774</v>
      </c>
      <c r="DU944" s="119">
        <v>29.948502304147468</v>
      </c>
      <c r="DV944" s="120">
        <v>30.051065668202771</v>
      </c>
      <c r="DW944" s="121"/>
      <c r="DX944" s="119">
        <v>37.932821368948247</v>
      </c>
      <c r="DY944" s="119">
        <v>41.093889816360601</v>
      </c>
      <c r="DZ944" s="120">
        <v>43.133288814691149</v>
      </c>
      <c r="EA944" s="121"/>
      <c r="EB944" s="119">
        <v>37.51105967078189</v>
      </c>
      <c r="EC944" s="119">
        <v>42.137088477366248</v>
      </c>
      <c r="ED944" s="120">
        <v>50.685185185185183</v>
      </c>
      <c r="EE944" s="121"/>
      <c r="EF944" s="119">
        <v>45.848928296067847</v>
      </c>
      <c r="EG944" s="119">
        <v>42.397933693138008</v>
      </c>
      <c r="EH944" s="120">
        <v>39.637138010794139</v>
      </c>
      <c r="EI944" s="121"/>
      <c r="EJ944" s="119">
        <v>39.247414721723523</v>
      </c>
      <c r="EK944" s="119">
        <v>39.548545780969476</v>
      </c>
      <c r="EL944" s="120">
        <v>33.024039497306994</v>
      </c>
      <c r="EM944" s="121"/>
      <c r="EN944" s="119">
        <v>29.263329161451811</v>
      </c>
      <c r="EO944" s="119">
        <v>24.369461827284102</v>
      </c>
      <c r="EP944" s="120">
        <v>26.167209011264074</v>
      </c>
      <c r="EQ944" s="121"/>
      <c r="ER944" s="119">
        <v>22.29042096219931</v>
      </c>
      <c r="ES944" s="119">
        <v>38.683376288659794</v>
      </c>
      <c r="ET944" s="120">
        <v>35.984536082474229</v>
      </c>
      <c r="EU944" s="121"/>
      <c r="EV944" s="119">
        <v>27.89601973684211</v>
      </c>
      <c r="EW944" s="119">
        <v>25.487730263157893</v>
      </c>
      <c r="EX944" s="120">
        <v>22.87875</v>
      </c>
      <c r="EY944" s="121"/>
      <c r="EZ944" s="119">
        <v>19.709522658610275</v>
      </c>
      <c r="FA944" s="119">
        <v>7.1034320241691864</v>
      </c>
      <c r="FB944" s="120">
        <v>6.3030453172205467</v>
      </c>
    </row>
    <row r="945" spans="1:158" s="118" customFormat="1" ht="15" customHeight="1" x14ac:dyDescent="0.25">
      <c r="A945" s="260">
        <v>21201070</v>
      </c>
      <c r="B945" s="86">
        <v>-74.289416669999994</v>
      </c>
      <c r="C945" s="86">
        <v>4.8653611100000003</v>
      </c>
      <c r="D945" s="87">
        <v>2580</v>
      </c>
      <c r="E945" s="431" t="s">
        <v>693</v>
      </c>
      <c r="F945" s="89" t="s">
        <v>455</v>
      </c>
      <c r="G945" s="89"/>
      <c r="H945" s="89"/>
      <c r="I945" s="89"/>
      <c r="J945" s="171" t="s">
        <v>1185</v>
      </c>
      <c r="K945" s="246" t="s">
        <v>1301</v>
      </c>
      <c r="L945" s="91" t="s">
        <v>1301</v>
      </c>
      <c r="M945" s="91" t="s">
        <v>1301</v>
      </c>
      <c r="N945" s="91" t="s">
        <v>1301</v>
      </c>
      <c r="O945" s="91" t="s">
        <v>1301</v>
      </c>
      <c r="P945" s="91" t="s">
        <v>1301</v>
      </c>
      <c r="Q945" s="91" t="s">
        <v>1301</v>
      </c>
      <c r="R945" s="91" t="s">
        <v>1301</v>
      </c>
      <c r="S945" s="91" t="s">
        <v>1301</v>
      </c>
      <c r="T945" s="126" t="s">
        <v>1301</v>
      </c>
      <c r="U945" s="126" t="s">
        <v>1301</v>
      </c>
      <c r="V945" s="661" t="s">
        <v>1301</v>
      </c>
      <c r="W945" s="661" t="s">
        <v>1301</v>
      </c>
      <c r="X945" s="126" t="s">
        <v>1301</v>
      </c>
      <c r="Y945" s="126" t="s">
        <v>1301</v>
      </c>
      <c r="Z945" s="339" t="s">
        <v>1301</v>
      </c>
      <c r="AA945" s="91" t="s">
        <v>1301</v>
      </c>
      <c r="AB945" s="91" t="s">
        <v>1301</v>
      </c>
      <c r="AC945" s="91" t="s">
        <v>1301</v>
      </c>
      <c r="AD945" s="246" t="s">
        <v>1301</v>
      </c>
      <c r="AE945" s="91" t="s">
        <v>1301</v>
      </c>
      <c r="AF945" s="91" t="s">
        <v>1301</v>
      </c>
      <c r="AG945" s="91" t="s">
        <v>1301</v>
      </c>
      <c r="AH945" s="91" t="s">
        <v>1301</v>
      </c>
      <c r="AI945" s="91" t="s">
        <v>1301</v>
      </c>
      <c r="AJ945" s="91" t="s">
        <v>1301</v>
      </c>
      <c r="AK945" s="91" t="s">
        <v>1301</v>
      </c>
      <c r="AL945" s="91" t="s">
        <v>1301</v>
      </c>
      <c r="AM945" s="126" t="s">
        <v>1301</v>
      </c>
      <c r="AN945" s="126" t="s">
        <v>1301</v>
      </c>
      <c r="AO945" s="120"/>
      <c r="AP945" s="92" t="str">
        <f t="shared" si="610"/>
        <v/>
      </c>
      <c r="AQ945" s="93">
        <v>103.96896551724139</v>
      </c>
      <c r="AR945" s="483"/>
      <c r="AS945" s="484"/>
      <c r="AT945" s="96"/>
      <c r="AU945" s="97"/>
      <c r="AV945" s="98"/>
      <c r="AW945" s="58"/>
      <c r="AX945" s="99"/>
      <c r="AY945" s="100"/>
      <c r="AZ945" s="101">
        <v>66.7</v>
      </c>
      <c r="BA945" s="102" t="str">
        <f t="shared" si="611"/>
        <v/>
      </c>
      <c r="BB945" s="102" t="str">
        <f t="shared" si="612"/>
        <v/>
      </c>
      <c r="BC945" s="102" t="str">
        <f t="shared" si="613"/>
        <v/>
      </c>
      <c r="BD945" s="102">
        <v>11.689655172413797</v>
      </c>
      <c r="BE945" s="103"/>
      <c r="BF945" s="171" t="s">
        <v>693</v>
      </c>
      <c r="BG945" s="105">
        <v>50.440740740740743</v>
      </c>
      <c r="BH945" s="105">
        <v>62.86785714285714</v>
      </c>
      <c r="BI945" s="105">
        <v>103.56428571428572</v>
      </c>
      <c r="BJ945" s="105">
        <v>103.96896551724139</v>
      </c>
      <c r="BK945" s="105">
        <v>101.12222222222221</v>
      </c>
      <c r="BL945" s="105">
        <v>63.092857142857156</v>
      </c>
      <c r="BM945" s="105">
        <v>46.489655172413805</v>
      </c>
      <c r="BN945" s="105">
        <v>47.129999999999988</v>
      </c>
      <c r="BO945" s="105">
        <v>50.256666666666653</v>
      </c>
      <c r="BP945" s="105">
        <v>100.38571428571429</v>
      </c>
      <c r="BQ945" s="105">
        <v>115.51724137931033</v>
      </c>
      <c r="BR945" s="106">
        <v>55.348275862068981</v>
      </c>
      <c r="BS945" s="107"/>
      <c r="BT945" s="372">
        <v>6.3825287356321825</v>
      </c>
      <c r="BU945" s="372">
        <v>7.7665859098330365</v>
      </c>
      <c r="BV945" s="372">
        <v>10.757431629013077</v>
      </c>
      <c r="BW945" s="372">
        <v>11.689655172413797</v>
      </c>
      <c r="BX945" s="372">
        <v>11.866666666666669</v>
      </c>
      <c r="BY945" s="109">
        <v>9.0842911877394634</v>
      </c>
      <c r="BZ945" s="109">
        <v>8.3103448275862046</v>
      </c>
      <c r="CA945" s="109">
        <v>7.5999999999999961</v>
      </c>
      <c r="CB945" s="109">
        <v>7.8333333333333357</v>
      </c>
      <c r="CC945" s="109">
        <v>11.532222222222222</v>
      </c>
      <c r="CD945" s="109">
        <v>12.517241379310349</v>
      </c>
      <c r="CE945" s="109">
        <v>6.6551724137931023</v>
      </c>
      <c r="CF945" s="110"/>
      <c r="CG945" s="111">
        <v>44.8</v>
      </c>
      <c r="CH945" s="111">
        <v>99.5</v>
      </c>
      <c r="CI945" s="111">
        <v>98.1</v>
      </c>
      <c r="CJ945" s="111">
        <v>66.7</v>
      </c>
      <c r="CK945" s="111">
        <v>50.4</v>
      </c>
      <c r="CL945" s="111">
        <v>39.5</v>
      </c>
      <c r="CM945" s="111">
        <v>40.299999999999997</v>
      </c>
      <c r="CN945" s="111">
        <v>30.2</v>
      </c>
      <c r="CO945" s="111">
        <v>38.5</v>
      </c>
      <c r="CP945" s="111">
        <v>57.3</v>
      </c>
      <c r="CQ945" s="111">
        <v>100</v>
      </c>
      <c r="CR945" s="111">
        <v>73</v>
      </c>
      <c r="CS945" s="112"/>
      <c r="CT945" s="432" t="s">
        <v>693</v>
      </c>
      <c r="CU945" s="114"/>
      <c r="CV945" s="114"/>
      <c r="CW945" s="114"/>
      <c r="CX945" s="114"/>
      <c r="CY945" s="114"/>
      <c r="CZ945" s="114"/>
      <c r="DA945" s="114"/>
      <c r="DB945" s="115"/>
      <c r="DC945" s="116"/>
      <c r="DD945" s="116"/>
      <c r="DE945" s="116"/>
      <c r="DF945" s="117"/>
      <c r="DH945" s="119">
        <v>17.191609756097559</v>
      </c>
      <c r="DI945" s="119">
        <v>13.09360975609756</v>
      </c>
      <c r="DJ945" s="120">
        <v>10.694780487804877</v>
      </c>
      <c r="DK945" s="121"/>
      <c r="DL945" s="119">
        <v>18.822348484848487</v>
      </c>
      <c r="DM945" s="119">
        <v>24.723409090909094</v>
      </c>
      <c r="DN945" s="120">
        <v>19.127575757575759</v>
      </c>
      <c r="DO945" s="121"/>
      <c r="DP945" s="119">
        <v>23.890883429966436</v>
      </c>
      <c r="DQ945" s="119">
        <v>28.689052487030825</v>
      </c>
      <c r="DR945" s="120">
        <v>37.785581324382065</v>
      </c>
      <c r="DS945" s="121"/>
      <c r="DT945" s="119">
        <v>27.205867082035304</v>
      </c>
      <c r="DU945" s="119">
        <v>36.109605399792315</v>
      </c>
      <c r="DV945" s="120">
        <v>31.954527518172373</v>
      </c>
      <c r="DW945" s="121"/>
      <c r="DX945" s="119">
        <v>31.197564402810304</v>
      </c>
      <c r="DY945" s="119">
        <v>26.497931303669009</v>
      </c>
      <c r="DZ945" s="120">
        <v>33.797361436377827</v>
      </c>
      <c r="EA945" s="121"/>
      <c r="EB945" s="119">
        <v>28.416692789968657</v>
      </c>
      <c r="EC945" s="119">
        <v>13.007641065830724</v>
      </c>
      <c r="ED945" s="120">
        <v>11.40670062695925</v>
      </c>
      <c r="EE945" s="121"/>
      <c r="EF945" s="119">
        <v>12.411766076421248</v>
      </c>
      <c r="EG945" s="119">
        <v>15.136300093196644</v>
      </c>
      <c r="EH945" s="120">
        <v>17.255382106244173</v>
      </c>
      <c r="EI945" s="121"/>
      <c r="EJ945" s="119">
        <v>15.374134366925063</v>
      </c>
      <c r="EK945" s="119">
        <v>14.57547803617571</v>
      </c>
      <c r="EL945" s="120">
        <v>21.563720930232556</v>
      </c>
      <c r="EM945" s="121"/>
      <c r="EN945" s="119">
        <v>15.01039697542533</v>
      </c>
      <c r="EO945" s="119">
        <v>16.411367359798358</v>
      </c>
      <c r="EP945" s="120">
        <v>21.514902331442972</v>
      </c>
      <c r="EQ945" s="121"/>
      <c r="ER945" s="119">
        <v>24.999192506459952</v>
      </c>
      <c r="ES945" s="119">
        <v>34.998869509043928</v>
      </c>
      <c r="ET945" s="120">
        <v>43.198604651162796</v>
      </c>
      <c r="EU945" s="121"/>
      <c r="EV945" s="119">
        <v>40.114098837209298</v>
      </c>
      <c r="EW945" s="119">
        <v>33.676033591731269</v>
      </c>
      <c r="EX945" s="120">
        <v>28.426534237726099</v>
      </c>
      <c r="EY945" s="121"/>
      <c r="EZ945" s="119">
        <v>23.904569789674955</v>
      </c>
      <c r="FA945" s="119">
        <v>17.103269598470366</v>
      </c>
      <c r="FB945" s="120">
        <v>11.302160611854687</v>
      </c>
    </row>
    <row r="946" spans="1:158" s="118" customFormat="1" ht="15" customHeight="1" x14ac:dyDescent="0.25">
      <c r="A946" s="260">
        <v>21201270</v>
      </c>
      <c r="B946" s="534">
        <v>-74.233333329999994</v>
      </c>
      <c r="C946" s="534">
        <v>4.81666667</v>
      </c>
      <c r="D946" s="87">
        <v>2550</v>
      </c>
      <c r="E946" s="431" t="s">
        <v>694</v>
      </c>
      <c r="F946" s="89" t="s">
        <v>455</v>
      </c>
      <c r="G946" s="89"/>
      <c r="H946" s="89"/>
      <c r="I946" s="89"/>
      <c r="J946" s="171" t="s">
        <v>1181</v>
      </c>
      <c r="K946" s="246" t="s">
        <v>1301</v>
      </c>
      <c r="L946" s="91" t="s">
        <v>1301</v>
      </c>
      <c r="M946" s="91" t="s">
        <v>1301</v>
      </c>
      <c r="N946" s="91" t="s">
        <v>1301</v>
      </c>
      <c r="O946" s="91" t="s">
        <v>1301</v>
      </c>
      <c r="P946" s="91" t="s">
        <v>1301</v>
      </c>
      <c r="Q946" s="91" t="s">
        <v>1301</v>
      </c>
      <c r="R946" s="91" t="s">
        <v>1301</v>
      </c>
      <c r="S946" s="91" t="s">
        <v>1301</v>
      </c>
      <c r="T946" s="126" t="s">
        <v>1301</v>
      </c>
      <c r="U946" s="126" t="s">
        <v>1301</v>
      </c>
      <c r="V946" s="661" t="s">
        <v>1301</v>
      </c>
      <c r="W946" s="661" t="s">
        <v>1301</v>
      </c>
      <c r="X946" s="126" t="s">
        <v>1301</v>
      </c>
      <c r="Y946" s="126" t="s">
        <v>1301</v>
      </c>
      <c r="Z946" s="339" t="s">
        <v>1301</v>
      </c>
      <c r="AA946" s="91" t="s">
        <v>1301</v>
      </c>
      <c r="AB946" s="91" t="s">
        <v>1301</v>
      </c>
      <c r="AC946" s="91" t="s">
        <v>1301</v>
      </c>
      <c r="AD946" s="246" t="s">
        <v>1301</v>
      </c>
      <c r="AE946" s="91" t="s">
        <v>1301</v>
      </c>
      <c r="AF946" s="91" t="s">
        <v>1301</v>
      </c>
      <c r="AG946" s="91" t="s">
        <v>1301</v>
      </c>
      <c r="AH946" s="91" t="s">
        <v>1301</v>
      </c>
      <c r="AI946" s="91" t="s">
        <v>1301</v>
      </c>
      <c r="AJ946" s="91" t="s">
        <v>1301</v>
      </c>
      <c r="AK946" s="91" t="s">
        <v>1301</v>
      </c>
      <c r="AL946" s="91" t="s">
        <v>1301</v>
      </c>
      <c r="AM946" s="126" t="s">
        <v>1301</v>
      </c>
      <c r="AN946" s="126" t="s">
        <v>1301</v>
      </c>
      <c r="AO946" s="120"/>
      <c r="AP946" s="92" t="str">
        <f t="shared" si="610"/>
        <v/>
      </c>
      <c r="AQ946" s="93" t="s">
        <v>1301</v>
      </c>
      <c r="AR946" s="483"/>
      <c r="AS946" s="484"/>
      <c r="AT946" s="96"/>
      <c r="AU946" s="97"/>
      <c r="AV946" s="98"/>
      <c r="AW946" s="58"/>
      <c r="AX946" s="99"/>
      <c r="AY946" s="100"/>
      <c r="AZ946" s="101"/>
      <c r="BA946" s="102" t="str">
        <f t="shared" si="611"/>
        <v/>
      </c>
      <c r="BB946" s="102" t="str">
        <f t="shared" si="612"/>
        <v/>
      </c>
      <c r="BC946" s="102" t="str">
        <f t="shared" si="613"/>
        <v/>
      </c>
      <c r="BD946" s="102" t="s">
        <v>1301</v>
      </c>
      <c r="BE946" s="103"/>
      <c r="BF946" s="171" t="s">
        <v>694</v>
      </c>
      <c r="BG946" s="105" t="s">
        <v>1301</v>
      </c>
      <c r="BH946" s="105" t="s">
        <v>1301</v>
      </c>
      <c r="BI946" s="105" t="s">
        <v>1301</v>
      </c>
      <c r="BJ946" s="105" t="s">
        <v>1301</v>
      </c>
      <c r="BK946" s="105" t="s">
        <v>1301</v>
      </c>
      <c r="BL946" s="105" t="s">
        <v>1301</v>
      </c>
      <c r="BM946" s="105" t="s">
        <v>1301</v>
      </c>
      <c r="BN946" s="105" t="s">
        <v>1301</v>
      </c>
      <c r="BO946" s="105" t="s">
        <v>1301</v>
      </c>
      <c r="BP946" s="105" t="s">
        <v>1301</v>
      </c>
      <c r="BQ946" s="105" t="s">
        <v>1301</v>
      </c>
      <c r="BR946" s="106" t="s">
        <v>1301</v>
      </c>
      <c r="BS946" s="107"/>
      <c r="BT946" s="372" t="s">
        <v>1301</v>
      </c>
      <c r="BU946" s="372" t="s">
        <v>1301</v>
      </c>
      <c r="BV946" s="372" t="s">
        <v>1301</v>
      </c>
      <c r="BW946" s="372" t="s">
        <v>1301</v>
      </c>
      <c r="BX946" s="372" t="s">
        <v>1301</v>
      </c>
      <c r="BY946" s="109" t="s">
        <v>1301</v>
      </c>
      <c r="BZ946" s="109" t="s">
        <v>1301</v>
      </c>
      <c r="CA946" s="109" t="s">
        <v>1301</v>
      </c>
      <c r="CB946" s="109" t="s">
        <v>1301</v>
      </c>
      <c r="CC946" s="109" t="s">
        <v>1301</v>
      </c>
      <c r="CD946" s="109" t="s">
        <v>1301</v>
      </c>
      <c r="CE946" s="109" t="s">
        <v>1301</v>
      </c>
      <c r="CF946" s="110"/>
      <c r="CG946" s="111"/>
      <c r="CH946" s="111"/>
      <c r="CI946" s="111"/>
      <c r="CJ946" s="111"/>
      <c r="CK946" s="111"/>
      <c r="CL946" s="111"/>
      <c r="CM946" s="111"/>
      <c r="CN946" s="111"/>
      <c r="CO946" s="111"/>
      <c r="CP946" s="111"/>
      <c r="CQ946" s="111"/>
      <c r="CR946" s="111"/>
      <c r="CS946" s="112"/>
      <c r="CT946" s="432" t="s">
        <v>694</v>
      </c>
      <c r="CU946" s="114"/>
      <c r="CV946" s="114"/>
      <c r="CW946" s="114"/>
      <c r="CX946" s="114"/>
      <c r="CY946" s="114"/>
      <c r="CZ946" s="114"/>
      <c r="DA946" s="114"/>
      <c r="DB946" s="115"/>
      <c r="DC946" s="116"/>
      <c r="DD946" s="116"/>
      <c r="DE946" s="116"/>
      <c r="DF946" s="117"/>
      <c r="DH946" s="119">
        <v>10.234908833421846</v>
      </c>
      <c r="DI946" s="119">
        <v>9.6962294211364846</v>
      </c>
      <c r="DJ946" s="120">
        <v>9.0498141263940521</v>
      </c>
      <c r="DK946" s="121"/>
      <c r="DL946" s="119">
        <v>15.05</v>
      </c>
      <c r="DM946" s="119">
        <v>18.759507042253521</v>
      </c>
      <c r="DN946" s="120">
        <v>26.390492957746481</v>
      </c>
      <c r="DO946" s="121"/>
      <c r="DP946" s="119">
        <v>21.721086780210875</v>
      </c>
      <c r="DQ946" s="119">
        <v>32.378629359286307</v>
      </c>
      <c r="DR946" s="120">
        <v>29.333617193836183</v>
      </c>
      <c r="DS946" s="121"/>
      <c r="DT946" s="119">
        <v>34.774157014157012</v>
      </c>
      <c r="DU946" s="119">
        <v>39.614877734877723</v>
      </c>
      <c r="DV946" s="120">
        <v>35.268108108108102</v>
      </c>
      <c r="DW946" s="121"/>
      <c r="DX946" s="119">
        <v>25.91559855521156</v>
      </c>
      <c r="DY946" s="119">
        <v>30.505815273477811</v>
      </c>
      <c r="DZ946" s="120">
        <v>36.243586171310632</v>
      </c>
      <c r="EA946" s="121"/>
      <c r="EB946" s="119">
        <v>28.4</v>
      </c>
      <c r="EC946" s="119">
        <v>17.399999999999999</v>
      </c>
      <c r="ED946" s="120">
        <v>18.8</v>
      </c>
      <c r="EE946" s="121"/>
      <c r="EF946" s="119">
        <v>12.716639424648575</v>
      </c>
      <c r="EG946" s="119">
        <v>14.424844720496891</v>
      </c>
      <c r="EH946" s="120">
        <v>14.329944426283097</v>
      </c>
      <c r="EI946" s="121"/>
      <c r="EJ946" s="119">
        <v>11.511997226074898</v>
      </c>
      <c r="EK946" s="119">
        <v>12.723786407766992</v>
      </c>
      <c r="EL946" s="120">
        <v>17.368978270920021</v>
      </c>
      <c r="EM946" s="121"/>
      <c r="EN946" s="119">
        <v>18.217872340425529</v>
      </c>
      <c r="EO946" s="119">
        <v>15.526595744680849</v>
      </c>
      <c r="EP946" s="120">
        <v>34.365531914893609</v>
      </c>
      <c r="EQ946" s="121"/>
      <c r="ER946" s="119">
        <v>30.468380952380951</v>
      </c>
      <c r="ES946" s="119">
        <v>33.13066666666667</v>
      </c>
      <c r="ET946" s="120">
        <v>39.934285714285721</v>
      </c>
      <c r="EU946" s="121"/>
      <c r="EV946" s="119">
        <v>35.076562500000001</v>
      </c>
      <c r="EW946" s="119">
        <v>27.611288265306118</v>
      </c>
      <c r="EX946" s="120">
        <v>28.940720663265303</v>
      </c>
      <c r="EY946" s="121"/>
      <c r="EZ946" s="119">
        <v>28.022307692307692</v>
      </c>
      <c r="FA946" s="119">
        <v>20.134547008547006</v>
      </c>
      <c r="FB946" s="120">
        <v>12.5581452991453</v>
      </c>
    </row>
    <row r="947" spans="1:158" s="118" customFormat="1" ht="15" customHeight="1" x14ac:dyDescent="0.25">
      <c r="A947" s="260">
        <v>21201210</v>
      </c>
      <c r="B947" s="534">
        <v>-74.153861109999994</v>
      </c>
      <c r="C947" s="534">
        <v>4.8666666699999999</v>
      </c>
      <c r="D947" s="87">
        <v>2575</v>
      </c>
      <c r="E947" s="431" t="s">
        <v>695</v>
      </c>
      <c r="F947" s="89" t="s">
        <v>455</v>
      </c>
      <c r="G947" s="89"/>
      <c r="H947" s="89"/>
      <c r="I947" s="89"/>
      <c r="J947" s="171" t="s">
        <v>1154</v>
      </c>
      <c r="K947" s="246" t="s">
        <v>1301</v>
      </c>
      <c r="L947" s="91" t="s">
        <v>1301</v>
      </c>
      <c r="M947" s="91" t="s">
        <v>1301</v>
      </c>
      <c r="N947" s="91" t="s">
        <v>1301</v>
      </c>
      <c r="O947" s="91" t="s">
        <v>1301</v>
      </c>
      <c r="P947" s="91" t="s">
        <v>1301</v>
      </c>
      <c r="Q947" s="91" t="s">
        <v>1301</v>
      </c>
      <c r="R947" s="91" t="s">
        <v>1301</v>
      </c>
      <c r="S947" s="91" t="s">
        <v>1301</v>
      </c>
      <c r="T947" s="126" t="s">
        <v>1301</v>
      </c>
      <c r="U947" s="126" t="s">
        <v>1301</v>
      </c>
      <c r="V947" s="661" t="s">
        <v>1301</v>
      </c>
      <c r="W947" s="661" t="s">
        <v>1301</v>
      </c>
      <c r="X947" s="126" t="s">
        <v>1301</v>
      </c>
      <c r="Y947" s="126" t="s">
        <v>1301</v>
      </c>
      <c r="Z947" s="339" t="s">
        <v>1301</v>
      </c>
      <c r="AA947" s="91" t="s">
        <v>1301</v>
      </c>
      <c r="AB947" s="91" t="s">
        <v>1301</v>
      </c>
      <c r="AC947" s="91" t="s">
        <v>1301</v>
      </c>
      <c r="AD947" s="246" t="s">
        <v>1301</v>
      </c>
      <c r="AE947" s="91" t="s">
        <v>1301</v>
      </c>
      <c r="AF947" s="91" t="s">
        <v>1301</v>
      </c>
      <c r="AG947" s="91" t="s">
        <v>1301</v>
      </c>
      <c r="AH947" s="91" t="s">
        <v>1301</v>
      </c>
      <c r="AI947" s="91" t="s">
        <v>1301</v>
      </c>
      <c r="AJ947" s="91" t="s">
        <v>1301</v>
      </c>
      <c r="AK947" s="91" t="s">
        <v>1301</v>
      </c>
      <c r="AL947" s="91" t="s">
        <v>1301</v>
      </c>
      <c r="AM947" s="126" t="s">
        <v>1301</v>
      </c>
      <c r="AN947" s="126" t="s">
        <v>1301</v>
      </c>
      <c r="AO947" s="120"/>
      <c r="AP947" s="92" t="str">
        <f t="shared" si="610"/>
        <v/>
      </c>
      <c r="AQ947" s="93">
        <v>100.57931034482756</v>
      </c>
      <c r="AR947" s="483"/>
      <c r="AS947" s="484"/>
      <c r="AT947" s="96"/>
      <c r="AU947" s="97"/>
      <c r="AV947" s="98"/>
      <c r="AW947" s="58"/>
      <c r="AX947" s="99"/>
      <c r="AY947" s="100"/>
      <c r="AZ947" s="101"/>
      <c r="BA947" s="102" t="str">
        <f t="shared" si="611"/>
        <v/>
      </c>
      <c r="BB947" s="102" t="str">
        <f t="shared" si="612"/>
        <v/>
      </c>
      <c r="BC947" s="102" t="str">
        <f t="shared" si="613"/>
        <v/>
      </c>
      <c r="BD947" s="102">
        <v>12.103448275862069</v>
      </c>
      <c r="BE947" s="103">
        <f>AU947-BD947</f>
        <v>-12.103448275862069</v>
      </c>
      <c r="BF947" s="171" t="s">
        <v>695</v>
      </c>
      <c r="BG947" s="105">
        <v>19.03793103448276</v>
      </c>
      <c r="BH947" s="105">
        <v>42.286206896551725</v>
      </c>
      <c r="BI947" s="105">
        <v>80.403846153846132</v>
      </c>
      <c r="BJ947" s="105">
        <v>100.57931034482756</v>
      </c>
      <c r="BK947" s="105">
        <v>92.67142857142855</v>
      </c>
      <c r="BL947" s="105">
        <v>60.928571428571431</v>
      </c>
      <c r="BM947" s="105">
        <v>51.249999999999993</v>
      </c>
      <c r="BN947" s="105">
        <v>49.251724137931042</v>
      </c>
      <c r="BO947" s="105">
        <v>58.858620689655176</v>
      </c>
      <c r="BP947" s="105">
        <v>84.275862068965537</v>
      </c>
      <c r="BQ947" s="105">
        <v>79.92</v>
      </c>
      <c r="BR947" s="106">
        <v>38.127586206896552</v>
      </c>
      <c r="BS947" s="107"/>
      <c r="BT947" s="372">
        <v>3.9655172413793096</v>
      </c>
      <c r="BU947" s="372">
        <v>6.76018133174792</v>
      </c>
      <c r="BV947" s="372">
        <v>10.129761904761901</v>
      </c>
      <c r="BW947" s="372">
        <v>12.103448275862069</v>
      </c>
      <c r="BX947" s="372">
        <v>13.928571428571429</v>
      </c>
      <c r="BY947" s="109">
        <v>11.428571428571429</v>
      </c>
      <c r="BZ947" s="109">
        <v>10.863333333333333</v>
      </c>
      <c r="CA947" s="109">
        <v>9.4733333333333327</v>
      </c>
      <c r="CB947" s="109">
        <v>9.0689655172413826</v>
      </c>
      <c r="CC947" s="109">
        <v>11.206896551724139</v>
      </c>
      <c r="CD947" s="109">
        <v>10.800000000000002</v>
      </c>
      <c r="CE947" s="109">
        <v>5.9999999999999973</v>
      </c>
      <c r="CF947" s="110"/>
      <c r="CG947" s="111"/>
      <c r="CH947" s="111"/>
      <c r="CI947" s="111"/>
      <c r="CJ947" s="111"/>
      <c r="CK947" s="111"/>
      <c r="CL947" s="111"/>
      <c r="CM947" s="111"/>
      <c r="CN947" s="111"/>
      <c r="CO947" s="111"/>
      <c r="CP947" s="111"/>
      <c r="CQ947" s="111"/>
      <c r="CR947" s="111"/>
      <c r="CS947" s="112"/>
      <c r="CT947" s="432" t="s">
        <v>695</v>
      </c>
      <c r="CU947" s="114">
        <f>SUM(K947:T947)</f>
        <v>0</v>
      </c>
      <c r="CV947" s="114"/>
      <c r="CW947" s="114"/>
      <c r="CX947" s="114">
        <f>SUM(U947:AE947)</f>
        <v>0</v>
      </c>
      <c r="CY947" s="114"/>
      <c r="CZ947" s="114"/>
      <c r="DA947" s="114">
        <f>SUM(AF947:AO947)</f>
        <v>0</v>
      </c>
      <c r="DB947" s="115">
        <f>+SUM(CU947:DA947)</f>
        <v>0</v>
      </c>
      <c r="DC947" s="116">
        <f>COUNT(K947:T947)</f>
        <v>0</v>
      </c>
      <c r="DD947" s="116">
        <f>COUNT(U947:AE947)</f>
        <v>0</v>
      </c>
      <c r="DE947" s="116">
        <f>COUNT(AF947:AO947)</f>
        <v>0</v>
      </c>
      <c r="DF947" s="117">
        <f>COUNT(K947:AO947)</f>
        <v>0</v>
      </c>
      <c r="DH947" s="119">
        <v>6.9013372093023246</v>
      </c>
      <c r="DI947" s="119">
        <v>4.4008527131782946</v>
      </c>
      <c r="DJ947" s="120">
        <v>5.9011434108527121</v>
      </c>
      <c r="DK947" s="121"/>
      <c r="DL947" s="119">
        <v>9.7250468164794039</v>
      </c>
      <c r="DM947" s="119">
        <v>14.229279026217231</v>
      </c>
      <c r="DN947" s="120">
        <v>12.489007490636705</v>
      </c>
      <c r="DO947" s="121"/>
      <c r="DP947" s="119">
        <v>14.319836121543187</v>
      </c>
      <c r="DQ947" s="119">
        <v>19.194673950153632</v>
      </c>
      <c r="DR947" s="120">
        <v>28.03031751451007</v>
      </c>
      <c r="DS947" s="121"/>
      <c r="DT947" s="119">
        <v>30.897948207171307</v>
      </c>
      <c r="DU947" s="119">
        <v>30.69796148738379</v>
      </c>
      <c r="DV947" s="120">
        <v>38.797423638778213</v>
      </c>
      <c r="DW947" s="121"/>
      <c r="DX947" s="119">
        <v>31.913060388945745</v>
      </c>
      <c r="DY947" s="119">
        <v>24.81015353121801</v>
      </c>
      <c r="DZ947" s="120">
        <v>41.01678607983623</v>
      </c>
      <c r="EA947" s="121"/>
      <c r="EB947" s="119">
        <v>23.616561403508772</v>
      </c>
      <c r="EC947" s="119">
        <v>17.112000000000002</v>
      </c>
      <c r="ED947" s="120">
        <v>16.311438596491229</v>
      </c>
      <c r="EE947" s="121"/>
      <c r="EF947" s="119">
        <v>18</v>
      </c>
      <c r="EG947" s="119">
        <v>16.7</v>
      </c>
      <c r="EH947" s="120">
        <v>15.1</v>
      </c>
      <c r="EI947" s="121"/>
      <c r="EJ947" s="119">
        <v>13.782126789366055</v>
      </c>
      <c r="EK947" s="119">
        <v>15.879406952965237</v>
      </c>
      <c r="EL947" s="120">
        <v>19.175132924335379</v>
      </c>
      <c r="EM947" s="121"/>
      <c r="EN947" s="119">
        <v>17.892907379891039</v>
      </c>
      <c r="EO947" s="119">
        <v>16.193580980683507</v>
      </c>
      <c r="EP947" s="120">
        <v>33.186844972758799</v>
      </c>
      <c r="EQ947" s="121"/>
      <c r="ER947" s="119">
        <v>28.370638686772821</v>
      </c>
      <c r="ES947" s="119">
        <v>33.014942528735638</v>
      </c>
      <c r="ET947" s="120">
        <v>37.65924637069844</v>
      </c>
      <c r="EU947" s="121"/>
      <c r="EV947" s="119">
        <v>26.090769230769236</v>
      </c>
      <c r="EW947" s="119">
        <v>26.190733863837316</v>
      </c>
      <c r="EX947" s="120">
        <v>23.091830238726796</v>
      </c>
      <c r="EY947" s="121"/>
      <c r="EZ947" s="119">
        <v>20.30726817042607</v>
      </c>
      <c r="FA947" s="119">
        <v>9.2032939491586117</v>
      </c>
      <c r="FB947" s="120">
        <v>10.40372359470104</v>
      </c>
    </row>
    <row r="948" spans="1:158" s="118" customFormat="1" ht="15" customHeight="1" x14ac:dyDescent="0.25">
      <c r="A948" s="260">
        <v>21201630</v>
      </c>
      <c r="B948" s="534">
        <v>-74.065611110000006</v>
      </c>
      <c r="C948" s="534">
        <v>4.9330833299999997</v>
      </c>
      <c r="D948" s="87">
        <v>2600</v>
      </c>
      <c r="E948" s="431" t="s">
        <v>696</v>
      </c>
      <c r="F948" s="89" t="s">
        <v>455</v>
      </c>
      <c r="G948" s="89" t="s">
        <v>1515</v>
      </c>
      <c r="H948" s="89" t="s">
        <v>1520</v>
      </c>
      <c r="I948" s="89" t="s">
        <v>1552</v>
      </c>
      <c r="J948" s="171" t="s">
        <v>1174</v>
      </c>
      <c r="K948" s="246">
        <v>8.4</v>
      </c>
      <c r="L948" s="91">
        <v>13</v>
      </c>
      <c r="M948" s="91">
        <v>0</v>
      </c>
      <c r="N948" s="91">
        <v>1.4</v>
      </c>
      <c r="O948" s="91">
        <v>0</v>
      </c>
      <c r="P948" s="91">
        <v>0</v>
      </c>
      <c r="Q948" s="91">
        <v>0</v>
      </c>
      <c r="R948" s="91">
        <v>0</v>
      </c>
      <c r="S948" s="91">
        <v>3.2</v>
      </c>
      <c r="T948" s="126">
        <v>1.2</v>
      </c>
      <c r="U948" s="126">
        <v>0</v>
      </c>
      <c r="V948" s="661">
        <v>0</v>
      </c>
      <c r="W948" s="661">
        <v>14.1</v>
      </c>
      <c r="X948" s="126">
        <v>21.4</v>
      </c>
      <c r="Y948" s="126">
        <v>1.4</v>
      </c>
      <c r="Z948" s="339">
        <v>4.7</v>
      </c>
      <c r="AA948" s="91">
        <v>4.5999999999999996</v>
      </c>
      <c r="AB948" s="91">
        <v>0.8</v>
      </c>
      <c r="AC948" s="91">
        <v>4.2</v>
      </c>
      <c r="AD948" s="246">
        <v>1.6</v>
      </c>
      <c r="AE948" s="91">
        <v>1.2</v>
      </c>
      <c r="AF948" s="91">
        <v>0</v>
      </c>
      <c r="AG948" s="91">
        <v>3.2</v>
      </c>
      <c r="AH948" s="91" t="s">
        <v>1301</v>
      </c>
      <c r="AI948" s="91" t="s">
        <v>1301</v>
      </c>
      <c r="AJ948" s="91">
        <v>26.2</v>
      </c>
      <c r="AK948" s="91">
        <v>1.8</v>
      </c>
      <c r="AL948" s="91">
        <v>17.600000000000001</v>
      </c>
      <c r="AM948" s="126" t="s">
        <v>1301</v>
      </c>
      <c r="AN948" s="126" t="s">
        <v>1301</v>
      </c>
      <c r="AO948" s="120"/>
      <c r="AP948" s="92">
        <f t="shared" si="610"/>
        <v>130</v>
      </c>
      <c r="AQ948" s="93">
        <v>110.95416666666667</v>
      </c>
      <c r="AR948" s="94">
        <f>+AP948*100/AQ948</f>
        <v>117.16549626347215</v>
      </c>
      <c r="AS948" s="95">
        <f>IF(AND((AP948*$AT$1*100/(AQ948*AT948))&gt;100+3.33*AP948-AQ948*AT948/$AT$1,AQ948&lt;30),IF(100+3.33*AP948-AQ948*AT948/$AT$1&gt;200,200,100+3.33*AP948-AQ948*AT948/$AT$1),IF((AP948*$AT$1*100/(AQ948*AT948))&lt;100+AP948-3.33*AQ948*AT948/$AT$1,100+AP948-3.33*AQ948*AT948/$AT$1,IF((AP948*$AT$1*100/(AQ948*AT948))&gt;200,200,(AP948*$AT$1*100/(AQ948*AT948)))))</f>
        <v>135.19095722708326</v>
      </c>
      <c r="AT948" s="96">
        <f>COUNT(K948:AO948)</f>
        <v>26</v>
      </c>
      <c r="AU948" s="97">
        <f>COUNTIF(K948:AO948,"&gt;0")</f>
        <v>18</v>
      </c>
      <c r="AV948" s="98"/>
      <c r="AW948" s="58">
        <f t="shared" ref="AW948" si="629">+LOOKUP(1000,K948:AO948)</f>
        <v>17.600000000000001</v>
      </c>
      <c r="AX948" s="99"/>
      <c r="AY948" s="100">
        <f>MAX(K948:AO948)</f>
        <v>26.2</v>
      </c>
      <c r="AZ948" s="101">
        <v>65.2</v>
      </c>
      <c r="BA948" s="102">
        <f t="shared" si="611"/>
        <v>-39</v>
      </c>
      <c r="BB948" s="102" t="str">
        <f t="shared" si="612"/>
        <v/>
      </c>
      <c r="BC948" s="102" t="str">
        <f t="shared" si="613"/>
        <v/>
      </c>
      <c r="BD948" s="102">
        <v>11.688864517445422</v>
      </c>
      <c r="BE948" s="103"/>
      <c r="BF948" s="171" t="s">
        <v>696</v>
      </c>
      <c r="BG948" s="105">
        <v>38.969990131879847</v>
      </c>
      <c r="BH948" s="105">
        <v>56.133333333333347</v>
      </c>
      <c r="BI948" s="105">
        <v>72.980769230769241</v>
      </c>
      <c r="BJ948" s="105">
        <v>110.95416666666667</v>
      </c>
      <c r="BK948" s="105">
        <v>98.562499999999986</v>
      </c>
      <c r="BL948" s="105">
        <v>60.116666666666681</v>
      </c>
      <c r="BM948" s="105">
        <v>63.291666666666657</v>
      </c>
      <c r="BN948" s="105">
        <v>56.028904502590485</v>
      </c>
      <c r="BO948" s="105">
        <v>67.222354161739361</v>
      </c>
      <c r="BP948" s="105">
        <v>106.94166666666665</v>
      </c>
      <c r="BQ948" s="105">
        <v>118.4111111111111</v>
      </c>
      <c r="BR948" s="106">
        <v>63.911538461538456</v>
      </c>
      <c r="BS948" s="107"/>
      <c r="BT948" s="142">
        <v>5.8385673234811151</v>
      </c>
      <c r="BU948" s="143">
        <v>7.4490931690865381</v>
      </c>
      <c r="BV948" s="143">
        <v>10.269230769230768</v>
      </c>
      <c r="BW948" s="143">
        <v>11.688864517445422</v>
      </c>
      <c r="BX948" s="143">
        <v>13.549955791335101</v>
      </c>
      <c r="BY948" s="143">
        <v>12.291666666666668</v>
      </c>
      <c r="BZ948" s="143">
        <v>12.522857142857141</v>
      </c>
      <c r="CA948" s="143">
        <v>11.837333333333332</v>
      </c>
      <c r="CB948" s="143">
        <v>10.386494252873565</v>
      </c>
      <c r="CC948" s="143">
        <v>13.166666666666668</v>
      </c>
      <c r="CD948" s="143">
        <v>12.74074074074074</v>
      </c>
      <c r="CE948" s="144">
        <v>6.7307692307692291</v>
      </c>
      <c r="CF948" s="110"/>
      <c r="CG948" s="111">
        <v>43.5</v>
      </c>
      <c r="CH948" s="111">
        <v>48.5</v>
      </c>
      <c r="CI948" s="111">
        <v>49.7</v>
      </c>
      <c r="CJ948" s="111">
        <v>65.2</v>
      </c>
      <c r="CK948" s="111">
        <v>65.400000000000006</v>
      </c>
      <c r="CL948" s="111">
        <v>41.8</v>
      </c>
      <c r="CM948" s="111">
        <v>51.2</v>
      </c>
      <c r="CN948" s="111">
        <v>33.1</v>
      </c>
      <c r="CO948" s="111">
        <v>45.6</v>
      </c>
      <c r="CP948" s="111">
        <v>90</v>
      </c>
      <c r="CQ948" s="111">
        <v>55.2</v>
      </c>
      <c r="CR948" s="111">
        <v>48.6</v>
      </c>
      <c r="CS948" s="112"/>
      <c r="CT948" s="432" t="s">
        <v>696</v>
      </c>
      <c r="CU948" s="114"/>
      <c r="CV948" s="114"/>
      <c r="CW948" s="114"/>
      <c r="CX948" s="114"/>
      <c r="CY948" s="114"/>
      <c r="CZ948" s="114"/>
      <c r="DA948" s="114"/>
      <c r="DB948" s="115"/>
      <c r="DC948" s="116"/>
      <c r="DD948" s="116"/>
      <c r="DE948" s="116"/>
      <c r="DF948" s="117"/>
      <c r="DH948" s="119">
        <v>15.853615520282185</v>
      </c>
      <c r="DI948" s="119">
        <v>16.844466490299823</v>
      </c>
      <c r="DJ948" s="120">
        <v>10.106679894179893</v>
      </c>
      <c r="DK948" s="121"/>
      <c r="DL948" s="119">
        <v>12.38397117538222</v>
      </c>
      <c r="DM948" s="119">
        <v>17.706008374720032</v>
      </c>
      <c r="DN948" s="120">
        <v>19.957639497516798</v>
      </c>
      <c r="DO948" s="121"/>
      <c r="DP948" s="119">
        <v>19.595328997972171</v>
      </c>
      <c r="DQ948" s="119">
        <v>23.451856513530522</v>
      </c>
      <c r="DR948" s="120">
        <v>27.933766869449688</v>
      </c>
      <c r="DS948" s="121"/>
      <c r="DT948" s="119">
        <v>29.699460188933877</v>
      </c>
      <c r="DU948" s="119">
        <v>39.665721997300942</v>
      </c>
      <c r="DV948" s="120">
        <v>29.101484480431846</v>
      </c>
      <c r="DW948" s="121"/>
      <c r="DX948" s="119">
        <v>30.208723404255313</v>
      </c>
      <c r="DY948" s="119">
        <v>26.201443768996956</v>
      </c>
      <c r="DZ948" s="120">
        <v>40.175547112462006</v>
      </c>
      <c r="EA948" s="121"/>
      <c r="EB948" s="119">
        <v>24.420036968576714</v>
      </c>
      <c r="EC948" s="119">
        <v>18.315027726432533</v>
      </c>
      <c r="ED948" s="120">
        <v>14.20993530499076</v>
      </c>
      <c r="EE948" s="121"/>
      <c r="EF948" s="119">
        <v>18.85942028985507</v>
      </c>
      <c r="EG948" s="119">
        <v>22.515838509316765</v>
      </c>
      <c r="EH948" s="120">
        <v>20.591407867494816</v>
      </c>
      <c r="EI948" s="121"/>
      <c r="EJ948" s="119">
        <v>14.527435387673957</v>
      </c>
      <c r="EK948" s="119">
        <v>14.324254473161034</v>
      </c>
      <c r="EL948" s="120">
        <v>22.24831013916501</v>
      </c>
      <c r="EM948" s="121"/>
      <c r="EN948" s="119">
        <v>19.893707482993197</v>
      </c>
      <c r="EO948" s="119">
        <v>15.616560374149659</v>
      </c>
      <c r="EP948" s="120">
        <v>31.332589285714288</v>
      </c>
      <c r="EQ948" s="121"/>
      <c r="ER948" s="119">
        <v>28.035485070003713</v>
      </c>
      <c r="ES948" s="119">
        <v>33.699219427580225</v>
      </c>
      <c r="ET948" s="120">
        <v>47.103390740511287</v>
      </c>
      <c r="EU948" s="121"/>
      <c r="EV948" s="119">
        <v>41.688635531135532</v>
      </c>
      <c r="EW948" s="119">
        <v>39.903479853479858</v>
      </c>
      <c r="EX948" s="120">
        <v>27.61740842490843</v>
      </c>
      <c r="EY948" s="121"/>
      <c r="EZ948" s="119">
        <v>27.667874396135268</v>
      </c>
      <c r="FA948" s="119">
        <v>15.529710144927536</v>
      </c>
      <c r="FB948" s="120">
        <v>12.227415458937196</v>
      </c>
    </row>
    <row r="949" spans="1:158" s="118" customFormat="1" ht="15" customHeight="1" x14ac:dyDescent="0.25">
      <c r="A949" s="260">
        <v>21205990</v>
      </c>
      <c r="B949" s="534">
        <v>-73.95</v>
      </c>
      <c r="C949" s="534">
        <v>4.9277777800000004</v>
      </c>
      <c r="D949" s="87">
        <v>2560</v>
      </c>
      <c r="E949" s="431" t="s">
        <v>697</v>
      </c>
      <c r="F949" s="89" t="s">
        <v>455</v>
      </c>
      <c r="G949" s="89"/>
      <c r="H949" s="89"/>
      <c r="I949" s="89"/>
      <c r="J949" s="171" t="s">
        <v>1182</v>
      </c>
      <c r="K949" s="246" t="s">
        <v>1301</v>
      </c>
      <c r="L949" s="91" t="s">
        <v>1301</v>
      </c>
      <c r="M949" s="91" t="s">
        <v>1301</v>
      </c>
      <c r="N949" s="91" t="s">
        <v>1301</v>
      </c>
      <c r="O949" s="91" t="s">
        <v>1301</v>
      </c>
      <c r="P949" s="91" t="s">
        <v>1301</v>
      </c>
      <c r="Q949" s="91" t="s">
        <v>1301</v>
      </c>
      <c r="R949" s="91" t="s">
        <v>1301</v>
      </c>
      <c r="S949" s="91" t="s">
        <v>1301</v>
      </c>
      <c r="T949" s="126" t="s">
        <v>1301</v>
      </c>
      <c r="U949" s="126" t="s">
        <v>1301</v>
      </c>
      <c r="V949" s="661" t="s">
        <v>1301</v>
      </c>
      <c r="W949" s="661" t="s">
        <v>1301</v>
      </c>
      <c r="X949" s="126" t="s">
        <v>1301</v>
      </c>
      <c r="Y949" s="126" t="s">
        <v>1301</v>
      </c>
      <c r="Z949" s="339" t="s">
        <v>1301</v>
      </c>
      <c r="AA949" s="91" t="s">
        <v>1301</v>
      </c>
      <c r="AB949" s="91" t="s">
        <v>1301</v>
      </c>
      <c r="AC949" s="91" t="s">
        <v>1301</v>
      </c>
      <c r="AD949" s="246" t="s">
        <v>1301</v>
      </c>
      <c r="AE949" s="91" t="s">
        <v>1301</v>
      </c>
      <c r="AF949" s="91" t="s">
        <v>1301</v>
      </c>
      <c r="AG949" s="91" t="s">
        <v>1301</v>
      </c>
      <c r="AH949" s="91" t="s">
        <v>1301</v>
      </c>
      <c r="AI949" s="91" t="s">
        <v>1301</v>
      </c>
      <c r="AJ949" s="91" t="s">
        <v>1301</v>
      </c>
      <c r="AK949" s="91" t="s">
        <v>1301</v>
      </c>
      <c r="AL949" s="91" t="s">
        <v>1301</v>
      </c>
      <c r="AM949" s="126" t="s">
        <v>1301</v>
      </c>
      <c r="AN949" s="126" t="s">
        <v>1301</v>
      </c>
      <c r="AO949" s="120"/>
      <c r="AP949" s="92" t="str">
        <f t="shared" si="610"/>
        <v/>
      </c>
      <c r="AQ949" s="93" t="s">
        <v>1301</v>
      </c>
      <c r="AR949" s="483"/>
      <c r="AS949" s="484"/>
      <c r="AT949" s="96"/>
      <c r="AU949" s="97"/>
      <c r="AV949" s="98"/>
      <c r="AW949" s="58"/>
      <c r="AX949" s="99"/>
      <c r="AY949" s="100"/>
      <c r="AZ949" s="101">
        <v>30</v>
      </c>
      <c r="BA949" s="102" t="str">
        <f t="shared" si="611"/>
        <v/>
      </c>
      <c r="BB949" s="102" t="str">
        <f t="shared" si="612"/>
        <v/>
      </c>
      <c r="BC949" s="102" t="str">
        <f t="shared" si="613"/>
        <v/>
      </c>
      <c r="BD949" s="102" t="s">
        <v>1301</v>
      </c>
      <c r="BE949" s="103"/>
      <c r="BF949" s="171" t="s">
        <v>697</v>
      </c>
      <c r="BG949" s="105" t="s">
        <v>1301</v>
      </c>
      <c r="BH949" s="105" t="s">
        <v>1301</v>
      </c>
      <c r="BI949" s="105" t="s">
        <v>1301</v>
      </c>
      <c r="BJ949" s="105" t="s">
        <v>1301</v>
      </c>
      <c r="BK949" s="105" t="s">
        <v>1301</v>
      </c>
      <c r="BL949" s="105" t="s">
        <v>1301</v>
      </c>
      <c r="BM949" s="105" t="s">
        <v>1301</v>
      </c>
      <c r="BN949" s="105" t="s">
        <v>1301</v>
      </c>
      <c r="BO949" s="105" t="s">
        <v>1301</v>
      </c>
      <c r="BP949" s="105" t="s">
        <v>1301</v>
      </c>
      <c r="BQ949" s="105" t="s">
        <v>1301</v>
      </c>
      <c r="BR949" s="106" t="s">
        <v>1301</v>
      </c>
      <c r="BS949" s="107"/>
      <c r="BT949" s="142" t="s">
        <v>1301</v>
      </c>
      <c r="BU949" s="143" t="s">
        <v>1301</v>
      </c>
      <c r="BV949" s="143" t="s">
        <v>1301</v>
      </c>
      <c r="BW949" s="143" t="s">
        <v>1301</v>
      </c>
      <c r="BX949" s="143" t="s">
        <v>1301</v>
      </c>
      <c r="BY949" s="143" t="s">
        <v>1301</v>
      </c>
      <c r="BZ949" s="143" t="s">
        <v>1301</v>
      </c>
      <c r="CA949" s="143" t="s">
        <v>1301</v>
      </c>
      <c r="CB949" s="143" t="s">
        <v>1301</v>
      </c>
      <c r="CC949" s="143" t="s">
        <v>1301</v>
      </c>
      <c r="CD949" s="143" t="s">
        <v>1301</v>
      </c>
      <c r="CE949" s="144" t="s">
        <v>1301</v>
      </c>
      <c r="CF949" s="110"/>
      <c r="CG949" s="111">
        <v>23.5</v>
      </c>
      <c r="CH949" s="111">
        <v>20.5</v>
      </c>
      <c r="CI949" s="111">
        <v>37.5</v>
      </c>
      <c r="CJ949" s="111">
        <v>30</v>
      </c>
      <c r="CK949" s="111">
        <v>20</v>
      </c>
      <c r="CL949" s="111">
        <v>29</v>
      </c>
      <c r="CM949" s="111">
        <v>39</v>
      </c>
      <c r="CN949" s="111">
        <v>29</v>
      </c>
      <c r="CO949" s="111">
        <v>21</v>
      </c>
      <c r="CP949" s="111">
        <v>28</v>
      </c>
      <c r="CQ949" s="111">
        <v>30</v>
      </c>
      <c r="CR949" s="111">
        <v>19</v>
      </c>
      <c r="CS949" s="112"/>
      <c r="CT949" s="432" t="s">
        <v>697</v>
      </c>
      <c r="CU949" s="114"/>
      <c r="CV949" s="114"/>
      <c r="CW949" s="114"/>
      <c r="CX949" s="114"/>
      <c r="CY949" s="114"/>
      <c r="CZ949" s="114"/>
      <c r="DA949" s="114"/>
      <c r="DB949" s="115"/>
      <c r="DC949" s="116"/>
      <c r="DD949" s="116"/>
      <c r="DE949" s="116"/>
      <c r="DF949" s="117"/>
      <c r="DH949" s="119"/>
      <c r="DI949" s="119"/>
      <c r="DJ949" s="120"/>
      <c r="DK949" s="121"/>
      <c r="DL949" s="119"/>
      <c r="DM949" s="119"/>
      <c r="DN949" s="120"/>
      <c r="DO949" s="121"/>
      <c r="DP949" s="119"/>
      <c r="DQ949" s="119"/>
      <c r="DR949" s="120"/>
      <c r="DS949" s="121"/>
      <c r="DT949" s="119"/>
      <c r="DU949" s="119"/>
      <c r="DV949" s="120"/>
      <c r="DW949" s="121"/>
      <c r="DX949" s="119"/>
      <c r="DY949" s="119"/>
      <c r="DZ949" s="120"/>
      <c r="EA949" s="121"/>
      <c r="EB949" s="119"/>
      <c r="EC949" s="119"/>
      <c r="ED949" s="120"/>
      <c r="EE949" s="121"/>
      <c r="EF949" s="119"/>
      <c r="EG949" s="119"/>
      <c r="EH949" s="120"/>
      <c r="EI949" s="121"/>
      <c r="EJ949" s="119"/>
      <c r="EK949" s="119"/>
      <c r="EL949" s="120"/>
      <c r="EM949" s="121"/>
      <c r="EN949" s="119"/>
      <c r="EO949" s="119"/>
      <c r="EP949" s="120"/>
      <c r="EQ949" s="121"/>
      <c r="ER949" s="119"/>
      <c r="ES949" s="119"/>
      <c r="ET949" s="120"/>
      <c r="EU949" s="121"/>
      <c r="EV949" s="119"/>
      <c r="EW949" s="119"/>
      <c r="EX949" s="120"/>
      <c r="EY949" s="121"/>
      <c r="EZ949" s="119"/>
      <c r="FA949" s="119"/>
      <c r="FB949" s="120"/>
    </row>
    <row r="950" spans="1:158" s="118" customFormat="1" ht="15" customHeight="1" x14ac:dyDescent="0.25">
      <c r="A950" s="260"/>
      <c r="B950" s="534">
        <v>-74.181666669999998</v>
      </c>
      <c r="C950" s="534">
        <v>4.9168333300000002</v>
      </c>
      <c r="D950" s="87">
        <v>2650</v>
      </c>
      <c r="E950" s="431" t="s">
        <v>641</v>
      </c>
      <c r="F950" s="89" t="s">
        <v>455</v>
      </c>
      <c r="G950" s="89"/>
      <c r="H950" s="89"/>
      <c r="I950" s="89"/>
      <c r="J950" s="171" t="s">
        <v>1161</v>
      </c>
      <c r="K950" s="246" t="s">
        <v>1301</v>
      </c>
      <c r="L950" s="91" t="s">
        <v>1301</v>
      </c>
      <c r="M950" s="91" t="s">
        <v>1301</v>
      </c>
      <c r="N950" s="91" t="s">
        <v>1301</v>
      </c>
      <c r="O950" s="91" t="s">
        <v>1301</v>
      </c>
      <c r="P950" s="91" t="s">
        <v>1301</v>
      </c>
      <c r="Q950" s="91" t="s">
        <v>1301</v>
      </c>
      <c r="R950" s="91" t="s">
        <v>1301</v>
      </c>
      <c r="S950" s="91" t="s">
        <v>1301</v>
      </c>
      <c r="T950" s="126" t="s">
        <v>1301</v>
      </c>
      <c r="U950" s="126" t="s">
        <v>1301</v>
      </c>
      <c r="V950" s="661" t="s">
        <v>1301</v>
      </c>
      <c r="W950" s="661" t="s">
        <v>1301</v>
      </c>
      <c r="X950" s="126" t="s">
        <v>1301</v>
      </c>
      <c r="Y950" s="126" t="s">
        <v>1301</v>
      </c>
      <c r="Z950" s="339" t="s">
        <v>1301</v>
      </c>
      <c r="AA950" s="91" t="s">
        <v>1301</v>
      </c>
      <c r="AB950" s="91" t="s">
        <v>1301</v>
      </c>
      <c r="AC950" s="91" t="s">
        <v>1301</v>
      </c>
      <c r="AD950" s="246" t="s">
        <v>1301</v>
      </c>
      <c r="AE950" s="91" t="s">
        <v>1301</v>
      </c>
      <c r="AF950" s="91" t="s">
        <v>1301</v>
      </c>
      <c r="AG950" s="91" t="s">
        <v>1301</v>
      </c>
      <c r="AH950" s="91" t="s">
        <v>1301</v>
      </c>
      <c r="AI950" s="91" t="s">
        <v>1301</v>
      </c>
      <c r="AJ950" s="91" t="s">
        <v>1301</v>
      </c>
      <c r="AK950" s="91" t="s">
        <v>1301</v>
      </c>
      <c r="AL950" s="91" t="s">
        <v>1301</v>
      </c>
      <c r="AM950" s="126" t="s">
        <v>1301</v>
      </c>
      <c r="AN950" s="126" t="s">
        <v>1301</v>
      </c>
      <c r="AO950" s="120"/>
      <c r="AP950" s="92" t="str">
        <f t="shared" si="610"/>
        <v/>
      </c>
      <c r="AQ950" s="93" t="s">
        <v>1301</v>
      </c>
      <c r="AR950" s="483"/>
      <c r="AS950" s="484"/>
      <c r="AT950" s="96"/>
      <c r="AU950" s="97"/>
      <c r="AV950" s="98"/>
      <c r="AW950" s="58"/>
      <c r="AX950" s="99"/>
      <c r="AY950" s="100"/>
      <c r="AZ950" s="101"/>
      <c r="BA950" s="102" t="str">
        <f t="shared" si="611"/>
        <v/>
      </c>
      <c r="BB950" s="102" t="str">
        <f t="shared" si="612"/>
        <v/>
      </c>
      <c r="BC950" s="102" t="str">
        <f t="shared" si="613"/>
        <v/>
      </c>
      <c r="BD950" s="102" t="s">
        <v>1301</v>
      </c>
      <c r="BE950" s="103"/>
      <c r="BF950" s="171" t="s">
        <v>641</v>
      </c>
      <c r="BG950" s="105" t="s">
        <v>1301</v>
      </c>
      <c r="BH950" s="105" t="s">
        <v>1301</v>
      </c>
      <c r="BI950" s="105" t="s">
        <v>1301</v>
      </c>
      <c r="BJ950" s="105" t="s">
        <v>1301</v>
      </c>
      <c r="BK950" s="105" t="s">
        <v>1301</v>
      </c>
      <c r="BL950" s="105" t="s">
        <v>1301</v>
      </c>
      <c r="BM950" s="105" t="s">
        <v>1301</v>
      </c>
      <c r="BN950" s="105" t="s">
        <v>1301</v>
      </c>
      <c r="BO950" s="105" t="s">
        <v>1301</v>
      </c>
      <c r="BP950" s="105" t="s">
        <v>1301</v>
      </c>
      <c r="BQ950" s="105" t="s">
        <v>1301</v>
      </c>
      <c r="BR950" s="106" t="s">
        <v>1301</v>
      </c>
      <c r="BS950" s="107"/>
      <c r="BT950" s="142" t="s">
        <v>1301</v>
      </c>
      <c r="BU950" s="143" t="s">
        <v>1301</v>
      </c>
      <c r="BV950" s="143" t="s">
        <v>1301</v>
      </c>
      <c r="BW950" s="143" t="s">
        <v>1301</v>
      </c>
      <c r="BX950" s="143" t="s">
        <v>1301</v>
      </c>
      <c r="BY950" s="143" t="s">
        <v>1301</v>
      </c>
      <c r="BZ950" s="143" t="s">
        <v>1301</v>
      </c>
      <c r="CA950" s="143" t="s">
        <v>1301</v>
      </c>
      <c r="CB950" s="143" t="s">
        <v>1301</v>
      </c>
      <c r="CC950" s="143" t="s">
        <v>1301</v>
      </c>
      <c r="CD950" s="143" t="s">
        <v>1301</v>
      </c>
      <c r="CE950" s="144" t="s">
        <v>1301</v>
      </c>
      <c r="CF950" s="110"/>
      <c r="CG950" s="111"/>
      <c r="CH950" s="111"/>
      <c r="CI950" s="111"/>
      <c r="CJ950" s="111"/>
      <c r="CK950" s="111"/>
      <c r="CL950" s="111"/>
      <c r="CM950" s="111"/>
      <c r="CN950" s="111"/>
      <c r="CO950" s="111"/>
      <c r="CP950" s="111"/>
      <c r="CQ950" s="111"/>
      <c r="CR950" s="111"/>
      <c r="CS950" s="112"/>
      <c r="CT950" s="432" t="s">
        <v>641</v>
      </c>
      <c r="CU950" s="114"/>
      <c r="CV950" s="114"/>
      <c r="CW950" s="114"/>
      <c r="CX950" s="114"/>
      <c r="CY950" s="114"/>
      <c r="CZ950" s="114"/>
      <c r="DA950" s="114"/>
      <c r="DB950" s="115"/>
      <c r="DC950" s="116"/>
      <c r="DD950" s="116"/>
      <c r="DE950" s="116"/>
      <c r="DF950" s="117"/>
      <c r="DH950" s="119"/>
      <c r="DI950" s="119"/>
      <c r="DJ950" s="120"/>
      <c r="DK950" s="121"/>
      <c r="DL950" s="119"/>
      <c r="DM950" s="119"/>
      <c r="DN950" s="120"/>
      <c r="DO950" s="121"/>
      <c r="DP950" s="119"/>
      <c r="DQ950" s="119"/>
      <c r="DR950" s="120"/>
      <c r="DS950" s="121"/>
      <c r="DT950" s="119"/>
      <c r="DU950" s="119"/>
      <c r="DV950" s="120"/>
      <c r="DW950" s="121"/>
      <c r="DX950" s="119"/>
      <c r="DY950" s="119"/>
      <c r="DZ950" s="120"/>
      <c r="EA950" s="121"/>
      <c r="EB950" s="119"/>
      <c r="EC950" s="119"/>
      <c r="ED950" s="120"/>
      <c r="EE950" s="121"/>
      <c r="EF950" s="119"/>
      <c r="EG950" s="119"/>
      <c r="EH950" s="120"/>
      <c r="EI950" s="121"/>
      <c r="EJ950" s="119"/>
      <c r="EK950" s="119"/>
      <c r="EL950" s="120"/>
      <c r="EM950" s="121"/>
      <c r="EN950" s="119"/>
      <c r="EO950" s="119"/>
      <c r="EP950" s="120"/>
      <c r="EQ950" s="121"/>
      <c r="ER950" s="119"/>
      <c r="ES950" s="119"/>
      <c r="ET950" s="120"/>
      <c r="EU950" s="121"/>
      <c r="EV950" s="119"/>
      <c r="EW950" s="119"/>
      <c r="EX950" s="120"/>
      <c r="EY950" s="121"/>
      <c r="EZ950" s="119"/>
      <c r="FA950" s="119"/>
      <c r="FB950" s="120"/>
    </row>
    <row r="951" spans="1:158" s="118" customFormat="1" ht="15" customHeight="1" x14ac:dyDescent="0.25">
      <c r="A951" s="260">
        <v>21205870</v>
      </c>
      <c r="B951" s="534">
        <v>-74.334277779999994</v>
      </c>
      <c r="C951" s="534">
        <v>4.7388888900000001</v>
      </c>
      <c r="D951" s="87">
        <v>2570</v>
      </c>
      <c r="E951" s="431" t="s">
        <v>698</v>
      </c>
      <c r="F951" s="89" t="s">
        <v>455</v>
      </c>
      <c r="G951" s="89"/>
      <c r="H951" s="89"/>
      <c r="I951" s="89"/>
      <c r="J951" s="171" t="s">
        <v>1175</v>
      </c>
      <c r="K951" s="246" t="s">
        <v>1301</v>
      </c>
      <c r="L951" s="91" t="s">
        <v>1301</v>
      </c>
      <c r="M951" s="91" t="s">
        <v>1301</v>
      </c>
      <c r="N951" s="91" t="s">
        <v>1301</v>
      </c>
      <c r="O951" s="91" t="s">
        <v>1301</v>
      </c>
      <c r="P951" s="91" t="s">
        <v>1301</v>
      </c>
      <c r="Q951" s="91" t="s">
        <v>1301</v>
      </c>
      <c r="R951" s="91" t="s">
        <v>1301</v>
      </c>
      <c r="S951" s="91" t="s">
        <v>1301</v>
      </c>
      <c r="T951" s="126" t="s">
        <v>1301</v>
      </c>
      <c r="U951" s="126" t="s">
        <v>1301</v>
      </c>
      <c r="V951" s="661" t="s">
        <v>1301</v>
      </c>
      <c r="W951" s="661" t="s">
        <v>1301</v>
      </c>
      <c r="X951" s="126" t="s">
        <v>1301</v>
      </c>
      <c r="Y951" s="126" t="s">
        <v>1301</v>
      </c>
      <c r="Z951" s="339" t="s">
        <v>1301</v>
      </c>
      <c r="AA951" s="91" t="s">
        <v>1301</v>
      </c>
      <c r="AB951" s="91" t="s">
        <v>1301</v>
      </c>
      <c r="AC951" s="91" t="s">
        <v>1301</v>
      </c>
      <c r="AD951" s="246" t="s">
        <v>1301</v>
      </c>
      <c r="AE951" s="91" t="s">
        <v>1301</v>
      </c>
      <c r="AF951" s="91" t="s">
        <v>1301</v>
      </c>
      <c r="AG951" s="91" t="s">
        <v>1301</v>
      </c>
      <c r="AH951" s="91" t="s">
        <v>1301</v>
      </c>
      <c r="AI951" s="91" t="s">
        <v>1301</v>
      </c>
      <c r="AJ951" s="91" t="s">
        <v>1301</v>
      </c>
      <c r="AK951" s="91" t="s">
        <v>1301</v>
      </c>
      <c r="AL951" s="91" t="s">
        <v>1301</v>
      </c>
      <c r="AM951" s="126" t="s">
        <v>1301</v>
      </c>
      <c r="AN951" s="126" t="s">
        <v>1301</v>
      </c>
      <c r="AO951" s="120"/>
      <c r="AP951" s="92" t="str">
        <f t="shared" si="610"/>
        <v/>
      </c>
      <c r="AQ951" s="93" t="s">
        <v>1301</v>
      </c>
      <c r="AR951" s="483"/>
      <c r="AS951" s="484"/>
      <c r="AT951" s="96"/>
      <c r="AU951" s="97"/>
      <c r="AV951" s="98"/>
      <c r="AW951" s="58"/>
      <c r="AX951" s="99"/>
      <c r="AY951" s="100"/>
      <c r="AZ951" s="101"/>
      <c r="BA951" s="102" t="str">
        <f t="shared" si="611"/>
        <v/>
      </c>
      <c r="BB951" s="102" t="str">
        <f t="shared" si="612"/>
        <v/>
      </c>
      <c r="BC951" s="102" t="str">
        <f t="shared" si="613"/>
        <v/>
      </c>
      <c r="BD951" s="102" t="s">
        <v>1301</v>
      </c>
      <c r="BE951" s="103"/>
      <c r="BF951" s="171" t="s">
        <v>698</v>
      </c>
      <c r="BG951" s="105" t="s">
        <v>1301</v>
      </c>
      <c r="BH951" s="105" t="s">
        <v>1301</v>
      </c>
      <c r="BI951" s="105" t="s">
        <v>1301</v>
      </c>
      <c r="BJ951" s="105" t="s">
        <v>1301</v>
      </c>
      <c r="BK951" s="105" t="s">
        <v>1301</v>
      </c>
      <c r="BL951" s="105" t="s">
        <v>1301</v>
      </c>
      <c r="BM951" s="105" t="s">
        <v>1301</v>
      </c>
      <c r="BN951" s="105" t="s">
        <v>1301</v>
      </c>
      <c r="BO951" s="105" t="s">
        <v>1301</v>
      </c>
      <c r="BP951" s="105" t="s">
        <v>1301</v>
      </c>
      <c r="BQ951" s="105" t="s">
        <v>1301</v>
      </c>
      <c r="BR951" s="106" t="s">
        <v>1301</v>
      </c>
      <c r="BS951" s="107"/>
      <c r="BT951" s="142" t="s">
        <v>1301</v>
      </c>
      <c r="BU951" s="143" t="s">
        <v>1301</v>
      </c>
      <c r="BV951" s="143" t="s">
        <v>1301</v>
      </c>
      <c r="BW951" s="143" t="s">
        <v>1301</v>
      </c>
      <c r="BX951" s="143" t="s">
        <v>1301</v>
      </c>
      <c r="BY951" s="143" t="s">
        <v>1301</v>
      </c>
      <c r="BZ951" s="143" t="s">
        <v>1301</v>
      </c>
      <c r="CA951" s="143" t="s">
        <v>1301</v>
      </c>
      <c r="CB951" s="143" t="s">
        <v>1301</v>
      </c>
      <c r="CC951" s="143" t="s">
        <v>1301</v>
      </c>
      <c r="CD951" s="143" t="s">
        <v>1301</v>
      </c>
      <c r="CE951" s="144" t="s">
        <v>1301</v>
      </c>
      <c r="CF951" s="110"/>
      <c r="CG951" s="111"/>
      <c r="CH951" s="111"/>
      <c r="CI951" s="111"/>
      <c r="CJ951" s="111"/>
      <c r="CK951" s="111"/>
      <c r="CL951" s="111"/>
      <c r="CM951" s="111"/>
      <c r="CN951" s="111"/>
      <c r="CO951" s="111"/>
      <c r="CP951" s="111"/>
      <c r="CQ951" s="111"/>
      <c r="CR951" s="111"/>
      <c r="CS951" s="112"/>
      <c r="CT951" s="432" t="s">
        <v>698</v>
      </c>
      <c r="CU951" s="114"/>
      <c r="CV951" s="114"/>
      <c r="CW951" s="114"/>
      <c r="CX951" s="114"/>
      <c r="CY951" s="114"/>
      <c r="CZ951" s="114"/>
      <c r="DA951" s="114"/>
      <c r="DB951" s="115"/>
      <c r="DC951" s="116"/>
      <c r="DD951" s="116"/>
      <c r="DE951" s="116"/>
      <c r="DF951" s="117"/>
      <c r="DH951" s="119"/>
      <c r="DI951" s="119"/>
      <c r="DJ951" s="120"/>
      <c r="DK951" s="121"/>
      <c r="DL951" s="119"/>
      <c r="DM951" s="119"/>
      <c r="DN951" s="120"/>
      <c r="DO951" s="121"/>
      <c r="DP951" s="119"/>
      <c r="DQ951" s="119"/>
      <c r="DR951" s="120"/>
      <c r="DS951" s="121"/>
      <c r="DT951" s="119"/>
      <c r="DU951" s="119"/>
      <c r="DV951" s="120"/>
      <c r="DW951" s="121"/>
      <c r="DX951" s="119"/>
      <c r="DY951" s="119"/>
      <c r="DZ951" s="120"/>
      <c r="EA951" s="121"/>
      <c r="EB951" s="119"/>
      <c r="EC951" s="119"/>
      <c r="ED951" s="120"/>
      <c r="EE951" s="121"/>
      <c r="EF951" s="119"/>
      <c r="EG951" s="119"/>
      <c r="EH951" s="120"/>
      <c r="EI951" s="121"/>
      <c r="EJ951" s="119"/>
      <c r="EK951" s="119"/>
      <c r="EL951" s="120"/>
      <c r="EM951" s="121"/>
      <c r="EN951" s="119"/>
      <c r="EO951" s="119"/>
      <c r="EP951" s="120"/>
      <c r="EQ951" s="121"/>
      <c r="ER951" s="119"/>
      <c r="ES951" s="119"/>
      <c r="ET951" s="120"/>
      <c r="EU951" s="121"/>
      <c r="EV951" s="119"/>
      <c r="EW951" s="119"/>
      <c r="EX951" s="120"/>
      <c r="EY951" s="121"/>
      <c r="EZ951" s="119"/>
      <c r="FA951" s="119"/>
      <c r="FB951" s="120"/>
    </row>
    <row r="952" spans="1:158" s="118" customFormat="1" ht="15" customHeight="1" x14ac:dyDescent="0.25">
      <c r="A952" s="260">
        <v>21206600</v>
      </c>
      <c r="B952" s="534">
        <v>-74.094333333332997</v>
      </c>
      <c r="C952" s="534">
        <v>4.7822222222219999</v>
      </c>
      <c r="D952" s="87">
        <v>2590</v>
      </c>
      <c r="E952" s="431" t="s">
        <v>1346</v>
      </c>
      <c r="F952" s="89" t="s">
        <v>455</v>
      </c>
      <c r="G952" s="89" t="s">
        <v>1515</v>
      </c>
      <c r="H952" s="89" t="s">
        <v>1520</v>
      </c>
      <c r="I952" s="89" t="s">
        <v>1552</v>
      </c>
      <c r="J952" s="171" t="s">
        <v>1500</v>
      </c>
      <c r="K952" s="246">
        <v>3.8</v>
      </c>
      <c r="L952" s="91">
        <v>0</v>
      </c>
      <c r="M952" s="91">
        <v>0</v>
      </c>
      <c r="N952" s="91">
        <v>0</v>
      </c>
      <c r="O952" s="91">
        <v>0</v>
      </c>
      <c r="P952" s="91">
        <v>0.5</v>
      </c>
      <c r="Q952" s="91">
        <v>1</v>
      </c>
      <c r="R952" s="91">
        <v>0.3</v>
      </c>
      <c r="S952" s="91">
        <v>0</v>
      </c>
      <c r="T952" s="126">
        <v>3</v>
      </c>
      <c r="U952" s="126">
        <v>0</v>
      </c>
      <c r="V952" s="661">
        <v>0</v>
      </c>
      <c r="W952" s="661">
        <v>0.7</v>
      </c>
      <c r="X952" s="126">
        <v>13</v>
      </c>
      <c r="Y952" s="126">
        <v>0.6</v>
      </c>
      <c r="Z952" s="339">
        <v>4.5999999999999996</v>
      </c>
      <c r="AA952" s="91">
        <v>1.4</v>
      </c>
      <c r="AB952" s="91">
        <v>2.2999999999999998</v>
      </c>
      <c r="AC952" s="91">
        <v>3.5</v>
      </c>
      <c r="AD952" s="246">
        <v>0</v>
      </c>
      <c r="AE952" s="91">
        <v>0</v>
      </c>
      <c r="AF952" s="91">
        <v>0</v>
      </c>
      <c r="AG952" s="91">
        <v>9.4</v>
      </c>
      <c r="AH952" s="91">
        <v>4.5999999999999996</v>
      </c>
      <c r="AI952" s="91">
        <v>0.5</v>
      </c>
      <c r="AJ952" s="91">
        <v>1.2</v>
      </c>
      <c r="AK952" s="91">
        <v>0.3</v>
      </c>
      <c r="AL952" s="91">
        <v>7.6</v>
      </c>
      <c r="AM952" s="126">
        <v>8.5</v>
      </c>
      <c r="AN952" s="126" t="s">
        <v>1301</v>
      </c>
      <c r="AO952" s="120"/>
      <c r="AP952" s="92">
        <f t="shared" si="610"/>
        <v>66.800000000000011</v>
      </c>
      <c r="AQ952" s="93" t="s">
        <v>1301</v>
      </c>
      <c r="AR952" s="483"/>
      <c r="AS952" s="484"/>
      <c r="AT952" s="96">
        <f>COUNT(K952:AO952)</f>
        <v>29</v>
      </c>
      <c r="AU952" s="97">
        <f>COUNTIF(K952:AO952,"&gt;0")</f>
        <v>19</v>
      </c>
      <c r="AV952" s="98"/>
      <c r="AW952" s="58">
        <f>+LOOKUP(1000,K952:AO952)</f>
        <v>8.5</v>
      </c>
      <c r="AX952" s="99"/>
      <c r="AY952" s="100">
        <f>MAX(K952:AO952)</f>
        <v>13</v>
      </c>
      <c r="AZ952" s="101">
        <v>74.5</v>
      </c>
      <c r="BA952" s="102">
        <f t="shared" si="611"/>
        <v>-61.5</v>
      </c>
      <c r="BB952" s="102" t="str">
        <f t="shared" si="612"/>
        <v/>
      </c>
      <c r="BC952" s="102" t="str">
        <f t="shared" si="613"/>
        <v/>
      </c>
      <c r="BD952" s="102" t="s">
        <v>1301</v>
      </c>
      <c r="BE952" s="103" t="e">
        <f>AU952-BD952</f>
        <v>#VALUE!</v>
      </c>
      <c r="BF952" s="171" t="s">
        <v>1346</v>
      </c>
      <c r="BG952" s="105" t="s">
        <v>1301</v>
      </c>
      <c r="BH952" s="105" t="s">
        <v>1301</v>
      </c>
      <c r="BI952" s="105" t="s">
        <v>1301</v>
      </c>
      <c r="BJ952" s="105" t="s">
        <v>1301</v>
      </c>
      <c r="BK952" s="105" t="s">
        <v>1301</v>
      </c>
      <c r="BL952" s="105" t="s">
        <v>1301</v>
      </c>
      <c r="BM952" s="105" t="s">
        <v>1301</v>
      </c>
      <c r="BN952" s="105" t="s">
        <v>1301</v>
      </c>
      <c r="BO952" s="105" t="s">
        <v>1301</v>
      </c>
      <c r="BP952" s="105" t="s">
        <v>1301</v>
      </c>
      <c r="BQ952" s="105" t="s">
        <v>1301</v>
      </c>
      <c r="BR952" s="106" t="s">
        <v>1301</v>
      </c>
      <c r="BS952" s="107"/>
      <c r="BT952" s="142" t="s">
        <v>1301</v>
      </c>
      <c r="BU952" s="143" t="s">
        <v>1301</v>
      </c>
      <c r="BV952" s="143" t="s">
        <v>1301</v>
      </c>
      <c r="BW952" s="143" t="s">
        <v>1301</v>
      </c>
      <c r="BX952" s="143" t="s">
        <v>1301</v>
      </c>
      <c r="BY952" s="143" t="s">
        <v>1301</v>
      </c>
      <c r="BZ952" s="143" t="s">
        <v>1301</v>
      </c>
      <c r="CA952" s="143" t="s">
        <v>1301</v>
      </c>
      <c r="CB952" s="143" t="s">
        <v>1301</v>
      </c>
      <c r="CC952" s="143" t="s">
        <v>1301</v>
      </c>
      <c r="CD952" s="143" t="s">
        <v>1301</v>
      </c>
      <c r="CE952" s="144" t="s">
        <v>1301</v>
      </c>
      <c r="CF952" s="110"/>
      <c r="CG952" s="111">
        <v>37.4</v>
      </c>
      <c r="CH952" s="111">
        <v>32.9</v>
      </c>
      <c r="CI952" s="111">
        <v>54.5</v>
      </c>
      <c r="CJ952" s="111">
        <v>74.5</v>
      </c>
      <c r="CK952" s="111">
        <v>48.7</v>
      </c>
      <c r="CL952" s="111">
        <v>41.2</v>
      </c>
      <c r="CM952" s="111">
        <v>32</v>
      </c>
      <c r="CN952" s="111">
        <v>46</v>
      </c>
      <c r="CO952" s="111">
        <v>40.1</v>
      </c>
      <c r="CP952" s="111">
        <v>51.5</v>
      </c>
      <c r="CQ952" s="111">
        <v>43</v>
      </c>
      <c r="CR952" s="111">
        <v>64.5</v>
      </c>
      <c r="CS952" s="112"/>
      <c r="CT952" s="432" t="s">
        <v>1346</v>
      </c>
      <c r="CU952" s="114">
        <f>SUM(K952:T952)</f>
        <v>8.6</v>
      </c>
      <c r="CV952" s="114"/>
      <c r="CW952" s="114"/>
      <c r="CX952" s="114">
        <f>SUM(U952:AD952)</f>
        <v>26.099999999999998</v>
      </c>
      <c r="CY952" s="114"/>
      <c r="CZ952" s="114"/>
      <c r="DA952" s="114">
        <f>SUM(AE952:AO952)</f>
        <v>32.1</v>
      </c>
      <c r="DB952" s="115">
        <f>+SUM(CU952:DA952)</f>
        <v>66.8</v>
      </c>
      <c r="DC952" s="116">
        <f>COUNT(K952:T952)</f>
        <v>10</v>
      </c>
      <c r="DD952" s="116">
        <f>COUNT(U952:AD952)</f>
        <v>10</v>
      </c>
      <c r="DE952" s="116">
        <f>COUNT(AE952:AO952)</f>
        <v>9</v>
      </c>
      <c r="DF952" s="117">
        <f>COUNT(K952:AO952)</f>
        <v>29</v>
      </c>
      <c r="DH952" s="119"/>
      <c r="DI952" s="119"/>
      <c r="DJ952" s="120"/>
      <c r="DK952" s="121"/>
      <c r="DL952" s="119"/>
      <c r="DM952" s="119"/>
      <c r="DN952" s="120"/>
      <c r="DO952" s="121"/>
      <c r="DP952" s="119"/>
      <c r="DQ952" s="119"/>
      <c r="DR952" s="120"/>
      <c r="DS952" s="121"/>
      <c r="DT952" s="119"/>
      <c r="DU952" s="119"/>
      <c r="DV952" s="120"/>
      <c r="DW952" s="121"/>
      <c r="DX952" s="119"/>
      <c r="DY952" s="119"/>
      <c r="DZ952" s="120"/>
      <c r="EA952" s="121"/>
      <c r="EB952" s="119"/>
      <c r="EC952" s="119"/>
      <c r="ED952" s="120"/>
      <c r="EE952" s="121"/>
      <c r="EF952" s="119"/>
      <c r="EG952" s="119"/>
      <c r="EH952" s="120"/>
      <c r="EI952" s="121"/>
      <c r="EJ952" s="119"/>
      <c r="EK952" s="119"/>
      <c r="EL952" s="120"/>
      <c r="EM952" s="121"/>
      <c r="EN952" s="119"/>
      <c r="EO952" s="119"/>
      <c r="EP952" s="120"/>
      <c r="EQ952" s="121"/>
      <c r="ER952" s="119"/>
      <c r="ES952" s="119"/>
      <c r="ET952" s="120"/>
      <c r="EU952" s="121"/>
      <c r="EV952" s="119"/>
      <c r="EW952" s="119"/>
      <c r="EX952" s="120"/>
      <c r="EY952" s="121"/>
      <c r="EZ952" s="119"/>
      <c r="FA952" s="119"/>
      <c r="FB952" s="120"/>
    </row>
    <row r="953" spans="1:158" s="118" customFormat="1" ht="15" customHeight="1" x14ac:dyDescent="0.25">
      <c r="A953" s="260">
        <v>21205950</v>
      </c>
      <c r="B953" s="534">
        <v>-74.205166669999997</v>
      </c>
      <c r="C953" s="534">
        <v>4.7590555600000002</v>
      </c>
      <c r="D953" s="87">
        <v>2560</v>
      </c>
      <c r="E953" s="431" t="s">
        <v>699</v>
      </c>
      <c r="F953" s="89" t="s">
        <v>455</v>
      </c>
      <c r="G953" s="89"/>
      <c r="H953" s="89"/>
      <c r="I953" s="89"/>
      <c r="J953" s="171" t="s">
        <v>1188</v>
      </c>
      <c r="K953" s="246" t="s">
        <v>1301</v>
      </c>
      <c r="L953" s="91" t="s">
        <v>1301</v>
      </c>
      <c r="M953" s="91" t="s">
        <v>1301</v>
      </c>
      <c r="N953" s="91" t="s">
        <v>1301</v>
      </c>
      <c r="O953" s="91" t="s">
        <v>1301</v>
      </c>
      <c r="P953" s="91" t="s">
        <v>1301</v>
      </c>
      <c r="Q953" s="91" t="s">
        <v>1301</v>
      </c>
      <c r="R953" s="91" t="s">
        <v>1301</v>
      </c>
      <c r="S953" s="91" t="s">
        <v>1301</v>
      </c>
      <c r="T953" s="126" t="s">
        <v>1301</v>
      </c>
      <c r="U953" s="126" t="s">
        <v>1301</v>
      </c>
      <c r="V953" s="661" t="s">
        <v>1301</v>
      </c>
      <c r="W953" s="661" t="s">
        <v>1301</v>
      </c>
      <c r="X953" s="126" t="s">
        <v>1301</v>
      </c>
      <c r="Y953" s="126" t="s">
        <v>1301</v>
      </c>
      <c r="Z953" s="339" t="s">
        <v>1301</v>
      </c>
      <c r="AA953" s="91" t="s">
        <v>1301</v>
      </c>
      <c r="AB953" s="91" t="s">
        <v>1301</v>
      </c>
      <c r="AC953" s="91" t="s">
        <v>1301</v>
      </c>
      <c r="AD953" s="246" t="s">
        <v>1301</v>
      </c>
      <c r="AE953" s="91" t="s">
        <v>1301</v>
      </c>
      <c r="AF953" s="91" t="s">
        <v>1301</v>
      </c>
      <c r="AG953" s="91" t="s">
        <v>1301</v>
      </c>
      <c r="AH953" s="91" t="s">
        <v>1301</v>
      </c>
      <c r="AI953" s="91" t="s">
        <v>1301</v>
      </c>
      <c r="AJ953" s="91" t="s">
        <v>1301</v>
      </c>
      <c r="AK953" s="91" t="s">
        <v>1301</v>
      </c>
      <c r="AL953" s="91" t="s">
        <v>1301</v>
      </c>
      <c r="AM953" s="126" t="s">
        <v>1301</v>
      </c>
      <c r="AN953" s="126" t="s">
        <v>1301</v>
      </c>
      <c r="AO953" s="120"/>
      <c r="AP953" s="92" t="str">
        <f t="shared" si="610"/>
        <v/>
      </c>
      <c r="AQ953" s="93" t="s">
        <v>1301</v>
      </c>
      <c r="AR953" s="483"/>
      <c r="AS953" s="484"/>
      <c r="AT953" s="96"/>
      <c r="AU953" s="97"/>
      <c r="AV953" s="98"/>
      <c r="AW953" s="58"/>
      <c r="AX953" s="99"/>
      <c r="AY953" s="100"/>
      <c r="AZ953" s="101"/>
      <c r="BA953" s="102" t="str">
        <f t="shared" si="611"/>
        <v/>
      </c>
      <c r="BB953" s="102" t="str">
        <f t="shared" si="612"/>
        <v/>
      </c>
      <c r="BC953" s="102" t="str">
        <f t="shared" si="613"/>
        <v/>
      </c>
      <c r="BD953" s="102" t="s">
        <v>1301</v>
      </c>
      <c r="BE953" s="103"/>
      <c r="BF953" s="171" t="s">
        <v>699</v>
      </c>
      <c r="BG953" s="105" t="s">
        <v>1301</v>
      </c>
      <c r="BH953" s="105" t="s">
        <v>1301</v>
      </c>
      <c r="BI953" s="105" t="s">
        <v>1301</v>
      </c>
      <c r="BJ953" s="105" t="s">
        <v>1301</v>
      </c>
      <c r="BK953" s="105" t="s">
        <v>1301</v>
      </c>
      <c r="BL953" s="105" t="s">
        <v>1301</v>
      </c>
      <c r="BM953" s="105" t="s">
        <v>1301</v>
      </c>
      <c r="BN953" s="105" t="s">
        <v>1301</v>
      </c>
      <c r="BO953" s="105" t="s">
        <v>1301</v>
      </c>
      <c r="BP953" s="105" t="s">
        <v>1301</v>
      </c>
      <c r="BQ953" s="105" t="s">
        <v>1301</v>
      </c>
      <c r="BR953" s="106" t="s">
        <v>1301</v>
      </c>
      <c r="BS953" s="107"/>
      <c r="BT953" s="142" t="s">
        <v>1301</v>
      </c>
      <c r="BU953" s="143" t="s">
        <v>1301</v>
      </c>
      <c r="BV953" s="143" t="s">
        <v>1301</v>
      </c>
      <c r="BW953" s="143" t="s">
        <v>1301</v>
      </c>
      <c r="BX953" s="143" t="s">
        <v>1301</v>
      </c>
      <c r="BY953" s="143" t="s">
        <v>1301</v>
      </c>
      <c r="BZ953" s="143" t="s">
        <v>1301</v>
      </c>
      <c r="CA953" s="143" t="s">
        <v>1301</v>
      </c>
      <c r="CB953" s="143" t="s">
        <v>1301</v>
      </c>
      <c r="CC953" s="143" t="s">
        <v>1301</v>
      </c>
      <c r="CD953" s="143" t="s">
        <v>1301</v>
      </c>
      <c r="CE953" s="144" t="s">
        <v>1301</v>
      </c>
      <c r="CF953" s="110"/>
      <c r="CG953" s="111"/>
      <c r="CH953" s="111"/>
      <c r="CI953" s="111"/>
      <c r="CJ953" s="111"/>
      <c r="CK953" s="111"/>
      <c r="CL953" s="111"/>
      <c r="CM953" s="111"/>
      <c r="CN953" s="111"/>
      <c r="CO953" s="111"/>
      <c r="CP953" s="111"/>
      <c r="CQ953" s="111"/>
      <c r="CR953" s="111"/>
      <c r="CS953" s="112"/>
      <c r="CT953" s="432" t="s">
        <v>699</v>
      </c>
      <c r="CU953" s="114"/>
      <c r="CV953" s="114"/>
      <c r="CW953" s="114"/>
      <c r="CX953" s="114"/>
      <c r="CY953" s="114"/>
      <c r="CZ953" s="114"/>
      <c r="DA953" s="114"/>
      <c r="DB953" s="115"/>
      <c r="DC953" s="116"/>
      <c r="DD953" s="116"/>
      <c r="DE953" s="116"/>
      <c r="DF953" s="117"/>
      <c r="DH953" s="119"/>
      <c r="DI953" s="119"/>
      <c r="DJ953" s="120"/>
      <c r="DK953" s="121"/>
      <c r="DL953" s="119"/>
      <c r="DM953" s="119"/>
      <c r="DN953" s="120"/>
      <c r="DO953" s="121"/>
      <c r="DP953" s="119"/>
      <c r="DQ953" s="119"/>
      <c r="DR953" s="120"/>
      <c r="DS953" s="121"/>
      <c r="DT953" s="119"/>
      <c r="DU953" s="119"/>
      <c r="DV953" s="120"/>
      <c r="DW953" s="121"/>
      <c r="DX953" s="119"/>
      <c r="DY953" s="119"/>
      <c r="DZ953" s="120"/>
      <c r="EA953" s="121"/>
      <c r="EB953" s="119"/>
      <c r="EC953" s="119"/>
      <c r="ED953" s="120"/>
      <c r="EE953" s="121"/>
      <c r="EF953" s="119"/>
      <c r="EG953" s="119"/>
      <c r="EH953" s="120"/>
      <c r="EI953" s="121"/>
      <c r="EJ953" s="119"/>
      <c r="EK953" s="119"/>
      <c r="EL953" s="120"/>
      <c r="EM953" s="121"/>
      <c r="EN953" s="119"/>
      <c r="EO953" s="119"/>
      <c r="EP953" s="120"/>
      <c r="EQ953" s="121"/>
      <c r="ER953" s="119"/>
      <c r="ES953" s="119"/>
      <c r="ET953" s="120"/>
      <c r="EU953" s="121"/>
      <c r="EV953" s="119"/>
      <c r="EW953" s="119"/>
      <c r="EX953" s="120"/>
      <c r="EY953" s="121"/>
      <c r="EZ953" s="119"/>
      <c r="FA953" s="119"/>
      <c r="FB953" s="120"/>
    </row>
    <row r="954" spans="1:158" s="118" customFormat="1" ht="15" customHeight="1" x14ac:dyDescent="0.25">
      <c r="A954" s="260">
        <v>35060210</v>
      </c>
      <c r="B954" s="534">
        <v>-73.641444440000001</v>
      </c>
      <c r="C954" s="534">
        <v>4.6502499999999998</v>
      </c>
      <c r="D954" s="87">
        <v>2100</v>
      </c>
      <c r="E954" s="431" t="s">
        <v>700</v>
      </c>
      <c r="F954" s="89" t="s">
        <v>455</v>
      </c>
      <c r="G954" s="89"/>
      <c r="H954" s="89"/>
      <c r="I954" s="89"/>
      <c r="J954" s="171" t="s">
        <v>1192</v>
      </c>
      <c r="K954" s="246" t="s">
        <v>1301</v>
      </c>
      <c r="L954" s="91" t="s">
        <v>1301</v>
      </c>
      <c r="M954" s="91" t="s">
        <v>1301</v>
      </c>
      <c r="N954" s="91" t="s">
        <v>1301</v>
      </c>
      <c r="O954" s="91" t="s">
        <v>1301</v>
      </c>
      <c r="P954" s="91" t="s">
        <v>1301</v>
      </c>
      <c r="Q954" s="91" t="s">
        <v>1301</v>
      </c>
      <c r="R954" s="91" t="s">
        <v>1301</v>
      </c>
      <c r="S954" s="91" t="s">
        <v>1301</v>
      </c>
      <c r="T954" s="126" t="s">
        <v>1301</v>
      </c>
      <c r="U954" s="126" t="s">
        <v>1301</v>
      </c>
      <c r="V954" s="661" t="s">
        <v>1301</v>
      </c>
      <c r="W954" s="661" t="s">
        <v>1301</v>
      </c>
      <c r="X954" s="126" t="s">
        <v>1301</v>
      </c>
      <c r="Y954" s="126" t="s">
        <v>1301</v>
      </c>
      <c r="Z954" s="339" t="s">
        <v>1301</v>
      </c>
      <c r="AA954" s="91" t="s">
        <v>1301</v>
      </c>
      <c r="AB954" s="91" t="s">
        <v>1301</v>
      </c>
      <c r="AC954" s="91" t="s">
        <v>1301</v>
      </c>
      <c r="AD954" s="246" t="s">
        <v>1301</v>
      </c>
      <c r="AE954" s="91" t="s">
        <v>1301</v>
      </c>
      <c r="AF954" s="91" t="s">
        <v>1301</v>
      </c>
      <c r="AG954" s="91" t="s">
        <v>1301</v>
      </c>
      <c r="AH954" s="91" t="s">
        <v>1301</v>
      </c>
      <c r="AI954" s="91" t="s">
        <v>1301</v>
      </c>
      <c r="AJ954" s="91" t="s">
        <v>1301</v>
      </c>
      <c r="AK954" s="91" t="s">
        <v>1301</v>
      </c>
      <c r="AL954" s="91" t="s">
        <v>1301</v>
      </c>
      <c r="AM954" s="126" t="s">
        <v>1301</v>
      </c>
      <c r="AN954" s="126" t="s">
        <v>1301</v>
      </c>
      <c r="AO954" s="120"/>
      <c r="AP954" s="92" t="str">
        <f t="shared" si="610"/>
        <v/>
      </c>
      <c r="AQ954" s="93">
        <v>207.66551724137932</v>
      </c>
      <c r="AR954" s="483"/>
      <c r="AS954" s="484"/>
      <c r="AT954" s="96"/>
      <c r="AU954" s="97"/>
      <c r="AV954" s="98"/>
      <c r="AW954" s="58"/>
      <c r="AX954" s="99"/>
      <c r="AY954" s="100"/>
      <c r="AZ954" s="101">
        <v>70</v>
      </c>
      <c r="BA954" s="102" t="str">
        <f t="shared" si="611"/>
        <v/>
      </c>
      <c r="BB954" s="102" t="str">
        <f t="shared" si="612"/>
        <v/>
      </c>
      <c r="BC954" s="102" t="str">
        <f t="shared" si="613"/>
        <v/>
      </c>
      <c r="BD954" s="102">
        <v>19.593103448275858</v>
      </c>
      <c r="BE954" s="103"/>
      <c r="BF954" s="171" t="s">
        <v>700</v>
      </c>
      <c r="BG954" s="105">
        <v>37.971428571428568</v>
      </c>
      <c r="BH954" s="105">
        <v>57.751724137931028</v>
      </c>
      <c r="BI954" s="105">
        <v>136.31034482758622</v>
      </c>
      <c r="BJ954" s="105">
        <v>207.66551724137932</v>
      </c>
      <c r="BK954" s="105">
        <v>258.24</v>
      </c>
      <c r="BL954" s="105">
        <v>272.60689655172416</v>
      </c>
      <c r="BM954" s="105">
        <v>249.59666666666672</v>
      </c>
      <c r="BN954" s="105">
        <v>179.68620689655174</v>
      </c>
      <c r="BO954" s="105">
        <v>136.39259259259259</v>
      </c>
      <c r="BP954" s="105">
        <v>148.49642857142859</v>
      </c>
      <c r="BQ954" s="105">
        <v>118.62592592592594</v>
      </c>
      <c r="BR954" s="106">
        <v>53.893103448275845</v>
      </c>
      <c r="BS954" s="107"/>
      <c r="BT954" s="108">
        <v>5.8333333333333313</v>
      </c>
      <c r="BU954" s="108">
        <v>7.9324444233927007</v>
      </c>
      <c r="BV954" s="108">
        <v>15.344827586206897</v>
      </c>
      <c r="BW954" s="108">
        <v>19.593103448275858</v>
      </c>
      <c r="BX954" s="108">
        <v>23.966666666666669</v>
      </c>
      <c r="BY954" s="109">
        <v>24.344827586206893</v>
      </c>
      <c r="BZ954" s="109">
        <v>24.633333333333329</v>
      </c>
      <c r="CA954" s="109">
        <v>21.241379310344822</v>
      </c>
      <c r="CB954" s="109">
        <v>17.782019704433495</v>
      </c>
      <c r="CC954" s="109">
        <v>16.326436781609196</v>
      </c>
      <c r="CD954" s="109">
        <v>15.400449200687014</v>
      </c>
      <c r="CE954" s="109">
        <v>8.5733333333333288</v>
      </c>
      <c r="CF954" s="110"/>
      <c r="CG954" s="111">
        <v>45</v>
      </c>
      <c r="CH954" s="111">
        <v>50</v>
      </c>
      <c r="CI954" s="111">
        <v>50</v>
      </c>
      <c r="CJ954" s="111">
        <v>70</v>
      </c>
      <c r="CK954" s="111">
        <v>62</v>
      </c>
      <c r="CL954" s="111">
        <v>76.900000000000006</v>
      </c>
      <c r="CM954" s="111">
        <v>72</v>
      </c>
      <c r="CN954" s="111">
        <v>70</v>
      </c>
      <c r="CO954" s="111">
        <v>63</v>
      </c>
      <c r="CP954" s="111">
        <v>70</v>
      </c>
      <c r="CQ954" s="111">
        <v>54</v>
      </c>
      <c r="CR954" s="111">
        <v>39.799999999999997</v>
      </c>
      <c r="CS954" s="112"/>
      <c r="CT954" s="432" t="s">
        <v>700</v>
      </c>
      <c r="CU954" s="114"/>
      <c r="CV954" s="114"/>
      <c r="CW954" s="114"/>
      <c r="CX954" s="114"/>
      <c r="CY954" s="114"/>
      <c r="CZ954" s="114"/>
      <c r="DA954" s="114"/>
      <c r="DB954" s="115"/>
      <c r="DC954" s="116"/>
      <c r="DD954" s="116"/>
      <c r="DE954" s="116"/>
      <c r="DF954" s="117"/>
      <c r="DH954" s="119">
        <v>11.06977464788732</v>
      </c>
      <c r="DI954" s="119">
        <v>10.072497652582156</v>
      </c>
      <c r="DJ954" s="120">
        <v>14.261061032863845</v>
      </c>
      <c r="DK954" s="121"/>
      <c r="DL954" s="119">
        <v>22.610967336683416</v>
      </c>
      <c r="DM954" s="119">
        <v>27.072324120603014</v>
      </c>
      <c r="DN954" s="120">
        <v>31.026708542713571</v>
      </c>
      <c r="DO954" s="121"/>
      <c r="DP954" s="119">
        <v>29.592230971128604</v>
      </c>
      <c r="DQ954" s="119">
        <v>43.188661417322827</v>
      </c>
      <c r="DR954" s="120">
        <v>54.185774278215213</v>
      </c>
      <c r="DS954" s="121"/>
      <c r="DT954" s="119">
        <v>72.288419029312848</v>
      </c>
      <c r="DU954" s="119">
        <v>55.791061989428172</v>
      </c>
      <c r="DV954" s="120">
        <v>79.987185647925685</v>
      </c>
      <c r="DW954" s="121"/>
      <c r="DX954" s="119">
        <v>79.597979182533621</v>
      </c>
      <c r="DY954" s="119">
        <v>82.49790555978673</v>
      </c>
      <c r="DZ954" s="120">
        <v>100.49744859101293</v>
      </c>
      <c r="EA954" s="121"/>
      <c r="EB954" s="119">
        <v>87.101073717948722</v>
      </c>
      <c r="EC954" s="119">
        <v>86.40106508875742</v>
      </c>
      <c r="ED954" s="120">
        <v>96.901194526627251</v>
      </c>
      <c r="EE954" s="121"/>
      <c r="EF954" s="119">
        <v>88.888611324622104</v>
      </c>
      <c r="EG954" s="119">
        <v>83.589290289520889</v>
      </c>
      <c r="EH954" s="120">
        <v>87.688765052523706</v>
      </c>
      <c r="EI954" s="121"/>
      <c r="EJ954" s="119">
        <v>69.826902780421136</v>
      </c>
      <c r="EK954" s="119">
        <v>68.917435160994529</v>
      </c>
      <c r="EL954" s="120">
        <v>62.652213782722299</v>
      </c>
      <c r="EM954" s="121"/>
      <c r="EN954" s="119">
        <v>60.282934952978053</v>
      </c>
      <c r="EO954" s="119">
        <v>45.687066788575407</v>
      </c>
      <c r="EP954" s="120">
        <v>52.385170672239632</v>
      </c>
      <c r="EQ954" s="121"/>
      <c r="ER954" s="119">
        <v>52.375694707990725</v>
      </c>
      <c r="ES954" s="119">
        <v>49.77690069576218</v>
      </c>
      <c r="ET954" s="120">
        <v>55.874071262913773</v>
      </c>
      <c r="EU954" s="121"/>
      <c r="EV954" s="119">
        <v>43.146521476104041</v>
      </c>
      <c r="EW954" s="119">
        <v>41.731881427707187</v>
      </c>
      <c r="EX954" s="120">
        <v>36.073321234119781</v>
      </c>
      <c r="EY954" s="121"/>
      <c r="EZ954" s="119">
        <v>28.614793103448278</v>
      </c>
      <c r="FA954" s="119">
        <v>15.107810344827588</v>
      </c>
      <c r="FB954" s="120">
        <v>14.307396551724139</v>
      </c>
    </row>
    <row r="955" spans="1:158" s="118" customFormat="1" ht="15" customHeight="1" x14ac:dyDescent="0.25">
      <c r="A955" s="260">
        <v>21201310</v>
      </c>
      <c r="B955" s="534">
        <v>-74.267499999999998</v>
      </c>
      <c r="C955" s="534">
        <v>4.4654444399999997</v>
      </c>
      <c r="D955" s="87">
        <v>2650</v>
      </c>
      <c r="E955" s="431" t="s">
        <v>701</v>
      </c>
      <c r="F955" s="89" t="s">
        <v>455</v>
      </c>
      <c r="G955" s="89"/>
      <c r="H955" s="89"/>
      <c r="I955" s="89"/>
      <c r="J955" s="171" t="s">
        <v>1191</v>
      </c>
      <c r="K955" s="246" t="s">
        <v>1301</v>
      </c>
      <c r="L955" s="91" t="s">
        <v>1301</v>
      </c>
      <c r="M955" s="91" t="s">
        <v>1301</v>
      </c>
      <c r="N955" s="91" t="s">
        <v>1301</v>
      </c>
      <c r="O955" s="91" t="s">
        <v>1301</v>
      </c>
      <c r="P955" s="91" t="s">
        <v>1301</v>
      </c>
      <c r="Q955" s="91" t="s">
        <v>1301</v>
      </c>
      <c r="R955" s="91" t="s">
        <v>1301</v>
      </c>
      <c r="S955" s="91" t="s">
        <v>1301</v>
      </c>
      <c r="T955" s="126" t="s">
        <v>1301</v>
      </c>
      <c r="U955" s="126" t="s">
        <v>1301</v>
      </c>
      <c r="V955" s="661" t="s">
        <v>1301</v>
      </c>
      <c r="W955" s="661" t="s">
        <v>1301</v>
      </c>
      <c r="X955" s="126" t="s">
        <v>1301</v>
      </c>
      <c r="Y955" s="126" t="s">
        <v>1301</v>
      </c>
      <c r="Z955" s="339" t="s">
        <v>1301</v>
      </c>
      <c r="AA955" s="91" t="s">
        <v>1301</v>
      </c>
      <c r="AB955" s="91" t="s">
        <v>1301</v>
      </c>
      <c r="AC955" s="91" t="s">
        <v>1301</v>
      </c>
      <c r="AD955" s="246" t="s">
        <v>1301</v>
      </c>
      <c r="AE955" s="91" t="s">
        <v>1301</v>
      </c>
      <c r="AF955" s="91" t="s">
        <v>1301</v>
      </c>
      <c r="AG955" s="91" t="s">
        <v>1301</v>
      </c>
      <c r="AH955" s="91" t="s">
        <v>1301</v>
      </c>
      <c r="AI955" s="91" t="s">
        <v>1301</v>
      </c>
      <c r="AJ955" s="91" t="s">
        <v>1301</v>
      </c>
      <c r="AK955" s="91" t="s">
        <v>1301</v>
      </c>
      <c r="AL955" s="91" t="s">
        <v>1301</v>
      </c>
      <c r="AM955" s="126" t="s">
        <v>1301</v>
      </c>
      <c r="AN955" s="126" t="s">
        <v>1301</v>
      </c>
      <c r="AO955" s="120"/>
      <c r="AP955" s="92" t="str">
        <f t="shared" si="610"/>
        <v/>
      </c>
      <c r="AQ955" s="93">
        <v>93.088888888888903</v>
      </c>
      <c r="AR955" s="483"/>
      <c r="AS955" s="484"/>
      <c r="AT955" s="96"/>
      <c r="AU955" s="97"/>
      <c r="AV955" s="98"/>
      <c r="AW955" s="58"/>
      <c r="AX955" s="99"/>
      <c r="AY955" s="100"/>
      <c r="AZ955" s="101">
        <v>71.5</v>
      </c>
      <c r="BA955" s="102" t="str">
        <f t="shared" si="611"/>
        <v/>
      </c>
      <c r="BB955" s="102" t="str">
        <f t="shared" si="612"/>
        <v/>
      </c>
      <c r="BC955" s="102" t="str">
        <f t="shared" si="613"/>
        <v/>
      </c>
      <c r="BD955" s="102">
        <v>12.506157635467982</v>
      </c>
      <c r="BE955" s="103"/>
      <c r="BF955" s="171" t="s">
        <v>701</v>
      </c>
      <c r="BG955" s="105">
        <v>30.470833333333331</v>
      </c>
      <c r="BH955" s="105">
        <v>41.630769230769225</v>
      </c>
      <c r="BI955" s="105">
        <v>65.845833333333331</v>
      </c>
      <c r="BJ955" s="105">
        <v>93.088888888888903</v>
      </c>
      <c r="BK955" s="105">
        <v>89.900000000000034</v>
      </c>
      <c r="BL955" s="105">
        <v>53.651724137931041</v>
      </c>
      <c r="BM955" s="105">
        <v>56.300000000000004</v>
      </c>
      <c r="BN955" s="105">
        <v>42.544827586206893</v>
      </c>
      <c r="BO955" s="105">
        <v>49.092592592592595</v>
      </c>
      <c r="BP955" s="105">
        <v>94.1875</v>
      </c>
      <c r="BQ955" s="105">
        <v>82.144444444444431</v>
      </c>
      <c r="BR955" s="106">
        <v>44.392857142857132</v>
      </c>
      <c r="BS955" s="107"/>
      <c r="BT955" s="466">
        <v>6.0782051282051262</v>
      </c>
      <c r="BU955" s="108">
        <v>6.6824791587722618</v>
      </c>
      <c r="BV955" s="108">
        <v>10.746666666666666</v>
      </c>
      <c r="BW955" s="108">
        <v>12.506157635467982</v>
      </c>
      <c r="BX955" s="108">
        <v>13.51888888888889</v>
      </c>
      <c r="BY955" s="109">
        <v>11.655172413793105</v>
      </c>
      <c r="BZ955" s="109">
        <v>10.490476190476187</v>
      </c>
      <c r="CA955" s="109">
        <v>9.9655172413793078</v>
      </c>
      <c r="CB955" s="109">
        <v>9.7416256157635477</v>
      </c>
      <c r="CC955" s="109">
        <v>13.377394636015325</v>
      </c>
      <c r="CD955" s="109">
        <v>14.311224489795919</v>
      </c>
      <c r="CE955" s="109">
        <v>9.0357142857142847</v>
      </c>
      <c r="CF955" s="110"/>
      <c r="CG955" s="111">
        <v>29</v>
      </c>
      <c r="CH955" s="111">
        <v>43</v>
      </c>
      <c r="CI955" s="111">
        <v>31.5</v>
      </c>
      <c r="CJ955" s="111">
        <v>71.5</v>
      </c>
      <c r="CK955" s="111">
        <v>70</v>
      </c>
      <c r="CL955" s="111">
        <v>28.4</v>
      </c>
      <c r="CM955" s="111">
        <v>63</v>
      </c>
      <c r="CN955" s="111">
        <v>28.3</v>
      </c>
      <c r="CO955" s="111">
        <v>33.299999999999997</v>
      </c>
      <c r="CP955" s="111">
        <v>98</v>
      </c>
      <c r="CQ955" s="111">
        <v>70.8</v>
      </c>
      <c r="CR955" s="111">
        <v>28.5</v>
      </c>
      <c r="CS955" s="112"/>
      <c r="CT955" s="432" t="s">
        <v>701</v>
      </c>
      <c r="CU955" s="114"/>
      <c r="CV955" s="114"/>
      <c r="CW955" s="114"/>
      <c r="CX955" s="114"/>
      <c r="CY955" s="114"/>
      <c r="CZ955" s="114"/>
      <c r="DA955" s="114"/>
      <c r="DB955" s="115"/>
      <c r="DC955" s="116"/>
      <c r="DD955" s="116"/>
      <c r="DE955" s="116"/>
      <c r="DF955" s="117"/>
      <c r="DH955" s="119">
        <v>8.418360071301251</v>
      </c>
      <c r="DI955" s="119">
        <v>8.6212121212121229</v>
      </c>
      <c r="DJ955" s="120">
        <v>8.8240641711229966</v>
      </c>
      <c r="DK955" s="121"/>
      <c r="DL955" s="119">
        <v>11.041062801932368</v>
      </c>
      <c r="DM955" s="119">
        <v>11.944422485726836</v>
      </c>
      <c r="DN955" s="120">
        <v>16.762340799297323</v>
      </c>
      <c r="DO955" s="121"/>
      <c r="DP955" s="119">
        <v>12.681644100580268</v>
      </c>
      <c r="DQ955" s="119">
        <v>15.197843326885877</v>
      </c>
      <c r="DR955" s="120">
        <v>19.425058027079302</v>
      </c>
      <c r="DS955" s="121"/>
      <c r="DT955" s="119">
        <v>22.98885072655218</v>
      </c>
      <c r="DU955" s="119">
        <v>22.119524438573315</v>
      </c>
      <c r="DV955" s="120">
        <v>28.011624834874503</v>
      </c>
      <c r="DW955" s="121"/>
      <c r="DX955" s="119">
        <v>31.088648899188875</v>
      </c>
      <c r="DY955" s="119">
        <v>20.426836616454228</v>
      </c>
      <c r="DZ955" s="120">
        <v>34.47651448435689</v>
      </c>
      <c r="EA955" s="121"/>
      <c r="EB955" s="119">
        <v>25.425585937499992</v>
      </c>
      <c r="EC955" s="119">
        <v>13.82263997395833</v>
      </c>
      <c r="ED955" s="120">
        <v>12.410107421874997</v>
      </c>
      <c r="EE955" s="121"/>
      <c r="EF955" s="119">
        <v>15.136256925532916</v>
      </c>
      <c r="EG955" s="119">
        <v>14.133251948539769</v>
      </c>
      <c r="EH955" s="120">
        <v>12.947882430275142</v>
      </c>
      <c r="EI955" s="121"/>
      <c r="EJ955" s="119">
        <v>13.484075670498084</v>
      </c>
      <c r="EK955" s="119">
        <v>10.268642241379311</v>
      </c>
      <c r="EL955" s="120">
        <v>12.34311542145594</v>
      </c>
      <c r="EM955" s="121"/>
      <c r="EN955" s="119">
        <v>13.032515151515152</v>
      </c>
      <c r="EO955" s="119">
        <v>12.254454545454545</v>
      </c>
      <c r="EP955" s="120">
        <v>26.065030303030305</v>
      </c>
      <c r="EQ955" s="121"/>
      <c r="ER955" s="119">
        <v>23.562585616438358</v>
      </c>
      <c r="ES955" s="119">
        <v>28.410854261796047</v>
      </c>
      <c r="ET955" s="120">
        <v>32.968226788432268</v>
      </c>
      <c r="EU955" s="121"/>
      <c r="EV955" s="119">
        <v>28.387992125984244</v>
      </c>
      <c r="EW955" s="119">
        <v>26.128740157480316</v>
      </c>
      <c r="EX955" s="120">
        <v>20.333267716535428</v>
      </c>
      <c r="EY955" s="121"/>
      <c r="EZ955" s="119">
        <v>21.135110294117649</v>
      </c>
      <c r="FA955" s="119">
        <v>13.888786764705884</v>
      </c>
      <c r="FB955" s="120">
        <v>6.038602941176471</v>
      </c>
    </row>
    <row r="956" spans="1:158" s="118" customFormat="1" ht="15" customHeight="1" x14ac:dyDescent="0.25">
      <c r="A956" s="260">
        <v>21206490</v>
      </c>
      <c r="B956" s="534">
        <v>-74.139916670000005</v>
      </c>
      <c r="C956" s="534">
        <v>4.8350833299999998</v>
      </c>
      <c r="D956" s="87">
        <v>2570</v>
      </c>
      <c r="E956" s="431" t="s">
        <v>702</v>
      </c>
      <c r="F956" s="89" t="s">
        <v>455</v>
      </c>
      <c r="G956" s="89"/>
      <c r="H956" s="89"/>
      <c r="I956" s="89"/>
      <c r="J956" s="171" t="s">
        <v>1154</v>
      </c>
      <c r="K956" s="246" t="s">
        <v>1301</v>
      </c>
      <c r="L956" s="91" t="s">
        <v>1301</v>
      </c>
      <c r="M956" s="91" t="s">
        <v>1301</v>
      </c>
      <c r="N956" s="91" t="s">
        <v>1301</v>
      </c>
      <c r="O956" s="91" t="s">
        <v>1301</v>
      </c>
      <c r="P956" s="91" t="s">
        <v>1301</v>
      </c>
      <c r="Q956" s="91" t="s">
        <v>1301</v>
      </c>
      <c r="R956" s="91" t="s">
        <v>1301</v>
      </c>
      <c r="S956" s="91" t="s">
        <v>1301</v>
      </c>
      <c r="T956" s="126" t="s">
        <v>1301</v>
      </c>
      <c r="U956" s="126" t="s">
        <v>1301</v>
      </c>
      <c r="V956" s="661" t="s">
        <v>1301</v>
      </c>
      <c r="W956" s="661" t="s">
        <v>1301</v>
      </c>
      <c r="X956" s="126" t="s">
        <v>1301</v>
      </c>
      <c r="Y956" s="126" t="s">
        <v>1301</v>
      </c>
      <c r="Z956" s="339" t="s">
        <v>1301</v>
      </c>
      <c r="AA956" s="91" t="s">
        <v>1301</v>
      </c>
      <c r="AB956" s="91" t="s">
        <v>1301</v>
      </c>
      <c r="AC956" s="91" t="s">
        <v>1301</v>
      </c>
      <c r="AD956" s="246" t="s">
        <v>1301</v>
      </c>
      <c r="AE956" s="91" t="s">
        <v>1301</v>
      </c>
      <c r="AF956" s="91" t="s">
        <v>1301</v>
      </c>
      <c r="AG956" s="91" t="s">
        <v>1301</v>
      </c>
      <c r="AH956" s="91" t="s">
        <v>1301</v>
      </c>
      <c r="AI956" s="91" t="s">
        <v>1301</v>
      </c>
      <c r="AJ956" s="91" t="s">
        <v>1301</v>
      </c>
      <c r="AK956" s="91" t="s">
        <v>1301</v>
      </c>
      <c r="AL956" s="91" t="s">
        <v>1301</v>
      </c>
      <c r="AM956" s="126" t="s">
        <v>1301</v>
      </c>
      <c r="AN956" s="126" t="s">
        <v>1301</v>
      </c>
      <c r="AO956" s="120"/>
      <c r="AP956" s="92" t="str">
        <f t="shared" si="610"/>
        <v/>
      </c>
      <c r="AQ956" s="93" t="s">
        <v>1301</v>
      </c>
      <c r="AR956" s="483"/>
      <c r="AS956" s="484"/>
      <c r="AT956" s="96"/>
      <c r="AU956" s="97"/>
      <c r="AV956" s="98"/>
      <c r="AW956" s="58"/>
      <c r="AX956" s="99"/>
      <c r="AY956" s="100"/>
      <c r="AZ956" s="101"/>
      <c r="BA956" s="102" t="str">
        <f t="shared" si="611"/>
        <v/>
      </c>
      <c r="BB956" s="102" t="str">
        <f t="shared" si="612"/>
        <v/>
      </c>
      <c r="BC956" s="102" t="str">
        <f t="shared" si="613"/>
        <v/>
      </c>
      <c r="BD956" s="102" t="s">
        <v>1301</v>
      </c>
      <c r="BE956" s="103"/>
      <c r="BF956" s="171" t="s">
        <v>702</v>
      </c>
      <c r="BG956" s="105" t="s">
        <v>1301</v>
      </c>
      <c r="BH956" s="105" t="s">
        <v>1301</v>
      </c>
      <c r="BI956" s="105" t="s">
        <v>1301</v>
      </c>
      <c r="BJ956" s="105" t="s">
        <v>1301</v>
      </c>
      <c r="BK956" s="105" t="s">
        <v>1301</v>
      </c>
      <c r="BL956" s="105" t="s">
        <v>1301</v>
      </c>
      <c r="BM956" s="105" t="s">
        <v>1301</v>
      </c>
      <c r="BN956" s="105" t="s">
        <v>1301</v>
      </c>
      <c r="BO956" s="105" t="s">
        <v>1301</v>
      </c>
      <c r="BP956" s="105" t="s">
        <v>1301</v>
      </c>
      <c r="BQ956" s="105" t="s">
        <v>1301</v>
      </c>
      <c r="BR956" s="106" t="s">
        <v>1301</v>
      </c>
      <c r="BS956" s="107"/>
      <c r="BT956" s="466" t="s">
        <v>1301</v>
      </c>
      <c r="BU956" s="108" t="s">
        <v>1301</v>
      </c>
      <c r="BV956" s="108" t="s">
        <v>1301</v>
      </c>
      <c r="BW956" s="108" t="s">
        <v>1301</v>
      </c>
      <c r="BX956" s="108" t="s">
        <v>1301</v>
      </c>
      <c r="BY956" s="109" t="s">
        <v>1301</v>
      </c>
      <c r="BZ956" s="109" t="s">
        <v>1301</v>
      </c>
      <c r="CA956" s="109" t="s">
        <v>1301</v>
      </c>
      <c r="CB956" s="109" t="s">
        <v>1301</v>
      </c>
      <c r="CC956" s="109" t="s">
        <v>1301</v>
      </c>
      <c r="CD956" s="109" t="s">
        <v>1301</v>
      </c>
      <c r="CE956" s="109" t="s">
        <v>1301</v>
      </c>
      <c r="CF956" s="110"/>
      <c r="CG956" s="111"/>
      <c r="CH956" s="111"/>
      <c r="CI956" s="111"/>
      <c r="CJ956" s="111"/>
      <c r="CK956" s="111"/>
      <c r="CL956" s="111"/>
      <c r="CM956" s="111"/>
      <c r="CN956" s="111"/>
      <c r="CO956" s="111"/>
      <c r="CP956" s="111"/>
      <c r="CQ956" s="111"/>
      <c r="CR956" s="111"/>
      <c r="CS956" s="112"/>
      <c r="CT956" s="432" t="s">
        <v>702</v>
      </c>
      <c r="CU956" s="114"/>
      <c r="CV956" s="114"/>
      <c r="CW956" s="114"/>
      <c r="CX956" s="114"/>
      <c r="CY956" s="114"/>
      <c r="CZ956" s="114"/>
      <c r="DA956" s="114"/>
      <c r="DB956" s="115"/>
      <c r="DC956" s="116"/>
      <c r="DD956" s="116"/>
      <c r="DE956" s="116"/>
      <c r="DF956" s="117"/>
      <c r="DH956" s="119"/>
      <c r="DI956" s="119"/>
      <c r="DJ956" s="120"/>
      <c r="DK956" s="121"/>
      <c r="DL956" s="119"/>
      <c r="DM956" s="119"/>
      <c r="DN956" s="120"/>
      <c r="DO956" s="121"/>
      <c r="DP956" s="119"/>
      <c r="DQ956" s="119"/>
      <c r="DR956" s="120"/>
      <c r="DS956" s="121"/>
      <c r="DT956" s="119"/>
      <c r="DU956" s="119"/>
      <c r="DV956" s="120"/>
      <c r="DW956" s="121"/>
      <c r="DX956" s="119"/>
      <c r="DY956" s="119"/>
      <c r="DZ956" s="120"/>
      <c r="EA956" s="121"/>
      <c r="EB956" s="119"/>
      <c r="EC956" s="119"/>
      <c r="ED956" s="120"/>
      <c r="EE956" s="121"/>
      <c r="EF956" s="119"/>
      <c r="EG956" s="119"/>
      <c r="EH956" s="120"/>
      <c r="EI956" s="121"/>
      <c r="EJ956" s="119"/>
      <c r="EK956" s="119"/>
      <c r="EL956" s="120"/>
      <c r="EM956" s="121"/>
      <c r="EN956" s="119"/>
      <c r="EO956" s="119"/>
      <c r="EP956" s="120"/>
      <c r="EQ956" s="121"/>
      <c r="ER956" s="119"/>
      <c r="ES956" s="119"/>
      <c r="ET956" s="120"/>
      <c r="EU956" s="121"/>
      <c r="EV956" s="119"/>
      <c r="EW956" s="119"/>
      <c r="EX956" s="120"/>
      <c r="EY956" s="121"/>
      <c r="EZ956" s="119"/>
      <c r="FA956" s="119"/>
      <c r="FB956" s="120"/>
    </row>
    <row r="957" spans="1:158" s="118" customFormat="1" ht="15" customHeight="1" x14ac:dyDescent="0.25">
      <c r="A957" s="260">
        <v>21205770</v>
      </c>
      <c r="B957" s="534">
        <v>-74.272499999999994</v>
      </c>
      <c r="C957" s="534">
        <v>4.7288055599999996</v>
      </c>
      <c r="D957" s="87">
        <v>2550</v>
      </c>
      <c r="E957" s="431" t="s">
        <v>703</v>
      </c>
      <c r="F957" s="89" t="s">
        <v>455</v>
      </c>
      <c r="G957" s="89"/>
      <c r="H957" s="89"/>
      <c r="I957" s="89"/>
      <c r="J957" s="171" t="s">
        <v>1507</v>
      </c>
      <c r="K957" s="246" t="s">
        <v>1301</v>
      </c>
      <c r="L957" s="91" t="s">
        <v>1301</v>
      </c>
      <c r="M957" s="91" t="s">
        <v>1301</v>
      </c>
      <c r="N957" s="91" t="s">
        <v>1301</v>
      </c>
      <c r="O957" s="91" t="s">
        <v>1301</v>
      </c>
      <c r="P957" s="91" t="s">
        <v>1301</v>
      </c>
      <c r="Q957" s="91" t="s">
        <v>1301</v>
      </c>
      <c r="R957" s="91" t="s">
        <v>1301</v>
      </c>
      <c r="S957" s="91" t="s">
        <v>1301</v>
      </c>
      <c r="T957" s="126" t="s">
        <v>1301</v>
      </c>
      <c r="U957" s="126" t="s">
        <v>1301</v>
      </c>
      <c r="V957" s="661" t="s">
        <v>1301</v>
      </c>
      <c r="W957" s="661" t="s">
        <v>1301</v>
      </c>
      <c r="X957" s="126" t="s">
        <v>1301</v>
      </c>
      <c r="Y957" s="126" t="s">
        <v>1301</v>
      </c>
      <c r="Z957" s="339" t="s">
        <v>1301</v>
      </c>
      <c r="AA957" s="91" t="s">
        <v>1301</v>
      </c>
      <c r="AB957" s="91" t="s">
        <v>1301</v>
      </c>
      <c r="AC957" s="91" t="s">
        <v>1301</v>
      </c>
      <c r="AD957" s="246" t="s">
        <v>1301</v>
      </c>
      <c r="AE957" s="91" t="s">
        <v>1301</v>
      </c>
      <c r="AF957" s="91" t="s">
        <v>1301</v>
      </c>
      <c r="AG957" s="91" t="s">
        <v>1301</v>
      </c>
      <c r="AH957" s="91" t="s">
        <v>1301</v>
      </c>
      <c r="AI957" s="91" t="s">
        <v>1301</v>
      </c>
      <c r="AJ957" s="91" t="s">
        <v>1301</v>
      </c>
      <c r="AK957" s="91" t="s">
        <v>1301</v>
      </c>
      <c r="AL957" s="91" t="s">
        <v>1301</v>
      </c>
      <c r="AM957" s="126" t="s">
        <v>1301</v>
      </c>
      <c r="AN957" s="126" t="s">
        <v>1301</v>
      </c>
      <c r="AO957" s="120"/>
      <c r="AP957" s="92" t="str">
        <f t="shared" si="610"/>
        <v/>
      </c>
      <c r="AQ957" s="93">
        <v>79.801597562556466</v>
      </c>
      <c r="AR957" s="483"/>
      <c r="AS957" s="484"/>
      <c r="AT957" s="96"/>
      <c r="AU957" s="97"/>
      <c r="AV957" s="98"/>
      <c r="AW957" s="58"/>
      <c r="AX957" s="99"/>
      <c r="AY957" s="100"/>
      <c r="AZ957" s="101">
        <v>60</v>
      </c>
      <c r="BA957" s="102" t="str">
        <f t="shared" si="611"/>
        <v/>
      </c>
      <c r="BB957" s="102" t="str">
        <f t="shared" si="612"/>
        <v/>
      </c>
      <c r="BC957" s="102" t="str">
        <f t="shared" si="613"/>
        <v/>
      </c>
      <c r="BD957" s="102">
        <v>10.824382514037685</v>
      </c>
      <c r="BE957" s="103"/>
      <c r="BF957" s="171" t="s">
        <v>703</v>
      </c>
      <c r="BG957" s="105">
        <v>14.30833333333333</v>
      </c>
      <c r="BH957" s="105">
        <v>31.406695693731308</v>
      </c>
      <c r="BI957" s="105">
        <v>49.287499999999994</v>
      </c>
      <c r="BJ957" s="105">
        <v>79.801597562556466</v>
      </c>
      <c r="BK957" s="105">
        <v>93.694135076440659</v>
      </c>
      <c r="BL957" s="105">
        <v>58.911538461538484</v>
      </c>
      <c r="BM957" s="105">
        <v>41.037987388301516</v>
      </c>
      <c r="BN957" s="105">
        <v>33.312499999999993</v>
      </c>
      <c r="BO957" s="105">
        <v>44.794266255180041</v>
      </c>
      <c r="BP957" s="105">
        <v>75.817849617375018</v>
      </c>
      <c r="BQ957" s="105">
        <v>76.913506355102456</v>
      </c>
      <c r="BR957" s="106">
        <v>34.261874999999996</v>
      </c>
      <c r="BS957" s="107"/>
      <c r="BT957" s="108">
        <v>3.785076976817713</v>
      </c>
      <c r="BU957" s="108">
        <v>5.9956241974022157</v>
      </c>
      <c r="BV957" s="108">
        <v>8.7734252873563179</v>
      </c>
      <c r="BW957" s="108">
        <v>10.824382514037685</v>
      </c>
      <c r="BX957" s="108">
        <v>14.122738623695145</v>
      </c>
      <c r="BY957" s="109">
        <v>11.042145593869732</v>
      </c>
      <c r="BZ957" s="109">
        <v>9.1930912850453073</v>
      </c>
      <c r="CA957" s="109">
        <v>7.5672510822510795</v>
      </c>
      <c r="CB957" s="109">
        <v>8.3471011746873813</v>
      </c>
      <c r="CC957" s="109">
        <v>11.261066888208319</v>
      </c>
      <c r="CD957" s="109">
        <v>11.093880257673359</v>
      </c>
      <c r="CE957" s="109">
        <v>5.1875694707591258</v>
      </c>
      <c r="CF957" s="110"/>
      <c r="CG957" s="111">
        <v>28.9</v>
      </c>
      <c r="CH957" s="111">
        <v>40</v>
      </c>
      <c r="CI957" s="111">
        <v>30.1</v>
      </c>
      <c r="CJ957" s="111">
        <v>60</v>
      </c>
      <c r="CK957" s="111">
        <v>47.5</v>
      </c>
      <c r="CL957" s="111">
        <v>31</v>
      </c>
      <c r="CM957" s="111">
        <v>27.3</v>
      </c>
      <c r="CN957" s="111">
        <v>30</v>
      </c>
      <c r="CO957" s="111">
        <v>33.299999999999997</v>
      </c>
      <c r="CP957" s="111">
        <v>40.299999999999997</v>
      </c>
      <c r="CQ957" s="111">
        <v>36.1</v>
      </c>
      <c r="CR957" s="111">
        <v>38.799999999999997</v>
      </c>
      <c r="CS957" s="112"/>
      <c r="CT957" s="432" t="s">
        <v>703</v>
      </c>
      <c r="CU957" s="114"/>
      <c r="CV957" s="114"/>
      <c r="CW957" s="114"/>
      <c r="CX957" s="114"/>
      <c r="CY957" s="114"/>
      <c r="CZ957" s="114"/>
      <c r="DA957" s="114"/>
      <c r="DB957" s="115"/>
      <c r="DC957" s="116"/>
      <c r="DD957" s="116"/>
      <c r="DE957" s="116"/>
      <c r="DF957" s="117"/>
      <c r="DH957" s="119">
        <v>5.1776584317937697</v>
      </c>
      <c r="DI957" s="119">
        <v>2.9871106337271751</v>
      </c>
      <c r="DJ957" s="120">
        <v>5.0780880773361972</v>
      </c>
      <c r="DK957" s="121"/>
      <c r="DL957" s="119">
        <v>5.3320982456140351</v>
      </c>
      <c r="DM957" s="119">
        <v>15.483592982456139</v>
      </c>
      <c r="DN957" s="120">
        <v>8.4083087719298248</v>
      </c>
      <c r="DO957" s="121"/>
      <c r="DP957" s="119">
        <v>9.9603380079108224</v>
      </c>
      <c r="DQ957" s="119">
        <v>13.212693275800071</v>
      </c>
      <c r="DR957" s="120">
        <v>18.701042790363175</v>
      </c>
      <c r="DS957" s="121"/>
      <c r="DT957" s="119">
        <v>21.652010087524104</v>
      </c>
      <c r="DU957" s="119">
        <v>24.321435988725707</v>
      </c>
      <c r="DV957" s="120">
        <v>28.078405775602036</v>
      </c>
      <c r="DW957" s="121"/>
      <c r="DX957" s="119">
        <v>27.130645161290317</v>
      </c>
      <c r="DY957" s="119">
        <v>23.066129032258061</v>
      </c>
      <c r="DZ957" s="120">
        <v>25.403225806451609</v>
      </c>
      <c r="EA957" s="121"/>
      <c r="EB957" s="119">
        <v>24.661004857316339</v>
      </c>
      <c r="EC957" s="119">
        <v>13.553362173649065</v>
      </c>
      <c r="ED957" s="120">
        <v>11.515262598664243</v>
      </c>
      <c r="EE957" s="121"/>
      <c r="EF957" s="119">
        <v>12.96879120879121</v>
      </c>
      <c r="EG957" s="119">
        <v>11.043736263736264</v>
      </c>
      <c r="EH957" s="120">
        <v>15.501758241758242</v>
      </c>
      <c r="EI957" s="121"/>
      <c r="EJ957" s="119">
        <v>11.637395459976105</v>
      </c>
      <c r="EK957" s="119">
        <v>12.851732377538829</v>
      </c>
      <c r="EL957" s="120">
        <v>13.15531660692951</v>
      </c>
      <c r="EM957" s="121"/>
      <c r="EN957" s="119">
        <v>12.599900099900099</v>
      </c>
      <c r="EO957" s="119">
        <v>11.59190809190809</v>
      </c>
      <c r="EP957" s="120">
        <v>19.051048951048948</v>
      </c>
      <c r="EQ957" s="121"/>
      <c r="ER957" s="119">
        <v>21.426993893199874</v>
      </c>
      <c r="ES957" s="119">
        <v>26.759056889664361</v>
      </c>
      <c r="ET957" s="120">
        <v>25.969121630928878</v>
      </c>
      <c r="EU957" s="121"/>
      <c r="EV957" s="119">
        <v>25.796405190554133</v>
      </c>
      <c r="EW957" s="119">
        <v>19.965033902267947</v>
      </c>
      <c r="EX957" s="120">
        <v>19.273176291793316</v>
      </c>
      <c r="EY957" s="121"/>
      <c r="EZ957" s="119">
        <v>12.991830065359474</v>
      </c>
      <c r="FA957" s="119">
        <v>13.095764705882349</v>
      </c>
      <c r="FB957" s="120">
        <v>5.7164052287581688</v>
      </c>
    </row>
    <row r="958" spans="1:158" s="118" customFormat="1" ht="15" customHeight="1" x14ac:dyDescent="0.25">
      <c r="A958" s="260">
        <v>21205710</v>
      </c>
      <c r="B958" s="534">
        <v>-74.102666670000005</v>
      </c>
      <c r="C958" s="534">
        <v>4.6693333299999997</v>
      </c>
      <c r="D958" s="87">
        <v>2552</v>
      </c>
      <c r="E958" s="431" t="s">
        <v>503</v>
      </c>
      <c r="F958" s="89" t="s">
        <v>455</v>
      </c>
      <c r="G958" s="89" t="s">
        <v>1515</v>
      </c>
      <c r="H958" s="89" t="s">
        <v>1520</v>
      </c>
      <c r="I958" s="89" t="s">
        <v>1552</v>
      </c>
      <c r="J958" s="171" t="s">
        <v>1302</v>
      </c>
      <c r="K958" s="246">
        <v>2</v>
      </c>
      <c r="L958" s="91">
        <v>4</v>
      </c>
      <c r="M958" s="91">
        <v>0</v>
      </c>
      <c r="N958" s="91">
        <v>4.5</v>
      </c>
      <c r="O958" s="91">
        <v>2</v>
      </c>
      <c r="P958" s="91">
        <v>0</v>
      </c>
      <c r="Q958" s="91">
        <v>1.5</v>
      </c>
      <c r="R958" s="91">
        <v>0</v>
      </c>
      <c r="S958" s="91">
        <v>0</v>
      </c>
      <c r="T958" s="126">
        <v>4.5</v>
      </c>
      <c r="U958" s="126">
        <v>0</v>
      </c>
      <c r="V958" s="670">
        <v>2</v>
      </c>
      <c r="W958" s="670">
        <v>1</v>
      </c>
      <c r="X958" s="126">
        <v>2</v>
      </c>
      <c r="Y958" s="126">
        <v>10</v>
      </c>
      <c r="Z958" s="339">
        <v>13.5</v>
      </c>
      <c r="AA958" s="91">
        <v>3</v>
      </c>
      <c r="AB958" s="91">
        <v>4</v>
      </c>
      <c r="AC958" s="91">
        <v>7</v>
      </c>
      <c r="AD958" s="246">
        <v>1</v>
      </c>
      <c r="AE958" s="91">
        <v>0</v>
      </c>
      <c r="AF958" s="91">
        <v>0</v>
      </c>
      <c r="AG958" s="91">
        <v>3</v>
      </c>
      <c r="AH958" s="91">
        <v>0</v>
      </c>
      <c r="AI958" s="91">
        <v>2</v>
      </c>
      <c r="AJ958" s="91">
        <v>4</v>
      </c>
      <c r="AK958" s="91">
        <v>32</v>
      </c>
      <c r="AL958" s="91">
        <v>10.5</v>
      </c>
      <c r="AM958" s="126">
        <v>6.2</v>
      </c>
      <c r="AN958" s="126">
        <v>0</v>
      </c>
      <c r="AO958" s="120"/>
      <c r="AP958" s="92">
        <f t="shared" si="610"/>
        <v>119.7</v>
      </c>
      <c r="AQ958" s="93" t="s">
        <v>1301</v>
      </c>
      <c r="AR958" s="483"/>
      <c r="AS958" s="484"/>
      <c r="AT958" s="96">
        <f t="shared" ref="AT958:AT966" si="630">COUNT(K958:AO958)</f>
        <v>30</v>
      </c>
      <c r="AU958" s="97">
        <f t="shared" ref="AU958:AU966" si="631">COUNTIF(K958:AO958,"&gt;0")</f>
        <v>21</v>
      </c>
      <c r="AV958" s="98"/>
      <c r="AW958" s="58">
        <f t="shared" si="628"/>
        <v>0</v>
      </c>
      <c r="AX958" s="99"/>
      <c r="AY958" s="100">
        <f t="shared" ref="AY958:AY966" si="632">MAX(K958:AO958)</f>
        <v>32</v>
      </c>
      <c r="AZ958" s="101">
        <v>73.400000000000006</v>
      </c>
      <c r="BA958" s="102">
        <f t="shared" si="611"/>
        <v>-41.400000000000006</v>
      </c>
      <c r="BB958" s="102" t="str">
        <f t="shared" si="612"/>
        <v/>
      </c>
      <c r="BC958" s="102" t="str">
        <f t="shared" si="613"/>
        <v/>
      </c>
      <c r="BD958" s="102" t="s">
        <v>1301</v>
      </c>
      <c r="BE958" s="103" t="e">
        <f t="shared" ref="BE958:BE965" si="633">AU958-BD958</f>
        <v>#VALUE!</v>
      </c>
      <c r="BF958" s="171" t="s">
        <v>503</v>
      </c>
      <c r="BG958" s="105" t="s">
        <v>1301</v>
      </c>
      <c r="BH958" s="105" t="s">
        <v>1301</v>
      </c>
      <c r="BI958" s="105" t="s">
        <v>1301</v>
      </c>
      <c r="BJ958" s="105" t="s">
        <v>1301</v>
      </c>
      <c r="BK958" s="105" t="s">
        <v>1301</v>
      </c>
      <c r="BL958" s="105" t="s">
        <v>1301</v>
      </c>
      <c r="BM958" s="105" t="s">
        <v>1301</v>
      </c>
      <c r="BN958" s="105" t="s">
        <v>1301</v>
      </c>
      <c r="BO958" s="105" t="s">
        <v>1301</v>
      </c>
      <c r="BP958" s="105" t="s">
        <v>1301</v>
      </c>
      <c r="BQ958" s="105" t="s">
        <v>1301</v>
      </c>
      <c r="BR958" s="106" t="s">
        <v>1301</v>
      </c>
      <c r="BS958" s="107"/>
      <c r="BT958" s="108" t="s">
        <v>1301</v>
      </c>
      <c r="BU958" s="108" t="s">
        <v>1301</v>
      </c>
      <c r="BV958" s="108" t="s">
        <v>1301</v>
      </c>
      <c r="BW958" s="108" t="s">
        <v>1301</v>
      </c>
      <c r="BX958" s="108" t="s">
        <v>1301</v>
      </c>
      <c r="BY958" s="109" t="s">
        <v>1301</v>
      </c>
      <c r="BZ958" s="109" t="s">
        <v>1301</v>
      </c>
      <c r="CA958" s="109" t="s">
        <v>1301</v>
      </c>
      <c r="CB958" s="109" t="s">
        <v>1301</v>
      </c>
      <c r="CC958" s="109" t="s">
        <v>1301</v>
      </c>
      <c r="CD958" s="109" t="s">
        <v>1301</v>
      </c>
      <c r="CE958" s="109" t="s">
        <v>1301</v>
      </c>
      <c r="CF958" s="110"/>
      <c r="CG958" s="111">
        <v>40.6</v>
      </c>
      <c r="CH958" s="111">
        <v>73.400000000000006</v>
      </c>
      <c r="CI958" s="111">
        <v>73.3</v>
      </c>
      <c r="CJ958" s="111">
        <v>73.400000000000006</v>
      </c>
      <c r="CK958" s="111">
        <v>82</v>
      </c>
      <c r="CL958" s="111">
        <v>41.2</v>
      </c>
      <c r="CM958" s="111">
        <v>34.700000000000003</v>
      </c>
      <c r="CN958" s="111">
        <v>39</v>
      </c>
      <c r="CO958" s="111">
        <v>50.5</v>
      </c>
      <c r="CP958" s="111">
        <v>67.8</v>
      </c>
      <c r="CQ958" s="111">
        <v>62.5</v>
      </c>
      <c r="CR958" s="111">
        <v>58.4</v>
      </c>
      <c r="CS958" s="112"/>
      <c r="CT958" s="432" t="s">
        <v>503</v>
      </c>
      <c r="CU958" s="114">
        <f t="shared" ref="CU958:CU966" si="634">SUM(K958:T958)</f>
        <v>18.5</v>
      </c>
      <c r="CV958" s="114"/>
      <c r="CW958" s="114"/>
      <c r="CX958" s="114">
        <f t="shared" ref="CX958:CX966" si="635">SUM(U958:AD958)</f>
        <v>43.5</v>
      </c>
      <c r="CY958" s="114"/>
      <c r="CZ958" s="114"/>
      <c r="DA958" s="114">
        <f t="shared" ref="DA958:DA966" si="636">SUM(AE958:AO958)</f>
        <v>57.7</v>
      </c>
      <c r="DB958" s="115">
        <f t="shared" ref="DB958:DB966" si="637">+SUM(CU958:DA958)</f>
        <v>119.7</v>
      </c>
      <c r="DC958" s="116">
        <f t="shared" ref="DC958:DC966" si="638">COUNT(K958:T958)</f>
        <v>10</v>
      </c>
      <c r="DD958" s="116">
        <f t="shared" ref="DD958:DD966" si="639">COUNT(U958:AD958)</f>
        <v>10</v>
      </c>
      <c r="DE958" s="116">
        <f t="shared" ref="DE958:DE966" si="640">COUNT(AE958:AO958)</f>
        <v>10</v>
      </c>
      <c r="DF958" s="117">
        <f t="shared" ref="DF958:DF966" si="641">COUNT(K958:AO958)</f>
        <v>30</v>
      </c>
      <c r="DH958" s="119">
        <v>18.773305322128852</v>
      </c>
      <c r="DI958" s="119">
        <v>17.747441643323999</v>
      </c>
      <c r="DJ958" s="120">
        <v>15.798300653594772</v>
      </c>
      <c r="DK958" s="121"/>
      <c r="DL958" s="119">
        <v>17.736158688332601</v>
      </c>
      <c r="DM958" s="119">
        <v>21.323246962377393</v>
      </c>
      <c r="DN958" s="120">
        <v>20.127550871029129</v>
      </c>
      <c r="DO958" s="121"/>
      <c r="DP958" s="119">
        <v>20.827322715206673</v>
      </c>
      <c r="DQ958" s="119">
        <v>31.292282897231697</v>
      </c>
      <c r="DR958" s="120">
        <v>38.063727720894953</v>
      </c>
      <c r="DS958" s="121"/>
      <c r="DT958" s="119">
        <v>42.795298498778081</v>
      </c>
      <c r="DU958" s="119">
        <v>41.408413825206559</v>
      </c>
      <c r="DV958" s="120">
        <v>46.757826137553828</v>
      </c>
      <c r="DW958" s="121"/>
      <c r="DX958" s="119">
        <v>52.068572987878433</v>
      </c>
      <c r="DY958" s="119">
        <v>33.579732291606824</v>
      </c>
      <c r="DZ958" s="120">
        <v>48.1709254897455</v>
      </c>
      <c r="EA958" s="121"/>
      <c r="EB958" s="119">
        <v>28.986057692307693</v>
      </c>
      <c r="EC958" s="119">
        <v>19.890432692307691</v>
      </c>
      <c r="ED958" s="120">
        <v>15.092740384615384</v>
      </c>
      <c r="EE958" s="121"/>
      <c r="EF958" s="119">
        <v>19.139333333333333</v>
      </c>
      <c r="EG958" s="119">
        <v>14.404866666666665</v>
      </c>
      <c r="EH958" s="120">
        <v>14.807799999999999</v>
      </c>
      <c r="EI958" s="121"/>
      <c r="EJ958" s="119">
        <v>14.197811006628644</v>
      </c>
      <c r="EK958" s="119">
        <v>16.997379374132883</v>
      </c>
      <c r="EL958" s="120">
        <v>18.697117311546172</v>
      </c>
      <c r="EM958" s="121"/>
      <c r="EN958" s="119">
        <v>23.271207335710645</v>
      </c>
      <c r="EO958" s="119">
        <v>22.24150789607743</v>
      </c>
      <c r="EP958" s="120">
        <v>32.229592460519612</v>
      </c>
      <c r="EQ958" s="121"/>
      <c r="ER958" s="119">
        <v>34.309063621917495</v>
      </c>
      <c r="ES958" s="119">
        <v>41.612953916779482</v>
      </c>
      <c r="ET958" s="120">
        <v>49.685674768995369</v>
      </c>
      <c r="EU958" s="121"/>
      <c r="EV958" s="119">
        <v>41.494824158071332</v>
      </c>
      <c r="EW958" s="119">
        <v>46.061240213744256</v>
      </c>
      <c r="EX958" s="120">
        <v>35.340089474338264</v>
      </c>
      <c r="EY958" s="121"/>
      <c r="EZ958" s="119">
        <v>34.365830721003135</v>
      </c>
      <c r="FA958" s="119">
        <v>24.735845189293467</v>
      </c>
      <c r="FB958" s="120">
        <v>12.084687726067038</v>
      </c>
    </row>
    <row r="959" spans="1:158" s="118" customFormat="1" ht="15" customHeight="1" x14ac:dyDescent="0.25">
      <c r="A959" s="260">
        <v>21190030</v>
      </c>
      <c r="B959" s="534">
        <v>-74.45447222</v>
      </c>
      <c r="C959" s="534">
        <v>4.3480555599999997</v>
      </c>
      <c r="D959" s="87">
        <v>1635</v>
      </c>
      <c r="E959" s="431" t="s">
        <v>704</v>
      </c>
      <c r="F959" s="89" t="s">
        <v>455</v>
      </c>
      <c r="G959" s="89" t="s">
        <v>1515</v>
      </c>
      <c r="H959" s="89" t="s">
        <v>1520</v>
      </c>
      <c r="I959" s="89" t="s">
        <v>1668</v>
      </c>
      <c r="J959" s="171" t="s">
        <v>1193</v>
      </c>
      <c r="K959" s="339">
        <v>19</v>
      </c>
      <c r="L959" s="126">
        <v>13.5</v>
      </c>
      <c r="M959" s="126">
        <v>0</v>
      </c>
      <c r="N959" s="126">
        <v>0</v>
      </c>
      <c r="O959" s="126">
        <v>12.5</v>
      </c>
      <c r="P959" s="126">
        <v>0</v>
      </c>
      <c r="Q959" s="126">
        <v>0</v>
      </c>
      <c r="R959" s="126">
        <v>5</v>
      </c>
      <c r="S959" s="126">
        <v>0</v>
      </c>
      <c r="T959" s="126">
        <v>0.2</v>
      </c>
      <c r="U959" s="126">
        <v>0</v>
      </c>
      <c r="V959" s="661">
        <v>0</v>
      </c>
      <c r="W959" s="661">
        <v>0</v>
      </c>
      <c r="X959" s="126">
        <v>25</v>
      </c>
      <c r="Y959" s="126">
        <v>3.2</v>
      </c>
      <c r="Z959" s="339">
        <v>46.4</v>
      </c>
      <c r="AA959" s="91">
        <v>29</v>
      </c>
      <c r="AB959" s="126">
        <v>0.5</v>
      </c>
      <c r="AC959" s="126">
        <v>0.5</v>
      </c>
      <c r="AD959" s="339">
        <v>9.3000000000000007</v>
      </c>
      <c r="AE959" s="126">
        <v>0</v>
      </c>
      <c r="AF959" s="126">
        <v>0</v>
      </c>
      <c r="AG959" s="126">
        <v>8.8000000000000007</v>
      </c>
      <c r="AH959" s="126">
        <v>13.3</v>
      </c>
      <c r="AI959" s="126">
        <v>14</v>
      </c>
      <c r="AJ959" s="126">
        <v>0</v>
      </c>
      <c r="AK959" s="126">
        <v>2.4</v>
      </c>
      <c r="AL959" s="126">
        <v>1.7</v>
      </c>
      <c r="AM959" s="126">
        <v>1.5</v>
      </c>
      <c r="AN959" s="126">
        <v>0</v>
      </c>
      <c r="AO959" s="120"/>
      <c r="AP959" s="92">
        <f t="shared" si="610"/>
        <v>205.80000000000004</v>
      </c>
      <c r="AQ959" s="93">
        <v>133.61333333333337</v>
      </c>
      <c r="AR959" s="94">
        <f t="shared" ref="AR959:AR964" si="642">+AP959*100/AQ959</f>
        <v>154.02654425706015</v>
      </c>
      <c r="AS959" s="95">
        <f t="shared" ref="AS959:AS964" si="643">IF(AND((AP959*$AT$1*100/(AQ959*AT959))&gt;100+3.33*AP959-AQ959*AT959/$AT$1,AQ959&lt;30),IF(100+3.33*AP959-AQ959*AT959/$AT$1&gt;200,200,100+3.33*AP959-AQ959*AT959/$AT$1),IF((AP959*$AT$1*100/(AQ959*AT959))&lt;100+AP959-3.33*AQ959*AT959/$AT$1,100+AP959-3.33*AQ959*AT959/$AT$1,IF((AP959*$AT$1*100/(AQ959*AT959))&gt;200,200,(AP959*$AT$1*100/(AQ959*AT959)))))</f>
        <v>154.02654425706015</v>
      </c>
      <c r="AT959" s="96">
        <f t="shared" si="630"/>
        <v>30</v>
      </c>
      <c r="AU959" s="97">
        <f t="shared" si="631"/>
        <v>18</v>
      </c>
      <c r="AV959" s="98"/>
      <c r="AW959" s="58">
        <f t="shared" si="628"/>
        <v>0</v>
      </c>
      <c r="AX959" s="99"/>
      <c r="AY959" s="100">
        <f t="shared" si="632"/>
        <v>46.4</v>
      </c>
      <c r="AZ959" s="101">
        <v>74</v>
      </c>
      <c r="BA959" s="102">
        <f t="shared" si="611"/>
        <v>-27.6</v>
      </c>
      <c r="BB959" s="102" t="str">
        <f t="shared" si="612"/>
        <v/>
      </c>
      <c r="BC959" s="102" t="str">
        <f t="shared" si="613"/>
        <v/>
      </c>
      <c r="BD959" s="102">
        <v>13.5</v>
      </c>
      <c r="BE959" s="103">
        <f t="shared" si="633"/>
        <v>4.5</v>
      </c>
      <c r="BF959" s="171" t="s">
        <v>704</v>
      </c>
      <c r="BG959" s="105">
        <v>87.880000000000024</v>
      </c>
      <c r="BH959" s="105">
        <v>102.21666666666668</v>
      </c>
      <c r="BI959" s="105">
        <v>124.79</v>
      </c>
      <c r="BJ959" s="105">
        <v>133.61333333333337</v>
      </c>
      <c r="BK959" s="105">
        <v>104.12068965517241</v>
      </c>
      <c r="BL959" s="105">
        <v>46.913333333333334</v>
      </c>
      <c r="BM959" s="105">
        <v>41.024137931034495</v>
      </c>
      <c r="BN959" s="105">
        <v>34.00344827586207</v>
      </c>
      <c r="BO959" s="105">
        <v>70.356666666666641</v>
      </c>
      <c r="BP959" s="105">
        <v>129.88999999999999</v>
      </c>
      <c r="BQ959" s="105">
        <v>156.48333333333332</v>
      </c>
      <c r="BR959" s="106">
        <v>92.75333333333333</v>
      </c>
      <c r="BS959" s="107"/>
      <c r="BT959" s="142">
        <v>8.1999999999999957</v>
      </c>
      <c r="BU959" s="143">
        <v>9.0907943349753673</v>
      </c>
      <c r="BV959" s="143">
        <v>12.166666666666664</v>
      </c>
      <c r="BW959" s="143">
        <v>13.5</v>
      </c>
      <c r="BX959" s="143">
        <v>13.172413793103448</v>
      </c>
      <c r="BY959" s="143">
        <v>9.3666666666666671</v>
      </c>
      <c r="BZ959" s="143">
        <v>8.845555555555551</v>
      </c>
      <c r="CA959" s="143">
        <v>6.9781609195402261</v>
      </c>
      <c r="CB959" s="143">
        <v>8.8000000000000007</v>
      </c>
      <c r="CC959" s="143">
        <v>12.799999999999999</v>
      </c>
      <c r="CD959" s="143">
        <v>14.533333333333333</v>
      </c>
      <c r="CE959" s="144">
        <v>8.9333333333333318</v>
      </c>
      <c r="CF959" s="110"/>
      <c r="CG959" s="111">
        <v>60</v>
      </c>
      <c r="CH959" s="111">
        <v>73</v>
      </c>
      <c r="CI959" s="111">
        <v>83</v>
      </c>
      <c r="CJ959" s="111">
        <v>74</v>
      </c>
      <c r="CK959" s="111">
        <v>66.5</v>
      </c>
      <c r="CL959" s="111">
        <v>70</v>
      </c>
      <c r="CM959" s="111">
        <v>83</v>
      </c>
      <c r="CN959" s="111">
        <v>70</v>
      </c>
      <c r="CO959" s="111">
        <v>86</v>
      </c>
      <c r="CP959" s="111">
        <v>88</v>
      </c>
      <c r="CQ959" s="111">
        <v>87</v>
      </c>
      <c r="CR959" s="111">
        <v>92.5</v>
      </c>
      <c r="CS959" s="112"/>
      <c r="CT959" s="432" t="s">
        <v>704</v>
      </c>
      <c r="CU959" s="114">
        <f t="shared" si="634"/>
        <v>50.2</v>
      </c>
      <c r="CV959" s="114"/>
      <c r="CW959" s="114"/>
      <c r="CX959" s="114">
        <f t="shared" si="635"/>
        <v>113.89999999999999</v>
      </c>
      <c r="CY959" s="114"/>
      <c r="CZ959" s="114"/>
      <c r="DA959" s="114">
        <f t="shared" si="636"/>
        <v>41.7</v>
      </c>
      <c r="DB959" s="115">
        <f t="shared" si="637"/>
        <v>205.8</v>
      </c>
      <c r="DC959" s="116">
        <f t="shared" si="638"/>
        <v>10</v>
      </c>
      <c r="DD959" s="116">
        <f t="shared" si="639"/>
        <v>10</v>
      </c>
      <c r="DE959" s="116">
        <f t="shared" si="640"/>
        <v>10</v>
      </c>
      <c r="DF959" s="117">
        <f t="shared" si="641"/>
        <v>30</v>
      </c>
      <c r="DH959" s="119">
        <v>31.214590347923682</v>
      </c>
      <c r="DI959" s="119">
        <v>35.816741488963714</v>
      </c>
      <c r="DJ959" s="120">
        <v>22.110334829779276</v>
      </c>
      <c r="DK959" s="121"/>
      <c r="DL959" s="119">
        <v>28.864163822525597</v>
      </c>
      <c r="DM959" s="119">
        <v>31.67040197193781</v>
      </c>
      <c r="DN959" s="120">
        <v>27.561267538869931</v>
      </c>
      <c r="DO959" s="121"/>
      <c r="DP959" s="119">
        <v>31.601041666666671</v>
      </c>
      <c r="DQ959" s="119">
        <v>43.401430643459918</v>
      </c>
      <c r="DR959" s="120">
        <v>51.401694356540091</v>
      </c>
      <c r="DS959" s="121"/>
      <c r="DT959" s="119">
        <v>38.478724580017683</v>
      </c>
      <c r="DU959" s="119">
        <v>43.076182581786036</v>
      </c>
      <c r="DV959" s="120">
        <v>31.482592838196286</v>
      </c>
      <c r="DW959" s="121"/>
      <c r="DX959" s="119">
        <v>41.113122605363984</v>
      </c>
      <c r="DY959" s="119">
        <v>25.908269476372922</v>
      </c>
      <c r="DZ959" s="120">
        <v>37.411941251596424</v>
      </c>
      <c r="EA959" s="121"/>
      <c r="EB959" s="119">
        <v>21.3327427184466</v>
      </c>
      <c r="EC959" s="119">
        <v>14.622443365695791</v>
      </c>
      <c r="ED959" s="120">
        <v>15.62398058252427</v>
      </c>
      <c r="EE959" s="121"/>
      <c r="EF959" s="119">
        <v>17</v>
      </c>
      <c r="EG959" s="119">
        <v>11.9</v>
      </c>
      <c r="EH959" s="120">
        <v>23.4</v>
      </c>
      <c r="EI959" s="121"/>
      <c r="EJ959" s="119">
        <v>11.572017543859648</v>
      </c>
      <c r="EK959" s="119">
        <v>9.0780482456140348</v>
      </c>
      <c r="EL959" s="120">
        <v>17.258267543859649</v>
      </c>
      <c r="EM959" s="121"/>
      <c r="EN959" s="119">
        <v>24.877767857142853</v>
      </c>
      <c r="EO959" s="119">
        <v>28.174821428571427</v>
      </c>
      <c r="EP959" s="120">
        <v>30.872410714285714</v>
      </c>
      <c r="EQ959" s="121"/>
      <c r="ER959" s="119">
        <v>34.38301514154049</v>
      </c>
      <c r="ES959" s="119">
        <v>60.769980250164586</v>
      </c>
      <c r="ET959" s="120">
        <v>56.672004608294934</v>
      </c>
      <c r="EU959" s="121"/>
      <c r="EV959" s="119">
        <v>48.712448875255632</v>
      </c>
      <c r="EW959" s="119">
        <v>54.914033742331291</v>
      </c>
      <c r="EX959" s="120">
        <v>43.111017382413095</v>
      </c>
      <c r="EY959" s="121"/>
      <c r="EZ959" s="119">
        <v>49.195136738906079</v>
      </c>
      <c r="FA959" s="119">
        <v>29.537452700378392</v>
      </c>
      <c r="FB959" s="120">
        <v>19.963243894048844</v>
      </c>
    </row>
    <row r="960" spans="1:158" s="118" customFormat="1" ht="15" customHeight="1" x14ac:dyDescent="0.25">
      <c r="A960" s="260">
        <v>21195190</v>
      </c>
      <c r="B960" s="534">
        <v>-74.311750000000004</v>
      </c>
      <c r="C960" s="534">
        <v>4.3101111100000002</v>
      </c>
      <c r="D960" s="87">
        <v>2256</v>
      </c>
      <c r="E960" s="431" t="s">
        <v>705</v>
      </c>
      <c r="F960" s="89" t="s">
        <v>455</v>
      </c>
      <c r="G960" s="89" t="s">
        <v>1515</v>
      </c>
      <c r="H960" s="89" t="s">
        <v>1520</v>
      </c>
      <c r="I960" s="89" t="s">
        <v>1668</v>
      </c>
      <c r="J960" s="171" t="s">
        <v>1194</v>
      </c>
      <c r="K960" s="339">
        <v>19</v>
      </c>
      <c r="L960" s="126">
        <v>0</v>
      </c>
      <c r="M960" s="126">
        <v>1.2</v>
      </c>
      <c r="N960" s="126">
        <v>6.1</v>
      </c>
      <c r="O960" s="126">
        <v>11</v>
      </c>
      <c r="P960" s="126">
        <v>1.5</v>
      </c>
      <c r="Q960" s="126">
        <v>0</v>
      </c>
      <c r="R960" s="126">
        <v>0</v>
      </c>
      <c r="S960" s="126">
        <v>0</v>
      </c>
      <c r="T960" s="126">
        <v>0</v>
      </c>
      <c r="U960" s="126">
        <v>0</v>
      </c>
      <c r="V960" s="661">
        <v>0</v>
      </c>
      <c r="W960" s="661">
        <v>0</v>
      </c>
      <c r="X960" s="126">
        <v>22.6</v>
      </c>
      <c r="Y960" s="126">
        <v>17.600000000000001</v>
      </c>
      <c r="Z960" s="339">
        <v>20.6</v>
      </c>
      <c r="AA960" s="91">
        <v>6.7</v>
      </c>
      <c r="AB960" s="126">
        <v>0</v>
      </c>
      <c r="AC960" s="126">
        <v>19</v>
      </c>
      <c r="AD960" s="339">
        <v>3</v>
      </c>
      <c r="AE960" s="126">
        <v>0</v>
      </c>
      <c r="AF960" s="126">
        <v>0.8</v>
      </c>
      <c r="AG960" s="126">
        <v>4.0999999999999996</v>
      </c>
      <c r="AH960" s="126">
        <v>5.3</v>
      </c>
      <c r="AI960" s="126">
        <v>8.3000000000000007</v>
      </c>
      <c r="AJ960" s="126">
        <v>0</v>
      </c>
      <c r="AK960" s="126">
        <v>2.8</v>
      </c>
      <c r="AL960" s="126">
        <v>7.3</v>
      </c>
      <c r="AM960" s="126">
        <v>1.9</v>
      </c>
      <c r="AN960" s="126">
        <v>0</v>
      </c>
      <c r="AO960" s="120"/>
      <c r="AP960" s="92">
        <f t="shared" si="610"/>
        <v>158.80000000000007</v>
      </c>
      <c r="AQ960" s="93">
        <v>102.68888888888888</v>
      </c>
      <c r="AR960" s="94">
        <f t="shared" si="642"/>
        <v>154.64185241289772</v>
      </c>
      <c r="AS960" s="95">
        <f t="shared" si="643"/>
        <v>154.64185241289772</v>
      </c>
      <c r="AT960" s="96">
        <f t="shared" si="630"/>
        <v>30</v>
      </c>
      <c r="AU960" s="97">
        <f t="shared" si="631"/>
        <v>18</v>
      </c>
      <c r="AV960" s="98"/>
      <c r="AW960" s="58">
        <f t="shared" si="628"/>
        <v>0</v>
      </c>
      <c r="AX960" s="99"/>
      <c r="AY960" s="100">
        <f t="shared" si="632"/>
        <v>22.6</v>
      </c>
      <c r="AZ960" s="101"/>
      <c r="BA960" s="102" t="str">
        <f t="shared" si="611"/>
        <v/>
      </c>
      <c r="BB960" s="102" t="str">
        <f t="shared" si="612"/>
        <v/>
      </c>
      <c r="BC960" s="102" t="str">
        <f t="shared" si="613"/>
        <v/>
      </c>
      <c r="BD960" s="102">
        <v>13.683709869203327</v>
      </c>
      <c r="BE960" s="103">
        <f t="shared" si="633"/>
        <v>4.3162901307966735</v>
      </c>
      <c r="BF960" s="171" t="s">
        <v>705</v>
      </c>
      <c r="BG960" s="105">
        <v>47.662962962962958</v>
      </c>
      <c r="BH960" s="105">
        <v>57.638461538461534</v>
      </c>
      <c r="BI960" s="105">
        <v>90.073333333333323</v>
      </c>
      <c r="BJ960" s="105">
        <v>102.68888888888888</v>
      </c>
      <c r="BK960" s="105">
        <v>87.080769230769221</v>
      </c>
      <c r="BL960" s="105">
        <v>55.10878587563834</v>
      </c>
      <c r="BM960" s="105">
        <v>52.280000000000015</v>
      </c>
      <c r="BN960" s="105">
        <v>45.062500000000007</v>
      </c>
      <c r="BO960" s="105">
        <v>49.849999999999994</v>
      </c>
      <c r="BP960" s="105">
        <v>106.5153846153846</v>
      </c>
      <c r="BQ960" s="105">
        <v>118.49615384615387</v>
      </c>
      <c r="BR960" s="106">
        <v>59.408000000000001</v>
      </c>
      <c r="BS960" s="107"/>
      <c r="BT960" s="142">
        <v>6.6977040816326507</v>
      </c>
      <c r="BU960" s="143">
        <v>7.898763911694946</v>
      </c>
      <c r="BV960" s="143">
        <v>10.93333333333333</v>
      </c>
      <c r="BW960" s="143">
        <v>13.683709869203327</v>
      </c>
      <c r="BX960" s="143">
        <v>14.503703703703701</v>
      </c>
      <c r="BY960" s="143">
        <v>12.272844652155001</v>
      </c>
      <c r="BZ960" s="143">
        <v>12.569178373776079</v>
      </c>
      <c r="CA960" s="143">
        <v>9.1018315018314979</v>
      </c>
      <c r="CB960" s="143">
        <v>9.6449553001277142</v>
      </c>
      <c r="CC960" s="143">
        <v>14.127713920817369</v>
      </c>
      <c r="CD960" s="143">
        <v>14.502463054187192</v>
      </c>
      <c r="CE960" s="144">
        <v>8.3604938271604912</v>
      </c>
      <c r="CF960" s="110"/>
      <c r="CG960" s="111"/>
      <c r="CH960" s="111"/>
      <c r="CI960" s="111"/>
      <c r="CJ960" s="111"/>
      <c r="CK960" s="111"/>
      <c r="CL960" s="111"/>
      <c r="CM960" s="111"/>
      <c r="CN960" s="111"/>
      <c r="CO960" s="111"/>
      <c r="CP960" s="111"/>
      <c r="CQ960" s="111"/>
      <c r="CR960" s="111"/>
      <c r="CS960" s="112"/>
      <c r="CT960" s="432" t="s">
        <v>705</v>
      </c>
      <c r="CU960" s="114">
        <f t="shared" si="634"/>
        <v>38.799999999999997</v>
      </c>
      <c r="CV960" s="114"/>
      <c r="CW960" s="114"/>
      <c r="CX960" s="114">
        <f t="shared" si="635"/>
        <v>89.5</v>
      </c>
      <c r="CY960" s="114"/>
      <c r="CZ960" s="114"/>
      <c r="DA960" s="114">
        <f t="shared" si="636"/>
        <v>30.5</v>
      </c>
      <c r="DB960" s="115">
        <f t="shared" si="637"/>
        <v>158.80000000000001</v>
      </c>
      <c r="DC960" s="116">
        <f t="shared" si="638"/>
        <v>10</v>
      </c>
      <c r="DD960" s="116">
        <f t="shared" si="639"/>
        <v>10</v>
      </c>
      <c r="DE960" s="116">
        <f t="shared" si="640"/>
        <v>10</v>
      </c>
      <c r="DF960" s="117">
        <f t="shared" si="641"/>
        <v>30</v>
      </c>
      <c r="DH960" s="119">
        <v>23.50683256930801</v>
      </c>
      <c r="DI960" s="119">
        <v>14.188808848140873</v>
      </c>
      <c r="DJ960" s="120">
        <v>16.200654878847416</v>
      </c>
      <c r="DK960" s="121"/>
      <c r="DL960" s="119">
        <v>12.8790073474284</v>
      </c>
      <c r="DM960" s="119">
        <v>24.743919628130151</v>
      </c>
      <c r="DN960" s="120">
        <v>14.400149947518369</v>
      </c>
      <c r="DO960" s="121"/>
      <c r="DP960" s="119">
        <v>23.286735842985841</v>
      </c>
      <c r="DQ960" s="119">
        <v>32.445535714285711</v>
      </c>
      <c r="DR960" s="120">
        <v>30.789157014157016</v>
      </c>
      <c r="DS960" s="121"/>
      <c r="DT960" s="119">
        <v>25.96797982551799</v>
      </c>
      <c r="DU960" s="119">
        <v>37.692328925845139</v>
      </c>
      <c r="DV960" s="120">
        <v>37.886119820065424</v>
      </c>
      <c r="DW960" s="121"/>
      <c r="DX960" s="119">
        <v>37.232570138664954</v>
      </c>
      <c r="DY960" s="119">
        <v>22.725056433408579</v>
      </c>
      <c r="DZ960" s="120">
        <v>29.928087713640764</v>
      </c>
      <c r="EA960" s="121"/>
      <c r="EB960" s="119">
        <v>21.282828894269578</v>
      </c>
      <c r="EC960" s="119">
        <v>16.229371805219266</v>
      </c>
      <c r="ED960" s="120">
        <v>14.091370729082596</v>
      </c>
      <c r="EE960" s="121"/>
      <c r="EF960" s="119">
        <v>17.008453085376161</v>
      </c>
      <c r="EG960" s="119">
        <v>14.123978585517044</v>
      </c>
      <c r="EH960" s="120">
        <v>19.296139757678215</v>
      </c>
      <c r="EI960" s="121"/>
      <c r="EJ960" s="119">
        <v>12.721667766413724</v>
      </c>
      <c r="EK960" s="119">
        <v>12.212801055757176</v>
      </c>
      <c r="EL960" s="120">
        <v>19.13338832068624</v>
      </c>
      <c r="EM960" s="121"/>
      <c r="EN960" s="119">
        <v>16.697482638888889</v>
      </c>
      <c r="EO960" s="119">
        <v>16.697482638888889</v>
      </c>
      <c r="EP960" s="120">
        <v>23.180034722222224</v>
      </c>
      <c r="EQ960" s="121"/>
      <c r="ER960" s="119">
        <v>29.34778214486245</v>
      </c>
      <c r="ES960" s="119">
        <v>41.168416619876488</v>
      </c>
      <c r="ET960" s="120">
        <v>41.168416619876488</v>
      </c>
      <c r="EU960" s="121"/>
      <c r="EV960" s="119">
        <v>39.71738178633975</v>
      </c>
      <c r="EW960" s="119">
        <v>40.117556917688262</v>
      </c>
      <c r="EX960" s="120">
        <v>34.415061295971974</v>
      </c>
      <c r="EY960" s="121"/>
      <c r="EZ960" s="119">
        <v>26.902058873574944</v>
      </c>
      <c r="FA960" s="119">
        <v>20.693891441211498</v>
      </c>
      <c r="FB960" s="120">
        <v>16.752197833361688</v>
      </c>
    </row>
    <row r="961" spans="1:158" s="118" customFormat="1" ht="15" customHeight="1" x14ac:dyDescent="0.25">
      <c r="A961" s="260">
        <v>21200620</v>
      </c>
      <c r="B961" s="534">
        <v>-73.69686111</v>
      </c>
      <c r="C961" s="534">
        <v>5.0791666700000002</v>
      </c>
      <c r="D961" s="87">
        <v>2820</v>
      </c>
      <c r="E961" s="431" t="s">
        <v>706</v>
      </c>
      <c r="F961" s="89" t="s">
        <v>455</v>
      </c>
      <c r="G961" s="89" t="s">
        <v>1515</v>
      </c>
      <c r="H961" s="89" t="s">
        <v>1520</v>
      </c>
      <c r="I961" s="89" t="s">
        <v>1552</v>
      </c>
      <c r="J961" s="171" t="s">
        <v>1160</v>
      </c>
      <c r="K961" s="339">
        <v>0</v>
      </c>
      <c r="L961" s="126">
        <v>0</v>
      </c>
      <c r="M961" s="126">
        <v>3</v>
      </c>
      <c r="N961" s="126">
        <v>0.1</v>
      </c>
      <c r="O961" s="126">
        <v>8.3000000000000007</v>
      </c>
      <c r="P961" s="126">
        <v>2.2000000000000002</v>
      </c>
      <c r="Q961" s="126">
        <v>6.2</v>
      </c>
      <c r="R961" s="126">
        <v>0.5</v>
      </c>
      <c r="S961" s="126">
        <v>0</v>
      </c>
      <c r="T961" s="126">
        <v>6.1</v>
      </c>
      <c r="U961" s="126">
        <v>0</v>
      </c>
      <c r="V961" s="661">
        <v>0</v>
      </c>
      <c r="W961" s="661">
        <v>4</v>
      </c>
      <c r="X961" s="126">
        <v>10</v>
      </c>
      <c r="Y961" s="126">
        <v>12</v>
      </c>
      <c r="Z961" s="339">
        <v>15</v>
      </c>
      <c r="AA961" s="91">
        <v>6.5</v>
      </c>
      <c r="AB961" s="126">
        <v>0.5</v>
      </c>
      <c r="AC961" s="126">
        <v>0</v>
      </c>
      <c r="AD961" s="339">
        <v>0</v>
      </c>
      <c r="AE961" s="126">
        <v>0</v>
      </c>
      <c r="AF961" s="126">
        <v>8.5</v>
      </c>
      <c r="AG961" s="126">
        <v>4.2</v>
      </c>
      <c r="AH961" s="126">
        <v>12</v>
      </c>
      <c r="AI961" s="126">
        <v>2.2000000000000002</v>
      </c>
      <c r="AJ961" s="126">
        <v>1.6</v>
      </c>
      <c r="AK961" s="126">
        <v>1.7</v>
      </c>
      <c r="AL961" s="126">
        <v>0.4</v>
      </c>
      <c r="AM961" s="126">
        <v>5.3</v>
      </c>
      <c r="AN961" s="126">
        <v>0</v>
      </c>
      <c r="AO961" s="120"/>
      <c r="AP961" s="92">
        <f t="shared" si="610"/>
        <v>110.30000000000001</v>
      </c>
      <c r="AQ961" s="93">
        <v>108.9392857142857</v>
      </c>
      <c r="AR961" s="94">
        <f t="shared" si="642"/>
        <v>101.2490574697571</v>
      </c>
      <c r="AS961" s="95">
        <f t="shared" si="643"/>
        <v>101.2490574697571</v>
      </c>
      <c r="AT961" s="96">
        <f t="shared" si="630"/>
        <v>30</v>
      </c>
      <c r="AU961" s="97">
        <f t="shared" si="631"/>
        <v>21</v>
      </c>
      <c r="AV961" s="98"/>
      <c r="AW961" s="58">
        <f t="shared" si="628"/>
        <v>0</v>
      </c>
      <c r="AX961" s="99"/>
      <c r="AY961" s="100">
        <f t="shared" si="632"/>
        <v>15</v>
      </c>
      <c r="AZ961" s="101">
        <v>60</v>
      </c>
      <c r="BA961" s="102">
        <f t="shared" si="611"/>
        <v>-45</v>
      </c>
      <c r="BB961" s="102" t="str">
        <f t="shared" si="612"/>
        <v/>
      </c>
      <c r="BC961" s="102" t="str">
        <f t="shared" si="613"/>
        <v/>
      </c>
      <c r="BD961" s="102">
        <v>13.857471264367817</v>
      </c>
      <c r="BE961" s="103">
        <f t="shared" si="633"/>
        <v>7.1425287356321832</v>
      </c>
      <c r="BF961" s="171" t="s">
        <v>706</v>
      </c>
      <c r="BG961" s="105">
        <v>17.277777777777775</v>
      </c>
      <c r="BH961" s="105">
        <v>29.020689655172415</v>
      </c>
      <c r="BI961" s="105">
        <v>66.099999999999994</v>
      </c>
      <c r="BJ961" s="105">
        <v>108.9392857142857</v>
      </c>
      <c r="BK961" s="105">
        <v>154.01333333333332</v>
      </c>
      <c r="BL961" s="105">
        <v>221.48666666666665</v>
      </c>
      <c r="BM961" s="105">
        <v>251.2678571428572</v>
      </c>
      <c r="BN961" s="105">
        <v>175.81724137931033</v>
      </c>
      <c r="BO961" s="105">
        <v>91.651724137931026</v>
      </c>
      <c r="BP961" s="105">
        <v>88.551724137931018</v>
      </c>
      <c r="BQ961" s="105">
        <v>77.33448275862068</v>
      </c>
      <c r="BR961" s="106">
        <v>27.560714285714287</v>
      </c>
      <c r="BS961" s="107"/>
      <c r="BT961" s="142">
        <v>3.5822988505747122</v>
      </c>
      <c r="BU961" s="143">
        <v>5.0979885057471259</v>
      </c>
      <c r="BV961" s="143">
        <v>9.0822222222222173</v>
      </c>
      <c r="BW961" s="143">
        <v>13.857471264367817</v>
      </c>
      <c r="BX961" s="143">
        <v>18.799999999999997</v>
      </c>
      <c r="BY961" s="143">
        <v>21.9</v>
      </c>
      <c r="BZ961" s="143">
        <v>22.886746031746032</v>
      </c>
      <c r="CA961" s="143">
        <v>19.725555555555552</v>
      </c>
      <c r="CB961" s="143">
        <v>12.379310344827589</v>
      </c>
      <c r="CC961" s="143">
        <v>12.973333333333331</v>
      </c>
      <c r="CD961" s="143">
        <v>10.37471264367816</v>
      </c>
      <c r="CE961" s="144">
        <v>4.6711111111111094</v>
      </c>
      <c r="CF961" s="110"/>
      <c r="CG961" s="111">
        <v>22</v>
      </c>
      <c r="CH961" s="111">
        <v>23.5</v>
      </c>
      <c r="CI961" s="111">
        <v>50</v>
      </c>
      <c r="CJ961" s="111">
        <v>60</v>
      </c>
      <c r="CK961" s="111">
        <v>44</v>
      </c>
      <c r="CL961" s="111">
        <v>50</v>
      </c>
      <c r="CM961" s="111">
        <v>91</v>
      </c>
      <c r="CN961" s="111">
        <v>50</v>
      </c>
      <c r="CO961" s="111">
        <v>34</v>
      </c>
      <c r="CP961" s="111">
        <v>40</v>
      </c>
      <c r="CQ961" s="111">
        <v>45</v>
      </c>
      <c r="CR961" s="111">
        <v>40</v>
      </c>
      <c r="CS961" s="112"/>
      <c r="CT961" s="432" t="s">
        <v>706</v>
      </c>
      <c r="CU961" s="114">
        <f t="shared" si="634"/>
        <v>26.4</v>
      </c>
      <c r="CV961" s="114"/>
      <c r="CW961" s="114"/>
      <c r="CX961" s="114">
        <f t="shared" si="635"/>
        <v>48</v>
      </c>
      <c r="CY961" s="114"/>
      <c r="CZ961" s="114"/>
      <c r="DA961" s="114">
        <f t="shared" si="636"/>
        <v>35.9</v>
      </c>
      <c r="DB961" s="115">
        <f t="shared" si="637"/>
        <v>110.30000000000001</v>
      </c>
      <c r="DC961" s="116">
        <f t="shared" si="638"/>
        <v>10</v>
      </c>
      <c r="DD961" s="116">
        <f t="shared" si="639"/>
        <v>10</v>
      </c>
      <c r="DE961" s="116">
        <f t="shared" si="640"/>
        <v>10</v>
      </c>
      <c r="DF961" s="117">
        <f t="shared" si="641"/>
        <v>30</v>
      </c>
      <c r="DH961" s="119">
        <v>5.8113478260869567</v>
      </c>
      <c r="DI961" s="119">
        <v>6.7131086956521751</v>
      </c>
      <c r="DJ961" s="120">
        <v>5.91154347826087</v>
      </c>
      <c r="DK961" s="121"/>
      <c r="DL961" s="119">
        <v>12.783154761904759</v>
      </c>
      <c r="DM961" s="119">
        <v>9.3608928571428578</v>
      </c>
      <c r="DN961" s="120">
        <v>11.675952380952381</v>
      </c>
      <c r="DO961" s="121"/>
      <c r="DP961" s="119">
        <v>13.759072475143904</v>
      </c>
      <c r="DQ961" s="119">
        <v>22.865796703296706</v>
      </c>
      <c r="DR961" s="120">
        <v>21.578976975405546</v>
      </c>
      <c r="DS961" s="121"/>
      <c r="DT961" s="119">
        <v>25.702089770694425</v>
      </c>
      <c r="DU961" s="119">
        <v>34.102772808586771</v>
      </c>
      <c r="DV961" s="120">
        <v>34.802829728411126</v>
      </c>
      <c r="DW961" s="121"/>
      <c r="DX961" s="119">
        <v>45.298921839299318</v>
      </c>
      <c r="DY961" s="119">
        <v>55.998667174409761</v>
      </c>
      <c r="DZ961" s="120">
        <v>60.298564832444782</v>
      </c>
      <c r="EA961" s="121"/>
      <c r="EB961" s="119">
        <v>59.190061926434367</v>
      </c>
      <c r="EC961" s="119">
        <v>67.988584645228656</v>
      </c>
      <c r="ED961" s="120">
        <v>78.98673804372153</v>
      </c>
      <c r="EE961" s="121"/>
      <c r="EF961" s="119">
        <v>75.915858754701219</v>
      </c>
      <c r="EG961" s="119">
        <v>88.318449644797326</v>
      </c>
      <c r="EH961" s="120">
        <v>75.115691600501464</v>
      </c>
      <c r="EI961" s="121"/>
      <c r="EJ961" s="119">
        <v>62.818961352657006</v>
      </c>
      <c r="EK961" s="119">
        <v>58.417632850241553</v>
      </c>
      <c r="EL961" s="120">
        <v>44.413405797101447</v>
      </c>
      <c r="EM961" s="121"/>
      <c r="EN961" s="119">
        <v>33.407512370670254</v>
      </c>
      <c r="EO961" s="119">
        <v>26.205892937471877</v>
      </c>
      <c r="EP961" s="120">
        <v>25.905825461088611</v>
      </c>
      <c r="EQ961" s="121"/>
      <c r="ER961" s="119">
        <v>28.794976452119322</v>
      </c>
      <c r="ES961" s="119">
        <v>29.394871794871801</v>
      </c>
      <c r="ET961" s="120">
        <v>29.99476713762429</v>
      </c>
      <c r="EU961" s="121"/>
      <c r="EV961" s="119">
        <v>24.714635854341733</v>
      </c>
      <c r="EW961" s="119">
        <v>24.414458090928676</v>
      </c>
      <c r="EX961" s="120">
        <v>22.313213747037274</v>
      </c>
      <c r="EY961" s="121"/>
      <c r="EZ961" s="119">
        <v>17.075641025641026</v>
      </c>
      <c r="FA961" s="119">
        <v>5.9914529914529915</v>
      </c>
      <c r="FB961" s="120">
        <v>3.8944444444444439</v>
      </c>
    </row>
    <row r="962" spans="1:158" s="118" customFormat="1" ht="15" customHeight="1" x14ac:dyDescent="0.25">
      <c r="A962" s="260">
        <v>21190270</v>
      </c>
      <c r="B962" s="534">
        <v>-74.311166670000006</v>
      </c>
      <c r="C962" s="534">
        <v>4.0310277799999996</v>
      </c>
      <c r="D962" s="87">
        <v>2900</v>
      </c>
      <c r="E962" s="431" t="s">
        <v>707</v>
      </c>
      <c r="F962" s="89" t="s">
        <v>455</v>
      </c>
      <c r="G962" s="89" t="s">
        <v>1515</v>
      </c>
      <c r="H962" s="89" t="s">
        <v>1520</v>
      </c>
      <c r="I962" s="89" t="s">
        <v>1668</v>
      </c>
      <c r="J962" s="171" t="s">
        <v>1302</v>
      </c>
      <c r="K962" s="246" t="s">
        <v>1301</v>
      </c>
      <c r="L962" s="91" t="s">
        <v>1301</v>
      </c>
      <c r="M962" s="91" t="s">
        <v>1301</v>
      </c>
      <c r="N962" s="91" t="s">
        <v>1301</v>
      </c>
      <c r="O962" s="91" t="s">
        <v>1301</v>
      </c>
      <c r="P962" s="91" t="s">
        <v>1301</v>
      </c>
      <c r="Q962" s="91" t="s">
        <v>1301</v>
      </c>
      <c r="R962" s="91" t="s">
        <v>1301</v>
      </c>
      <c r="S962" s="91" t="s">
        <v>1301</v>
      </c>
      <c r="T962" s="91" t="s">
        <v>1301</v>
      </c>
      <c r="U962" s="91" t="s">
        <v>1301</v>
      </c>
      <c r="V962" s="660" t="s">
        <v>1301</v>
      </c>
      <c r="W962" s="660" t="s">
        <v>1301</v>
      </c>
      <c r="X962" s="91" t="s">
        <v>1301</v>
      </c>
      <c r="Y962" s="126" t="s">
        <v>1301</v>
      </c>
      <c r="Z962" s="339" t="s">
        <v>1301</v>
      </c>
      <c r="AA962" s="91" t="s">
        <v>1301</v>
      </c>
      <c r="AB962" s="91" t="s">
        <v>1301</v>
      </c>
      <c r="AC962" s="91" t="s">
        <v>1301</v>
      </c>
      <c r="AD962" s="246" t="s">
        <v>1301</v>
      </c>
      <c r="AE962" s="91" t="s">
        <v>1301</v>
      </c>
      <c r="AF962" s="91" t="s">
        <v>1301</v>
      </c>
      <c r="AG962" s="91" t="s">
        <v>1301</v>
      </c>
      <c r="AH962" s="91" t="s">
        <v>1301</v>
      </c>
      <c r="AI962" s="91" t="s">
        <v>1301</v>
      </c>
      <c r="AJ962" s="91" t="s">
        <v>1301</v>
      </c>
      <c r="AK962" s="91" t="s">
        <v>1301</v>
      </c>
      <c r="AL962" s="91" t="s">
        <v>1301</v>
      </c>
      <c r="AM962" s="91" t="s">
        <v>1301</v>
      </c>
      <c r="AN962" s="91" t="s">
        <v>1301</v>
      </c>
      <c r="AO962" s="120"/>
      <c r="AP962" s="92" t="str">
        <f t="shared" si="610"/>
        <v/>
      </c>
      <c r="AQ962" s="93" t="s">
        <v>1301</v>
      </c>
      <c r="AR962" s="483"/>
      <c r="AS962" s="484"/>
      <c r="AT962" s="96">
        <f t="shared" si="630"/>
        <v>0</v>
      </c>
      <c r="AU962" s="97">
        <f t="shared" si="631"/>
        <v>0</v>
      </c>
      <c r="AV962" s="98"/>
      <c r="AW962" s="58"/>
      <c r="AX962" s="99"/>
      <c r="AY962" s="100"/>
      <c r="AZ962" s="101">
        <v>52</v>
      </c>
      <c r="BA962" s="102" t="str">
        <f t="shared" si="611"/>
        <v/>
      </c>
      <c r="BB962" s="102" t="str">
        <f t="shared" si="612"/>
        <v/>
      </c>
      <c r="BC962" s="102" t="str">
        <f t="shared" si="613"/>
        <v/>
      </c>
      <c r="BD962" s="102" t="s">
        <v>1301</v>
      </c>
      <c r="BE962" s="103" t="e">
        <f t="shared" si="633"/>
        <v>#VALUE!</v>
      </c>
      <c r="BF962" s="171" t="s">
        <v>707</v>
      </c>
      <c r="BG962" s="105" t="s">
        <v>1301</v>
      </c>
      <c r="BH962" s="105" t="s">
        <v>1301</v>
      </c>
      <c r="BI962" s="105" t="s">
        <v>1301</v>
      </c>
      <c r="BJ962" s="105" t="s">
        <v>1301</v>
      </c>
      <c r="BK962" s="105" t="s">
        <v>1301</v>
      </c>
      <c r="BL962" s="105" t="s">
        <v>1301</v>
      </c>
      <c r="BM962" s="105" t="s">
        <v>1301</v>
      </c>
      <c r="BN962" s="105" t="s">
        <v>1301</v>
      </c>
      <c r="BO962" s="105" t="s">
        <v>1301</v>
      </c>
      <c r="BP962" s="105" t="s">
        <v>1301</v>
      </c>
      <c r="BQ962" s="105" t="s">
        <v>1301</v>
      </c>
      <c r="BR962" s="106" t="s">
        <v>1301</v>
      </c>
      <c r="BS962" s="107"/>
      <c r="BT962" s="142" t="s">
        <v>1301</v>
      </c>
      <c r="BU962" s="143" t="s">
        <v>1301</v>
      </c>
      <c r="BV962" s="143" t="s">
        <v>1301</v>
      </c>
      <c r="BW962" s="143" t="s">
        <v>1301</v>
      </c>
      <c r="BX962" s="143" t="s">
        <v>1301</v>
      </c>
      <c r="BY962" s="143" t="s">
        <v>1301</v>
      </c>
      <c r="BZ962" s="143" t="s">
        <v>1301</v>
      </c>
      <c r="CA962" s="143" t="s">
        <v>1301</v>
      </c>
      <c r="CB962" s="143" t="s">
        <v>1301</v>
      </c>
      <c r="CC962" s="143" t="s">
        <v>1301</v>
      </c>
      <c r="CD962" s="143" t="s">
        <v>1301</v>
      </c>
      <c r="CE962" s="144" t="s">
        <v>1301</v>
      </c>
      <c r="CF962" s="110"/>
      <c r="CG962" s="111">
        <v>24.2</v>
      </c>
      <c r="CH962" s="111">
        <v>31.7</v>
      </c>
      <c r="CI962" s="111">
        <v>32</v>
      </c>
      <c r="CJ962" s="111">
        <v>52</v>
      </c>
      <c r="CK962" s="111">
        <v>47</v>
      </c>
      <c r="CL962" s="111">
        <v>30</v>
      </c>
      <c r="CM962" s="111">
        <v>65</v>
      </c>
      <c r="CN962" s="111">
        <v>24.5</v>
      </c>
      <c r="CO962" s="111">
        <v>80</v>
      </c>
      <c r="CP962" s="111">
        <v>42</v>
      </c>
      <c r="CQ962" s="111">
        <v>38</v>
      </c>
      <c r="CR962" s="111">
        <v>33.6</v>
      </c>
      <c r="CS962" s="112"/>
      <c r="CT962" s="432" t="s">
        <v>707</v>
      </c>
      <c r="CU962" s="114">
        <f t="shared" si="634"/>
        <v>0</v>
      </c>
      <c r="CV962" s="114"/>
      <c r="CW962" s="114"/>
      <c r="CX962" s="114">
        <f t="shared" si="635"/>
        <v>0</v>
      </c>
      <c r="CY962" s="114"/>
      <c r="CZ962" s="114"/>
      <c r="DA962" s="114">
        <f t="shared" si="636"/>
        <v>0</v>
      </c>
      <c r="DB962" s="115">
        <f t="shared" si="637"/>
        <v>0</v>
      </c>
      <c r="DC962" s="116">
        <f t="shared" si="638"/>
        <v>0</v>
      </c>
      <c r="DD962" s="116">
        <f t="shared" si="639"/>
        <v>0</v>
      </c>
      <c r="DE962" s="116">
        <f t="shared" si="640"/>
        <v>0</v>
      </c>
      <c r="DF962" s="117">
        <f t="shared" si="641"/>
        <v>0</v>
      </c>
      <c r="DH962" s="119">
        <v>16.010612309644667</v>
      </c>
      <c r="DI962" s="119">
        <v>10.043924492385784</v>
      </c>
      <c r="DJ962" s="120">
        <v>13.126713197969542</v>
      </c>
      <c r="DK962" s="121"/>
      <c r="DL962" s="119">
        <v>14.508385481852317</v>
      </c>
      <c r="DM962" s="119">
        <v>21.811264080100127</v>
      </c>
      <c r="DN962" s="120">
        <v>18.597997496871091</v>
      </c>
      <c r="DO962" s="121"/>
      <c r="DP962" s="119">
        <v>29.051464590285509</v>
      </c>
      <c r="DQ962" s="119">
        <v>27.156803856136449</v>
      </c>
      <c r="DR962" s="120">
        <v>38.419509331355833</v>
      </c>
      <c r="DS962" s="121"/>
      <c r="DT962" s="119">
        <v>50.291875401412973</v>
      </c>
      <c r="DU962" s="119">
        <v>60.042341040462432</v>
      </c>
      <c r="DV962" s="120">
        <v>67.226894669235719</v>
      </c>
      <c r="DW962" s="121"/>
      <c r="DX962" s="119">
        <v>53.770862968231377</v>
      </c>
      <c r="DY962" s="119">
        <v>39.959131499920964</v>
      </c>
      <c r="DZ962" s="120">
        <v>54.508894420736517</v>
      </c>
      <c r="EA962" s="121"/>
      <c r="EB962" s="119">
        <v>32.854612967723504</v>
      </c>
      <c r="EC962" s="119">
        <v>24.332947729220219</v>
      </c>
      <c r="ED962" s="120">
        <v>22.690217080834046</v>
      </c>
      <c r="EE962" s="121"/>
      <c r="EF962" s="119">
        <v>30.148544266191326</v>
      </c>
      <c r="EG962" s="119">
        <v>22.611408199643495</v>
      </c>
      <c r="EH962" s="120">
        <v>21.857694592988711</v>
      </c>
      <c r="EI962" s="121"/>
      <c r="EJ962" s="119">
        <v>17.231452750352613</v>
      </c>
      <c r="EK962" s="119">
        <v>20.659214856605548</v>
      </c>
      <c r="EL962" s="120">
        <v>27.792665726375173</v>
      </c>
      <c r="EM962" s="121"/>
      <c r="EN962" s="119">
        <v>17.531611893583719</v>
      </c>
      <c r="EO962" s="119">
        <v>15.919509650495563</v>
      </c>
      <c r="EP962" s="120">
        <v>30.932211789254037</v>
      </c>
      <c r="EQ962" s="121"/>
      <c r="ER962" s="119">
        <v>45.138132152085639</v>
      </c>
      <c r="ES962" s="119">
        <v>55.458397932816538</v>
      </c>
      <c r="ET962" s="120">
        <v>56.292358803986708</v>
      </c>
      <c r="EU962" s="121"/>
      <c r="EV962" s="119">
        <v>48.841196812509395</v>
      </c>
      <c r="EW962" s="119">
        <v>49.934656442640197</v>
      </c>
      <c r="EX962" s="120">
        <v>35.901924522628171</v>
      </c>
      <c r="EY962" s="121"/>
      <c r="EZ962" s="119">
        <v>22.448522727272724</v>
      </c>
      <c r="FA962" s="119">
        <v>15.705092975206611</v>
      </c>
      <c r="FB962" s="120">
        <v>15.527634297520661</v>
      </c>
    </row>
    <row r="963" spans="1:158" s="118" customFormat="1" ht="15" customHeight="1" x14ac:dyDescent="0.25">
      <c r="A963" s="260">
        <v>21202160</v>
      </c>
      <c r="B963" s="534">
        <v>-74.400000000000006</v>
      </c>
      <c r="C963" s="534">
        <v>4.56666667</v>
      </c>
      <c r="D963" s="87">
        <v>1600</v>
      </c>
      <c r="E963" s="431" t="s">
        <v>708</v>
      </c>
      <c r="F963" s="89" t="s">
        <v>455</v>
      </c>
      <c r="G963" s="89" t="s">
        <v>1515</v>
      </c>
      <c r="H963" s="89" t="s">
        <v>1520</v>
      </c>
      <c r="I963" s="89" t="s">
        <v>1552</v>
      </c>
      <c r="J963" s="171" t="s">
        <v>1195</v>
      </c>
      <c r="K963" s="339">
        <v>0</v>
      </c>
      <c r="L963" s="91">
        <v>13.5</v>
      </c>
      <c r="M963" s="91">
        <v>0</v>
      </c>
      <c r="N963" s="91">
        <v>1.2</v>
      </c>
      <c r="O963" s="91">
        <v>31.4</v>
      </c>
      <c r="P963" s="91">
        <v>0</v>
      </c>
      <c r="Q963" s="91">
        <v>3.6</v>
      </c>
      <c r="R963" s="91">
        <v>0</v>
      </c>
      <c r="S963" s="91">
        <v>1.6</v>
      </c>
      <c r="T963" s="91">
        <v>0</v>
      </c>
      <c r="U963" s="91">
        <v>0</v>
      </c>
      <c r="V963" s="661">
        <v>8.9</v>
      </c>
      <c r="W963" s="661">
        <v>1</v>
      </c>
      <c r="X963" s="126">
        <v>41.8</v>
      </c>
      <c r="Y963" s="126">
        <v>3.5</v>
      </c>
      <c r="Z963" s="339">
        <v>39.799999999999997</v>
      </c>
      <c r="AA963" s="91">
        <v>8.9</v>
      </c>
      <c r="AB963" s="91">
        <v>0</v>
      </c>
      <c r="AC963" s="91">
        <v>0</v>
      </c>
      <c r="AD963" s="339">
        <v>6.8</v>
      </c>
      <c r="AE963" s="91">
        <v>42.5</v>
      </c>
      <c r="AF963" s="91">
        <v>0</v>
      </c>
      <c r="AG963" s="91">
        <v>6.9</v>
      </c>
      <c r="AH963" s="91">
        <v>12.4</v>
      </c>
      <c r="AI963" s="91">
        <v>42.5</v>
      </c>
      <c r="AJ963" s="91">
        <v>10.5</v>
      </c>
      <c r="AK963" s="91">
        <v>0</v>
      </c>
      <c r="AL963" s="91">
        <v>27.5</v>
      </c>
      <c r="AM963" s="91">
        <v>1.4</v>
      </c>
      <c r="AN963" s="91">
        <v>0</v>
      </c>
      <c r="AO963" s="120"/>
      <c r="AP963" s="92">
        <f t="shared" si="610"/>
        <v>305.70000000000005</v>
      </c>
      <c r="AQ963" s="93" t="s">
        <v>1301</v>
      </c>
      <c r="AR963" s="483"/>
      <c r="AS963" s="484"/>
      <c r="AT963" s="96">
        <f t="shared" si="630"/>
        <v>30</v>
      </c>
      <c r="AU963" s="97">
        <f t="shared" si="631"/>
        <v>19</v>
      </c>
      <c r="AV963" s="98"/>
      <c r="AW963" s="58">
        <f t="shared" si="628"/>
        <v>0</v>
      </c>
      <c r="AX963" s="99"/>
      <c r="AY963" s="100">
        <f t="shared" si="632"/>
        <v>42.5</v>
      </c>
      <c r="AZ963" s="101">
        <v>98.8</v>
      </c>
      <c r="BA963" s="102">
        <f t="shared" si="611"/>
        <v>-56.3</v>
      </c>
      <c r="BB963" s="102" t="str">
        <f t="shared" si="612"/>
        <v/>
      </c>
      <c r="BC963" s="102" t="str">
        <f t="shared" si="613"/>
        <v/>
      </c>
      <c r="BD963" s="102" t="s">
        <v>1301</v>
      </c>
      <c r="BE963" s="103" t="e">
        <f t="shared" si="633"/>
        <v>#VALUE!</v>
      </c>
      <c r="BF963" s="171" t="s">
        <v>708</v>
      </c>
      <c r="BG963" s="105" t="s">
        <v>1301</v>
      </c>
      <c r="BH963" s="105" t="s">
        <v>1301</v>
      </c>
      <c r="BI963" s="105" t="s">
        <v>1301</v>
      </c>
      <c r="BJ963" s="105" t="s">
        <v>1301</v>
      </c>
      <c r="BK963" s="105" t="s">
        <v>1301</v>
      </c>
      <c r="BL963" s="105" t="s">
        <v>1301</v>
      </c>
      <c r="BM963" s="105" t="s">
        <v>1301</v>
      </c>
      <c r="BN963" s="105" t="s">
        <v>1301</v>
      </c>
      <c r="BO963" s="105" t="s">
        <v>1301</v>
      </c>
      <c r="BP963" s="105" t="s">
        <v>1301</v>
      </c>
      <c r="BQ963" s="105" t="s">
        <v>1301</v>
      </c>
      <c r="BR963" s="106" t="s">
        <v>1301</v>
      </c>
      <c r="BS963" s="107"/>
      <c r="BT963" s="142" t="s">
        <v>1301</v>
      </c>
      <c r="BU963" s="143" t="s">
        <v>1301</v>
      </c>
      <c r="BV963" s="143" t="s">
        <v>1301</v>
      </c>
      <c r="BW963" s="143" t="s">
        <v>1301</v>
      </c>
      <c r="BX963" s="143" t="s">
        <v>1301</v>
      </c>
      <c r="BY963" s="143" t="s">
        <v>1301</v>
      </c>
      <c r="BZ963" s="143" t="s">
        <v>1301</v>
      </c>
      <c r="CA963" s="143" t="s">
        <v>1301</v>
      </c>
      <c r="CB963" s="143" t="s">
        <v>1301</v>
      </c>
      <c r="CC963" s="143" t="s">
        <v>1301</v>
      </c>
      <c r="CD963" s="143" t="s">
        <v>1301</v>
      </c>
      <c r="CE963" s="144" t="s">
        <v>1301</v>
      </c>
      <c r="CF963" s="110"/>
      <c r="CG963" s="111">
        <v>67.2</v>
      </c>
      <c r="CH963" s="111">
        <v>80.599999999999994</v>
      </c>
      <c r="CI963" s="111">
        <v>108.8</v>
      </c>
      <c r="CJ963" s="111">
        <v>98.8</v>
      </c>
      <c r="CK963" s="111">
        <v>87</v>
      </c>
      <c r="CL963" s="111">
        <v>42.3</v>
      </c>
      <c r="CM963" s="111">
        <v>42</v>
      </c>
      <c r="CN963" s="111">
        <v>75</v>
      </c>
      <c r="CO963" s="111">
        <v>70</v>
      </c>
      <c r="CP963" s="111">
        <v>90.4</v>
      </c>
      <c r="CQ963" s="111">
        <v>78</v>
      </c>
      <c r="CR963" s="111">
        <v>56</v>
      </c>
      <c r="CS963" s="112"/>
      <c r="CT963" s="432" t="s">
        <v>708</v>
      </c>
      <c r="CU963" s="114">
        <f t="shared" si="634"/>
        <v>51.3</v>
      </c>
      <c r="CV963" s="114"/>
      <c r="CW963" s="114"/>
      <c r="CX963" s="114">
        <f t="shared" si="635"/>
        <v>110.7</v>
      </c>
      <c r="CY963" s="114"/>
      <c r="CZ963" s="114"/>
      <c r="DA963" s="114">
        <f t="shared" si="636"/>
        <v>143.70000000000002</v>
      </c>
      <c r="DB963" s="115">
        <f t="shared" si="637"/>
        <v>305.70000000000005</v>
      </c>
      <c r="DC963" s="116">
        <f t="shared" si="638"/>
        <v>10</v>
      </c>
      <c r="DD963" s="116">
        <f t="shared" si="639"/>
        <v>10</v>
      </c>
      <c r="DE963" s="116">
        <f t="shared" si="640"/>
        <v>10</v>
      </c>
      <c r="DF963" s="117">
        <f t="shared" si="641"/>
        <v>30</v>
      </c>
      <c r="DH963" s="119">
        <v>22.824584178498988</v>
      </c>
      <c r="DI963" s="119">
        <v>29.775280594996619</v>
      </c>
      <c r="DJ963" s="120">
        <v>40.013468559837733</v>
      </c>
      <c r="DK963" s="121"/>
      <c r="DL963" s="119">
        <v>14.762255358807082</v>
      </c>
      <c r="DM963" s="119">
        <v>51.423485554520042</v>
      </c>
      <c r="DN963" s="120">
        <v>38.714259086672875</v>
      </c>
      <c r="DO963" s="121"/>
      <c r="DP963" s="119">
        <v>59.702280544854148</v>
      </c>
      <c r="DQ963" s="119">
        <v>40.678205833791964</v>
      </c>
      <c r="DR963" s="120">
        <v>58.913263621353877</v>
      </c>
      <c r="DS963" s="121"/>
      <c r="DT963" s="119">
        <v>47.610647394136819</v>
      </c>
      <c r="DU963" s="119">
        <v>77.134568403908801</v>
      </c>
      <c r="DV963" s="120">
        <v>65.786034201954408</v>
      </c>
      <c r="DW963" s="121"/>
      <c r="DX963" s="119">
        <v>45.835219194312792</v>
      </c>
      <c r="DY963" s="119">
        <v>29.902873222748813</v>
      </c>
      <c r="DZ963" s="120">
        <v>112.41815758293838</v>
      </c>
      <c r="EA963" s="121"/>
      <c r="EB963" s="119">
        <v>25.856587561374791</v>
      </c>
      <c r="EC963" s="119">
        <v>32.248910597381339</v>
      </c>
      <c r="ED963" s="120">
        <v>29.663251841243859</v>
      </c>
      <c r="EE963" s="121"/>
      <c r="EF963" s="119">
        <v>35.722903225806455</v>
      </c>
      <c r="EG963" s="119">
        <v>17.764903225806453</v>
      </c>
      <c r="EH963" s="120">
        <v>21.337193548387098</v>
      </c>
      <c r="EI963" s="121"/>
      <c r="EJ963" s="119">
        <v>12.757016509433962</v>
      </c>
      <c r="EK963" s="119">
        <v>19.698334316037734</v>
      </c>
      <c r="EL963" s="120">
        <v>47.088399174528298</v>
      </c>
      <c r="EM963" s="121"/>
      <c r="EN963" s="119">
        <v>30.049061326658322</v>
      </c>
      <c r="EO963" s="119">
        <v>68.038548185231548</v>
      </c>
      <c r="EP963" s="120">
        <v>26.312390488110136</v>
      </c>
      <c r="EQ963" s="121"/>
      <c r="ER963" s="119">
        <v>58.344517155995753</v>
      </c>
      <c r="ES963" s="119">
        <v>99.890148567385907</v>
      </c>
      <c r="ET963" s="120">
        <v>97.090334276618321</v>
      </c>
      <c r="EU963" s="121"/>
      <c r="EV963" s="119">
        <v>110.27067180251822</v>
      </c>
      <c r="EW963" s="119">
        <v>63.130336729622279</v>
      </c>
      <c r="EX963" s="120">
        <v>54.230241467859521</v>
      </c>
      <c r="EY963" s="121"/>
      <c r="EZ963" s="119">
        <v>63.06238095238097</v>
      </c>
      <c r="FA963" s="119">
        <v>64.493809523809531</v>
      </c>
      <c r="FB963" s="120">
        <v>22.743809523809531</v>
      </c>
    </row>
    <row r="964" spans="1:158" s="118" customFormat="1" ht="15" customHeight="1" x14ac:dyDescent="0.25">
      <c r="A964" s="260">
        <v>21190350</v>
      </c>
      <c r="B964" s="534">
        <v>-74.359750000000005</v>
      </c>
      <c r="C964" s="534">
        <v>4.1524722199999999</v>
      </c>
      <c r="D964" s="87">
        <v>2700</v>
      </c>
      <c r="E964" s="431" t="s">
        <v>709</v>
      </c>
      <c r="F964" s="89" t="s">
        <v>455</v>
      </c>
      <c r="G964" s="89" t="s">
        <v>1515</v>
      </c>
      <c r="H964" s="89" t="s">
        <v>1520</v>
      </c>
      <c r="I964" s="89" t="s">
        <v>1668</v>
      </c>
      <c r="J964" s="171" t="s">
        <v>1117</v>
      </c>
      <c r="K964" s="246">
        <v>17.5</v>
      </c>
      <c r="L964" s="91">
        <v>0.4</v>
      </c>
      <c r="M964" s="91">
        <v>0</v>
      </c>
      <c r="N964" s="91">
        <v>8.3000000000000007</v>
      </c>
      <c r="O964" s="91">
        <v>0.9</v>
      </c>
      <c r="P964" s="91">
        <v>0.2</v>
      </c>
      <c r="Q964" s="91">
        <v>0.3</v>
      </c>
      <c r="R964" s="91">
        <v>0</v>
      </c>
      <c r="S964" s="91">
        <v>0.1</v>
      </c>
      <c r="T964" s="91">
        <v>0</v>
      </c>
      <c r="U964" s="91">
        <v>0</v>
      </c>
      <c r="V964" s="661">
        <v>0</v>
      </c>
      <c r="W964" s="661">
        <v>0.6</v>
      </c>
      <c r="X964" s="126">
        <v>12.5</v>
      </c>
      <c r="Y964" s="126">
        <v>4.7</v>
      </c>
      <c r="Z964" s="339">
        <v>12.8</v>
      </c>
      <c r="AA964" s="91">
        <v>8.9</v>
      </c>
      <c r="AB964" s="91">
        <v>0.7</v>
      </c>
      <c r="AC964" s="91">
        <v>3.8</v>
      </c>
      <c r="AD964" s="246">
        <v>0</v>
      </c>
      <c r="AE964" s="91">
        <v>0</v>
      </c>
      <c r="AF964" s="91">
        <v>0</v>
      </c>
      <c r="AG964" s="91">
        <v>1.3</v>
      </c>
      <c r="AH964" s="91">
        <v>4.0999999999999996</v>
      </c>
      <c r="AI964" s="91">
        <v>5.5</v>
      </c>
      <c r="AJ964" s="91">
        <v>0</v>
      </c>
      <c r="AK964" s="91">
        <v>1.2</v>
      </c>
      <c r="AL964" s="91">
        <v>15.6</v>
      </c>
      <c r="AM964" s="91">
        <v>0.7</v>
      </c>
      <c r="AN964" s="91">
        <v>0</v>
      </c>
      <c r="AO964" s="120"/>
      <c r="AP964" s="92">
        <f t="shared" si="610"/>
        <v>100.1</v>
      </c>
      <c r="AQ964" s="93">
        <v>89.300000000000011</v>
      </c>
      <c r="AR964" s="94">
        <f t="shared" si="642"/>
        <v>112.09406494960805</v>
      </c>
      <c r="AS964" s="95">
        <f t="shared" si="643"/>
        <v>112.09406494960804</v>
      </c>
      <c r="AT964" s="96">
        <f t="shared" si="630"/>
        <v>30</v>
      </c>
      <c r="AU964" s="97">
        <f t="shared" si="631"/>
        <v>20</v>
      </c>
      <c r="AV964" s="98"/>
      <c r="AW964" s="58">
        <f t="shared" si="628"/>
        <v>0</v>
      </c>
      <c r="AX964" s="99"/>
      <c r="AY964" s="100">
        <f t="shared" si="632"/>
        <v>17.5</v>
      </c>
      <c r="AZ964" s="101">
        <v>55.1</v>
      </c>
      <c r="BA964" s="102">
        <f t="shared" si="611"/>
        <v>-37.6</v>
      </c>
      <c r="BB964" s="102" t="str">
        <f t="shared" si="612"/>
        <v/>
      </c>
      <c r="BC964" s="102" t="str">
        <f t="shared" si="613"/>
        <v/>
      </c>
      <c r="BD964" s="102">
        <v>13.758620689655171</v>
      </c>
      <c r="BE964" s="103">
        <f t="shared" si="633"/>
        <v>6.2413793103448292</v>
      </c>
      <c r="BF964" s="171" t="s">
        <v>709</v>
      </c>
      <c r="BG964" s="105">
        <v>29.678571428571434</v>
      </c>
      <c r="BH964" s="105">
        <v>44.793103448275865</v>
      </c>
      <c r="BI964" s="105">
        <v>65.979310344827582</v>
      </c>
      <c r="BJ964" s="105">
        <v>89.300000000000011</v>
      </c>
      <c r="BK964" s="105">
        <v>102.08666666666666</v>
      </c>
      <c r="BL964" s="105">
        <v>57.810344827586206</v>
      </c>
      <c r="BM964" s="105">
        <v>54.399999999999984</v>
      </c>
      <c r="BN964" s="105">
        <v>43.348275862068974</v>
      </c>
      <c r="BO964" s="105">
        <v>51.649999999999991</v>
      </c>
      <c r="BP964" s="105">
        <v>90.88333333333334</v>
      </c>
      <c r="BQ964" s="105">
        <v>90.306896551724151</v>
      </c>
      <c r="BR964" s="106">
        <v>34.043333333333337</v>
      </c>
      <c r="BS964" s="107"/>
      <c r="BT964" s="142">
        <v>6.0142687277051108</v>
      </c>
      <c r="BU964" s="143">
        <v>7.8350921521997634</v>
      </c>
      <c r="BV964" s="143">
        <v>10.903333333333332</v>
      </c>
      <c r="BW964" s="143">
        <v>13.758620689655171</v>
      </c>
      <c r="BX964" s="143">
        <v>16.066666666666663</v>
      </c>
      <c r="BY964" s="143">
        <v>11.827586206896555</v>
      </c>
      <c r="BZ964" s="143">
        <v>11.266666666666667</v>
      </c>
      <c r="CA964" s="143">
        <v>9.5122222222222224</v>
      </c>
      <c r="CB964" s="143">
        <v>10.966666666666669</v>
      </c>
      <c r="CC964" s="143">
        <v>14.099999999999998</v>
      </c>
      <c r="CD964" s="143">
        <v>13.379310344827585</v>
      </c>
      <c r="CE964" s="144">
        <v>7.0333333333333306</v>
      </c>
      <c r="CF964" s="110"/>
      <c r="CG964" s="111">
        <v>28.6</v>
      </c>
      <c r="CH964" s="111">
        <v>39</v>
      </c>
      <c r="CI964" s="111">
        <v>88</v>
      </c>
      <c r="CJ964" s="111">
        <v>55.1</v>
      </c>
      <c r="CK964" s="111">
        <v>51.1</v>
      </c>
      <c r="CL964" s="111">
        <v>44.5</v>
      </c>
      <c r="CM964" s="111">
        <v>26.7</v>
      </c>
      <c r="CN964" s="111">
        <v>23.9</v>
      </c>
      <c r="CO964" s="111">
        <v>24.8</v>
      </c>
      <c r="CP964" s="111">
        <v>41.5</v>
      </c>
      <c r="CQ964" s="111">
        <v>38.700000000000003</v>
      </c>
      <c r="CR964" s="111">
        <v>30.9</v>
      </c>
      <c r="CS964" s="112"/>
      <c r="CT964" s="432" t="s">
        <v>709</v>
      </c>
      <c r="CU964" s="114">
        <f t="shared" si="634"/>
        <v>27.7</v>
      </c>
      <c r="CV964" s="114"/>
      <c r="CW964" s="114"/>
      <c r="CX964" s="114">
        <f t="shared" si="635"/>
        <v>44</v>
      </c>
      <c r="CY964" s="114"/>
      <c r="CZ964" s="114"/>
      <c r="DA964" s="114">
        <f t="shared" si="636"/>
        <v>28.399999999999995</v>
      </c>
      <c r="DB964" s="115">
        <f t="shared" si="637"/>
        <v>100.1</v>
      </c>
      <c r="DC964" s="116">
        <f t="shared" si="638"/>
        <v>10</v>
      </c>
      <c r="DD964" s="116">
        <f t="shared" si="639"/>
        <v>10</v>
      </c>
      <c r="DE964" s="116">
        <f t="shared" si="640"/>
        <v>10</v>
      </c>
      <c r="DF964" s="117">
        <f t="shared" si="641"/>
        <v>30</v>
      </c>
      <c r="DH964" s="119">
        <v>11.890910082933216</v>
      </c>
      <c r="DI964" s="119">
        <v>9.8924378000872952</v>
      </c>
      <c r="DJ964" s="120">
        <v>9.7925141859450022</v>
      </c>
      <c r="DK964" s="121"/>
      <c r="DL964" s="119">
        <v>9.5320355610055199</v>
      </c>
      <c r="DM964" s="119">
        <v>19.36508277130595</v>
      </c>
      <c r="DN964" s="120">
        <v>17.860024524831395</v>
      </c>
      <c r="DO964" s="121"/>
      <c r="DP964" s="119">
        <v>13.413855243722303</v>
      </c>
      <c r="DQ964" s="119">
        <v>17.618197932053175</v>
      </c>
      <c r="DR964" s="120">
        <v>36.737946824224522</v>
      </c>
      <c r="DS964" s="121"/>
      <c r="DT964" s="119">
        <v>27.433525946493557</v>
      </c>
      <c r="DU964" s="119">
        <v>31.68521631458481</v>
      </c>
      <c r="DV964" s="120">
        <v>33.912292221680225</v>
      </c>
      <c r="DW964" s="121"/>
      <c r="DX964" s="119">
        <v>32.582751322751321</v>
      </c>
      <c r="DY964" s="119">
        <v>31.283439153439147</v>
      </c>
      <c r="DZ964" s="120">
        <v>36.88047619047618</v>
      </c>
      <c r="EA964" s="121"/>
      <c r="EB964" s="119">
        <v>29.621816267438813</v>
      </c>
      <c r="EC964" s="119">
        <v>18.21341405633062</v>
      </c>
      <c r="ED964" s="120">
        <v>17.713045538299557</v>
      </c>
      <c r="EE964" s="121"/>
      <c r="EF964" s="119">
        <v>18.187191298784384</v>
      </c>
      <c r="EG964" s="119">
        <v>16.088669225847728</v>
      </c>
      <c r="EH964" s="120">
        <v>17.787472808701214</v>
      </c>
      <c r="EI964" s="121"/>
      <c r="EJ964" s="119">
        <v>15.835182186234817</v>
      </c>
      <c r="EK964" s="119">
        <v>16.035627530364369</v>
      </c>
      <c r="EL964" s="120">
        <v>17.639190283400808</v>
      </c>
      <c r="EM964" s="121"/>
      <c r="EN964" s="119">
        <v>14.081101398601398</v>
      </c>
      <c r="EO964" s="119">
        <v>17.476544289044288</v>
      </c>
      <c r="EP964" s="120">
        <v>25.565687645687646</v>
      </c>
      <c r="EQ964" s="121"/>
      <c r="ER964" s="119">
        <v>28.792896405919652</v>
      </c>
      <c r="ES964" s="119">
        <v>28.992847075405209</v>
      </c>
      <c r="ET964" s="120">
        <v>36.790923185341775</v>
      </c>
      <c r="EU964" s="121"/>
      <c r="EV964" s="119">
        <v>29.393896370023416</v>
      </c>
      <c r="EW964" s="119">
        <v>23.838348946135831</v>
      </c>
      <c r="EX964" s="120">
        <v>20.707040398126459</v>
      </c>
      <c r="EY964" s="121"/>
      <c r="EZ964" s="119">
        <v>13.490471869328495</v>
      </c>
      <c r="FA964" s="119">
        <v>12.291318814277073</v>
      </c>
      <c r="FB964" s="120">
        <v>8.3940713853599522</v>
      </c>
    </row>
    <row r="965" spans="1:158" s="118" customFormat="1" ht="15" customHeight="1" x14ac:dyDescent="0.25">
      <c r="A965" s="260">
        <v>21205910</v>
      </c>
      <c r="B965" s="534">
        <v>-74.001194440000006</v>
      </c>
      <c r="C965" s="534">
        <v>4.9892222200000003</v>
      </c>
      <c r="D965" s="87">
        <v>2600</v>
      </c>
      <c r="E965" s="431" t="s">
        <v>710</v>
      </c>
      <c r="F965" s="89" t="s">
        <v>455</v>
      </c>
      <c r="G965" s="89" t="s">
        <v>1515</v>
      </c>
      <c r="H965" s="89" t="s">
        <v>1520</v>
      </c>
      <c r="I965" s="89" t="s">
        <v>1552</v>
      </c>
      <c r="J965" s="171" t="s">
        <v>1196</v>
      </c>
      <c r="K965" s="339" t="s">
        <v>1301</v>
      </c>
      <c r="L965" s="91" t="s">
        <v>1301</v>
      </c>
      <c r="M965" s="91" t="s">
        <v>1301</v>
      </c>
      <c r="N965" s="91" t="s">
        <v>1301</v>
      </c>
      <c r="O965" s="91" t="s">
        <v>1301</v>
      </c>
      <c r="P965" s="91" t="s">
        <v>1301</v>
      </c>
      <c r="Q965" s="91" t="s">
        <v>1301</v>
      </c>
      <c r="R965" s="91" t="s">
        <v>1301</v>
      </c>
      <c r="S965" s="91" t="s">
        <v>1301</v>
      </c>
      <c r="T965" s="91" t="s">
        <v>1301</v>
      </c>
      <c r="U965" s="91" t="s">
        <v>1301</v>
      </c>
      <c r="V965" s="661" t="s">
        <v>1301</v>
      </c>
      <c r="W965" s="661" t="s">
        <v>1301</v>
      </c>
      <c r="X965" s="126" t="s">
        <v>1301</v>
      </c>
      <c r="Y965" s="126" t="s">
        <v>1301</v>
      </c>
      <c r="Z965" s="339" t="s">
        <v>1301</v>
      </c>
      <c r="AA965" s="91" t="s">
        <v>1301</v>
      </c>
      <c r="AB965" s="91" t="s">
        <v>1301</v>
      </c>
      <c r="AC965" s="91" t="s">
        <v>1301</v>
      </c>
      <c r="AD965" s="339" t="s">
        <v>1301</v>
      </c>
      <c r="AE965" s="91" t="s">
        <v>1301</v>
      </c>
      <c r="AF965" s="91" t="s">
        <v>1301</v>
      </c>
      <c r="AG965" s="91" t="s">
        <v>1301</v>
      </c>
      <c r="AH965" s="91" t="s">
        <v>1301</v>
      </c>
      <c r="AI965" s="91" t="s">
        <v>1301</v>
      </c>
      <c r="AJ965" s="91" t="s">
        <v>1301</v>
      </c>
      <c r="AK965" s="91" t="s">
        <v>1301</v>
      </c>
      <c r="AL965" s="91" t="s">
        <v>1301</v>
      </c>
      <c r="AM965" s="91" t="s">
        <v>1301</v>
      </c>
      <c r="AN965" s="91" t="s">
        <v>1301</v>
      </c>
      <c r="AO965" s="120"/>
      <c r="AP965" s="92" t="str">
        <f t="shared" ref="AP965:AP968" si="644">IF(AT965&gt;1,SUM(K965:AO965),"")</f>
        <v/>
      </c>
      <c r="AQ965" s="93">
        <v>110.248</v>
      </c>
      <c r="AR965" s="483"/>
      <c r="AS965" s="484"/>
      <c r="AT965" s="96"/>
      <c r="AU965" s="97"/>
      <c r="AV965" s="98"/>
      <c r="AW965" s="58"/>
      <c r="AX965" s="99"/>
      <c r="AY965" s="100"/>
      <c r="AZ965" s="101">
        <v>95</v>
      </c>
      <c r="BA965" s="102" t="str">
        <f t="shared" ref="BA965:BA968" si="645">IF(AND(AZ965&gt;0,AY965&gt;0),AY965-AZ965,"")</f>
        <v/>
      </c>
      <c r="BB965" s="102" t="str">
        <f t="shared" ref="BB965:BB968" si="646">IF(AND(ISNUMBER(BA965),BA965&gt;0),"Si","")</f>
        <v/>
      </c>
      <c r="BC965" s="102" t="str">
        <f t="shared" ref="BC965:BC968" si="647">IF(AND(BB965="Si",AY965=AW965),"Si","")</f>
        <v/>
      </c>
      <c r="BD965" s="102">
        <v>11.956280788177342</v>
      </c>
      <c r="BE965" s="103">
        <f t="shared" si="633"/>
        <v>-11.956280788177342</v>
      </c>
      <c r="BF965" s="171" t="s">
        <v>710</v>
      </c>
      <c r="BG965" s="105">
        <v>36.939285714285703</v>
      </c>
      <c r="BH965" s="105">
        <v>54.157692307692315</v>
      </c>
      <c r="BI965" s="105">
        <v>82.792307692307688</v>
      </c>
      <c r="BJ965" s="105">
        <v>110.248</v>
      </c>
      <c r="BK965" s="105">
        <v>87.292307692307688</v>
      </c>
      <c r="BL965" s="105">
        <v>58.388461538461534</v>
      </c>
      <c r="BM965" s="105">
        <v>65.420833333333334</v>
      </c>
      <c r="BN965" s="105">
        <v>45.831999999999987</v>
      </c>
      <c r="BO965" s="105">
        <v>55.399999999999991</v>
      </c>
      <c r="BP965" s="105">
        <v>92.181667383511851</v>
      </c>
      <c r="BQ965" s="105">
        <v>110.89583333333333</v>
      </c>
      <c r="BR965" s="106">
        <v>45.182142857142857</v>
      </c>
      <c r="BS965" s="107"/>
      <c r="BT965" s="142">
        <v>5.7977011494252855</v>
      </c>
      <c r="BU965" s="143">
        <v>6.615864601224291</v>
      </c>
      <c r="BV965" s="143">
        <v>10.019047619047619</v>
      </c>
      <c r="BW965" s="143">
        <v>11.956280788177342</v>
      </c>
      <c r="BX965" s="143">
        <v>13.323872679045094</v>
      </c>
      <c r="BY965" s="143">
        <v>11.742200328407224</v>
      </c>
      <c r="BZ965" s="143">
        <v>13.237566137566139</v>
      </c>
      <c r="CA965" s="143">
        <v>11.582228116710874</v>
      </c>
      <c r="CB965" s="143">
        <v>10.342962702322311</v>
      </c>
      <c r="CC965" s="143">
        <v>12.106172839506172</v>
      </c>
      <c r="CD965" s="143">
        <v>12.093156228008443</v>
      </c>
      <c r="CE965" s="144">
        <v>7.0735632183908015</v>
      </c>
      <c r="CF965" s="110"/>
      <c r="CG965" s="111">
        <v>49</v>
      </c>
      <c r="CH965" s="111">
        <v>75</v>
      </c>
      <c r="CI965" s="111">
        <v>72.2</v>
      </c>
      <c r="CJ965" s="111">
        <v>95</v>
      </c>
      <c r="CK965" s="111">
        <v>47.5</v>
      </c>
      <c r="CL965" s="111">
        <v>58.6</v>
      </c>
      <c r="CM965" s="111">
        <v>53</v>
      </c>
      <c r="CN965" s="111">
        <v>31</v>
      </c>
      <c r="CO965" s="111">
        <v>77.7</v>
      </c>
      <c r="CP965" s="111">
        <v>72.5</v>
      </c>
      <c r="CQ965" s="111">
        <v>60</v>
      </c>
      <c r="CR965" s="111">
        <v>40</v>
      </c>
      <c r="CS965" s="112"/>
      <c r="CT965" s="432" t="s">
        <v>710</v>
      </c>
      <c r="CU965" s="114">
        <f t="shared" si="634"/>
        <v>0</v>
      </c>
      <c r="CV965" s="114"/>
      <c r="CW965" s="114"/>
      <c r="CX965" s="114">
        <f t="shared" si="635"/>
        <v>0</v>
      </c>
      <c r="CY965" s="114"/>
      <c r="CZ965" s="114"/>
      <c r="DA965" s="114">
        <f t="shared" si="636"/>
        <v>0</v>
      </c>
      <c r="DB965" s="115">
        <f t="shared" si="637"/>
        <v>0</v>
      </c>
      <c r="DC965" s="116">
        <f t="shared" si="638"/>
        <v>0</v>
      </c>
      <c r="DD965" s="116">
        <f t="shared" si="639"/>
        <v>0</v>
      </c>
      <c r="DE965" s="116">
        <f t="shared" si="640"/>
        <v>0</v>
      </c>
      <c r="DF965" s="117">
        <f t="shared" si="641"/>
        <v>0</v>
      </c>
      <c r="DH965" s="119">
        <v>11.00376378974692</v>
      </c>
      <c r="DI965" s="119">
        <v>8.8423101881894901</v>
      </c>
      <c r="DJ965" s="120">
        <v>6.4843608046722911</v>
      </c>
      <c r="DK965" s="121"/>
      <c r="DL965" s="119">
        <v>16.581250533868623</v>
      </c>
      <c r="DM965" s="119">
        <v>22.277876484154771</v>
      </c>
      <c r="DN965" s="120">
        <v>12.919133851541808</v>
      </c>
      <c r="DO965" s="121"/>
      <c r="DP965" s="119">
        <v>16.591241638795985</v>
      </c>
      <c r="DQ965" s="119">
        <v>18.143638517279822</v>
      </c>
      <c r="DR965" s="120">
        <v>25.808598104793759</v>
      </c>
      <c r="DS965" s="121"/>
      <c r="DT965" s="119">
        <v>28.644622331691298</v>
      </c>
      <c r="DU965" s="119">
        <v>25.741451149425295</v>
      </c>
      <c r="DV965" s="120">
        <v>24.193093185550087</v>
      </c>
      <c r="DW965" s="121"/>
      <c r="DX965" s="119">
        <v>25.731309808612441</v>
      </c>
      <c r="DY965" s="119">
        <v>14.370693779904308</v>
      </c>
      <c r="DZ965" s="120">
        <v>41.072996411483253</v>
      </c>
      <c r="EA965" s="121"/>
      <c r="EB965" s="119">
        <v>20.813648293963258</v>
      </c>
      <c r="EC965" s="119">
        <v>13.708989501312336</v>
      </c>
      <c r="ED965" s="120">
        <v>16.310695538057743</v>
      </c>
      <c r="EE965" s="121"/>
      <c r="EF965" s="119">
        <v>21.672986233157591</v>
      </c>
      <c r="EG965" s="119">
        <v>18.7765963678969</v>
      </c>
      <c r="EH965" s="120">
        <v>16.379584065612189</v>
      </c>
      <c r="EI965" s="121"/>
      <c r="EJ965" s="119">
        <v>12.777389858686616</v>
      </c>
      <c r="EK965" s="119">
        <v>11.779156275976725</v>
      </c>
      <c r="EL965" s="120">
        <v>15.472620532003324</v>
      </c>
      <c r="EM965" s="121"/>
      <c r="EN965" s="119">
        <v>18.119571799307955</v>
      </c>
      <c r="EO965" s="119">
        <v>16.617949826989619</v>
      </c>
      <c r="EP965" s="120">
        <v>23.124978373702419</v>
      </c>
      <c r="EQ965" s="121"/>
      <c r="ER965" s="119">
        <v>34.089585514834198</v>
      </c>
      <c r="ES965" s="119">
        <v>35.289219022687597</v>
      </c>
      <c r="ET965" s="120">
        <v>26.092028795811515</v>
      </c>
      <c r="EU965" s="121"/>
      <c r="EV965" s="119">
        <v>27.697188388144546</v>
      </c>
      <c r="EW965" s="119">
        <v>33.796569224522948</v>
      </c>
      <c r="EX965" s="120">
        <v>20.597909053999196</v>
      </c>
      <c r="EY965" s="121"/>
      <c r="EZ965" s="119">
        <v>21.491470818644736</v>
      </c>
      <c r="FA965" s="119">
        <v>14.396200548374464</v>
      </c>
      <c r="FB965" s="120">
        <v>9.7688503721112419</v>
      </c>
    </row>
    <row r="966" spans="1:158" s="118" customFormat="1" ht="15" customHeight="1" x14ac:dyDescent="0.25">
      <c r="A966" s="260">
        <v>23060370</v>
      </c>
      <c r="B966" s="534">
        <v>-74.366666670000001</v>
      </c>
      <c r="C966" s="534">
        <v>4.9666666700000004</v>
      </c>
      <c r="D966" s="87">
        <v>1280</v>
      </c>
      <c r="E966" s="431" t="s">
        <v>711</v>
      </c>
      <c r="F966" s="89" t="s">
        <v>455</v>
      </c>
      <c r="G966" s="89" t="s">
        <v>1515</v>
      </c>
      <c r="H966" s="89" t="s">
        <v>1518</v>
      </c>
      <c r="I966" s="89" t="s">
        <v>1637</v>
      </c>
      <c r="J966" s="171" t="s">
        <v>1106</v>
      </c>
      <c r="K966" s="339">
        <v>77</v>
      </c>
      <c r="L966" s="126">
        <v>0</v>
      </c>
      <c r="M966" s="126">
        <v>24.4</v>
      </c>
      <c r="N966" s="126">
        <v>0</v>
      </c>
      <c r="O966" s="126">
        <v>0</v>
      </c>
      <c r="P966" s="126">
        <v>0</v>
      </c>
      <c r="Q966" s="126">
        <v>5</v>
      </c>
      <c r="R966" s="126">
        <v>0</v>
      </c>
      <c r="S966" s="126">
        <v>0</v>
      </c>
      <c r="T966" s="126">
        <v>0</v>
      </c>
      <c r="U966" s="126">
        <v>0</v>
      </c>
      <c r="V966" s="661">
        <v>0</v>
      </c>
      <c r="W966" s="661">
        <v>37.5</v>
      </c>
      <c r="X966" s="126">
        <v>40</v>
      </c>
      <c r="Y966" s="126">
        <v>28.7</v>
      </c>
      <c r="Z966" s="339">
        <v>23.5</v>
      </c>
      <c r="AA966" s="91">
        <v>0</v>
      </c>
      <c r="AB966" s="126">
        <v>0</v>
      </c>
      <c r="AC966" s="126">
        <v>0</v>
      </c>
      <c r="AD966" s="339">
        <v>0</v>
      </c>
      <c r="AE966" s="126">
        <v>3</v>
      </c>
      <c r="AF966" s="126">
        <v>5.9</v>
      </c>
      <c r="AG966" s="126">
        <v>18</v>
      </c>
      <c r="AH966" s="126">
        <v>70</v>
      </c>
      <c r="AI966" s="126">
        <v>45.5</v>
      </c>
      <c r="AJ966" s="126">
        <v>23</v>
      </c>
      <c r="AK966" s="126">
        <v>12</v>
      </c>
      <c r="AL966" s="126">
        <v>22.7</v>
      </c>
      <c r="AM966" s="126">
        <v>0</v>
      </c>
      <c r="AN966" s="126">
        <v>0</v>
      </c>
      <c r="AO966" s="120"/>
      <c r="AP966" s="92">
        <f t="shared" si="644"/>
        <v>436.2</v>
      </c>
      <c r="AQ966" s="93" t="s">
        <v>1301</v>
      </c>
      <c r="AR966" s="483"/>
      <c r="AS966" s="484"/>
      <c r="AT966" s="96">
        <f t="shared" si="630"/>
        <v>30</v>
      </c>
      <c r="AU966" s="97">
        <f t="shared" si="631"/>
        <v>15</v>
      </c>
      <c r="AV966" s="98"/>
      <c r="AW966" s="58">
        <f t="shared" si="628"/>
        <v>0</v>
      </c>
      <c r="AX966" s="99"/>
      <c r="AY966" s="100">
        <f t="shared" si="632"/>
        <v>77</v>
      </c>
      <c r="AZ966" s="101">
        <v>80</v>
      </c>
      <c r="BA966" s="102">
        <f t="shared" si="645"/>
        <v>-3</v>
      </c>
      <c r="BB966" s="102" t="str">
        <f t="shared" si="646"/>
        <v/>
      </c>
      <c r="BC966" s="102" t="str">
        <f t="shared" si="647"/>
        <v/>
      </c>
      <c r="BD966" s="102" t="s">
        <v>1301</v>
      </c>
      <c r="BE966" s="103"/>
      <c r="BF966" s="171" t="s">
        <v>711</v>
      </c>
      <c r="BG966" s="105" t="s">
        <v>1301</v>
      </c>
      <c r="BH966" s="105" t="s">
        <v>1301</v>
      </c>
      <c r="BI966" s="105" t="s">
        <v>1301</v>
      </c>
      <c r="BJ966" s="105" t="s">
        <v>1301</v>
      </c>
      <c r="BK966" s="105" t="s">
        <v>1301</v>
      </c>
      <c r="BL966" s="105" t="s">
        <v>1301</v>
      </c>
      <c r="BM966" s="105" t="s">
        <v>1301</v>
      </c>
      <c r="BN966" s="105" t="s">
        <v>1301</v>
      </c>
      <c r="BO966" s="105" t="s">
        <v>1301</v>
      </c>
      <c r="BP966" s="105" t="s">
        <v>1301</v>
      </c>
      <c r="BQ966" s="105" t="s">
        <v>1301</v>
      </c>
      <c r="BR966" s="106" t="s">
        <v>1301</v>
      </c>
      <c r="BS966" s="107"/>
      <c r="BT966" s="142" t="s">
        <v>1301</v>
      </c>
      <c r="BU966" s="143" t="s">
        <v>1301</v>
      </c>
      <c r="BV966" s="143" t="s">
        <v>1301</v>
      </c>
      <c r="BW966" s="143" t="s">
        <v>1301</v>
      </c>
      <c r="BX966" s="143" t="s">
        <v>1301</v>
      </c>
      <c r="BY966" s="143" t="s">
        <v>1301</v>
      </c>
      <c r="BZ966" s="143" t="s">
        <v>1301</v>
      </c>
      <c r="CA966" s="143" t="s">
        <v>1301</v>
      </c>
      <c r="CB966" s="143" t="s">
        <v>1301</v>
      </c>
      <c r="CC966" s="143" t="s">
        <v>1301</v>
      </c>
      <c r="CD966" s="143" t="s">
        <v>1301</v>
      </c>
      <c r="CE966" s="144" t="s">
        <v>1301</v>
      </c>
      <c r="CF966" s="110"/>
      <c r="CG966" s="111">
        <v>110</v>
      </c>
      <c r="CH966" s="111">
        <v>93.5</v>
      </c>
      <c r="CI966" s="111">
        <v>140</v>
      </c>
      <c r="CJ966" s="111">
        <v>80</v>
      </c>
      <c r="CK966" s="111">
        <v>106</v>
      </c>
      <c r="CL966" s="111">
        <v>70.5</v>
      </c>
      <c r="CM966" s="111">
        <v>66</v>
      </c>
      <c r="CN966" s="111">
        <v>41</v>
      </c>
      <c r="CO966" s="111">
        <v>53</v>
      </c>
      <c r="CP966" s="111">
        <v>100.9</v>
      </c>
      <c r="CQ966" s="111">
        <v>116</v>
      </c>
      <c r="CR966" s="111">
        <v>125</v>
      </c>
      <c r="CS966" s="112"/>
      <c r="CT966" s="432" t="s">
        <v>711</v>
      </c>
      <c r="CU966" s="114">
        <f t="shared" si="634"/>
        <v>106.4</v>
      </c>
      <c r="CV966" s="114"/>
      <c r="CW966" s="114"/>
      <c r="CX966" s="114">
        <f t="shared" si="635"/>
        <v>129.69999999999999</v>
      </c>
      <c r="CY966" s="114"/>
      <c r="CZ966" s="114"/>
      <c r="DA966" s="114">
        <f t="shared" si="636"/>
        <v>200.1</v>
      </c>
      <c r="DB966" s="115">
        <f t="shared" si="637"/>
        <v>436.2</v>
      </c>
      <c r="DC966" s="116">
        <f t="shared" si="638"/>
        <v>10</v>
      </c>
      <c r="DD966" s="116">
        <f t="shared" si="639"/>
        <v>10</v>
      </c>
      <c r="DE966" s="116">
        <f t="shared" si="640"/>
        <v>10</v>
      </c>
      <c r="DF966" s="117">
        <f t="shared" si="641"/>
        <v>30</v>
      </c>
      <c r="DH966" s="119"/>
      <c r="DI966" s="119"/>
      <c r="DJ966" s="120"/>
      <c r="DK966" s="121"/>
      <c r="DL966" s="119"/>
      <c r="DM966" s="119"/>
      <c r="DN966" s="120"/>
      <c r="DO966" s="121"/>
      <c r="DP966" s="119"/>
      <c r="DQ966" s="119"/>
      <c r="DR966" s="120"/>
      <c r="DS966" s="121"/>
      <c r="DT966" s="119"/>
      <c r="DU966" s="119"/>
      <c r="DV966" s="120"/>
      <c r="DW966" s="121"/>
      <c r="DX966" s="119"/>
      <c r="DY966" s="119"/>
      <c r="DZ966" s="120"/>
      <c r="EA966" s="121"/>
      <c r="EB966" s="119"/>
      <c r="EC966" s="119"/>
      <c r="ED966" s="120"/>
      <c r="EE966" s="121"/>
      <c r="EF966" s="119"/>
      <c r="EG966" s="119"/>
      <c r="EH966" s="120"/>
      <c r="EI966" s="121"/>
      <c r="EJ966" s="119"/>
      <c r="EK966" s="119"/>
      <c r="EL966" s="120"/>
      <c r="EM966" s="121"/>
      <c r="EN966" s="119"/>
      <c r="EO966" s="119"/>
      <c r="EP966" s="120"/>
      <c r="EQ966" s="121"/>
      <c r="ER966" s="119"/>
      <c r="ES966" s="119"/>
      <c r="ET966" s="120"/>
      <c r="EU966" s="121"/>
      <c r="EV966" s="119"/>
      <c r="EW966" s="119"/>
      <c r="EX966" s="120"/>
      <c r="EY966" s="121"/>
      <c r="EZ966" s="119"/>
      <c r="FA966" s="119"/>
      <c r="FB966" s="120"/>
    </row>
    <row r="967" spans="1:158" s="118" customFormat="1" ht="15" customHeight="1" x14ac:dyDescent="0.25">
      <c r="A967" s="260">
        <v>21206230</v>
      </c>
      <c r="B967" s="534">
        <v>-74.151419439999998</v>
      </c>
      <c r="C967" s="534">
        <v>4.6616666699999998</v>
      </c>
      <c r="D967" s="87">
        <v>2543</v>
      </c>
      <c r="E967" s="431" t="s">
        <v>712</v>
      </c>
      <c r="F967" s="89" t="s">
        <v>455</v>
      </c>
      <c r="G967" s="89"/>
      <c r="H967" s="89"/>
      <c r="I967" s="89"/>
      <c r="J967" s="171" t="s">
        <v>1302</v>
      </c>
      <c r="K967" s="339" t="s">
        <v>1301</v>
      </c>
      <c r="L967" s="126" t="s">
        <v>1301</v>
      </c>
      <c r="M967" s="126" t="s">
        <v>1301</v>
      </c>
      <c r="N967" s="126" t="s">
        <v>1301</v>
      </c>
      <c r="O967" s="126" t="s">
        <v>1301</v>
      </c>
      <c r="P967" s="126" t="s">
        <v>1301</v>
      </c>
      <c r="Q967" s="126" t="s">
        <v>1301</v>
      </c>
      <c r="R967" s="126" t="s">
        <v>1301</v>
      </c>
      <c r="S967" s="126" t="s">
        <v>1301</v>
      </c>
      <c r="T967" s="126" t="s">
        <v>1301</v>
      </c>
      <c r="U967" s="126" t="s">
        <v>1301</v>
      </c>
      <c r="V967" s="661" t="s">
        <v>1301</v>
      </c>
      <c r="W967" s="661" t="s">
        <v>1301</v>
      </c>
      <c r="X967" s="126" t="s">
        <v>1301</v>
      </c>
      <c r="Y967" s="126" t="s">
        <v>1301</v>
      </c>
      <c r="Z967" s="339" t="s">
        <v>1301</v>
      </c>
      <c r="AA967" s="91" t="s">
        <v>1301</v>
      </c>
      <c r="AB967" s="126" t="s">
        <v>1301</v>
      </c>
      <c r="AC967" s="126" t="s">
        <v>1301</v>
      </c>
      <c r="AD967" s="339" t="s">
        <v>1301</v>
      </c>
      <c r="AE967" s="126" t="s">
        <v>1301</v>
      </c>
      <c r="AF967" s="126" t="s">
        <v>1301</v>
      </c>
      <c r="AG967" s="126" t="s">
        <v>1301</v>
      </c>
      <c r="AH967" s="126" t="s">
        <v>1301</v>
      </c>
      <c r="AI967" s="126" t="s">
        <v>1301</v>
      </c>
      <c r="AJ967" s="126" t="s">
        <v>1301</v>
      </c>
      <c r="AK967" s="126" t="s">
        <v>1301</v>
      </c>
      <c r="AL967" s="126" t="s">
        <v>1301</v>
      </c>
      <c r="AM967" s="126" t="s">
        <v>1301</v>
      </c>
      <c r="AN967" s="126"/>
      <c r="AO967" s="120"/>
      <c r="AP967" s="92" t="str">
        <f t="shared" si="644"/>
        <v/>
      </c>
      <c r="AQ967" s="93" t="s">
        <v>1301</v>
      </c>
      <c r="AR967" s="483"/>
      <c r="AS967" s="484"/>
      <c r="AT967" s="96"/>
      <c r="AU967" s="97"/>
      <c r="AV967" s="98"/>
      <c r="AW967" s="58"/>
      <c r="AX967" s="99"/>
      <c r="AY967" s="100"/>
      <c r="AZ967" s="101"/>
      <c r="BA967" s="102" t="str">
        <f t="shared" si="645"/>
        <v/>
      </c>
      <c r="BB967" s="102" t="str">
        <f t="shared" si="646"/>
        <v/>
      </c>
      <c r="BC967" s="102" t="str">
        <f t="shared" si="647"/>
        <v/>
      </c>
      <c r="BD967" s="102" t="s">
        <v>1301</v>
      </c>
      <c r="BE967" s="103"/>
      <c r="BF967" s="171" t="s">
        <v>712</v>
      </c>
      <c r="BG967" s="105" t="s">
        <v>1301</v>
      </c>
      <c r="BH967" s="105" t="s">
        <v>1301</v>
      </c>
      <c r="BI967" s="105" t="s">
        <v>1301</v>
      </c>
      <c r="BJ967" s="105" t="s">
        <v>1301</v>
      </c>
      <c r="BK967" s="105" t="s">
        <v>1301</v>
      </c>
      <c r="BL967" s="105" t="s">
        <v>1301</v>
      </c>
      <c r="BM967" s="105" t="s">
        <v>1301</v>
      </c>
      <c r="BN967" s="105" t="s">
        <v>1301</v>
      </c>
      <c r="BO967" s="105" t="s">
        <v>1301</v>
      </c>
      <c r="BP967" s="105" t="s">
        <v>1301</v>
      </c>
      <c r="BQ967" s="105" t="s">
        <v>1301</v>
      </c>
      <c r="BR967" s="106" t="s">
        <v>1301</v>
      </c>
      <c r="BS967" s="107"/>
      <c r="BT967" s="142" t="s">
        <v>1301</v>
      </c>
      <c r="BU967" s="143" t="s">
        <v>1301</v>
      </c>
      <c r="BV967" s="143" t="s">
        <v>1301</v>
      </c>
      <c r="BW967" s="143" t="s">
        <v>1301</v>
      </c>
      <c r="BX967" s="143" t="s">
        <v>1301</v>
      </c>
      <c r="BY967" s="143" t="s">
        <v>1301</v>
      </c>
      <c r="BZ967" s="143" t="s">
        <v>1301</v>
      </c>
      <c r="CA967" s="143" t="s">
        <v>1301</v>
      </c>
      <c r="CB967" s="143" t="s">
        <v>1301</v>
      </c>
      <c r="CC967" s="143" t="s">
        <v>1301</v>
      </c>
      <c r="CD967" s="143" t="s">
        <v>1301</v>
      </c>
      <c r="CE967" s="144" t="s">
        <v>1301</v>
      </c>
      <c r="CF967" s="110"/>
      <c r="CG967" s="111"/>
      <c r="CH967" s="111"/>
      <c r="CI967" s="111"/>
      <c r="CJ967" s="111"/>
      <c r="CK967" s="111"/>
      <c r="CL967" s="111"/>
      <c r="CM967" s="111"/>
      <c r="CN967" s="111"/>
      <c r="CO967" s="111"/>
      <c r="CP967" s="111"/>
      <c r="CQ967" s="111"/>
      <c r="CR967" s="111"/>
      <c r="CS967" s="112"/>
      <c r="CT967" s="432" t="s">
        <v>712</v>
      </c>
      <c r="CU967" s="114"/>
      <c r="CV967" s="114"/>
      <c r="CW967" s="114"/>
      <c r="CX967" s="114"/>
      <c r="CY967" s="114"/>
      <c r="CZ967" s="114"/>
      <c r="DA967" s="114"/>
      <c r="DB967" s="115"/>
      <c r="DC967" s="116"/>
      <c r="DD967" s="116"/>
      <c r="DE967" s="116"/>
      <c r="DF967" s="117"/>
      <c r="DH967" s="119">
        <v>9.0134596211365903</v>
      </c>
      <c r="DI967" s="119">
        <v>9.7829012961116675</v>
      </c>
      <c r="DJ967" s="120">
        <v>7.1448155533399813</v>
      </c>
      <c r="DK967" s="121"/>
      <c r="DL967" s="119">
        <v>11.125979091902014</v>
      </c>
      <c r="DM967" s="119">
        <v>10.023404587299114</v>
      </c>
      <c r="DN967" s="120">
        <v>16.638851614916529</v>
      </c>
      <c r="DO967" s="121"/>
      <c r="DP967" s="119">
        <v>12.317732354996506</v>
      </c>
      <c r="DQ967" s="119">
        <v>27.078651292802242</v>
      </c>
      <c r="DR967" s="120">
        <v>25.348060796645704</v>
      </c>
      <c r="DS967" s="121"/>
      <c r="DT967" s="119">
        <v>22.462184873949585</v>
      </c>
      <c r="DU967" s="119">
        <v>22.155882352941177</v>
      </c>
      <c r="DV967" s="120">
        <v>35.42899159663866</v>
      </c>
      <c r="DW967" s="121"/>
      <c r="DX967" s="119">
        <v>27.458020403733453</v>
      </c>
      <c r="DY967" s="119">
        <v>22.328500108530498</v>
      </c>
      <c r="DZ967" s="120">
        <v>31.984067723030176</v>
      </c>
      <c r="EA967" s="121"/>
      <c r="EB967" s="119">
        <v>27.374973687288033</v>
      </c>
      <c r="EC967" s="119">
        <v>13.687486843644017</v>
      </c>
      <c r="ED967" s="120">
        <v>12.308127704362061</v>
      </c>
      <c r="EE967" s="121"/>
      <c r="EF967" s="119">
        <v>10.897500000000001</v>
      </c>
      <c r="EG967" s="119">
        <v>11.805624999999999</v>
      </c>
      <c r="EH967" s="120">
        <v>9.5857638888888896</v>
      </c>
      <c r="EI967" s="121"/>
      <c r="EJ967" s="119">
        <v>6.8</v>
      </c>
      <c r="EK967" s="119">
        <v>11.616666666666669</v>
      </c>
      <c r="EL967" s="120">
        <v>12.183333333333334</v>
      </c>
      <c r="EM967" s="121"/>
      <c r="EN967" s="119">
        <v>14.07265130984643</v>
      </c>
      <c r="EO967" s="119">
        <v>13.768925022583556</v>
      </c>
      <c r="EP967" s="120">
        <v>21.969534778681119</v>
      </c>
      <c r="EQ967" s="121"/>
      <c r="ER967" s="119">
        <v>16.552829354553495</v>
      </c>
      <c r="ES967" s="119">
        <v>26.581896551724142</v>
      </c>
      <c r="ET967" s="120">
        <v>30.281940760389045</v>
      </c>
      <c r="EU967" s="121"/>
      <c r="EV967" s="119">
        <v>26.781972635693883</v>
      </c>
      <c r="EW967" s="119">
        <v>23.056660652533452</v>
      </c>
      <c r="EX967" s="120">
        <v>24.56692226732822</v>
      </c>
      <c r="EY967" s="121"/>
      <c r="EZ967" s="119">
        <v>23.729421352893233</v>
      </c>
      <c r="FA967" s="119">
        <v>12.989812550937243</v>
      </c>
      <c r="FB967" s="120">
        <v>5.1140994295028515</v>
      </c>
    </row>
    <row r="968" spans="1:158" s="118" customFormat="1" ht="15" customHeight="1" x14ac:dyDescent="0.25">
      <c r="A968" s="260">
        <v>21206630</v>
      </c>
      <c r="B968" s="534">
        <v>-74.091583330000006</v>
      </c>
      <c r="C968" s="534">
        <v>4.75113889</v>
      </c>
      <c r="D968" s="87">
        <v>2600</v>
      </c>
      <c r="E968" s="431" t="s">
        <v>1347</v>
      </c>
      <c r="F968" s="89" t="s">
        <v>455</v>
      </c>
      <c r="G968" s="89"/>
      <c r="H968" s="89"/>
      <c r="I968" s="89"/>
      <c r="J968" s="171" t="s">
        <v>1508</v>
      </c>
      <c r="K968" s="91" t="s">
        <v>1301</v>
      </c>
      <c r="L968" s="126" t="s">
        <v>1301</v>
      </c>
      <c r="M968" s="126" t="s">
        <v>1301</v>
      </c>
      <c r="N968" s="126" t="s">
        <v>1301</v>
      </c>
      <c r="O968" s="126" t="s">
        <v>1301</v>
      </c>
      <c r="P968" s="126" t="s">
        <v>1301</v>
      </c>
      <c r="Q968" s="126" t="s">
        <v>1301</v>
      </c>
      <c r="R968" s="126" t="s">
        <v>1301</v>
      </c>
      <c r="S968" s="126" t="s">
        <v>1301</v>
      </c>
      <c r="T968" s="126" t="s">
        <v>1301</v>
      </c>
      <c r="U968" s="126" t="s">
        <v>1301</v>
      </c>
      <c r="V968" s="661" t="s">
        <v>1301</v>
      </c>
      <c r="W968" s="661" t="s">
        <v>1301</v>
      </c>
      <c r="X968" s="126" t="s">
        <v>1301</v>
      </c>
      <c r="Y968" s="126" t="s">
        <v>1301</v>
      </c>
      <c r="Z968" s="339" t="s">
        <v>1301</v>
      </c>
      <c r="AA968" s="91" t="s">
        <v>1301</v>
      </c>
      <c r="AB968" s="126" t="s">
        <v>1301</v>
      </c>
      <c r="AC968" s="126" t="s">
        <v>1301</v>
      </c>
      <c r="AD968" s="91" t="s">
        <v>1301</v>
      </c>
      <c r="AE968" s="126" t="s">
        <v>1301</v>
      </c>
      <c r="AF968" s="126" t="s">
        <v>1301</v>
      </c>
      <c r="AG968" s="126" t="s">
        <v>1301</v>
      </c>
      <c r="AH968" s="126" t="s">
        <v>1301</v>
      </c>
      <c r="AI968" s="126" t="s">
        <v>1301</v>
      </c>
      <c r="AJ968" s="126" t="s">
        <v>1301</v>
      </c>
      <c r="AK968" s="126" t="s">
        <v>1301</v>
      </c>
      <c r="AL968" s="126" t="s">
        <v>1301</v>
      </c>
      <c r="AM968" s="126" t="s">
        <v>1301</v>
      </c>
      <c r="AN968" s="126"/>
      <c r="AO968" s="120"/>
      <c r="AP968" s="92" t="str">
        <f t="shared" si="644"/>
        <v/>
      </c>
      <c r="AQ968" s="93" t="s">
        <v>1301</v>
      </c>
      <c r="AR968" s="483"/>
      <c r="AS968" s="484"/>
      <c r="AT968" s="96"/>
      <c r="AU968" s="97"/>
      <c r="AV968" s="98"/>
      <c r="AW968" s="58"/>
      <c r="AX968" s="99"/>
      <c r="AY968" s="100"/>
      <c r="AZ968" s="101"/>
      <c r="BA968" s="102" t="str">
        <f t="shared" si="645"/>
        <v/>
      </c>
      <c r="BB968" s="102" t="str">
        <f t="shared" si="646"/>
        <v/>
      </c>
      <c r="BC968" s="102" t="str">
        <f t="shared" si="647"/>
        <v/>
      </c>
      <c r="BD968" s="102" t="s">
        <v>1301</v>
      </c>
      <c r="BE968" s="103"/>
      <c r="BF968" s="171" t="s">
        <v>1347</v>
      </c>
      <c r="BG968" s="105" t="s">
        <v>1301</v>
      </c>
      <c r="BH968" s="105" t="s">
        <v>1301</v>
      </c>
      <c r="BI968" s="105" t="s">
        <v>1301</v>
      </c>
      <c r="BJ968" s="105" t="s">
        <v>1301</v>
      </c>
      <c r="BK968" s="105" t="s">
        <v>1301</v>
      </c>
      <c r="BL968" s="105" t="s">
        <v>1301</v>
      </c>
      <c r="BM968" s="105" t="s">
        <v>1301</v>
      </c>
      <c r="BN968" s="105" t="s">
        <v>1301</v>
      </c>
      <c r="BO968" s="105" t="s">
        <v>1301</v>
      </c>
      <c r="BP968" s="105" t="s">
        <v>1301</v>
      </c>
      <c r="BQ968" s="105" t="s">
        <v>1301</v>
      </c>
      <c r="BR968" s="106" t="s">
        <v>1301</v>
      </c>
      <c r="BS968" s="107"/>
      <c r="BT968" s="142" t="s">
        <v>1301</v>
      </c>
      <c r="BU968" s="143" t="s">
        <v>1301</v>
      </c>
      <c r="BV968" s="143" t="s">
        <v>1301</v>
      </c>
      <c r="BW968" s="143" t="s">
        <v>1301</v>
      </c>
      <c r="BX968" s="143" t="s">
        <v>1301</v>
      </c>
      <c r="BY968" s="143" t="s">
        <v>1301</v>
      </c>
      <c r="BZ968" s="143" t="s">
        <v>1301</v>
      </c>
      <c r="CA968" s="143" t="s">
        <v>1301</v>
      </c>
      <c r="CB968" s="143" t="s">
        <v>1301</v>
      </c>
      <c r="CC968" s="143" t="s">
        <v>1301</v>
      </c>
      <c r="CD968" s="143" t="s">
        <v>1301</v>
      </c>
      <c r="CE968" s="144" t="s">
        <v>1301</v>
      </c>
      <c r="CF968" s="110"/>
      <c r="CG968" s="111"/>
      <c r="CH968" s="111"/>
      <c r="CI968" s="111"/>
      <c r="CJ968" s="111"/>
      <c r="CK968" s="111"/>
      <c r="CL968" s="111"/>
      <c r="CM968" s="111"/>
      <c r="CN968" s="111"/>
      <c r="CO968" s="111"/>
      <c r="CP968" s="111"/>
      <c r="CQ968" s="111"/>
      <c r="CR968" s="111"/>
      <c r="CS968" s="112"/>
      <c r="CT968" s="432" t="s">
        <v>1347</v>
      </c>
      <c r="CU968" s="114"/>
      <c r="CV968" s="114"/>
      <c r="CW968" s="114"/>
      <c r="CX968" s="114"/>
      <c r="CY968" s="114"/>
      <c r="CZ968" s="114"/>
      <c r="DA968" s="114"/>
      <c r="DB968" s="115"/>
      <c r="DC968" s="116"/>
      <c r="DD968" s="116"/>
      <c r="DE968" s="116"/>
      <c r="DF968" s="117"/>
      <c r="DH968" s="119"/>
      <c r="DI968" s="656"/>
      <c r="DJ968" s="190"/>
      <c r="DK968" s="121"/>
      <c r="DL968" s="119"/>
      <c r="DM968" s="656"/>
      <c r="DN968" s="190"/>
      <c r="DO968" s="121"/>
      <c r="DP968" s="119"/>
      <c r="DQ968" s="656"/>
      <c r="DR968" s="190"/>
      <c r="DS968" s="121"/>
      <c r="DT968" s="119"/>
      <c r="DU968" s="656"/>
      <c r="DV968" s="190"/>
      <c r="DW968" s="121"/>
      <c r="DX968" s="119"/>
      <c r="DY968" s="656"/>
      <c r="DZ968" s="190"/>
      <c r="EA968" s="121"/>
      <c r="EB968" s="119"/>
      <c r="EC968" s="656"/>
      <c r="ED968" s="190"/>
      <c r="EE968" s="121"/>
      <c r="EF968" s="119"/>
      <c r="EG968" s="656"/>
      <c r="EH968" s="190"/>
      <c r="EI968" s="121"/>
      <c r="EJ968" s="119"/>
      <c r="EK968" s="656"/>
      <c r="EL968" s="190"/>
      <c r="EM968" s="121"/>
      <c r="EN968" s="119"/>
      <c r="EO968" s="656"/>
      <c r="EP968" s="190"/>
      <c r="EQ968" s="121"/>
      <c r="ER968" s="119"/>
      <c r="ES968" s="656"/>
      <c r="ET968" s="190"/>
      <c r="EU968" s="121"/>
      <c r="EV968" s="119"/>
      <c r="EW968" s="656"/>
      <c r="EX968" s="190"/>
      <c r="EY968" s="121"/>
      <c r="EZ968" s="119"/>
      <c r="FA968" s="656"/>
      <c r="FB968" s="190"/>
    </row>
  </sheetData>
  <mergeCells count="1">
    <mergeCell ref="CH2:CR2"/>
  </mergeCells>
  <conditionalFormatting sqref="F14:J14 AY14:BD14 F33:J33 AY33:AZ33 AY144:AZ144 AY201 AY209:AZ209 AY258 AY515:AZ515 AY589:AZ589 AY37:BD37 AY43:AZ43 AY71:AZ71 AY87:AZ87 AW87:AW129 AY88:AY128 AQ89:AQ128 AU120 AT129:AU129 AY129:AZ129 AW136 AY136:AZ136 AW144 AW201 AW209 AW258 AW279 AY279:AZ279 AY387:AZ387 AY454:AZ454 AY637:AZ637 AY687:BD687 AY762:BD762 AY864:AZ864 AQ71:AU71 AQ87:AU87 AT136:AU136 AT144:AU144 AT209:AU209 AT279:AU279 AT387:AU387 AT454:AU454 AT515:AU515 AT589:AU589 AT637:AU637 AT687:AU687 AT762:AU762 AT864:AU864 AW14 AW33 AW37 AW387 AW454 AW515 AW589 AW637 AW687 AW762 AW864 A37 AW43 AW71 AQ136 AU258">
    <cfRule type="cellIs" dxfId="3391" priority="3404" stopIfTrue="1" operator="between">
      <formula>20</formula>
      <formula>1000</formula>
    </cfRule>
  </conditionalFormatting>
  <conditionalFormatting sqref="K4:K87">
    <cfRule type="cellIs" dxfId="3390" priority="455" stopIfTrue="1" operator="between">
      <formula>20</formula>
      <formula>39.99</formula>
    </cfRule>
    <cfRule type="cellIs" dxfId="3389" priority="457" stopIfTrue="1" operator="between">
      <formula>20</formula>
      <formula>39.999</formula>
    </cfRule>
    <cfRule type="cellIs" dxfId="3388" priority="459" stopIfTrue="1" operator="between">
      <formula>500.1</formula>
      <formula>50000</formula>
    </cfRule>
    <cfRule type="cellIs" dxfId="3387" priority="456" stopIfTrue="1" operator="between">
      <formula>500.1</formula>
      <formula>5000</formula>
    </cfRule>
  </conditionalFormatting>
  <conditionalFormatting sqref="K4:K864 K880:K894 K908 K922 K925 K936 K950 K964">
    <cfRule type="cellIs" dxfId="3386" priority="452" stopIfTrue="1" operator="between">
      <formula>40</formula>
      <formula>500</formula>
    </cfRule>
  </conditionalFormatting>
  <conditionalFormatting sqref="K14:K87">
    <cfRule type="cellIs" dxfId="3385" priority="460" stopIfTrue="1" operator="between">
      <formula>20</formula>
      <formula>1000</formula>
    </cfRule>
  </conditionalFormatting>
  <conditionalFormatting sqref="K88:K864 K880:K894 K908 K922 K925 K936 K950 K964">
    <cfRule type="cellIs" dxfId="3384" priority="453" stopIfTrue="1" operator="between">
      <formula>500.1</formula>
      <formula>50000</formula>
    </cfRule>
    <cfRule type="cellIs" dxfId="3383" priority="451" stopIfTrue="1" operator="between">
      <formula>20</formula>
      <formula>39.999</formula>
    </cfRule>
  </conditionalFormatting>
  <conditionalFormatting sqref="K88:K864">
    <cfRule type="cellIs" dxfId="3382" priority="454" stopIfTrue="1" operator="between">
      <formula>20</formula>
      <formula>1000</formula>
    </cfRule>
  </conditionalFormatting>
  <conditionalFormatting sqref="K88:K894">
    <cfRule type="cellIs" dxfId="3381" priority="450" stopIfTrue="1" operator="between">
      <formula>500.1</formula>
      <formula>5000</formula>
    </cfRule>
    <cfRule type="cellIs" dxfId="3380" priority="449" stopIfTrue="1" operator="between">
      <formula>20</formula>
      <formula>39.99</formula>
    </cfRule>
  </conditionalFormatting>
  <conditionalFormatting sqref="K279 K387 K454 K515 K589 K637 K687 K762 K864">
    <cfRule type="cellIs" dxfId="3379" priority="444" stopIfTrue="1" operator="equal">
      <formula>"40.0"</formula>
    </cfRule>
    <cfRule type="cellIs" dxfId="3378" priority="447" stopIfTrue="1" operator="between">
      <formula>-9.9</formula>
      <formula>-10</formula>
    </cfRule>
    <cfRule type="cellIs" dxfId="3377" priority="446" stopIfTrue="1" operator="between">
      <formula>-9.9</formula>
      <formula>-10</formula>
    </cfRule>
    <cfRule type="cellIs" dxfId="3376" priority="445" stopIfTrue="1" operator="between">
      <formula>-8.1</formula>
      <formula>-10</formula>
    </cfRule>
  </conditionalFormatting>
  <conditionalFormatting sqref="K768:K894">
    <cfRule type="cellIs" dxfId="3375" priority="442" stopIfTrue="1" operator="between">
      <formula>40</formula>
      <formula>500</formula>
    </cfRule>
  </conditionalFormatting>
  <conditionalFormatting sqref="K864 K279 K387 K454 K515 K589 K637 K687 K762">
    <cfRule type="cellIs" dxfId="3374" priority="443" stopIfTrue="1" operator="between">
      <formula>45</formula>
      <formula>100</formula>
    </cfRule>
  </conditionalFormatting>
  <conditionalFormatting sqref="K891:K893">
    <cfRule type="cellIs" dxfId="3373" priority="430" stopIfTrue="1" operator="between">
      <formula>40</formula>
      <formula>500</formula>
    </cfRule>
    <cfRule type="cellIs" dxfId="3372" priority="431" stopIfTrue="1" operator="between">
      <formula>500.1</formula>
      <formula>5000</formula>
    </cfRule>
    <cfRule type="cellIs" dxfId="3371" priority="426" stopIfTrue="1" operator="between">
      <formula>40</formula>
      <formula>500</formula>
    </cfRule>
    <cfRule type="cellIs" dxfId="3370" priority="428" stopIfTrue="1" operator="between">
      <formula>20</formula>
      <formula>1000</formula>
    </cfRule>
    <cfRule type="cellIs" dxfId="3369" priority="422" stopIfTrue="1" operator="between">
      <formula>20</formula>
      <formula>39.99</formula>
    </cfRule>
    <cfRule type="cellIs" dxfId="3368" priority="433" stopIfTrue="1" operator="between">
      <formula>40</formula>
      <formula>500</formula>
    </cfRule>
    <cfRule type="cellIs" dxfId="3367" priority="423" stopIfTrue="1" operator="between">
      <formula>40</formula>
      <formula>500</formula>
    </cfRule>
    <cfRule type="cellIs" dxfId="3366" priority="424" stopIfTrue="1" operator="between">
      <formula>500.1</formula>
      <formula>5000</formula>
    </cfRule>
    <cfRule type="cellIs" dxfId="3365" priority="441" stopIfTrue="1" operator="between">
      <formula>20</formula>
      <formula>1000</formula>
    </cfRule>
    <cfRule type="cellIs" dxfId="3364" priority="425" stopIfTrue="1" operator="between">
      <formula>20</formula>
      <formula>39.999</formula>
    </cfRule>
    <cfRule type="cellIs" dxfId="3363" priority="427" stopIfTrue="1" operator="between">
      <formula>500.1</formula>
      <formula>50000</formula>
    </cfRule>
    <cfRule type="cellIs" dxfId="3362" priority="440" stopIfTrue="1" operator="between">
      <formula>500.1</formula>
      <formula>50000</formula>
    </cfRule>
    <cfRule type="cellIs" dxfId="3361" priority="416" stopIfTrue="1" operator="between">
      <formula>20</formula>
      <formula>39.99</formula>
    </cfRule>
    <cfRule type="cellIs" dxfId="3360" priority="429" stopIfTrue="1" operator="between">
      <formula>20</formula>
      <formula>39.99</formula>
    </cfRule>
    <cfRule type="cellIs" dxfId="3359" priority="437" stopIfTrue="1" operator="between">
      <formula>500.1</formula>
      <formula>5000</formula>
    </cfRule>
    <cfRule type="cellIs" dxfId="3358" priority="432" stopIfTrue="1" operator="between">
      <formula>20</formula>
      <formula>39.999</formula>
    </cfRule>
    <cfRule type="cellIs" dxfId="3357" priority="436" stopIfTrue="1" operator="between">
      <formula>40</formula>
      <formula>500</formula>
    </cfRule>
    <cfRule type="cellIs" dxfId="3356" priority="434" stopIfTrue="1" operator="between">
      <formula>500.1</formula>
      <formula>50000</formula>
    </cfRule>
    <cfRule type="cellIs" dxfId="3355" priority="438" stopIfTrue="1" operator="between">
      <formula>20</formula>
      <formula>39.999</formula>
    </cfRule>
    <cfRule type="cellIs" dxfId="3354" priority="417" stopIfTrue="1" operator="between">
      <formula>40</formula>
      <formula>500</formula>
    </cfRule>
    <cfRule type="cellIs" dxfId="3353" priority="418" stopIfTrue="1" operator="between">
      <formula>500.1</formula>
      <formula>5000</formula>
    </cfRule>
    <cfRule type="cellIs" dxfId="3352" priority="419" stopIfTrue="1" operator="between">
      <formula>20</formula>
      <formula>39.999</formula>
    </cfRule>
    <cfRule type="cellIs" dxfId="3351" priority="420" stopIfTrue="1" operator="between">
      <formula>40</formula>
      <formula>500</formula>
    </cfRule>
    <cfRule type="cellIs" dxfId="3350" priority="421" stopIfTrue="1" operator="between">
      <formula>500.1</formula>
      <formula>50000</formula>
    </cfRule>
  </conditionalFormatting>
  <conditionalFormatting sqref="K895:K968">
    <cfRule type="cellIs" dxfId="3349" priority="97" stopIfTrue="1" operator="between">
      <formula>20</formula>
      <formula>39.99</formula>
    </cfRule>
    <cfRule type="cellIs" dxfId="3348" priority="98" stopIfTrue="1" operator="between">
      <formula>500.1</formula>
      <formula>5000</formula>
    </cfRule>
    <cfRule type="cellIs" dxfId="3347" priority="96" stopIfTrue="1" operator="between">
      <formula>40</formula>
      <formula>500</formula>
    </cfRule>
  </conditionalFormatting>
  <conditionalFormatting sqref="K882:M882">
    <cfRule type="cellIs" dxfId="3346" priority="415" stopIfTrue="1" operator="between">
      <formula>40</formula>
      <formula>500</formula>
    </cfRule>
  </conditionalFormatting>
  <conditionalFormatting sqref="K473:O473 K507:O508">
    <cfRule type="cellIs" dxfId="3345" priority="448" stopIfTrue="1" operator="equal">
      <formula>","</formula>
    </cfRule>
  </conditionalFormatting>
  <conditionalFormatting sqref="K891:O893">
    <cfRule type="cellIs" dxfId="3344" priority="435" stopIfTrue="1" operator="between">
      <formula>20</formula>
      <formula>39.99</formula>
    </cfRule>
    <cfRule type="cellIs" dxfId="3343" priority="439" stopIfTrue="1" operator="between">
      <formula>40</formula>
      <formula>500</formula>
    </cfRule>
  </conditionalFormatting>
  <conditionalFormatting sqref="K88:T767">
    <cfRule type="cellIs" dxfId="3342" priority="414" stopIfTrue="1" operator="between">
      <formula>40</formula>
      <formula>500</formula>
    </cfRule>
  </conditionalFormatting>
  <conditionalFormatting sqref="K4:U87">
    <cfRule type="cellIs" dxfId="3341" priority="458" stopIfTrue="1" operator="between">
      <formula>40</formula>
      <formula>500</formula>
    </cfRule>
  </conditionalFormatting>
  <conditionalFormatting sqref="L891:O893">
    <cfRule type="cellIs" dxfId="3340" priority="746" stopIfTrue="1" operator="between">
      <formula>40</formula>
      <formula>500</formula>
    </cfRule>
    <cfRule type="cellIs" dxfId="3339" priority="747" stopIfTrue="1" operator="between">
      <formula>500.1</formula>
      <formula>50000</formula>
    </cfRule>
    <cfRule type="cellIs" dxfId="3338" priority="764" stopIfTrue="1" operator="between">
      <formula>20</formula>
      <formula>39.999</formula>
    </cfRule>
    <cfRule type="cellIs" dxfId="3337" priority="755" stopIfTrue="1" operator="between">
      <formula>20</formula>
      <formula>39.99</formula>
    </cfRule>
    <cfRule type="cellIs" dxfId="3336" priority="766" stopIfTrue="1" operator="between">
      <formula>500.1</formula>
      <formula>50000</formula>
    </cfRule>
    <cfRule type="cellIs" dxfId="3335" priority="756" stopIfTrue="1" operator="between">
      <formula>40</formula>
      <formula>500</formula>
    </cfRule>
    <cfRule type="cellIs" dxfId="3334" priority="757" stopIfTrue="1" operator="between">
      <formula>500.1</formula>
      <formula>5000</formula>
    </cfRule>
    <cfRule type="cellIs" dxfId="3333" priority="758" stopIfTrue="1" operator="between">
      <formula>20</formula>
      <formula>39.999</formula>
    </cfRule>
    <cfRule type="cellIs" dxfId="3332" priority="760" stopIfTrue="1" operator="between">
      <formula>500.1</formula>
      <formula>50000</formula>
    </cfRule>
    <cfRule type="cellIs" dxfId="3331" priority="759" stopIfTrue="1" operator="between">
      <formula>40</formula>
      <formula>500</formula>
    </cfRule>
    <cfRule type="cellIs" dxfId="3330" priority="761" stopIfTrue="1" operator="between">
      <formula>20</formula>
      <formula>39.99</formula>
    </cfRule>
    <cfRule type="cellIs" dxfId="3329" priority="762" stopIfTrue="1" operator="between">
      <formula>40</formula>
      <formula>500</formula>
    </cfRule>
    <cfRule type="cellIs" dxfId="3328" priority="763" stopIfTrue="1" operator="between">
      <formula>500.1</formula>
      <formula>5000</formula>
    </cfRule>
    <cfRule type="cellIs" dxfId="3327" priority="767" stopIfTrue="1" operator="between">
      <formula>20</formula>
      <formula>1000</formula>
    </cfRule>
    <cfRule type="cellIs" dxfId="3326" priority="765" stopIfTrue="1" operator="between">
      <formula>40</formula>
      <formula>500</formula>
    </cfRule>
    <cfRule type="cellIs" dxfId="3325" priority="745" stopIfTrue="1" operator="between">
      <formula>20</formula>
      <formula>39.999</formula>
    </cfRule>
    <cfRule type="cellIs" dxfId="3324" priority="744" stopIfTrue="1" operator="between">
      <formula>500.1</formula>
      <formula>5000</formula>
    </cfRule>
  </conditionalFormatting>
  <conditionalFormatting sqref="L891:Q893">
    <cfRule type="cellIs" dxfId="3323" priority="753" stopIfTrue="1" operator="between">
      <formula>500.1</formula>
      <formula>50000</formula>
    </cfRule>
    <cfRule type="cellIs" dxfId="3322" priority="748" stopIfTrue="1" operator="between">
      <formula>20</formula>
      <formula>39.99</formula>
    </cfRule>
    <cfRule type="cellIs" dxfId="3321" priority="749" stopIfTrue="1" operator="between">
      <formula>40</formula>
      <formula>500</formula>
    </cfRule>
    <cfRule type="cellIs" dxfId="3320" priority="750" stopIfTrue="1" operator="between">
      <formula>500.1</formula>
      <formula>5000</formula>
    </cfRule>
    <cfRule type="cellIs" dxfId="3319" priority="751" stopIfTrue="1" operator="between">
      <formula>20</formula>
      <formula>39.999</formula>
    </cfRule>
    <cfRule type="cellIs" dxfId="3318" priority="752" stopIfTrue="1" operator="between">
      <formula>40</formula>
      <formula>500</formula>
    </cfRule>
    <cfRule type="cellIs" dxfId="3317" priority="754" stopIfTrue="1" operator="between">
      <formula>20</formula>
      <formula>1000</formula>
    </cfRule>
  </conditionalFormatting>
  <conditionalFormatting sqref="L88:T864 L880:T894 L908:U908 L922:Q922 L925:U925 L936:U936 L950:U950 L964:U964 X908 X936 X950 X964">
    <cfRule type="cellIs" dxfId="3316" priority="777" stopIfTrue="1" operator="between">
      <formula>20</formula>
      <formula>39.999</formula>
    </cfRule>
  </conditionalFormatting>
  <conditionalFormatting sqref="L88:T864 L880:T894 L908:U908 X908 L922:Q922 L925:U925 L936:U936 X936 L950:U950 X950 L964:U964 X964">
    <cfRule type="cellIs" dxfId="3315" priority="779" stopIfTrue="1" operator="between">
      <formula>500.1</formula>
      <formula>50000</formula>
    </cfRule>
    <cfRule type="cellIs" dxfId="3314" priority="778" stopIfTrue="1" operator="between">
      <formula>40</formula>
      <formula>500</formula>
    </cfRule>
  </conditionalFormatting>
  <conditionalFormatting sqref="L88:T864">
    <cfRule type="cellIs" dxfId="3313" priority="780" stopIfTrue="1" operator="between">
      <formula>20</formula>
      <formula>1000</formula>
    </cfRule>
  </conditionalFormatting>
  <conditionalFormatting sqref="L88:T894 L898:U968">
    <cfRule type="cellIs" dxfId="3312" priority="776" stopIfTrue="1" operator="between">
      <formula>500.1</formula>
      <formula>5000</formula>
    </cfRule>
    <cfRule type="cellIs" dxfId="3311" priority="775" stopIfTrue="1" operator="between">
      <formula>20</formula>
      <formula>39.99</formula>
    </cfRule>
  </conditionalFormatting>
  <conditionalFormatting sqref="L768:T894">
    <cfRule type="cellIs" dxfId="3310" priority="768" stopIfTrue="1" operator="between">
      <formula>40</formula>
      <formula>500</formula>
    </cfRule>
  </conditionalFormatting>
  <conditionalFormatting sqref="L895:T897">
    <cfRule type="cellIs" dxfId="3309" priority="101" stopIfTrue="1" operator="between">
      <formula>500.1</formula>
      <formula>5000</formula>
    </cfRule>
    <cfRule type="cellIs" dxfId="3308" priority="99" stopIfTrue="1" operator="between">
      <formula>40</formula>
      <formula>500</formula>
    </cfRule>
    <cfRule type="cellIs" dxfId="3307" priority="100" stopIfTrue="1" operator="between">
      <formula>20</formula>
      <formula>39.99</formula>
    </cfRule>
  </conditionalFormatting>
  <conditionalFormatting sqref="L898:U968">
    <cfRule type="cellIs" dxfId="3306" priority="742" stopIfTrue="1" operator="between">
      <formula>40</formula>
      <formula>500</formula>
    </cfRule>
  </conditionalFormatting>
  <conditionalFormatting sqref="N460:O460 S473:U473 N494:O495 S507:U508">
    <cfRule type="cellIs" dxfId="3305" priority="774" stopIfTrue="1" operator="equal">
      <formula>","</formula>
    </cfRule>
  </conditionalFormatting>
  <conditionalFormatting sqref="R922:T922">
    <cfRule type="cellIs" dxfId="3304" priority="743" stopIfTrue="1" operator="between">
      <formula>500.1</formula>
      <formula>50000</formula>
    </cfRule>
    <cfRule type="cellIs" dxfId="3303" priority="741" stopIfTrue="1" operator="between">
      <formula>20</formula>
      <formula>39.999</formula>
    </cfRule>
    <cfRule type="cellIs" dxfId="3302" priority="740" stopIfTrue="1" operator="between">
      <formula>40</formula>
      <formula>500</formula>
    </cfRule>
  </conditionalFormatting>
  <conditionalFormatting sqref="S144:U144 S209:U209 S279:U279 S387:U387 S454:U454 S515:U515 S589:U589 S637:U637 S687:U687 S762:U762 S864:U864">
    <cfRule type="cellIs" dxfId="3301" priority="773" stopIfTrue="1" operator="between">
      <formula>-9.9</formula>
      <formula>-10</formula>
    </cfRule>
    <cfRule type="cellIs" dxfId="3300" priority="770" stopIfTrue="1" operator="equal">
      <formula>"40.0"</formula>
    </cfRule>
    <cfRule type="cellIs" dxfId="3299" priority="771" stopIfTrue="1" operator="between">
      <formula>-8.1</formula>
      <formula>-10</formula>
    </cfRule>
    <cfRule type="cellIs" dxfId="3298" priority="772" stopIfTrue="1" operator="between">
      <formula>-9.9</formula>
      <formula>-10</formula>
    </cfRule>
  </conditionalFormatting>
  <conditionalFormatting sqref="S864:U864 S144:U144 S209:U209 S279:U279 S387:U387 S454:U454 S515:U515 S589:U589 S637:U637 S687:U687 S762:U762">
    <cfRule type="cellIs" dxfId="3297" priority="769" stopIfTrue="1" operator="between">
      <formula>45</formula>
      <formula>100</formula>
    </cfRule>
  </conditionalFormatting>
  <conditionalFormatting sqref="U14 U33 U37 U43 U71 U87 U129">
    <cfRule type="cellIs" dxfId="3296" priority="815" stopIfTrue="1" operator="between">
      <formula>-9.9</formula>
      <formula>-10</formula>
    </cfRule>
    <cfRule type="cellIs" dxfId="3295" priority="814" stopIfTrue="1" operator="between">
      <formula>-9.9</formula>
      <formula>-10</formula>
    </cfRule>
    <cfRule type="cellIs" dxfId="3294" priority="813" stopIfTrue="1" operator="between">
      <formula>-8.1</formula>
      <formula>-10</formula>
    </cfRule>
    <cfRule type="cellIs" dxfId="3293" priority="812" stopIfTrue="1" operator="equal">
      <formula>"40.0"</formula>
    </cfRule>
    <cfRule type="cellIs" dxfId="3292" priority="811" stopIfTrue="1" operator="between">
      <formula>45</formula>
      <formula>100</formula>
    </cfRule>
  </conditionalFormatting>
  <conditionalFormatting sqref="V473 V507:V508">
    <cfRule type="cellIs" dxfId="3291" priority="2" stopIfTrue="1" operator="equal">
      <formula>","</formula>
    </cfRule>
  </conditionalFormatting>
  <conditionalFormatting sqref="V4:W412">
    <cfRule type="cellIs" dxfId="3290" priority="3" stopIfTrue="1" operator="between">
      <formula>40</formula>
      <formula>500</formula>
    </cfRule>
  </conditionalFormatting>
  <conditionalFormatting sqref="V4:W694 V696:W864 V880:W894 V908:W908 V922:W922 V925 V936:W936 V950:W950 V951:V952 V964:W964 V965:V966">
    <cfRule type="cellIs" dxfId="3289" priority="10" stopIfTrue="1" operator="between">
      <formula>20</formula>
      <formula>39.999</formula>
    </cfRule>
    <cfRule type="cellIs" dxfId="3288" priority="12" stopIfTrue="1" operator="between">
      <formula>500.1</formula>
      <formula>50000</formula>
    </cfRule>
    <cfRule type="cellIs" dxfId="3287" priority="11" stopIfTrue="1" operator="between">
      <formula>40</formula>
      <formula>500</formula>
    </cfRule>
  </conditionalFormatting>
  <conditionalFormatting sqref="V4:W694 V696:W874 W875 V876:W968">
    <cfRule type="cellIs" dxfId="3286" priority="9" stopIfTrue="1" operator="between">
      <formula>500.1</formula>
      <formula>5000</formula>
    </cfRule>
  </conditionalFormatting>
  <conditionalFormatting sqref="V14:W694 V696:W864">
    <cfRule type="cellIs" dxfId="3285" priority="13" stopIfTrue="1" operator="between">
      <formula>20</formula>
      <formula>1000</formula>
    </cfRule>
  </conditionalFormatting>
  <conditionalFormatting sqref="V413:W694">
    <cfRule type="cellIs" dxfId="3284" priority="14" stopIfTrue="1" operator="between">
      <formula>40</formula>
      <formula>500</formula>
    </cfRule>
  </conditionalFormatting>
  <conditionalFormatting sqref="V695:W695">
    <cfRule type="cellIs" dxfId="3283" priority="6" stopIfTrue="1" operator="between">
      <formula>20</formula>
      <formula>1000</formula>
    </cfRule>
    <cfRule type="cellIs" dxfId="3282" priority="5" stopIfTrue="1" operator="between">
      <formula>500.1</formula>
      <formula>50000</formula>
    </cfRule>
    <cfRule type="cellIs" dxfId="3281" priority="1" stopIfTrue="1" operator="between">
      <formula>20</formula>
      <formula>39.99</formula>
    </cfRule>
  </conditionalFormatting>
  <conditionalFormatting sqref="V695:W874">
    <cfRule type="cellIs" dxfId="3280" priority="4" stopIfTrue="1" operator="between">
      <formula>40</formula>
      <formula>500</formula>
    </cfRule>
  </conditionalFormatting>
  <conditionalFormatting sqref="W875 V876:W968 V696:W874 V4:W694">
    <cfRule type="cellIs" dxfId="3279" priority="8" stopIfTrue="1" operator="between">
      <formula>20</formula>
      <formula>39.99</formula>
    </cfRule>
  </conditionalFormatting>
  <conditionalFormatting sqref="W875 V876:W968">
    <cfRule type="cellIs" dxfId="3278" priority="7" stopIfTrue="1" operator="between">
      <formula>40</formula>
      <formula>500</formula>
    </cfRule>
  </conditionalFormatting>
  <conditionalFormatting sqref="X4:X968 U88:U897">
    <cfRule type="cellIs" dxfId="3277" priority="102" stopIfTrue="1" operator="between">
      <formula>40</formula>
      <formula>500</formula>
    </cfRule>
  </conditionalFormatting>
  <conditionalFormatting sqref="X4:X968 U876:U897 AB895:AN897">
    <cfRule type="cellIs" dxfId="3276" priority="103" stopIfTrue="1" operator="between">
      <formula>20</formula>
      <formula>39.99</formula>
    </cfRule>
  </conditionalFormatting>
  <conditionalFormatting sqref="Y19:Z694 AA82:AA694 Y696:AA864 Y880:AA894 Y908:AA908 Y922:Z922">
    <cfRule type="cellIs" dxfId="3275" priority="64" stopIfTrue="1" operator="between">
      <formula>20</formula>
      <formula>39.999</formula>
    </cfRule>
    <cfRule type="cellIs" dxfId="3274" priority="65" stopIfTrue="1" operator="between">
      <formula>40</formula>
      <formula>500</formula>
    </cfRule>
    <cfRule type="cellIs" dxfId="3273" priority="66" stopIfTrue="1" operator="between">
      <formula>500.1</formula>
      <formula>50000</formula>
    </cfRule>
  </conditionalFormatting>
  <conditionalFormatting sqref="Y413:Z694">
    <cfRule type="cellIs" dxfId="3272" priority="68" stopIfTrue="1" operator="between">
      <formula>40</formula>
      <formula>500</formula>
    </cfRule>
  </conditionalFormatting>
  <conditionalFormatting sqref="Y695:Z695">
    <cfRule type="cellIs" dxfId="3271" priority="18" stopIfTrue="1" operator="between">
      <formula>20</formula>
      <formula>39.999</formula>
    </cfRule>
  </conditionalFormatting>
  <conditionalFormatting sqref="Y4:AA17 Y19:Z412">
    <cfRule type="cellIs" dxfId="3270" priority="19" stopIfTrue="1" operator="between">
      <formula>40</formula>
      <formula>500</formula>
    </cfRule>
  </conditionalFormatting>
  <conditionalFormatting sqref="Y4:AA17 AA19:AA459">
    <cfRule type="cellIs" dxfId="3269" priority="22" stopIfTrue="1" operator="between">
      <formula>500.1</formula>
      <formula>5000</formula>
    </cfRule>
    <cfRule type="cellIs" dxfId="3268" priority="23" stopIfTrue="1" operator="between">
      <formula>20</formula>
      <formula>39.999</formula>
    </cfRule>
    <cfRule type="cellIs" dxfId="3267" priority="24" stopIfTrue="1" operator="between">
      <formula>40</formula>
      <formula>500</formula>
    </cfRule>
    <cfRule type="cellIs" dxfId="3266" priority="25" stopIfTrue="1" operator="between">
      <formula>500.1</formula>
      <formula>50000</formula>
    </cfRule>
  </conditionalFormatting>
  <conditionalFormatting sqref="Y19:AA694 Y696:AA864 Y14:AA17">
    <cfRule type="cellIs" dxfId="3265" priority="67" stopIfTrue="1" operator="between">
      <formula>20</formula>
      <formula>1000</formula>
    </cfRule>
  </conditionalFormatting>
  <conditionalFormatting sqref="Y695:AA695">
    <cfRule type="cellIs" dxfId="3264" priority="30" stopIfTrue="1" operator="between">
      <formula>500.1</formula>
      <formula>50000</formula>
    </cfRule>
    <cfRule type="cellIs" dxfId="3263" priority="31" stopIfTrue="1" operator="between">
      <formula>20</formula>
      <formula>1000</formula>
    </cfRule>
  </conditionalFormatting>
  <conditionalFormatting sqref="Y696:AA968 AA128 AA308 AA457 Y19:Z694">
    <cfRule type="cellIs" dxfId="3262" priority="61" stopIfTrue="1" operator="between">
      <formula>20</formula>
      <formula>39.99</formula>
    </cfRule>
  </conditionalFormatting>
  <conditionalFormatting sqref="AA19:AA80">
    <cfRule type="cellIs" dxfId="3261" priority="20" stopIfTrue="1" operator="between">
      <formula>40</formula>
      <formula>500</formula>
    </cfRule>
  </conditionalFormatting>
  <conditionalFormatting sqref="AA19:AA695 Y4:AA17">
    <cfRule type="cellIs" dxfId="3260" priority="21" stopIfTrue="1" operator="between">
      <formula>20</formula>
      <formula>39.99</formula>
    </cfRule>
  </conditionalFormatting>
  <conditionalFormatting sqref="AA82:AA694 AA696:AA797 AA799:AA968">
    <cfRule type="cellIs" dxfId="3259" priority="62" stopIfTrue="1" operator="between">
      <formula>40</formula>
      <formula>500</formula>
    </cfRule>
  </conditionalFormatting>
  <conditionalFormatting sqref="AA128 AA308 AA457 AA460:AA694 Y696:AA968 Y19:Z694">
    <cfRule type="cellIs" dxfId="3258" priority="63" stopIfTrue="1" operator="between">
      <formula>500.1</formula>
      <formula>5000</formula>
    </cfRule>
  </conditionalFormatting>
  <conditionalFormatting sqref="AA695 Y695:Z968">
    <cfRule type="cellIs" dxfId="3257" priority="29" stopIfTrue="1" operator="between">
      <formula>40</formula>
      <formula>500</formula>
    </cfRule>
  </conditionalFormatting>
  <conditionalFormatting sqref="AA695">
    <cfRule type="cellIs" dxfId="3256" priority="27" stopIfTrue="1" operator="between">
      <formula>500.1</formula>
      <formula>5000</formula>
    </cfRule>
    <cfRule type="cellIs" dxfId="3255" priority="26" stopIfTrue="1" operator="between">
      <formula>40</formula>
      <formula>500</formula>
    </cfRule>
    <cfRule type="cellIs" dxfId="3254" priority="28" stopIfTrue="1" operator="between">
      <formula>20</formula>
      <formula>39.999</formula>
    </cfRule>
  </conditionalFormatting>
  <conditionalFormatting sqref="AA767">
    <cfRule type="cellIs" dxfId="3253" priority="32" stopIfTrue="1" operator="between">
      <formula>40</formula>
      <formula>500</formula>
    </cfRule>
  </conditionalFormatting>
  <conditionalFormatting sqref="AA798">
    <cfRule type="cellIs" dxfId="3252" priority="33" stopIfTrue="1" operator="between">
      <formula>40</formula>
      <formula>500</formula>
    </cfRule>
  </conditionalFormatting>
  <conditionalFormatting sqref="AA891">
    <cfRule type="cellIs" dxfId="3251" priority="53" stopIfTrue="1" operator="between">
      <formula>500.1</formula>
      <formula>50000</formula>
    </cfRule>
    <cfRule type="cellIs" dxfId="3250" priority="37" stopIfTrue="1" operator="between">
      <formula>500.1</formula>
      <formula>5000</formula>
    </cfRule>
    <cfRule type="cellIs" dxfId="3249" priority="38" stopIfTrue="1" operator="between">
      <formula>20</formula>
      <formula>39.999</formula>
    </cfRule>
    <cfRule type="cellIs" dxfId="3248" priority="39" stopIfTrue="1" operator="between">
      <formula>40</formula>
      <formula>500</formula>
    </cfRule>
    <cfRule type="cellIs" dxfId="3247" priority="40" stopIfTrue="1" operator="between">
      <formula>500.1</formula>
      <formula>50000</formula>
    </cfRule>
    <cfRule type="cellIs" dxfId="3246" priority="41" stopIfTrue="1" operator="between">
      <formula>20</formula>
      <formula>39.99</formula>
    </cfRule>
    <cfRule type="cellIs" dxfId="3245" priority="55" stopIfTrue="1" operator="between">
      <formula>40</formula>
      <formula>500</formula>
    </cfRule>
    <cfRule type="cellIs" dxfId="3244" priority="42" stopIfTrue="1" operator="between">
      <formula>40</formula>
      <formula>500</formula>
    </cfRule>
    <cfRule type="cellIs" dxfId="3243" priority="35" stopIfTrue="1" operator="between">
      <formula>20</formula>
      <formula>39.99</formula>
    </cfRule>
    <cfRule type="cellIs" dxfId="3242" priority="36" stopIfTrue="1" operator="between">
      <formula>40</formula>
      <formula>500</formula>
    </cfRule>
    <cfRule type="cellIs" dxfId="3241" priority="43" stopIfTrue="1" operator="between">
      <formula>500.1</formula>
      <formula>5000</formula>
    </cfRule>
    <cfRule type="cellIs" dxfId="3240" priority="44" stopIfTrue="1" operator="between">
      <formula>20</formula>
      <formula>39.999</formula>
    </cfRule>
    <cfRule type="cellIs" dxfId="3239" priority="45" stopIfTrue="1" operator="between">
      <formula>40</formula>
      <formula>500</formula>
    </cfRule>
    <cfRule type="cellIs" dxfId="3238" priority="46" stopIfTrue="1" operator="between">
      <formula>500.1</formula>
      <formula>50000</formula>
    </cfRule>
    <cfRule type="cellIs" dxfId="3237" priority="47" stopIfTrue="1" operator="between">
      <formula>20</formula>
      <formula>1000</formula>
    </cfRule>
    <cfRule type="cellIs" dxfId="3236" priority="48" stopIfTrue="1" operator="between">
      <formula>20</formula>
      <formula>39.99</formula>
    </cfRule>
    <cfRule type="cellIs" dxfId="3235" priority="49" stopIfTrue="1" operator="between">
      <formula>40</formula>
      <formula>500</formula>
    </cfRule>
    <cfRule type="cellIs" dxfId="3234" priority="60" stopIfTrue="1" operator="between">
      <formula>20</formula>
      <formula>1000</formula>
    </cfRule>
    <cfRule type="cellIs" dxfId="3233" priority="50" stopIfTrue="1" operator="between">
      <formula>500.1</formula>
      <formula>5000</formula>
    </cfRule>
    <cfRule type="cellIs" dxfId="3232" priority="51" stopIfTrue="1" operator="between">
      <formula>20</formula>
      <formula>39.999</formula>
    </cfRule>
    <cfRule type="cellIs" dxfId="3231" priority="52" stopIfTrue="1" operator="between">
      <formula>40</formula>
      <formula>500</formula>
    </cfRule>
    <cfRule type="cellIs" dxfId="3230" priority="59" stopIfTrue="1" operator="between">
      <formula>500.1</formula>
      <formula>50000</formula>
    </cfRule>
    <cfRule type="cellIs" dxfId="3229" priority="57" stopIfTrue="1" operator="between">
      <formula>20</formula>
      <formula>39.999</formula>
    </cfRule>
    <cfRule type="cellIs" dxfId="3228" priority="56" stopIfTrue="1" operator="between">
      <formula>500.1</formula>
      <formula>5000</formula>
    </cfRule>
  </conditionalFormatting>
  <conditionalFormatting sqref="AA891:AH891">
    <cfRule type="cellIs" dxfId="3227" priority="54" stopIfTrue="1" operator="between">
      <formula>20</formula>
      <formula>39.99</formula>
    </cfRule>
    <cfRule type="cellIs" dxfId="3226" priority="58" stopIfTrue="1" operator="between">
      <formula>40</formula>
      <formula>500</formula>
    </cfRule>
  </conditionalFormatting>
  <conditionalFormatting sqref="AA81:AJ81">
    <cfRule type="cellIs" dxfId="3225" priority="34" stopIfTrue="1" operator="between">
      <formula>40</formula>
      <formula>500</formula>
    </cfRule>
  </conditionalFormatting>
  <conditionalFormatting sqref="AB949:AC949">
    <cfRule type="cellIs" dxfId="3224" priority="784" stopIfTrue="1" operator="between">
      <formula>40</formula>
      <formula>500</formula>
    </cfRule>
  </conditionalFormatting>
  <conditionalFormatting sqref="AB948:AG948">
    <cfRule type="cellIs" dxfId="3223" priority="785" stopIfTrue="1" operator="between">
      <formula>40</formula>
      <formula>500</formula>
    </cfRule>
  </conditionalFormatting>
  <conditionalFormatting sqref="AB891:AH891">
    <cfRule type="cellIs" dxfId="3222" priority="803" stopIfTrue="1" operator="between">
      <formula>20</formula>
      <formula>39.99</formula>
    </cfRule>
    <cfRule type="cellIs" dxfId="3221" priority="804" stopIfTrue="1" operator="between">
      <formula>40</formula>
      <formula>500</formula>
    </cfRule>
    <cfRule type="cellIs" dxfId="3220" priority="805" stopIfTrue="1" operator="between">
      <formula>500.1</formula>
      <formula>5000</formula>
    </cfRule>
    <cfRule type="cellIs" dxfId="3219" priority="801" stopIfTrue="1" operator="between">
      <formula>40</formula>
      <formula>500</formula>
    </cfRule>
    <cfRule type="cellIs" dxfId="3218" priority="807" stopIfTrue="1" operator="between">
      <formula>40</formula>
      <formula>500</formula>
    </cfRule>
    <cfRule type="cellIs" dxfId="3217" priority="809" stopIfTrue="1" operator="between">
      <formula>20</formula>
      <formula>1000</formula>
    </cfRule>
    <cfRule type="cellIs" dxfId="3216" priority="806" stopIfTrue="1" operator="between">
      <formula>20</formula>
      <formula>39.999</formula>
    </cfRule>
    <cfRule type="cellIs" dxfId="3215" priority="808" stopIfTrue="1" operator="between">
      <formula>500.1</formula>
      <formula>50000</formula>
    </cfRule>
    <cfRule type="cellIs" dxfId="3214" priority="786" stopIfTrue="1" operator="between">
      <formula>500.1</formula>
      <formula>5000</formula>
    </cfRule>
    <cfRule type="cellIs" dxfId="3213" priority="798" stopIfTrue="1" operator="between">
      <formula>40</formula>
      <formula>500</formula>
    </cfRule>
    <cfRule type="cellIs" dxfId="3212" priority="802" stopIfTrue="1" operator="between">
      <formula>500.1</formula>
      <formula>50000</formula>
    </cfRule>
    <cfRule type="cellIs" dxfId="3211" priority="800" stopIfTrue="1" operator="between">
      <formula>20</formula>
      <formula>39.999</formula>
    </cfRule>
    <cfRule type="cellIs" dxfId="3210" priority="797" stopIfTrue="1" operator="between">
      <formula>20</formula>
      <formula>39.99</formula>
    </cfRule>
    <cfRule type="cellIs" dxfId="3209" priority="789" stopIfTrue="1" operator="between">
      <formula>500.1</formula>
      <formula>50000</formula>
    </cfRule>
    <cfRule type="cellIs" dxfId="3208" priority="788" stopIfTrue="1" operator="between">
      <formula>40</formula>
      <formula>500</formula>
    </cfRule>
    <cfRule type="cellIs" dxfId="3207" priority="799" stopIfTrue="1" operator="between">
      <formula>500.1</formula>
      <formula>5000</formula>
    </cfRule>
    <cfRule type="cellIs" dxfId="3206" priority="787" stopIfTrue="1" operator="between">
      <formula>20</formula>
      <formula>39.999</formula>
    </cfRule>
  </conditionalFormatting>
  <conditionalFormatting sqref="AB891:AJ891">
    <cfRule type="cellIs" dxfId="3205" priority="792" stopIfTrue="1" operator="between">
      <formula>500.1</formula>
      <formula>5000</formula>
    </cfRule>
    <cfRule type="cellIs" dxfId="3204" priority="796" stopIfTrue="1" operator="between">
      <formula>20</formula>
      <formula>1000</formula>
    </cfRule>
    <cfRule type="cellIs" dxfId="3203" priority="795" stopIfTrue="1" operator="between">
      <formula>500.1</formula>
      <formula>50000</formula>
    </cfRule>
    <cfRule type="cellIs" dxfId="3202" priority="794" stopIfTrue="1" operator="between">
      <formula>40</formula>
      <formula>500</formula>
    </cfRule>
    <cfRule type="cellIs" dxfId="3201" priority="793" stopIfTrue="1" operator="between">
      <formula>20</formula>
      <formula>39.999</formula>
    </cfRule>
    <cfRule type="cellIs" dxfId="3200" priority="791" stopIfTrue="1" operator="between">
      <formula>40</formula>
      <formula>500</formula>
    </cfRule>
    <cfRule type="cellIs" dxfId="3199" priority="790" stopIfTrue="1" operator="between">
      <formula>20</formula>
      <formula>39.99</formula>
    </cfRule>
  </conditionalFormatting>
  <conditionalFormatting sqref="AB19:AM626 L4:U87 U88:U875 AB630:AG894 AH765:AN894 AB929:AG968 AB4:AO17 Y18:AO18 AP14 AN19:AN628 AL627:AM628 AB627:AI629 AJ627:AK764 AL629:AN764 AH630:AI764 AH898:AL907 AB898:AG918 AM898:AN968 AH908:AI918 AJ908:AL936 AB919:AI928 AH929:AI936 AH937:AL968">
    <cfRule type="cellIs" dxfId="3198" priority="817" stopIfTrue="1" operator="between">
      <formula>20</formula>
      <formula>39.99</formula>
    </cfRule>
  </conditionalFormatting>
  <conditionalFormatting sqref="AB5:AN17 AB19:AM80 AN19:AN628 AK81:AM81 AB82:AM459 AL460:AM628 AB460:AK894 AL629:AN894 AB898:AN968 AO767">
    <cfRule type="cellIs" dxfId="3197" priority="818" stopIfTrue="1" operator="between">
      <formula>40</formula>
      <formula>500</formula>
    </cfRule>
  </conditionalFormatting>
  <conditionalFormatting sqref="AB5:AN17 AB19:AM459 AN19:AN628 AL460:AM628 AB460:AK894 AL629:AN894 AO767 AB898:AO968 AB4:AO4 L4:U87 Y18:AO18 U88:U875">
    <cfRule type="cellIs" dxfId="3196" priority="819" stopIfTrue="1" operator="between">
      <formula>500.1</formula>
      <formula>5000</formula>
    </cfRule>
  </conditionalFormatting>
  <conditionalFormatting sqref="AB14:AN17 L14:U87 X14:X864 Y18:AO18 AB19:AM459 AN19:AN628 U88:U864 AL460:AM628 AB460:AK765 AL629:AN765 AC766:AI768 AB766:AB770 AJ766:AN773 AO767 AC769:AE770 AF769:AI773 AB771:AE773 AB774:AN864">
    <cfRule type="cellIs" dxfId="3195" priority="823" stopIfTrue="1" operator="between">
      <formula>20</formula>
      <formula>1000</formula>
    </cfRule>
  </conditionalFormatting>
  <conditionalFormatting sqref="AB895:AN897 X4:X968 U876:U897">
    <cfRule type="cellIs" dxfId="3194" priority="105" stopIfTrue="1" operator="between">
      <formula>500.1</formula>
      <formula>5000</formula>
    </cfRule>
  </conditionalFormatting>
  <conditionalFormatting sqref="AB895:AN897">
    <cfRule type="cellIs" dxfId="3193" priority="104" stopIfTrue="1" operator="between">
      <formula>40</formula>
      <formula>500</formula>
    </cfRule>
  </conditionalFormatting>
  <conditionalFormatting sqref="AB4:AO4 L4:U87 X4:X864 AB5:AN17 Y18:AO18 AB19:AM459 AN19:AN628 U88:U864 AL460:AM628 AB460:AK765 AL629:AN765 AC766:AI768 AB766:AB770 AJ766:AN773 AO767 AC769:AE770 AF769:AI773 AB771:AE773 AB774:AN864 U880:U891 X880:X891 AB880:AN891 AB892:AL892 AB893:AF893 U894 X894 AB894:AN894 AB908:AI908 U922 X922 AI922 AI925 AB936:AK936 AM936:AN936 AC937 AB950:AN950 AB964:AN964">
    <cfRule type="cellIs" dxfId="3192" priority="822" stopIfTrue="1" operator="between">
      <formula>500.1</formula>
      <formula>50000</formula>
    </cfRule>
  </conditionalFormatting>
  <conditionalFormatting sqref="AB4:AO4 L4:U87 X4:X864 AB5:AN17 Y18:AO18 AB19:AM459 AN19:AN628 U88:U864 AL460:AM628 AB460:AK765 AL629:AN765 AO763:AO797 AC766:AI768 AB766:AB770 AJ766:AN773 AC769:AE770 AF769:AI773 AB771:AE773 AB774:AN864 U880:U891 X880:X891 AB880:AN891 AB892:AL892 AB893:AF893 U894 X894 AB894:AN894 AB908:AI908 U922 X922 AI922 AI925 AB936:AK936 AM936:AN936 AC937 AB950:AN950 AB964:AN964">
    <cfRule type="cellIs" dxfId="3191" priority="821" stopIfTrue="1" operator="between">
      <formula>40</formula>
      <formula>500</formula>
    </cfRule>
  </conditionalFormatting>
  <conditionalFormatting sqref="AB4:AO4 L4:U87 AB5:AN17 Y18:AO18 AB19:AM459 AN19:AN628 U88:U864 AL460:AM628 AB460:AK765 AL629:AN765 AC766:AI768 AB766:AB770 AJ766:AN773 AO767 AC769:AE770 AF769:AI773 AB771:AE773 AB774:AN864 AB880:AN891 AB892:AL892 AB893:AF893 AB894:AN894 AB908:AI908 AI922 AI925 AB936:AK936 AM936:AN936 AC937 AB950:AN950 AB964:AN964 U922 X4:X864 U880:U891 X880:X891 U894 X894 X922">
    <cfRule type="cellIs" dxfId="3190" priority="820" stopIfTrue="1" operator="between">
      <formula>20</formula>
      <formula>39.999</formula>
    </cfRule>
  </conditionalFormatting>
  <conditionalFormatting sqref="AB4:AO4 Y18:AO18">
    <cfRule type="cellIs" dxfId="3189" priority="781" stopIfTrue="1" operator="between">
      <formula>40</formula>
      <formula>500</formula>
    </cfRule>
  </conditionalFormatting>
  <conditionalFormatting sqref="AF767:AG767">
    <cfRule type="cellIs" dxfId="3188" priority="783" stopIfTrue="1" operator="between">
      <formula>40</formula>
      <formula>500</formula>
    </cfRule>
  </conditionalFormatting>
  <conditionalFormatting sqref="AG460:AH460 AG473:AH473 AG494:AH495 AG507:AH508">
    <cfRule type="cellIs" dxfId="3187" priority="816" stopIfTrue="1" operator="equal">
      <formula>","</formula>
    </cfRule>
  </conditionalFormatting>
  <conditionalFormatting sqref="AJ767:AK767">
    <cfRule type="cellIs" dxfId="3186" priority="782" stopIfTrue="1" operator="between">
      <formula>40</formula>
      <formula>500</formula>
    </cfRule>
  </conditionalFormatting>
  <conditionalFormatting sqref="AO5:AO13">
    <cfRule type="cellIs" dxfId="3185" priority="1230" stopIfTrue="1" operator="between">
      <formula>40</formula>
      <formula>500</formula>
    </cfRule>
    <cfRule type="cellIs" dxfId="3184" priority="1231" stopIfTrue="1" operator="between">
      <formula>500.1</formula>
      <formula>5000</formula>
    </cfRule>
    <cfRule type="cellIs" dxfId="3183" priority="1232" stopIfTrue="1" operator="between">
      <formula>20</formula>
      <formula>39.999</formula>
    </cfRule>
    <cfRule type="cellIs" dxfId="3182" priority="1234" stopIfTrue="1" operator="between">
      <formula>500.1</formula>
      <formula>50000</formula>
    </cfRule>
  </conditionalFormatting>
  <conditionalFormatting sqref="AO5:AO14 AP14">
    <cfRule type="cellIs" dxfId="3181" priority="1233" stopIfTrue="1" operator="between">
      <formula>40</formula>
      <formula>500</formula>
    </cfRule>
  </conditionalFormatting>
  <conditionalFormatting sqref="AO15:AO17 AO19:AO32">
    <cfRule type="cellIs" dxfId="3180" priority="1227" stopIfTrue="1" operator="between">
      <formula>20</formula>
      <formula>39.999</formula>
    </cfRule>
    <cfRule type="cellIs" dxfId="3179" priority="1229" stopIfTrue="1" operator="between">
      <formula>500.1</formula>
      <formula>50000</formula>
    </cfRule>
    <cfRule type="cellIs" dxfId="3178" priority="1226" stopIfTrue="1" operator="between">
      <formula>500.1</formula>
      <formula>5000</formula>
    </cfRule>
  </conditionalFormatting>
  <conditionalFormatting sqref="AO15:AO17 AO19:AO33">
    <cfRule type="cellIs" dxfId="3177" priority="1228" stopIfTrue="1" operator="between">
      <formula>40</formula>
      <formula>500</formula>
    </cfRule>
  </conditionalFormatting>
  <conditionalFormatting sqref="AO19:AO32 AO15:AO17">
    <cfRule type="cellIs" dxfId="3176" priority="1225" stopIfTrue="1" operator="between">
      <formula>40</formula>
      <formula>500</formula>
    </cfRule>
  </conditionalFormatting>
  <conditionalFormatting sqref="AO19:AO43">
    <cfRule type="cellIs" dxfId="3175" priority="1214" stopIfTrue="1" operator="between">
      <formula>20</formula>
      <formula>39.99</formula>
    </cfRule>
  </conditionalFormatting>
  <conditionalFormatting sqref="AO33 AQ33:AU33">
    <cfRule type="cellIs" dxfId="3174" priority="1269" stopIfTrue="1" operator="between">
      <formula>20</formula>
      <formula>1000</formula>
    </cfRule>
  </conditionalFormatting>
  <conditionalFormatting sqref="AO33">
    <cfRule type="cellIs" dxfId="3173" priority="1268" stopIfTrue="1" operator="between">
      <formula>500.1</formula>
      <formula>5000</formula>
    </cfRule>
  </conditionalFormatting>
  <conditionalFormatting sqref="AO34:AO36">
    <cfRule type="cellIs" dxfId="3172" priority="1224" stopIfTrue="1" operator="between">
      <formula>500.1</formula>
      <formula>50000</formula>
    </cfRule>
    <cfRule type="cellIs" dxfId="3171" priority="1220" stopIfTrue="1" operator="between">
      <formula>40</formula>
      <formula>500</formula>
    </cfRule>
    <cfRule type="cellIs" dxfId="3170" priority="1221" stopIfTrue="1" operator="between">
      <formula>500.1</formula>
      <formula>5000</formula>
    </cfRule>
    <cfRule type="cellIs" dxfId="3169" priority="1222" stopIfTrue="1" operator="between">
      <formula>20</formula>
      <formula>39.999</formula>
    </cfRule>
  </conditionalFormatting>
  <conditionalFormatting sqref="AO34:AO37">
    <cfRule type="cellIs" dxfId="3168" priority="1223" stopIfTrue="1" operator="between">
      <formula>40</formula>
      <formula>500</formula>
    </cfRule>
  </conditionalFormatting>
  <conditionalFormatting sqref="AO37 AQ37:AU37">
    <cfRule type="cellIs" dxfId="3167" priority="1267" stopIfTrue="1" operator="between">
      <formula>20</formula>
      <formula>1000</formula>
    </cfRule>
  </conditionalFormatting>
  <conditionalFormatting sqref="AO37">
    <cfRule type="cellIs" dxfId="3166" priority="1266" stopIfTrue="1" operator="between">
      <formula>500.1</formula>
      <formula>5000</formula>
    </cfRule>
  </conditionalFormatting>
  <conditionalFormatting sqref="AO38:AO42">
    <cfRule type="cellIs" dxfId="3165" priority="1219" stopIfTrue="1" operator="between">
      <formula>500.1</formula>
      <formula>50000</formula>
    </cfRule>
    <cfRule type="cellIs" dxfId="3164" priority="1217" stopIfTrue="1" operator="between">
      <formula>20</formula>
      <formula>39.999</formula>
    </cfRule>
    <cfRule type="cellIs" dxfId="3163" priority="1215" stopIfTrue="1" operator="between">
      <formula>40</formula>
      <formula>500</formula>
    </cfRule>
    <cfRule type="cellIs" dxfId="3162" priority="1216" stopIfTrue="1" operator="between">
      <formula>500.1</formula>
      <formula>5000</formula>
    </cfRule>
  </conditionalFormatting>
  <conditionalFormatting sqref="AO38:AO43">
    <cfRule type="cellIs" dxfId="3161" priority="1218" stopIfTrue="1" operator="between">
      <formula>40</formula>
      <formula>500</formula>
    </cfRule>
  </conditionalFormatting>
  <conditionalFormatting sqref="AO43 AQ43:AU43">
    <cfRule type="cellIs" dxfId="3160" priority="1265" stopIfTrue="1" operator="between">
      <formula>20</formula>
      <formula>1000</formula>
    </cfRule>
  </conditionalFormatting>
  <conditionalFormatting sqref="AO43">
    <cfRule type="cellIs" dxfId="3159" priority="1264" stopIfTrue="1" operator="between">
      <formula>500.1</formula>
      <formula>5000</formula>
    </cfRule>
  </conditionalFormatting>
  <conditionalFormatting sqref="AO44:AO70">
    <cfRule type="cellIs" dxfId="3158" priority="1307" stopIfTrue="1" operator="greaterThan">
      <formula>39999</formula>
    </cfRule>
    <cfRule type="cellIs" dxfId="3157" priority="1306" stopIfTrue="1" operator="greaterThan">
      <formula>39.999</formula>
    </cfRule>
    <cfRule type="containsText" dxfId="3156" priority="1305" stopIfTrue="1" operator="containsText" text="sd">
      <formula>NOT(ISERROR(SEARCH("sd",AO44)))</formula>
    </cfRule>
    <cfRule type="cellIs" dxfId="3155" priority="1304" stopIfTrue="1" operator="greaterThanOrEqual">
      <formula>40</formula>
    </cfRule>
    <cfRule type="cellIs" dxfId="3154" priority="1303" stopIfTrue="1" operator="between">
      <formula>20</formula>
      <formula>40</formula>
    </cfRule>
    <cfRule type="cellIs" dxfId="3153" priority="1302" stopIfTrue="1" operator="between">
      <formula>500.1</formula>
      <formula>5000</formula>
    </cfRule>
    <cfRule type="cellIs" dxfId="3152" priority="1301" stopIfTrue="1" operator="between">
      <formula>40</formula>
      <formula>500</formula>
    </cfRule>
    <cfRule type="cellIs" dxfId="3151" priority="1299" stopIfTrue="1" operator="between">
      <formula>500.1</formula>
      <formula>50000</formula>
    </cfRule>
    <cfRule type="cellIs" dxfId="3150" priority="1298" stopIfTrue="1" operator="between">
      <formula>40</formula>
      <formula>500</formula>
    </cfRule>
    <cfRule type="cellIs" dxfId="3149" priority="1297" stopIfTrue="1" operator="between">
      <formula>20</formula>
      <formula>39.999</formula>
    </cfRule>
    <cfRule type="cellIs" dxfId="3148" priority="1296" stopIfTrue="1" operator="greaterThan">
      <formula>40</formula>
    </cfRule>
    <cfRule type="cellIs" dxfId="3147" priority="1295" stopIfTrue="1" operator="greaterThan">
      <formula>40.001</formula>
    </cfRule>
    <cfRule type="cellIs" dxfId="3146" priority="1294" stopIfTrue="1" operator="greaterThan">
      <formula>39999</formula>
    </cfRule>
    <cfRule type="cellIs" dxfId="3145" priority="1293" stopIfTrue="1" operator="greaterThan">
      <formula>39.999</formula>
    </cfRule>
    <cfRule type="cellIs" dxfId="3144" priority="1292" stopIfTrue="1" operator="equal">
      <formula>"sd"</formula>
    </cfRule>
    <cfRule type="cellIs" dxfId="3143" priority="1291" stopIfTrue="1" operator="equal">
      <formula>"sd"</formula>
    </cfRule>
    <cfRule type="containsText" dxfId="3142" priority="1290" stopIfTrue="1" operator="containsText" text="sd">
      <formula>NOT(ISERROR(SEARCH("sd",AO44)))</formula>
    </cfRule>
    <cfRule type="cellIs" dxfId="3141" priority="1289" stopIfTrue="1" operator="greaterThanOrEqual">
      <formula>40</formula>
    </cfRule>
    <cfRule type="containsText" dxfId="3140" priority="1288" stopIfTrue="1" operator="containsText" text="sd">
      <formula>NOT(ISERROR(SEARCH("sd",AO44)))</formula>
    </cfRule>
    <cfRule type="cellIs" dxfId="3139" priority="1287" stopIfTrue="1" operator="greaterThanOrEqual">
      <formula>40</formula>
    </cfRule>
    <cfRule type="cellIs" dxfId="3138" priority="1312" stopIfTrue="1" operator="between">
      <formula>500.1</formula>
      <formula>50000</formula>
    </cfRule>
    <cfRule type="containsText" dxfId="3137" priority="1286" stopIfTrue="1" operator="containsText" text="sd">
      <formula>NOT(ISERROR(SEARCH("sd",AO44)))</formula>
    </cfRule>
    <cfRule type="cellIs" dxfId="3136" priority="1285" stopIfTrue="1" operator="between">
      <formula>20</formula>
      <formula>40</formula>
    </cfRule>
    <cfRule type="cellIs" dxfId="3135" priority="1284" stopIfTrue="1" operator="between">
      <formula>500.1</formula>
      <formula>5000</formula>
    </cfRule>
    <cfRule type="cellIs" dxfId="3134" priority="1283" stopIfTrue="1" operator="between">
      <formula>40</formula>
      <formula>500</formula>
    </cfRule>
    <cfRule type="cellIs" dxfId="3133" priority="1282" stopIfTrue="1" operator="between">
      <formula>20</formula>
      <formula>39.99</formula>
    </cfRule>
    <cfRule type="cellIs" dxfId="3132" priority="1281" stopIfTrue="1" operator="between">
      <formula>500.1</formula>
      <formula>50000</formula>
    </cfRule>
    <cfRule type="cellIs" dxfId="3131" priority="1280" stopIfTrue="1" operator="between">
      <formula>40</formula>
      <formula>500</formula>
    </cfRule>
    <cfRule type="cellIs" dxfId="3130" priority="1279" stopIfTrue="1" operator="between">
      <formula>20</formula>
      <formula>39.999</formula>
    </cfRule>
    <cfRule type="cellIs" dxfId="3129" priority="1278" stopIfTrue="1" operator="greaterThan">
      <formula>40</formula>
    </cfRule>
    <cfRule type="cellIs" dxfId="3128" priority="1277" stopIfTrue="1" operator="greaterThan">
      <formula>40.001</formula>
    </cfRule>
    <cfRule type="cellIs" dxfId="3127" priority="1276" stopIfTrue="1" operator="greaterThan">
      <formula>39999</formula>
    </cfRule>
    <cfRule type="cellIs" dxfId="3126" priority="1275" stopIfTrue="1" operator="greaterThan">
      <formula>39.999</formula>
    </cfRule>
    <cfRule type="cellIs" dxfId="3125" priority="1274" stopIfTrue="1" operator="equal">
      <formula>"sd"</formula>
    </cfRule>
    <cfRule type="cellIs" dxfId="3124" priority="1273" stopIfTrue="1" operator="greaterThanOrEqual">
      <formula>40</formula>
    </cfRule>
    <cfRule type="cellIs" dxfId="3123" priority="1272" stopIfTrue="1" operator="equal">
      <formula>"sd"</formula>
    </cfRule>
    <cfRule type="cellIs" dxfId="3122" priority="1328" stopIfTrue="1" operator="between">
      <formula>500.1</formula>
      <formula>5000</formula>
    </cfRule>
    <cfRule type="cellIs" dxfId="3121" priority="1310" stopIfTrue="1" operator="between">
      <formula>20</formula>
      <formula>39.999</formula>
    </cfRule>
    <cfRule type="cellIs" dxfId="3120" priority="1311" stopIfTrue="1" operator="between">
      <formula>40</formula>
      <formula>500</formula>
    </cfRule>
    <cfRule type="cellIs" dxfId="3119" priority="1313" stopIfTrue="1" operator="between">
      <formula>20</formula>
      <formula>39.99</formula>
    </cfRule>
    <cfRule type="cellIs" dxfId="3118" priority="1314" stopIfTrue="1" operator="between">
      <formula>40</formula>
      <formula>500</formula>
    </cfRule>
    <cfRule type="cellIs" dxfId="3117" priority="1315" stopIfTrue="1" operator="between">
      <formula>500.1</formula>
      <formula>5000</formula>
    </cfRule>
    <cfRule type="cellIs" dxfId="3116" priority="1316" stopIfTrue="1" operator="between">
      <formula>20</formula>
      <formula>40</formula>
    </cfRule>
    <cfRule type="containsText" dxfId="3115" priority="1317" stopIfTrue="1" operator="containsText" text="sd">
      <formula>NOT(ISERROR(SEARCH("sd",AO44)))</formula>
    </cfRule>
    <cfRule type="cellIs" dxfId="3114" priority="1318" stopIfTrue="1" operator="equal">
      <formula>"sd"</formula>
    </cfRule>
    <cfRule type="cellIs" dxfId="3113" priority="1319" stopIfTrue="1" operator="greaterThan">
      <formula>39.999</formula>
    </cfRule>
    <cfRule type="cellIs" dxfId="3112" priority="1320" stopIfTrue="1" operator="greaterThan">
      <formula>39999</formula>
    </cfRule>
    <cfRule type="cellIs" dxfId="3111" priority="1321" stopIfTrue="1" operator="greaterThan">
      <formula>40.001</formula>
    </cfRule>
    <cfRule type="cellIs" dxfId="3110" priority="1322" stopIfTrue="1" operator="greaterThan">
      <formula>40</formula>
    </cfRule>
    <cfRule type="cellIs" dxfId="3109" priority="1323" stopIfTrue="1" operator="between">
      <formula>20</formula>
      <formula>39.999</formula>
    </cfRule>
    <cfRule type="cellIs" dxfId="3108" priority="1324" stopIfTrue="1" operator="between">
      <formula>40</formula>
      <formula>500</formula>
    </cfRule>
    <cfRule type="cellIs" dxfId="3107" priority="1325" stopIfTrue="1" operator="between">
      <formula>500.1</formula>
      <formula>50000</formula>
    </cfRule>
    <cfRule type="cellIs" dxfId="3106" priority="1326" stopIfTrue="1" operator="between">
      <formula>20</formula>
      <formula>39.99</formula>
    </cfRule>
    <cfRule type="cellIs" dxfId="3105" priority="1327" stopIfTrue="1" operator="between">
      <formula>40</formula>
      <formula>500</formula>
    </cfRule>
    <cfRule type="cellIs" dxfId="3104" priority="1329" stopIfTrue="1" operator="between">
      <formula>20</formula>
      <formula>40</formula>
    </cfRule>
    <cfRule type="cellIs" dxfId="3103" priority="1330" stopIfTrue="1" operator="greaterThanOrEqual">
      <formula>40</formula>
    </cfRule>
    <cfRule type="containsText" dxfId="3102" priority="1331" stopIfTrue="1" operator="containsText" text="sd">
      <formula>NOT(ISERROR(SEARCH("sd",AO44)))</formula>
    </cfRule>
    <cfRule type="cellIs" dxfId="3101" priority="1332" stopIfTrue="1" operator="greaterThanOrEqual">
      <formula>40</formula>
    </cfRule>
    <cfRule type="cellIs" dxfId="3100" priority="1333" stopIfTrue="1" operator="greaterThan">
      <formula>39999</formula>
    </cfRule>
    <cfRule type="cellIs" dxfId="3099" priority="1334" stopIfTrue="1" operator="greaterThan">
      <formula>40.001</formula>
    </cfRule>
    <cfRule type="cellIs" dxfId="3098" priority="1335" stopIfTrue="1" operator="greaterThan">
      <formula>40</formula>
    </cfRule>
    <cfRule type="cellIs" dxfId="3097" priority="1336" stopIfTrue="1" operator="between">
      <formula>20</formula>
      <formula>39.999</formula>
    </cfRule>
    <cfRule type="cellIs" dxfId="3096" priority="1337" stopIfTrue="1" operator="between">
      <formula>40</formula>
      <formula>500</formula>
    </cfRule>
    <cfRule type="cellIs" dxfId="3095" priority="1338" stopIfTrue="1" operator="between">
      <formula>500.1</formula>
      <formula>50000</formula>
    </cfRule>
    <cfRule type="cellIs" dxfId="3094" priority="1339" stopIfTrue="1" operator="between">
      <formula>20</formula>
      <formula>39.99</formula>
    </cfRule>
    <cfRule type="cellIs" dxfId="3093" priority="1340" stopIfTrue="1" operator="between">
      <formula>40</formula>
      <formula>500</formula>
    </cfRule>
    <cfRule type="cellIs" dxfId="3092" priority="1341" stopIfTrue="1" operator="between">
      <formula>500.1</formula>
      <formula>5000</formula>
    </cfRule>
    <cfRule type="cellIs" dxfId="3091" priority="1342" stopIfTrue="1" operator="between">
      <formula>20</formula>
      <formula>40</formula>
    </cfRule>
    <cfRule type="containsText" dxfId="3090" priority="1343" stopIfTrue="1" operator="containsText" text="sd">
      <formula>NOT(ISERROR(SEARCH("sd",AO44)))</formula>
    </cfRule>
    <cfRule type="cellIs" dxfId="3089" priority="1344" stopIfTrue="1" operator="equal">
      <formula>"sd"</formula>
    </cfRule>
    <cfRule type="cellIs" dxfId="3088" priority="1345" stopIfTrue="1" operator="greaterThanOrEqual">
      <formula>40</formula>
    </cfRule>
    <cfRule type="containsText" dxfId="3087" priority="1346" stopIfTrue="1" operator="containsText" text="sd">
      <formula>NOT(ISERROR(SEARCH("sd",AO44)))</formula>
    </cfRule>
    <cfRule type="cellIs" dxfId="3086" priority="1347" stopIfTrue="1" operator="equal">
      <formula>"sd"</formula>
    </cfRule>
    <cfRule type="cellIs" dxfId="3085" priority="1348" stopIfTrue="1" operator="greaterThanOrEqual">
      <formula>40</formula>
    </cfRule>
    <cfRule type="containsText" dxfId="3084" priority="1349" stopIfTrue="1" operator="containsText" text="sd">
      <formula>NOT(ISERROR(SEARCH("sd",AO44)))</formula>
    </cfRule>
    <cfRule type="cellIs" dxfId="3083" priority="1350" stopIfTrue="1" operator="equal">
      <formula>"sd"</formula>
    </cfRule>
    <cfRule type="cellIs" dxfId="3082" priority="1351" stopIfTrue="1" operator="greaterThanOrEqual">
      <formula>40</formula>
    </cfRule>
    <cfRule type="containsText" dxfId="3081" priority="1352" stopIfTrue="1" operator="containsText" text="sd">
      <formula>NOT(ISERROR(SEARCH("sd",AO44)))</formula>
    </cfRule>
    <cfRule type="cellIs" dxfId="3080" priority="1300" stopIfTrue="1" operator="between">
      <formula>20</formula>
      <formula>39.99</formula>
    </cfRule>
    <cfRule type="cellIs" dxfId="3079" priority="1309" stopIfTrue="1" operator="greaterThan">
      <formula>40</formula>
    </cfRule>
    <cfRule type="cellIs" dxfId="3078" priority="1308" stopIfTrue="1" operator="greaterThan">
      <formula>40.001</formula>
    </cfRule>
  </conditionalFormatting>
  <conditionalFormatting sqref="AO71">
    <cfRule type="cellIs" dxfId="3077" priority="1262" stopIfTrue="1" operator="between">
      <formula>500.1</formula>
      <formula>5000</formula>
    </cfRule>
    <cfRule type="cellIs" dxfId="3076" priority="1263" stopIfTrue="1" operator="between">
      <formula>20</formula>
      <formula>1000</formula>
    </cfRule>
  </conditionalFormatting>
  <conditionalFormatting sqref="AO71:AO87">
    <cfRule type="cellIs" dxfId="3075" priority="1212" stopIfTrue="1" operator="between">
      <formula>40</formula>
      <formula>500</formula>
    </cfRule>
  </conditionalFormatting>
  <conditionalFormatting sqref="AO71:AO968">
    <cfRule type="cellIs" dxfId="3074" priority="106" stopIfTrue="1" operator="between">
      <formula>20</formula>
      <formula>39.99</formula>
    </cfRule>
  </conditionalFormatting>
  <conditionalFormatting sqref="AO72:AO86">
    <cfRule type="cellIs" dxfId="3073" priority="1211" stopIfTrue="1" operator="between">
      <formula>20</formula>
      <formula>39.999</formula>
    </cfRule>
    <cfRule type="cellIs" dxfId="3072" priority="1209" stopIfTrue="1" operator="between">
      <formula>40</formula>
      <formula>500</formula>
    </cfRule>
    <cfRule type="cellIs" dxfId="3071" priority="1210" stopIfTrue="1" operator="between">
      <formula>500.1</formula>
      <formula>5000</formula>
    </cfRule>
    <cfRule type="cellIs" dxfId="3070" priority="1213" stopIfTrue="1" operator="between">
      <formula>500.1</formula>
      <formula>50000</formula>
    </cfRule>
  </conditionalFormatting>
  <conditionalFormatting sqref="AO87">
    <cfRule type="cellIs" dxfId="3069" priority="1260" stopIfTrue="1" operator="between">
      <formula>500.1</formula>
      <formula>5000</formula>
    </cfRule>
    <cfRule type="cellIs" dxfId="3068" priority="1261" stopIfTrue="1" operator="between">
      <formula>20</formula>
      <formula>1000</formula>
    </cfRule>
  </conditionalFormatting>
  <conditionalFormatting sqref="AO88:AO128">
    <cfRule type="cellIs" dxfId="3067" priority="1205" stopIfTrue="1" operator="between">
      <formula>500.1</formula>
      <formula>5000</formula>
    </cfRule>
    <cfRule type="cellIs" dxfId="3066" priority="1208" stopIfTrue="1" operator="between">
      <formula>500.1</formula>
      <formula>50000</formula>
    </cfRule>
    <cfRule type="cellIs" dxfId="3065" priority="1204" stopIfTrue="1" operator="between">
      <formula>40</formula>
      <formula>500</formula>
    </cfRule>
    <cfRule type="cellIs" dxfId="3064" priority="1206" stopIfTrue="1" operator="between">
      <formula>20</formula>
      <formula>39.999</formula>
    </cfRule>
  </conditionalFormatting>
  <conditionalFormatting sqref="AO88:AO129">
    <cfRule type="cellIs" dxfId="3063" priority="1207" stopIfTrue="1" operator="between">
      <formula>40</formula>
      <formula>500</formula>
    </cfRule>
  </conditionalFormatting>
  <conditionalFormatting sqref="AO129">
    <cfRule type="cellIs" dxfId="3062" priority="1258" stopIfTrue="1" operator="between">
      <formula>500.1</formula>
      <formula>5000</formula>
    </cfRule>
    <cfRule type="cellIs" dxfId="3061" priority="1259" stopIfTrue="1" operator="between">
      <formula>20</formula>
      <formula>1000</formula>
    </cfRule>
  </conditionalFormatting>
  <conditionalFormatting sqref="AO130:AO143">
    <cfRule type="cellIs" dxfId="3060" priority="1198" stopIfTrue="1" operator="between">
      <formula>40</formula>
      <formula>500</formula>
    </cfRule>
    <cfRule type="cellIs" dxfId="3059" priority="1202" stopIfTrue="1" operator="between">
      <formula>500.1</formula>
      <formula>50000</formula>
    </cfRule>
    <cfRule type="cellIs" dxfId="3058" priority="1199" stopIfTrue="1" operator="between">
      <formula>500.1</formula>
      <formula>5000</formula>
    </cfRule>
    <cfRule type="cellIs" dxfId="3057" priority="1200" stopIfTrue="1" operator="between">
      <formula>20</formula>
      <formula>39.999</formula>
    </cfRule>
  </conditionalFormatting>
  <conditionalFormatting sqref="AO130:AO144">
    <cfRule type="cellIs" dxfId="3056" priority="1201" stopIfTrue="1" operator="between">
      <formula>40</formula>
      <formula>500</formula>
    </cfRule>
  </conditionalFormatting>
  <conditionalFormatting sqref="AO144 AQ144">
    <cfRule type="cellIs" dxfId="3055" priority="1255" stopIfTrue="1" operator="between">
      <formula>20</formula>
      <formula>1000</formula>
    </cfRule>
  </conditionalFormatting>
  <conditionalFormatting sqref="AO144">
    <cfRule type="cellIs" dxfId="3054" priority="1254" stopIfTrue="1" operator="between">
      <formula>500.1</formula>
      <formula>5000</formula>
    </cfRule>
  </conditionalFormatting>
  <conditionalFormatting sqref="AO145:AO208">
    <cfRule type="cellIs" dxfId="3053" priority="1197" stopIfTrue="1" operator="between">
      <formula>500.1</formula>
      <formula>50000</formula>
    </cfRule>
    <cfRule type="cellIs" dxfId="3052" priority="1194" stopIfTrue="1" operator="between">
      <formula>500.1</formula>
      <formula>5000</formula>
    </cfRule>
    <cfRule type="cellIs" dxfId="3051" priority="1195" stopIfTrue="1" operator="between">
      <formula>20</formula>
      <formula>39.999</formula>
    </cfRule>
    <cfRule type="cellIs" dxfId="3050" priority="1193" stopIfTrue="1" operator="between">
      <formula>40</formula>
      <formula>500</formula>
    </cfRule>
  </conditionalFormatting>
  <conditionalFormatting sqref="AO145:AO209">
    <cfRule type="cellIs" dxfId="3049" priority="1196" stopIfTrue="1" operator="between">
      <formula>40</formula>
      <formula>500</formula>
    </cfRule>
  </conditionalFormatting>
  <conditionalFormatting sqref="AO209 AQ209">
    <cfRule type="cellIs" dxfId="3048" priority="1253" stopIfTrue="1" operator="between">
      <formula>20</formula>
      <formula>1000</formula>
    </cfRule>
  </conditionalFormatting>
  <conditionalFormatting sqref="AO209">
    <cfRule type="cellIs" dxfId="3047" priority="1252" stopIfTrue="1" operator="between">
      <formula>500.1</formula>
      <formula>5000</formula>
    </cfRule>
  </conditionalFormatting>
  <conditionalFormatting sqref="AO210:AO278">
    <cfRule type="cellIs" dxfId="3046" priority="1192" stopIfTrue="1" operator="between">
      <formula>500.1</formula>
      <formula>50000</formula>
    </cfRule>
    <cfRule type="cellIs" dxfId="3045" priority="1190" stopIfTrue="1" operator="between">
      <formula>20</formula>
      <formula>39.999</formula>
    </cfRule>
    <cfRule type="cellIs" dxfId="3044" priority="1188" stopIfTrue="1" operator="between">
      <formula>40</formula>
      <formula>500</formula>
    </cfRule>
    <cfRule type="cellIs" dxfId="3043" priority="1189" stopIfTrue="1" operator="between">
      <formula>500.1</formula>
      <formula>5000</formula>
    </cfRule>
  </conditionalFormatting>
  <conditionalFormatting sqref="AO210:AO279">
    <cfRule type="cellIs" dxfId="3042" priority="1191" stopIfTrue="1" operator="between">
      <formula>40</formula>
      <formula>500</formula>
    </cfRule>
  </conditionalFormatting>
  <conditionalFormatting sqref="AO279 AQ279">
    <cfRule type="cellIs" dxfId="3041" priority="1251" stopIfTrue="1" operator="between">
      <formula>20</formula>
      <formula>1000</formula>
    </cfRule>
  </conditionalFormatting>
  <conditionalFormatting sqref="AO279">
    <cfRule type="cellIs" dxfId="3040" priority="1250" stopIfTrue="1" operator="between">
      <formula>500.1</formula>
      <formula>5000</formula>
    </cfRule>
  </conditionalFormatting>
  <conditionalFormatting sqref="AO280:AO386">
    <cfRule type="cellIs" dxfId="3039" priority="1185" stopIfTrue="1" operator="between">
      <formula>20</formula>
      <formula>39.999</formula>
    </cfRule>
    <cfRule type="cellIs" dxfId="3038" priority="1183" stopIfTrue="1" operator="between">
      <formula>40</formula>
      <formula>500</formula>
    </cfRule>
    <cfRule type="cellIs" dxfId="3037" priority="1187" stopIfTrue="1" operator="between">
      <formula>500.1</formula>
      <formula>50000</formula>
    </cfRule>
    <cfRule type="cellIs" dxfId="3036" priority="1184" stopIfTrue="1" operator="between">
      <formula>500.1</formula>
      <formula>5000</formula>
    </cfRule>
  </conditionalFormatting>
  <conditionalFormatting sqref="AO280:AO387">
    <cfRule type="cellIs" dxfId="3035" priority="1186" stopIfTrue="1" operator="between">
      <formula>40</formula>
      <formula>500</formula>
    </cfRule>
  </conditionalFormatting>
  <conditionalFormatting sqref="AO387 AQ387">
    <cfRule type="cellIs" dxfId="3034" priority="1249" stopIfTrue="1" operator="between">
      <formula>20</formula>
      <formula>1000</formula>
    </cfRule>
  </conditionalFormatting>
  <conditionalFormatting sqref="AO387">
    <cfRule type="cellIs" dxfId="3033" priority="1248" stopIfTrue="1" operator="between">
      <formula>500.1</formula>
      <formula>5000</formula>
    </cfRule>
  </conditionalFormatting>
  <conditionalFormatting sqref="AO388:AO453">
    <cfRule type="cellIs" dxfId="3032" priority="1178" stopIfTrue="1" operator="between">
      <formula>40</formula>
      <formula>500</formula>
    </cfRule>
    <cfRule type="cellIs" dxfId="3031" priority="1180" stopIfTrue="1" operator="between">
      <formula>20</formula>
      <formula>39.999</formula>
    </cfRule>
    <cfRule type="cellIs" dxfId="3030" priority="1182" stopIfTrue="1" operator="between">
      <formula>500.1</formula>
      <formula>50000</formula>
    </cfRule>
    <cfRule type="cellIs" dxfId="3029" priority="1179" stopIfTrue="1" operator="between">
      <formula>500.1</formula>
      <formula>5000</formula>
    </cfRule>
  </conditionalFormatting>
  <conditionalFormatting sqref="AO388:AO454">
    <cfRule type="cellIs" dxfId="3028" priority="1181" stopIfTrue="1" operator="between">
      <formula>40</formula>
      <formula>500</formula>
    </cfRule>
  </conditionalFormatting>
  <conditionalFormatting sqref="AO454 AQ454">
    <cfRule type="cellIs" dxfId="3027" priority="1247" stopIfTrue="1" operator="between">
      <formula>20</formula>
      <formula>1000</formula>
    </cfRule>
  </conditionalFormatting>
  <conditionalFormatting sqref="AO454">
    <cfRule type="cellIs" dxfId="3026" priority="1246" stopIfTrue="1" operator="between">
      <formula>500.1</formula>
      <formula>5000</formula>
    </cfRule>
  </conditionalFormatting>
  <conditionalFormatting sqref="AO455:AO514">
    <cfRule type="cellIs" dxfId="3025" priority="1175" stopIfTrue="1" operator="between">
      <formula>20</formula>
      <formula>39.999</formula>
    </cfRule>
    <cfRule type="cellIs" dxfId="3024" priority="1173" stopIfTrue="1" operator="between">
      <formula>40</formula>
      <formula>500</formula>
    </cfRule>
    <cfRule type="cellIs" dxfId="3023" priority="1177" stopIfTrue="1" operator="between">
      <formula>500.1</formula>
      <formula>50000</formula>
    </cfRule>
    <cfRule type="cellIs" dxfId="3022" priority="1174" stopIfTrue="1" operator="between">
      <formula>500.1</formula>
      <formula>5000</formula>
    </cfRule>
  </conditionalFormatting>
  <conditionalFormatting sqref="AO455:AO515">
    <cfRule type="cellIs" dxfId="3021" priority="1176" stopIfTrue="1" operator="between">
      <formula>40</formula>
      <formula>500</formula>
    </cfRule>
  </conditionalFormatting>
  <conditionalFormatting sqref="AO515 AQ515">
    <cfRule type="cellIs" dxfId="3020" priority="1245" stopIfTrue="1" operator="between">
      <formula>20</formula>
      <formula>1000</formula>
    </cfRule>
  </conditionalFormatting>
  <conditionalFormatting sqref="AO515">
    <cfRule type="cellIs" dxfId="3019" priority="1244" stopIfTrue="1" operator="between">
      <formula>500.1</formula>
      <formula>5000</formula>
    </cfRule>
  </conditionalFormatting>
  <conditionalFormatting sqref="AO516:AO588">
    <cfRule type="cellIs" dxfId="3018" priority="1172" stopIfTrue="1" operator="between">
      <formula>500.1</formula>
      <formula>50000</formula>
    </cfRule>
    <cfRule type="cellIs" dxfId="3017" priority="1170" stopIfTrue="1" operator="between">
      <formula>20</formula>
      <formula>39.999</formula>
    </cfRule>
    <cfRule type="cellIs" dxfId="3016" priority="1169" stopIfTrue="1" operator="between">
      <formula>500.1</formula>
      <formula>5000</formula>
    </cfRule>
    <cfRule type="cellIs" dxfId="3015" priority="1168" stopIfTrue="1" operator="between">
      <formula>40</formula>
      <formula>500</formula>
    </cfRule>
  </conditionalFormatting>
  <conditionalFormatting sqref="AO516:AO589">
    <cfRule type="cellIs" dxfId="3014" priority="1171" stopIfTrue="1" operator="between">
      <formula>40</formula>
      <formula>500</formula>
    </cfRule>
  </conditionalFormatting>
  <conditionalFormatting sqref="AO589 AQ589">
    <cfRule type="cellIs" dxfId="3013" priority="1243" stopIfTrue="1" operator="between">
      <formula>20</formula>
      <formula>1000</formula>
    </cfRule>
  </conditionalFormatting>
  <conditionalFormatting sqref="AO589">
    <cfRule type="cellIs" dxfId="3012" priority="1242" stopIfTrue="1" operator="between">
      <formula>500.1</formula>
      <formula>5000</formula>
    </cfRule>
  </conditionalFormatting>
  <conditionalFormatting sqref="AO590:AO636">
    <cfRule type="cellIs" dxfId="3011" priority="1164" stopIfTrue="1" operator="between">
      <formula>500.1</formula>
      <formula>5000</formula>
    </cfRule>
    <cfRule type="cellIs" dxfId="3010" priority="1163" stopIfTrue="1" operator="between">
      <formula>40</formula>
      <formula>500</formula>
    </cfRule>
    <cfRule type="cellIs" dxfId="3009" priority="1167" stopIfTrue="1" operator="between">
      <formula>500.1</formula>
      <formula>50000</formula>
    </cfRule>
    <cfRule type="cellIs" dxfId="3008" priority="1165" stopIfTrue="1" operator="between">
      <formula>20</formula>
      <formula>39.999</formula>
    </cfRule>
  </conditionalFormatting>
  <conditionalFormatting sqref="AO590:AO637">
    <cfRule type="cellIs" dxfId="3007" priority="1166" stopIfTrue="1" operator="between">
      <formula>40</formula>
      <formula>500</formula>
    </cfRule>
  </conditionalFormatting>
  <conditionalFormatting sqref="AO637 AQ637">
    <cfRule type="cellIs" dxfId="3006" priority="1241" stopIfTrue="1" operator="between">
      <formula>20</formula>
      <formula>1000</formula>
    </cfRule>
  </conditionalFormatting>
  <conditionalFormatting sqref="AO637">
    <cfRule type="cellIs" dxfId="3005" priority="1240" stopIfTrue="1" operator="between">
      <formula>500.1</formula>
      <formula>5000</formula>
    </cfRule>
  </conditionalFormatting>
  <conditionalFormatting sqref="AO638:AO686">
    <cfRule type="cellIs" dxfId="3004" priority="1158" stopIfTrue="1" operator="between">
      <formula>40</formula>
      <formula>500</formula>
    </cfRule>
    <cfRule type="cellIs" dxfId="3003" priority="1162" stopIfTrue="1" operator="between">
      <formula>500.1</formula>
      <formula>50000</formula>
    </cfRule>
    <cfRule type="cellIs" dxfId="3002" priority="1159" stopIfTrue="1" operator="between">
      <formula>500.1</formula>
      <formula>5000</formula>
    </cfRule>
    <cfRule type="cellIs" dxfId="3001" priority="1160" stopIfTrue="1" operator="between">
      <formula>20</formula>
      <formula>39.999</formula>
    </cfRule>
  </conditionalFormatting>
  <conditionalFormatting sqref="AO638:AO687">
    <cfRule type="cellIs" dxfId="3000" priority="1161" stopIfTrue="1" operator="between">
      <formula>40</formula>
      <formula>500</formula>
    </cfRule>
  </conditionalFormatting>
  <conditionalFormatting sqref="AO687 AQ687">
    <cfRule type="cellIs" dxfId="2999" priority="1239" stopIfTrue="1" operator="between">
      <formula>20</formula>
      <formula>1000</formula>
    </cfRule>
  </conditionalFormatting>
  <conditionalFormatting sqref="AO687">
    <cfRule type="cellIs" dxfId="2998" priority="1238" stopIfTrue="1" operator="between">
      <formula>500.1</formula>
      <formula>5000</formula>
    </cfRule>
  </conditionalFormatting>
  <conditionalFormatting sqref="AO688:AO761">
    <cfRule type="cellIs" dxfId="2997" priority="1155" stopIfTrue="1" operator="between">
      <formula>20</formula>
      <formula>39.999</formula>
    </cfRule>
    <cfRule type="cellIs" dxfId="2996" priority="1157" stopIfTrue="1" operator="between">
      <formula>500.1</formula>
      <formula>50000</formula>
    </cfRule>
    <cfRule type="cellIs" dxfId="2995" priority="1153" stopIfTrue="1" operator="between">
      <formula>40</formula>
      <formula>500</formula>
    </cfRule>
    <cfRule type="cellIs" dxfId="2994" priority="1154" stopIfTrue="1" operator="between">
      <formula>500.1</formula>
      <formula>5000</formula>
    </cfRule>
  </conditionalFormatting>
  <conditionalFormatting sqref="AO688:AO762">
    <cfRule type="cellIs" dxfId="2993" priority="1156" stopIfTrue="1" operator="between">
      <formula>40</formula>
      <formula>500</formula>
    </cfRule>
  </conditionalFormatting>
  <conditionalFormatting sqref="AO762 AQ762">
    <cfRule type="cellIs" dxfId="2992" priority="1237" stopIfTrue="1" operator="between">
      <formula>20</formula>
      <formula>1000</formula>
    </cfRule>
  </conditionalFormatting>
  <conditionalFormatting sqref="AO762">
    <cfRule type="cellIs" dxfId="2991" priority="1236" stopIfTrue="1" operator="between">
      <formula>500.1</formula>
      <formula>5000</formula>
    </cfRule>
  </conditionalFormatting>
  <conditionalFormatting sqref="AO763:AO766 AO768:AO797 AO799:AO811 AO813:AO878">
    <cfRule type="cellIs" dxfId="2990" priority="1150" stopIfTrue="1" operator="between">
      <formula>20</formula>
      <formula>39.999</formula>
    </cfRule>
    <cfRule type="cellIs" dxfId="2989" priority="1151" stopIfTrue="1" operator="between">
      <formula>40</formula>
      <formula>500</formula>
    </cfRule>
    <cfRule type="cellIs" dxfId="2988" priority="1152" stopIfTrue="1" operator="between">
      <formula>500.1</formula>
      <formula>50000</formula>
    </cfRule>
  </conditionalFormatting>
  <conditionalFormatting sqref="AO763:AO766 AO768:AO797 AO799:AO811">
    <cfRule type="cellIs" dxfId="2987" priority="1149" stopIfTrue="1" operator="between">
      <formula>500.1</formula>
      <formula>5000</formula>
    </cfRule>
  </conditionalFormatting>
  <conditionalFormatting sqref="AO798">
    <cfRule type="cellIs" dxfId="2986" priority="735" stopIfTrue="1" operator="between">
      <formula>500.1</formula>
      <formula>5000</formula>
    </cfRule>
    <cfRule type="cellIs" dxfId="2985" priority="739" stopIfTrue="1" operator="between">
      <formula>20</formula>
      <formula>1000</formula>
    </cfRule>
    <cfRule type="cellIs" dxfId="2984" priority="736" stopIfTrue="1" operator="between">
      <formula>20</formula>
      <formula>39.999</formula>
    </cfRule>
    <cfRule type="cellIs" dxfId="2983" priority="734" stopIfTrue="1" operator="between">
      <formula>40</formula>
      <formula>500</formula>
    </cfRule>
    <cfRule type="cellIs" dxfId="2982" priority="738" stopIfTrue="1" operator="between">
      <formula>500.1</formula>
      <formula>50000</formula>
    </cfRule>
  </conditionalFormatting>
  <conditionalFormatting sqref="AO798:AO811">
    <cfRule type="cellIs" dxfId="2981" priority="737" stopIfTrue="1" operator="between">
      <formula>40</formula>
      <formula>500</formula>
    </cfRule>
  </conditionalFormatting>
  <conditionalFormatting sqref="AO812">
    <cfRule type="cellIs" dxfId="2980" priority="732" stopIfTrue="1" operator="between">
      <formula>500.1</formula>
      <formula>50000</formula>
    </cfRule>
    <cfRule type="cellIs" dxfId="2979" priority="733" stopIfTrue="1" operator="between">
      <formula>20</formula>
      <formula>1000</formula>
    </cfRule>
    <cfRule type="cellIs" dxfId="2978" priority="728" stopIfTrue="1" operator="between">
      <formula>40</formula>
      <formula>500</formula>
    </cfRule>
    <cfRule type="cellIs" dxfId="2977" priority="729" stopIfTrue="1" operator="between">
      <formula>500.1</formula>
      <formula>5000</formula>
    </cfRule>
    <cfRule type="cellIs" dxfId="2976" priority="730" stopIfTrue="1" operator="between">
      <formula>20</formula>
      <formula>39.999</formula>
    </cfRule>
  </conditionalFormatting>
  <conditionalFormatting sqref="AO812:AO894">
    <cfRule type="cellIs" dxfId="2975" priority="731" stopIfTrue="1" operator="between">
      <formula>40</formula>
      <formula>500</formula>
    </cfRule>
  </conditionalFormatting>
  <conditionalFormatting sqref="AO813:AO894">
    <cfRule type="cellIs" dxfId="2974" priority="824" stopIfTrue="1" operator="between">
      <formula>500.1</formula>
      <formula>5000</formula>
    </cfRule>
  </conditionalFormatting>
  <conditionalFormatting sqref="AO880:AO894 AO898:AO968">
    <cfRule type="cellIs" dxfId="2973" priority="1148" stopIfTrue="1" operator="between">
      <formula>500.1</formula>
      <formula>50000</formula>
    </cfRule>
    <cfRule type="cellIs" dxfId="2972" priority="1147" stopIfTrue="1" operator="between">
      <formula>40</formula>
      <formula>500</formula>
    </cfRule>
    <cfRule type="cellIs" dxfId="2971" priority="1146" stopIfTrue="1" operator="between">
      <formula>20</formula>
      <formula>39.999</formula>
    </cfRule>
  </conditionalFormatting>
  <conditionalFormatting sqref="AO895:AO897">
    <cfRule type="cellIs" dxfId="2970" priority="111" stopIfTrue="1" operator="between">
      <formula>500.1</formula>
      <formula>50000</formula>
    </cfRule>
    <cfRule type="cellIs" dxfId="2969" priority="109" stopIfTrue="1" operator="between">
      <formula>20</formula>
      <formula>39.999</formula>
    </cfRule>
    <cfRule type="cellIs" dxfId="2968" priority="108" stopIfTrue="1" operator="between">
      <formula>500.1</formula>
      <formula>5000</formula>
    </cfRule>
    <cfRule type="cellIs" dxfId="2967" priority="107" stopIfTrue="1" operator="between">
      <formula>40</formula>
      <formula>500</formula>
    </cfRule>
  </conditionalFormatting>
  <conditionalFormatting sqref="AO895:AO968">
    <cfRule type="cellIs" dxfId="2966" priority="110" stopIfTrue="1" operator="between">
      <formula>40</formula>
      <formula>500</formula>
    </cfRule>
  </conditionalFormatting>
  <conditionalFormatting sqref="AO14:AP14">
    <cfRule type="cellIs" dxfId="2965" priority="1270" stopIfTrue="1" operator="between">
      <formula>500.1</formula>
      <formula>5000</formula>
    </cfRule>
  </conditionalFormatting>
  <conditionalFormatting sqref="AO14:AU14">
    <cfRule type="cellIs" dxfId="2964" priority="1271" stopIfTrue="1" operator="between">
      <formula>20</formula>
      <formula>1000</formula>
    </cfRule>
  </conditionalFormatting>
  <conditionalFormatting sqref="AQ864">
    <cfRule type="cellIs" dxfId="2963" priority="1235" stopIfTrue="1" operator="between">
      <formula>20</formula>
      <formula>1000</formula>
    </cfRule>
  </conditionalFormatting>
  <conditionalFormatting sqref="AR246 AR280:AS282 AR284:AS291 AR293:AS308 AR311:AS311 AR313:AS319 AR321:AS321 AR324:AS324 AR327:AS332 AR334:AS335 AR337:AS342 AR344:AS344 AR347:AS356 AR360:AS361 AR363:AS373 AR377:AS377 AR379:AS381 AR383:AS386 AR388:AS388 AR390:AS408 AR410:AS411 AR415:AS415 AR420:AS430 AR432:AS440 AR445:AS446 AR448:AS451 AR455:AS465 AR467:AS473 AR477:AS477 AR479:AS489 AR491:AS493 AR495:AS500 AR504:AS508 AR510:AS511 AR516:AS526 AR528:AS529 AR532:AS535 AR537:AS539 AR542:AS557 AR559:AS560 AR562:AS566 AR570:AS575 AR577:AS578 AR581:AS584 AR590:AS592 AR595:AS595 AR597:AS597 AR600:AS603 AR606:AS608 AR611:AS611 AR613:AS617 AR619:AS619 AR622:AS622 AR625:AS626 AR628:AS628 AR632:AS633 AR636:AS636 AR638:AS641 AR643:AS644 AR647:AS647 AR650:AS651 AR653:AS654 AR656:AS658 AR660:AS660 AR662:AS663 AR665:AS668 AR670:AS673 AR675:AS679 AR682:AS682 AR684:AS685 AR693:AS695 AR697:AS698 AR700:AS700 AR702:AS706 AR709:AS712 AR716:AS716 AR718:AR719 AS718:AS720 AR724:AS725 AR727:AS727 AR730:AS730 AR737:AS738 AR740:AS743 AR745:AS748 AR750:AS753 AR756:AS756 AR758:AS761 AR764:AS767 AR769:AS772 AR774:AS778 AR781:AS782 AR787:AS788 AR790:AS798 AR800:AS807 AR809:AS814 AR816:AS818 AR820:AS835 AR837:AS844 AR847:AS847 AR849:AS849 AR852:AS852 AR855:AS857 AR859:AS859 AR867:AS867 AR873:AS873 AR877:AS877 AR880:AS882 AR884:AS884 AR886:AS887 AR890:AS890 AR899:AS899 AR902:AS902 AR907:AS909 AR912:AS918 AR923:AS924 AR926:AS926 AR928:AS928 AR938:AS938 AR942:AS944 AR959:AS961 AR964:AS964">
    <cfRule type="cellIs" dxfId="2962" priority="3261" stopIfTrue="1" operator="between">
      <formula>110.1</formula>
      <formula>5000</formula>
    </cfRule>
    <cfRule type="cellIs" dxfId="2961" priority="3371" stopIfTrue="1" operator="between">
      <formula>110.1</formula>
      <formula>5000</formula>
    </cfRule>
  </conditionalFormatting>
  <conditionalFormatting sqref="AR246 AR280:AS282 AR284:AS291 AR293:AS308 AR311:AS311 AR313:AS319 AR321:AS321 AR324:AS324 AR327:AS332 AR334:AS335 AR337:AS342 AR344:AS344 AR347:AS356 AR360:AS361 AR363:AS373 AR377:AS377 AR379:AS381 AR383:AS386 AR388:AS388 AR390:AS408 AR410:AS411 AR415:AS415 AR420:AS430 AR432:AS440 AR445:AS446 AR448:AS451 AR455:AS465 AR467:AS473 AR477:AS477 AR479:AS489 AR491:AS493 AR495:AS500 AR504:AS508 AR510:AS511 AR516:AS526 AR528:AS529 AR532:AS535 AR537:AS539 AR542:AS557 AR559:AS560 AR562:AS566 AR570:AS578 AR581:AS584 AR590:AS592 AR595:AS595 AR597:AS597 AR600:AS603 AR606:AS608 AR611:AS611 AR613:AS617 AR619:AS619 AR622:AS622 AR625:AS626 AR628:AS628 AR632:AS633 AR636:AS636 AR638:AS641 AR643:AS644 AR647:AS647 AR650:AS651 AR653:AS654 AR656:AS658 AR660:AS660 AR662:AS663 AR665:AS668 AR670:AS673 AR675:AS679 AR682:AS682 AR684:AS685 AR697:AS698 AR700:AS700 AR702:AS706 AR709:AS712 AR716:AS716 AR718:AR719 AS718:AS720 AR724:AS725 AR727:AS727 AR730:AS730 AR737:AS738 AR740:AS743 AR745:AS748 AR750:AS753 AR756:AS756 AR758:AS761 AR764:AS767 AR769:AS772 AR774:AS778 AR781:AS782 AR787:AS788 AR790:AS798 AR800:AS807 AR809:AS814 AR816:AS818 AR820:AS835 AR837:AS844 AR847:AS847 AR849:AS849 AR852:AS852 AR855:AS857 AR859:AS859 AR867:AS867 AR873:AS873 AR877:AS877 AR880:AS882 AR884:AS884 AR886:AS887 AR890:AS890 AR899:AS899 AR902:AS902 AR907:AS909 AR912:AS918 AR923:AS924 AR926:AS926 AR928:AS928 AR938:AS938 AR942:AS944 AR959:AS961 AR964:AS964">
    <cfRule type="cellIs" dxfId="2960" priority="3172" stopIfTrue="1" operator="between">
      <formula>110.1</formula>
      <formula>5000</formula>
    </cfRule>
    <cfRule type="cellIs" dxfId="2959" priority="3171" stopIfTrue="1" operator="between">
      <formula>90</formula>
      <formula>110</formula>
    </cfRule>
  </conditionalFormatting>
  <conditionalFormatting sqref="AR246 AR280:AS282 AR284:AS291 AR293:AS308 AR311:AS311 AR313:AS319 AR321:AS321 AR324:AS324 AR327:AS332 AR334:AS335 AR337:AS342 AR344:AS344 AR347:AS356 AR360:AS361 AR363:AS373 AR377:AS377 AR379:AS381 AR383:AS386 AR388:AS388 AR390:AS408 AR410:AS411 AR415:AS415 AR420:AS430 AR432:AS440 AR448:AS451 AR455:AS465 AR467:AS473 AR477:AS477 AR479:AS489 AR491:AS493 AR495:AS500 AR504:AS508 AR510:AS511 AR516:AS526 AR528:AS529 AR532:AS535 AR537:AS539 AR542:AS557 AR559:AS560 AR562:AS566 AR570:AS575 AR577:AS578 AR581:AS584 AR590:AS592 AR595:AS595 AR597:AS597 AR600:AS603 AR606:AS608 AR611:AS611 AR613:AS617 AR619:AS619 AR622:AS622 AR625:AS626 AR628:AS628 AR632:AS633 AR636:AS636 AR638:AS641 AR643:AS644 AR647:AS647 AR650:AS651 AR653:AS654 AR656:AS658 AR660:AS660 AR662:AS663 AR665:AS668 AR670:AS673 AR675:AS679 AR682:AS682 AR684:AS685 AR693:AS695 AR697:AS698 AR700:AS700 AR702:AS706 AR709:AS712 AR716:AS716 AR718:AR719 AS718:AS720 AR724:AS725 AR727:AS727 AR730:AS730 AR737:AS738 AR740:AS743 AR745:AS748 AR750:AS753 AR756:AS756 AR758:AS761 AR764:AS767 AR769:AS772 AR774:AS778 AR781:AS782 AR787:AS788 AR790:AS798 AR800:AS807 AR809:AS814 AR816:AS818 AR820:AS835 AR837:AS844 AR847:AS847 AR849:AS849 AR852:AS852 AR855:AS857 AR859:AS859 AR867:AS867 AR873:AS873 AR877:AS877 AR880:AS882 AR884:AS884 AR886:AS887 AR890:AS890 AR899:AS899 AR902:AS902 AR907:AS909 AR912:AS918 AR923:AS924 AR926:AS926 AR928:AS928 AR938:AS938 AR942:AS944 AR959:AS961 AR964:AS964 AR445:AS446">
    <cfRule type="cellIs" dxfId="2958" priority="3260" stopIfTrue="1" operator="between">
      <formula>90</formula>
      <formula>110</formula>
    </cfRule>
    <cfRule type="cellIs" dxfId="2957" priority="3370" stopIfTrue="1" operator="between">
      <formula>90</formula>
      <formula>110</formula>
    </cfRule>
  </conditionalFormatting>
  <conditionalFormatting sqref="AR246 AR280:AS282 AR284:AS291 AR293:AS308 AR311:AS311 AR313:AS319 AR321:AS321 AR324:AS324 AR327:AS332 AR334:AS335 AR337:AS342 AR344:AS344 AR347:AS356 AR360:AS361 AR363:AS374 AR377:AS377 AR379:AS381 AR383:AS386 AR388:AS388 AR390:AS408 AR410:AS411 AR415:AS415 AR420:AS430 AR432:AS442 AR445:AS446 AR448:AS451 AR453:AS453 AR456:AS465 AR467:AS473 AR477:AS477 AR479:AS489 AR491:AS493 AR495:AS500 AR502:AS502 AR504:AS508 AR510:AS511 AR516:AS526 AR528:AS529 AR532:AS535 AR537:AS539 AR542:AS557 AR559:AS560 AR562:AS566 AR570:AS578 AR581:AS584 AR590:AS592 AR595:AS595 AR597:AS597 AR600:AS603 AR606:AS608 AR611:AS611 AR613:AS617 AR619:AS619 AR622:AS622 AR625:AS626 AR628:AS628 AR632:AS633 AR636:AS636 AR638:AS641 AR643:AS644 AR647:AS647 AR650:AS651 AR653:AS654 AR656:AS658 AR660:AS660 AR662:AS663 AR665:AS668 AR670:AS679 AR682:AS682 AR684:AS685 AR693:AS695 AR697:AS698 AR700:AS700 AR702:AS706 AR709:AS712 AR716:AS716 AR718:AR719 AS718:AS720 AR724:AS725 AR727:AS727 AR730:AS730 AR737:AS738 AR740:AS743 AR745:AS748 AR750:AS753 AR756:AS756 AR758:AS761 AR764:AS767 AR769:AS772 AR774:AS778 AR781:AS782 AR787:AS788 AR790:AS798 AR800:AS807 AR809:AS814 AR816:AS818 AR820:AS835 AR837:AS844 AR847:AS847 AR849:AS849 AR851:AS852 AR855:AS857 AR859:AS859 AR867:AS867 AR873:AS873 AR877:AS877 AR880:AS882 AR884:AS884 AR886:AS887 AR890:AS890 AR899:AS899 AR902:AS902 AR907:AS909 AR912:AS918 AR923:AS924 AR926:AS926 AR928:AS928 AR938:AS938 AR942:AS944 AR959:AS961 AR964:AS964">
    <cfRule type="cellIs" dxfId="2956" priority="3231" stopIfTrue="1" operator="between">
      <formula>90</formula>
      <formula>110</formula>
    </cfRule>
    <cfRule type="cellIs" dxfId="2955" priority="3232" stopIfTrue="1" operator="between">
      <formula>110.1</formula>
      <formula>5000</formula>
    </cfRule>
    <cfRule type="cellIs" dxfId="2954" priority="3186" stopIfTrue="1" operator="between">
      <formula>90</formula>
      <formula>110</formula>
    </cfRule>
    <cfRule type="cellIs" dxfId="2953" priority="3292" stopIfTrue="1" operator="between">
      <formula>90</formula>
      <formula>110</formula>
    </cfRule>
    <cfRule type="cellIs" dxfId="2952" priority="3293" stopIfTrue="1" operator="between">
      <formula>110.1</formula>
      <formula>5000</formula>
    </cfRule>
    <cfRule type="cellIs" dxfId="2951" priority="3187" stopIfTrue="1" operator="between">
      <formula>110.1</formula>
      <formula>5000</formula>
    </cfRule>
    <cfRule type="cellIs" dxfId="2950" priority="3338" stopIfTrue="1" operator="between">
      <formula>90</formula>
      <formula>110</formula>
    </cfRule>
    <cfRule type="cellIs" dxfId="2949" priority="3339" stopIfTrue="1" operator="between">
      <formula>110.1</formula>
      <formula>5000</formula>
    </cfRule>
  </conditionalFormatting>
  <conditionalFormatting sqref="AR246 AR280:AS282 AR284:AS291 AR293:AS308 AR311:AS311 AR313:AS319 AR321:AS321 AR324:AS324 AR337:AS342 AR344:AS344 AR347:AS356 AR388:AS388 AR390:AS408 AR410:AS411 AR415:AS415 AR420:AS430 AR432:AS442 AR445:AS446 AR448:AS451 AR453:AS453 AR456:AS465 AR467:AS473 AR477:AS477 AR479:AS489 AR491:AS493 AR495:AS500 AR502:AS502 AR504:AS508 AR510:AS511 AR516:AS526 AR528:AS529 AR532:AS535 AR537:AR539 AS538 AR542:AS557 AR562:AS566 AR570:AS578 AR581:AS584 AR590:AS592 AR595:AS595 AR597:AS597 AR600:AS603 AR606:AS608 AR611:AS611 AR613:AS617 AR619:AS619 AR622:AS622 AR625:AS626 AR628:AS628 AR638:AS639 AR647:AS647 AR650:AS651 AR653:AS654 AR656:AS658 AR660:AS660 AR662:AS663 AR665:AS668 AR670:AS679 AR682:AS682 AR684:AS685 AR700:AS700 AR709:AS712 AR716:AS716 AS718:AS720 AR724:AS725 AR727:AS727 AR730:AS730 AR745:AS748 AR750:AS753 AR756:AS756 AR758:AS761 AR764:AS767 AR769:AS772 AR781:AS782 AR787:AS788 AR816:AS818 AR820:AS835 AR837:AS844 AR847:AS847 AR849:AS849 AR851:AS852 AR855:AS857 AR859:AS859 AR867:AS867 AR873:AS873 AR877:AS877 AR880:AS882 AR884:AS884 AR890:AS890 AR899:AS899 AR902:AS902 AR912:AS918 AR923:AS924 AR926:AS926 AR928:AS928 AR938:AS938 AR942:AS944 AR959:AS961 AR964:AS964">
    <cfRule type="cellIs" dxfId="2948" priority="3160" stopIfTrue="1" operator="between">
      <formula>110.1</formula>
      <formula>5000</formula>
    </cfRule>
  </conditionalFormatting>
  <conditionalFormatting sqref="AR246 AR280:AS282 AR284:AS291 AR293:AS308 AR313:AS319 AR321:AS321 AR324:AS324 AR347:AS356 AR410:AS411 AR415:AS415 AR420:AS430 AR448:AS451 AR453:AS453 AR456:AS465 AR467:AS473 AR477:AS477 AR479:AS489 AR502:AS502 AR504:AS508 AR510:AS511 AR516:AS526 AR532:AS535 AR537:AR539 AS538 AR542:AS557 AR562:AS566 AR570:AS578 AR581:AS584 AR590:AS592 AR600:AS603 AR606:AS608 AR611:AS611 AR613:AS617 AR619:AS619 AR622:AS622 AR625:AS626 AR628:AS628 AR647:AS647 AR650:AS651 AR662:AS663 AR665:AS668 AR670:AS679 AR682:AS682 AR684:AS685 AR700:AS700 AR724:AS725 AR727:AS727 AR745:AS748 AR750:AS753 AR756:AS756 AR758:AS761 AR764:AS767 AR816:AS818 AR820:AS835 AR837:AS844 AR847:AS847 AR849:AS849 AR851:AS852 AR867:AS867 AR873:AS873 AR877:AS877 AR880:AS882 AR884:AS884 AR899:AS899 AR902:AS902 AR912:AS918 AR923:AS924 AR926:AS926 AR928:AS928 AR938:AS938 AR942:AS944 AR959:AS961 AR964:AS964 AR638:AS639 AS718:AS720 AR656:AS658 AR660:AS660 AR709:AS712 AR769:AS772 AR781:AS782 AR855:AS857 AR859:AS859 AR716:AS716 AR595:AS595 AR597:AS597 AR388:AS388 AR390:AS408 AR337:AS342 AR344:AS344 AR311:AS311 AR445:AS446 AR491:AS493 AR495:AS500 AR528:AS529 AR653:AS654 AR890:AS890 AR432:AS442 AR730:AS730 AR787:AS788">
    <cfRule type="cellIs" dxfId="2947" priority="3159" stopIfTrue="1" operator="between">
      <formula>90</formula>
      <formula>110.1</formula>
    </cfRule>
  </conditionalFormatting>
  <conditionalFormatting sqref="AR539">
    <cfRule type="cellIs" dxfId="2946" priority="3242" stopIfTrue="1" operator="between">
      <formula>110</formula>
      <formula>110.1</formula>
    </cfRule>
    <cfRule type="cellIs" dxfId="2945" priority="3165" stopIfTrue="1" operator="between">
      <formula>90</formula>
      <formula>110</formula>
    </cfRule>
    <cfRule type="cellIs" dxfId="2944" priority="3243" stopIfTrue="1" operator="between">
      <formula>90</formula>
      <formula>110</formula>
    </cfRule>
    <cfRule type="cellIs" dxfId="2943" priority="3164" stopIfTrue="1" operator="between">
      <formula>110</formula>
      <formula>110.1</formula>
    </cfRule>
    <cfRule type="cellIs" dxfId="2942" priority="3352" stopIfTrue="1" operator="between">
      <formula>110</formula>
      <formula>110.1</formula>
    </cfRule>
    <cfRule type="cellIs" dxfId="2941" priority="3353" stopIfTrue="1" operator="between">
      <formula>90</formula>
      <formula>110</formula>
    </cfRule>
  </conditionalFormatting>
  <conditionalFormatting sqref="AR552:AR553">
    <cfRule type="cellIs" dxfId="2940" priority="3151" stopIfTrue="1" operator="between">
      <formula>110</formula>
      <formula>110.1</formula>
    </cfRule>
    <cfRule type="cellIs" dxfId="2939" priority="3271" stopIfTrue="1" operator="between">
      <formula>110</formula>
      <formula>110.1</formula>
    </cfRule>
    <cfRule type="cellIs" dxfId="2938" priority="3317" stopIfTrue="1" operator="between">
      <formula>110</formula>
      <formula>110.1</formula>
    </cfRule>
    <cfRule type="cellIs" dxfId="2937" priority="3318" stopIfTrue="1" operator="between">
      <formula>90</formula>
      <formula>110</formula>
    </cfRule>
    <cfRule type="cellIs" dxfId="2936" priority="3152" stopIfTrue="1" operator="between">
      <formula>90</formula>
      <formula>110</formula>
    </cfRule>
    <cfRule type="cellIs" dxfId="2935" priority="3389" stopIfTrue="1" operator="between">
      <formula>110</formula>
      <formula>110.1</formula>
    </cfRule>
    <cfRule type="cellIs" dxfId="2934" priority="3272" stopIfTrue="1" operator="between">
      <formula>90</formula>
      <formula>110</formula>
    </cfRule>
    <cfRule type="cellIs" dxfId="2933" priority="3392" stopIfTrue="1" operator="between">
      <formula>90</formula>
      <formula>110</formula>
    </cfRule>
    <cfRule type="cellIs" dxfId="2932" priority="3177" stopIfTrue="1" operator="between">
      <formula>110</formula>
      <formula>110.1</formula>
    </cfRule>
    <cfRule type="cellIs" dxfId="2931" priority="3178" stopIfTrue="1" operator="between">
      <formula>90</formula>
      <formula>110</formula>
    </cfRule>
    <cfRule type="cellIs" dxfId="2930" priority="3210" stopIfTrue="1" operator="between">
      <formula>110</formula>
      <formula>110.1</formula>
    </cfRule>
    <cfRule type="cellIs" dxfId="2929" priority="3211" stopIfTrue="1" operator="between">
      <formula>90</formula>
      <formula>110</formula>
    </cfRule>
  </conditionalFormatting>
  <conditionalFormatting sqref="AR590:AR591">
    <cfRule type="cellIs" dxfId="2928" priority="3351" stopIfTrue="1" operator="between">
      <formula>110</formula>
      <formula>110.1</formula>
    </cfRule>
    <cfRule type="cellIs" dxfId="2927" priority="3350" stopIfTrue="1" operator="between">
      <formula>110</formula>
      <formula>110.1</formula>
    </cfRule>
    <cfRule type="cellIs" dxfId="2926" priority="3162" stopIfTrue="1" operator="between">
      <formula>110</formula>
      <formula>110.1</formula>
    </cfRule>
    <cfRule type="cellIs" dxfId="2925" priority="3163" stopIfTrue="1" operator="between">
      <formula>110</formula>
      <formula>110.1</formula>
    </cfRule>
    <cfRule type="cellIs" dxfId="2924" priority="3240" stopIfTrue="1" operator="between">
      <formula>110</formula>
      <formula>110.1</formula>
    </cfRule>
    <cfRule type="cellIs" dxfId="2923" priority="3241" stopIfTrue="1" operator="between">
      <formula>110</formula>
      <formula>110.1</formula>
    </cfRule>
  </conditionalFormatting>
  <conditionalFormatting sqref="AR603">
    <cfRule type="cellIs" dxfId="2922" priority="3149" stopIfTrue="1" operator="between">
      <formula>110</formula>
      <formula>110.1</formula>
    </cfRule>
    <cfRule type="cellIs" dxfId="2921" priority="3175" stopIfTrue="1" operator="between">
      <formula>110</formula>
      <formula>110.1</formula>
    </cfRule>
    <cfRule type="cellIs" dxfId="2920" priority="3176" stopIfTrue="1" operator="between">
      <formula>110</formula>
      <formula>110.1</formula>
    </cfRule>
    <cfRule type="cellIs" dxfId="2919" priority="3390" stopIfTrue="1" operator="between">
      <formula>110</formula>
      <formula>110.1</formula>
    </cfRule>
    <cfRule type="cellIs" dxfId="2918" priority="3316" stopIfTrue="1" operator="between">
      <formula>110</formula>
      <formula>110.1</formula>
    </cfRule>
    <cfRule type="cellIs" dxfId="2917" priority="3315" stopIfTrue="1" operator="between">
      <formula>110</formula>
      <formula>110.1</formula>
    </cfRule>
    <cfRule type="cellIs" dxfId="2916" priority="3208" stopIfTrue="1" operator="between">
      <formula>110</formula>
      <formula>110.1</formula>
    </cfRule>
    <cfRule type="cellIs" dxfId="2915" priority="3209" stopIfTrue="1" operator="between">
      <formula>110</formula>
      <formula>110.1</formula>
    </cfRule>
    <cfRule type="cellIs" dxfId="2914" priority="3391" stopIfTrue="1" operator="between">
      <formula>110</formula>
      <formula>110.1</formula>
    </cfRule>
    <cfRule type="cellIs" dxfId="2913" priority="3270" stopIfTrue="1" operator="between">
      <formula>110</formula>
      <formula>110.1</formula>
    </cfRule>
    <cfRule type="cellIs" dxfId="2912" priority="3269" stopIfTrue="1" operator="between">
      <formula>110</formula>
      <formula>110.1</formula>
    </cfRule>
    <cfRule type="cellIs" dxfId="2911" priority="3150" stopIfTrue="1" operator="between">
      <formula>110</formula>
      <formula>110.1</formula>
    </cfRule>
  </conditionalFormatting>
  <conditionalFormatting sqref="AR718:AR720">
    <cfRule type="cellIs" dxfId="2910" priority="1379" stopIfTrue="1" operator="between">
      <formula>110.1</formula>
      <formula>5000</formula>
    </cfRule>
    <cfRule type="cellIs" dxfId="2909" priority="1378" stopIfTrue="1" operator="between">
      <formula>90</formula>
      <formula>110</formula>
    </cfRule>
  </conditionalFormatting>
  <conditionalFormatting sqref="AR720">
    <cfRule type="cellIs" dxfId="2908" priority="1368" stopIfTrue="1" operator="between">
      <formula>0</formula>
      <formula>89.99</formula>
    </cfRule>
    <cfRule type="cellIs" dxfId="2907" priority="1369" stopIfTrue="1" operator="between">
      <formula>90</formula>
      <formula>110</formula>
    </cfRule>
    <cfRule type="cellIs" dxfId="2906" priority="1364" stopIfTrue="1" operator="between">
      <formula>110.1</formula>
      <formula>5000</formula>
    </cfRule>
    <cfRule type="cellIs" dxfId="2905" priority="1370" stopIfTrue="1" operator="between">
      <formula>110.1</formula>
      <formula>5000</formula>
    </cfRule>
    <cfRule type="cellIs" dxfId="2904" priority="1371" stopIfTrue="1" operator="between">
      <formula>0</formula>
      <formula>89.99</formula>
    </cfRule>
    <cfRule type="cellIs" dxfId="2903" priority="1373" stopIfTrue="1" operator="between">
      <formula>110.1</formula>
      <formula>5000</formula>
    </cfRule>
    <cfRule type="cellIs" dxfId="2902" priority="1374" stopIfTrue="1" operator="between">
      <formula>0</formula>
      <formula>89.99</formula>
    </cfRule>
    <cfRule type="cellIs" dxfId="2901" priority="1375" stopIfTrue="1" operator="between">
      <formula>90</formula>
      <formula>110</formula>
    </cfRule>
    <cfRule type="cellIs" dxfId="2900" priority="1376" stopIfTrue="1" operator="between">
      <formula>110.1</formula>
      <formula>5000</formula>
    </cfRule>
    <cfRule type="cellIs" dxfId="2899" priority="1372" stopIfTrue="1" operator="between">
      <formula>90</formula>
      <formula>110</formula>
    </cfRule>
    <cfRule type="cellIs" dxfId="2898" priority="1353" stopIfTrue="1" operator="between">
      <formula>0</formula>
      <formula>89.99</formula>
    </cfRule>
    <cfRule type="cellIs" dxfId="2897" priority="1354" stopIfTrue="1" operator="between">
      <formula>90</formula>
      <formula>110</formula>
    </cfRule>
    <cfRule type="cellIs" dxfId="2896" priority="1355" stopIfTrue="1" operator="between">
      <formula>110.1</formula>
      <formula>5000</formula>
    </cfRule>
    <cfRule type="cellIs" dxfId="2895" priority="1356" stopIfTrue="1" operator="between">
      <formula>0</formula>
      <formula>89.99</formula>
    </cfRule>
    <cfRule type="cellIs" dxfId="2894" priority="1357" stopIfTrue="1" operator="between">
      <formula>90</formula>
      <formula>110</formula>
    </cfRule>
    <cfRule type="cellIs" dxfId="2893" priority="1358" stopIfTrue="1" operator="between">
      <formula>110.1</formula>
      <formula>5000</formula>
    </cfRule>
    <cfRule type="cellIs" dxfId="2892" priority="1359" stopIfTrue="1" operator="between">
      <formula>0</formula>
      <formula>89.99</formula>
    </cfRule>
    <cfRule type="cellIs" dxfId="2891" priority="1360" stopIfTrue="1" operator="between">
      <formula>90</formula>
      <formula>110</formula>
    </cfRule>
    <cfRule type="cellIs" dxfId="2890" priority="1361" stopIfTrue="1" operator="between">
      <formula>110.1</formula>
      <formula>5000</formula>
    </cfRule>
    <cfRule type="cellIs" dxfId="2889" priority="1362" stopIfTrue="1" operator="between">
      <formula>0</formula>
      <formula>89.99</formula>
    </cfRule>
    <cfRule type="cellIs" dxfId="2888" priority="1363" stopIfTrue="1" operator="between">
      <formula>90</formula>
      <formula>110</formula>
    </cfRule>
    <cfRule type="cellIs" dxfId="2887" priority="1365" stopIfTrue="1" operator="between">
      <formula>0</formula>
      <formula>89.99</formula>
    </cfRule>
    <cfRule type="cellIs" dxfId="2886" priority="1366" stopIfTrue="1" operator="between">
      <formula>90</formula>
      <formula>110</formula>
    </cfRule>
    <cfRule type="cellIs" dxfId="2885" priority="1367" stopIfTrue="1" operator="between">
      <formula>110.1</formula>
      <formula>5000</formula>
    </cfRule>
  </conditionalFormatting>
  <conditionalFormatting sqref="AR4:AS4">
    <cfRule type="cellIs" dxfId="2884" priority="3416" stopIfTrue="1" operator="between">
      <formula>110.1</formula>
      <formula>5000</formula>
    </cfRule>
    <cfRule type="cellIs" dxfId="2883" priority="3415" stopIfTrue="1" operator="between">
      <formula>90</formula>
      <formula>110.09</formula>
    </cfRule>
  </conditionalFormatting>
  <conditionalFormatting sqref="AR4:AS7">
    <cfRule type="cellIs" dxfId="2882" priority="3414" stopIfTrue="1" operator="between">
      <formula>0</formula>
      <formula>89.99</formula>
    </cfRule>
  </conditionalFormatting>
  <conditionalFormatting sqref="AR38:AS42">
    <cfRule type="cellIs" dxfId="2881" priority="3411" stopIfTrue="1" operator="between">
      <formula>0</formula>
      <formula>89.99</formula>
    </cfRule>
  </conditionalFormatting>
  <conditionalFormatting sqref="AR40:AS40">
    <cfRule type="cellIs" dxfId="2880" priority="3413" stopIfTrue="1" operator="between">
      <formula>110.1</formula>
      <formula>5000</formula>
    </cfRule>
    <cfRule type="cellIs" dxfId="2879" priority="3412" stopIfTrue="1" operator="between">
      <formula>90</formula>
      <formula>110.99</formula>
    </cfRule>
  </conditionalFormatting>
  <conditionalFormatting sqref="AR163:AS163">
    <cfRule type="cellIs" dxfId="2878" priority="2016" stopIfTrue="1" operator="between">
      <formula>20</formula>
      <formula>39.99</formula>
    </cfRule>
    <cfRule type="cellIs" dxfId="2877" priority="2013" stopIfTrue="1" operator="between">
      <formula>-8.1</formula>
      <formula>-10</formula>
    </cfRule>
    <cfRule type="cellIs" dxfId="2876" priority="2011" stopIfTrue="1" operator="between">
      <formula>45</formula>
      <formula>100</formula>
    </cfRule>
    <cfRule type="cellIs" dxfId="2875" priority="2012" stopIfTrue="1" operator="equal">
      <formula>"40.0"</formula>
    </cfRule>
    <cfRule type="cellIs" dxfId="2874" priority="2018" stopIfTrue="1" operator="between">
      <formula>500.1</formula>
      <formula>5000</formula>
    </cfRule>
    <cfRule type="cellIs" dxfId="2873" priority="2017" stopIfTrue="1" operator="between">
      <formula>40</formula>
      <formula>500</formula>
    </cfRule>
    <cfRule type="cellIs" dxfId="2872" priority="2015" stopIfTrue="1" operator="between">
      <formula>-9.9</formula>
      <formula>-10</formula>
    </cfRule>
    <cfRule type="cellIs" dxfId="2871" priority="2014" stopIfTrue="1" operator="between">
      <formula>-9.9</formula>
      <formula>-10</formula>
    </cfRule>
  </conditionalFormatting>
  <conditionalFormatting sqref="AR164:AS164 AR172:AS172 AR455:AS456 AR672:AS672">
    <cfRule type="cellIs" dxfId="2870" priority="3410" stopIfTrue="1" operator="between">
      <formula>110.1</formula>
      <formula>5000</formula>
    </cfRule>
    <cfRule type="cellIs" dxfId="2869" priority="3409" stopIfTrue="1" operator="between">
      <formula>90</formula>
      <formula>110.1</formula>
    </cfRule>
  </conditionalFormatting>
  <conditionalFormatting sqref="AR201:AS202">
    <cfRule type="cellIs" dxfId="2868" priority="1865" stopIfTrue="1" operator="between">
      <formula>110.1</formula>
      <formula>5000</formula>
    </cfRule>
    <cfRule type="cellIs" dxfId="2867" priority="1863" stopIfTrue="1" operator="between">
      <formula>0</formula>
      <formula>89.99</formula>
    </cfRule>
    <cfRule type="cellIs" dxfId="2866" priority="1864" stopIfTrue="1" operator="between">
      <formula>90</formula>
      <formula>110</formula>
    </cfRule>
  </conditionalFormatting>
  <conditionalFormatting sqref="AR223:AS223">
    <cfRule type="cellIs" dxfId="2865" priority="2237" stopIfTrue="1" operator="between">
      <formula>110.1</formula>
      <formula>5000</formula>
    </cfRule>
    <cfRule type="cellIs" dxfId="2864" priority="2235" stopIfTrue="1" operator="between">
      <formula>0</formula>
      <formula>89.99</formula>
    </cfRule>
    <cfRule type="cellIs" dxfId="2863" priority="2236" stopIfTrue="1" operator="between">
      <formula>90</formula>
      <formula>110</formula>
    </cfRule>
  </conditionalFormatting>
  <conditionalFormatting sqref="AR228:AS228">
    <cfRule type="cellIs" dxfId="2862" priority="463" stopIfTrue="1" operator="between">
      <formula>110.1</formula>
      <formula>5000</formula>
    </cfRule>
    <cfRule type="cellIs" dxfId="2861" priority="462" stopIfTrue="1" operator="between">
      <formula>90</formula>
      <formula>110</formula>
    </cfRule>
    <cfRule type="cellIs" dxfId="2860" priority="461" stopIfTrue="1" operator="between">
      <formula>0</formula>
      <formula>89.99</formula>
    </cfRule>
  </conditionalFormatting>
  <conditionalFormatting sqref="AR233:AS237">
    <cfRule type="cellIs" dxfId="2859" priority="464" stopIfTrue="1" operator="between">
      <formula>0</formula>
      <formula>89.99</formula>
    </cfRule>
    <cfRule type="cellIs" dxfId="2858" priority="466" stopIfTrue="1" operator="between">
      <formula>110.1</formula>
      <formula>5000</formula>
    </cfRule>
    <cfRule type="cellIs" dxfId="2857" priority="465" stopIfTrue="1" operator="between">
      <formula>90</formula>
      <formula>110</formula>
    </cfRule>
  </conditionalFormatting>
  <conditionalFormatting sqref="AR240:AS241">
    <cfRule type="cellIs" dxfId="2856" priority="251" stopIfTrue="1" operator="between">
      <formula>90</formula>
      <formula>110</formula>
    </cfRule>
    <cfRule type="cellIs" dxfId="2855" priority="250" stopIfTrue="1" operator="between">
      <formula>0</formula>
      <formula>89.99</formula>
    </cfRule>
    <cfRule type="cellIs" dxfId="2854" priority="252" stopIfTrue="1" operator="between">
      <formula>110.1</formula>
      <formula>5000</formula>
    </cfRule>
  </conditionalFormatting>
  <conditionalFormatting sqref="AR248:AS248">
    <cfRule type="colorScale" priority="978">
      <colorScale>
        <cfvo type="num" val="-0.1"/>
        <cfvo type="num" val="0.1"/>
        <color rgb="FFFF0000"/>
        <color rgb="FF0000FF"/>
      </colorScale>
    </cfRule>
    <cfRule type="cellIs" dxfId="2853" priority="981" stopIfTrue="1" operator="greaterThan">
      <formula>0</formula>
    </cfRule>
    <cfRule type="cellIs" dxfId="2852" priority="980" stopIfTrue="1" operator="lessThan">
      <formula>0</formula>
    </cfRule>
    <cfRule type="cellIs" dxfId="2851" priority="977" stopIfTrue="1" operator="lessThan">
      <formula>-999.9</formula>
    </cfRule>
    <cfRule type="cellIs" dxfId="2850" priority="976" stopIfTrue="1" operator="greaterThan">
      <formula>0.1</formula>
    </cfRule>
    <cfRule type="cellIs" dxfId="2849" priority="975" stopIfTrue="1" operator="between">
      <formula>-0.1</formula>
      <formula>-999.9</formula>
    </cfRule>
    <cfRule type="containsText" dxfId="2848" priority="979" stopIfTrue="1" operator="containsText" text="N.A">
      <formula>NOT(ISERROR(SEARCH("N.A",AR248)))</formula>
    </cfRule>
  </conditionalFormatting>
  <conditionalFormatting sqref="AR252:AS255">
    <cfRule type="cellIs" dxfId="2847" priority="249" stopIfTrue="1" operator="between">
      <formula>110.1</formula>
      <formula>5000</formula>
    </cfRule>
    <cfRule type="cellIs" dxfId="2846" priority="247" stopIfTrue="1" operator="between">
      <formula>0</formula>
      <formula>89.99</formula>
    </cfRule>
    <cfRule type="cellIs" dxfId="2845" priority="248" stopIfTrue="1" operator="between">
      <formula>90</formula>
      <formula>110</formula>
    </cfRule>
  </conditionalFormatting>
  <conditionalFormatting sqref="AR310:AS310">
    <cfRule type="cellIs" dxfId="2844" priority="488" stopIfTrue="1" operator="between">
      <formula>0</formula>
      <formula>89.99</formula>
    </cfRule>
    <cfRule type="cellIs" dxfId="2843" priority="489" stopIfTrue="1" operator="between">
      <formula>90</formula>
      <formula>110</formula>
    </cfRule>
    <cfRule type="cellIs" dxfId="2842" priority="490" stopIfTrue="1" operator="between">
      <formula>110.1</formula>
      <formula>5000</formula>
    </cfRule>
    <cfRule type="cellIs" dxfId="2841" priority="486" stopIfTrue="1" operator="between">
      <formula>90</formula>
      <formula>110</formula>
    </cfRule>
    <cfRule type="cellIs" dxfId="2840" priority="484" stopIfTrue="1" operator="between">
      <formula>110.1</formula>
      <formula>5000</formula>
    </cfRule>
    <cfRule type="cellIs" dxfId="2839" priority="492" stopIfTrue="1" operator="between">
      <formula>90</formula>
      <formula>110</formula>
    </cfRule>
    <cfRule type="cellIs" dxfId="2838" priority="493" stopIfTrue="1" operator="between">
      <formula>110.1</formula>
      <formula>5000</formula>
    </cfRule>
    <cfRule type="cellIs" dxfId="2837" priority="481" stopIfTrue="1" operator="between">
      <formula>110.1</formula>
      <formula>5000</formula>
    </cfRule>
    <cfRule type="cellIs" dxfId="2836" priority="474" stopIfTrue="1" operator="between">
      <formula>90</formula>
      <formula>110</formula>
    </cfRule>
    <cfRule type="cellIs" dxfId="2835" priority="482" stopIfTrue="1" operator="between">
      <formula>0</formula>
      <formula>89.99</formula>
    </cfRule>
    <cfRule type="cellIs" dxfId="2834" priority="480" stopIfTrue="1" operator="between">
      <formula>90</formula>
      <formula>110</formula>
    </cfRule>
    <cfRule type="cellIs" dxfId="2833" priority="479" stopIfTrue="1" operator="between">
      <formula>0</formula>
      <formula>89.99</formula>
    </cfRule>
    <cfRule type="cellIs" dxfId="2832" priority="478" stopIfTrue="1" operator="between">
      <formula>110.1</formula>
      <formula>5000</formula>
    </cfRule>
    <cfRule type="cellIs" dxfId="2831" priority="477" stopIfTrue="1" operator="between">
      <formula>90</formula>
      <formula>110</formula>
    </cfRule>
    <cfRule type="cellIs" dxfId="2830" priority="476" stopIfTrue="1" operator="between">
      <formula>0</formula>
      <formula>89.99</formula>
    </cfRule>
    <cfRule type="cellIs" dxfId="2829" priority="475" stopIfTrue="1" operator="between">
      <formula>110.1</formula>
      <formula>5000</formula>
    </cfRule>
    <cfRule type="cellIs" dxfId="2828" priority="473" stopIfTrue="1" operator="between">
      <formula>0</formula>
      <formula>89.99</formula>
    </cfRule>
    <cfRule type="cellIs" dxfId="2827" priority="483" stopIfTrue="1" operator="between">
      <formula>90</formula>
      <formula>110</formula>
    </cfRule>
    <cfRule type="cellIs" dxfId="2826" priority="471" stopIfTrue="1" operator="between">
      <formula>90</formula>
      <formula>110</formula>
    </cfRule>
    <cfRule type="cellIs" dxfId="2825" priority="470" stopIfTrue="1" operator="between">
      <formula>0</formula>
      <formula>89.99</formula>
    </cfRule>
    <cfRule type="cellIs" dxfId="2824" priority="469" stopIfTrue="1" operator="between">
      <formula>110.1</formula>
      <formula>5000</formula>
    </cfRule>
    <cfRule type="cellIs" dxfId="2823" priority="468" stopIfTrue="1" operator="between">
      <formula>90</formula>
      <formula>110.1</formula>
    </cfRule>
    <cfRule type="cellIs" dxfId="2822" priority="467" stopIfTrue="1" operator="between">
      <formula>0</formula>
      <formula>89.99</formula>
    </cfRule>
    <cfRule type="cellIs" dxfId="2821" priority="485" stopIfTrue="1" operator="between">
      <formula>0</formula>
      <formula>89.99</formula>
    </cfRule>
    <cfRule type="cellIs" dxfId="2820" priority="487" stopIfTrue="1" operator="between">
      <formula>110.1</formula>
      <formula>5000</formula>
    </cfRule>
    <cfRule type="cellIs" dxfId="2819" priority="472" stopIfTrue="1" operator="between">
      <formula>110.1</formula>
      <formula>5000</formula>
    </cfRule>
  </conditionalFormatting>
  <conditionalFormatting sqref="AR310:AS311">
    <cfRule type="cellIs" dxfId="2818" priority="491" stopIfTrue="1" operator="between">
      <formula>0</formula>
      <formula>89.99</formula>
    </cfRule>
  </conditionalFormatting>
  <conditionalFormatting sqref="AR326:AS326">
    <cfRule type="cellIs" dxfId="2817" priority="2448" stopIfTrue="1" operator="between">
      <formula>0</formula>
      <formula>89.99</formula>
    </cfRule>
    <cfRule type="cellIs" dxfId="2816" priority="2434" stopIfTrue="1" operator="between">
      <formula>90</formula>
      <formula>110</formula>
    </cfRule>
    <cfRule type="cellIs" dxfId="2815" priority="2435" stopIfTrue="1" operator="between">
      <formula>110.1</formula>
      <formula>5000</formula>
    </cfRule>
    <cfRule type="cellIs" dxfId="2814" priority="2443" stopIfTrue="1" operator="between">
      <formula>90</formula>
      <formula>110</formula>
    </cfRule>
    <cfRule type="cellIs" dxfId="2813" priority="2451" stopIfTrue="1" operator="between">
      <formula>0</formula>
      <formula>89.99</formula>
    </cfRule>
    <cfRule type="cellIs" dxfId="2812" priority="2452" stopIfTrue="1" operator="between">
      <formula>90</formula>
      <formula>110</formula>
    </cfRule>
    <cfRule type="cellIs" dxfId="2811" priority="2436" stopIfTrue="1" operator="between">
      <formula>0</formula>
      <formula>89.99</formula>
    </cfRule>
    <cfRule type="cellIs" dxfId="2810" priority="2437" stopIfTrue="1" operator="between">
      <formula>90</formula>
      <formula>110</formula>
    </cfRule>
    <cfRule type="cellIs" dxfId="2809" priority="2438" stopIfTrue="1" operator="between">
      <formula>110.1</formula>
      <formula>5000</formula>
    </cfRule>
    <cfRule type="cellIs" dxfId="2808" priority="2439" stopIfTrue="1" operator="between">
      <formula>0</formula>
      <formula>89.99</formula>
    </cfRule>
    <cfRule type="cellIs" dxfId="2807" priority="2440" stopIfTrue="1" operator="between">
      <formula>90</formula>
      <formula>110</formula>
    </cfRule>
    <cfRule type="cellIs" dxfId="2806" priority="2453" stopIfTrue="1" operator="between">
      <formula>110.1</formula>
      <formula>5000</formula>
    </cfRule>
    <cfRule type="cellIs" dxfId="2805" priority="2449" stopIfTrue="1" operator="between">
      <formula>90</formula>
      <formula>110</formula>
    </cfRule>
    <cfRule type="cellIs" dxfId="2804" priority="2454" stopIfTrue="1" operator="between">
      <formula>0</formula>
      <formula>89.99</formula>
    </cfRule>
    <cfRule type="cellIs" dxfId="2803" priority="2455" stopIfTrue="1" operator="between">
      <formula>90</formula>
      <formula>110</formula>
    </cfRule>
    <cfRule type="cellIs" dxfId="2802" priority="2456" stopIfTrue="1" operator="between">
      <formula>110.1</formula>
      <formula>5000</formula>
    </cfRule>
    <cfRule type="cellIs" dxfId="2801" priority="2441" stopIfTrue="1" operator="between">
      <formula>110.1</formula>
      <formula>5000</formula>
    </cfRule>
    <cfRule type="cellIs" dxfId="2800" priority="2433" stopIfTrue="1" operator="between">
      <formula>0</formula>
      <formula>89.99</formula>
    </cfRule>
    <cfRule type="cellIs" dxfId="2799" priority="2442" stopIfTrue="1" operator="between">
      <formula>0</formula>
      <formula>89.99</formula>
    </cfRule>
    <cfRule type="cellIs" dxfId="2798" priority="2444" stopIfTrue="1" operator="between">
      <formula>110.1</formula>
      <formula>5000</formula>
    </cfRule>
    <cfRule type="cellIs" dxfId="2797" priority="2445" stopIfTrue="1" operator="between">
      <formula>0</formula>
      <formula>89.99</formula>
    </cfRule>
    <cfRule type="cellIs" dxfId="2796" priority="2446" stopIfTrue="1" operator="between">
      <formula>90</formula>
      <formula>110</formula>
    </cfRule>
    <cfRule type="cellIs" dxfId="2795" priority="2447" stopIfTrue="1" operator="between">
      <formula>110.1</formula>
      <formula>5000</formula>
    </cfRule>
    <cfRule type="cellIs" dxfId="2794" priority="2450" stopIfTrue="1" operator="between">
      <formula>110.1</formula>
      <formula>5000</formula>
    </cfRule>
  </conditionalFormatting>
  <conditionalFormatting sqref="AR326:AS332 AR334:AS335">
    <cfRule type="cellIs" dxfId="2793" priority="2458" stopIfTrue="1" operator="between">
      <formula>90</formula>
      <formula>110</formula>
    </cfRule>
    <cfRule type="cellIs" dxfId="2792" priority="2459" stopIfTrue="1" operator="between">
      <formula>110.1</formula>
      <formula>5000</formula>
    </cfRule>
    <cfRule type="cellIs" dxfId="2791" priority="2457" stopIfTrue="1" operator="between">
      <formula>0</formula>
      <formula>89.99</formula>
    </cfRule>
  </conditionalFormatting>
  <conditionalFormatting sqref="AR333:AS333">
    <cfRule type="cellIs" dxfId="2790" priority="955" stopIfTrue="1" operator="between">
      <formula>-9.9</formula>
      <formula>-10</formula>
    </cfRule>
    <cfRule type="cellIs" dxfId="2789" priority="954" stopIfTrue="1" operator="between">
      <formula>-9.9</formula>
      <formula>-10</formula>
    </cfRule>
    <cfRule type="cellIs" dxfId="2788" priority="953" stopIfTrue="1" operator="between">
      <formula>-8.1</formula>
      <formula>-10</formula>
    </cfRule>
    <cfRule type="cellIs" dxfId="2787" priority="952" stopIfTrue="1" operator="equal">
      <formula>"40.0"</formula>
    </cfRule>
    <cfRule type="cellIs" dxfId="2786" priority="951" stopIfTrue="1" operator="between">
      <formula>45</formula>
      <formula>100</formula>
    </cfRule>
    <cfRule type="cellIs" dxfId="2785" priority="950" stopIfTrue="1" operator="between">
      <formula>500.1</formula>
      <formula>5000</formula>
    </cfRule>
    <cfRule type="cellIs" dxfId="2784" priority="949" stopIfTrue="1" operator="between">
      <formula>40</formula>
      <formula>500</formula>
    </cfRule>
    <cfRule type="cellIs" dxfId="2783" priority="948" stopIfTrue="1" operator="between">
      <formula>20</formula>
      <formula>39.99</formula>
    </cfRule>
    <cfRule type="cellIs" dxfId="2782" priority="947" stopIfTrue="1" operator="between">
      <formula>-9.9</formula>
      <formula>-10</formula>
    </cfRule>
    <cfRule type="cellIs" dxfId="2781" priority="946" stopIfTrue="1" operator="between">
      <formula>-9.9</formula>
      <formula>-10</formula>
    </cfRule>
    <cfRule type="cellIs" dxfId="2780" priority="945" stopIfTrue="1" operator="between">
      <formula>-8.1</formula>
      <formula>-10</formula>
    </cfRule>
    <cfRule type="cellIs" dxfId="2779" priority="944" stopIfTrue="1" operator="equal">
      <formula>"40.0"</formula>
    </cfRule>
    <cfRule type="cellIs" dxfId="2778" priority="943" stopIfTrue="1" operator="between">
      <formula>45</formula>
      <formula>100</formula>
    </cfRule>
    <cfRule type="cellIs" dxfId="2777" priority="942" stopIfTrue="1" operator="between">
      <formula>500.1</formula>
      <formula>5000</formula>
    </cfRule>
    <cfRule type="cellIs" dxfId="2776" priority="941" stopIfTrue="1" operator="between">
      <formula>40</formula>
      <formula>500</formula>
    </cfRule>
    <cfRule type="cellIs" dxfId="2775" priority="940" stopIfTrue="1" operator="between">
      <formula>20</formula>
      <formula>39.99</formula>
    </cfRule>
    <cfRule type="cellIs" dxfId="2774" priority="939" stopIfTrue="1" operator="between">
      <formula>-9.9</formula>
      <formula>-10</formula>
    </cfRule>
    <cfRule type="cellIs" dxfId="2773" priority="938" stopIfTrue="1" operator="between">
      <formula>-9.9</formula>
      <formula>-10</formula>
    </cfRule>
    <cfRule type="cellIs" dxfId="2772" priority="937" stopIfTrue="1" operator="between">
      <formula>-8.1</formula>
      <formula>-10</formula>
    </cfRule>
    <cfRule type="cellIs" dxfId="2771" priority="936" stopIfTrue="1" operator="equal">
      <formula>"40.0"</formula>
    </cfRule>
    <cfRule type="cellIs" dxfId="2770" priority="935" stopIfTrue="1" operator="between">
      <formula>45</formula>
      <formula>100</formula>
    </cfRule>
    <cfRule type="cellIs" dxfId="2769" priority="934" stopIfTrue="1" operator="between">
      <formula>500.1</formula>
      <formula>5000</formula>
    </cfRule>
    <cfRule type="cellIs" dxfId="2768" priority="933" stopIfTrue="1" operator="between">
      <formula>40</formula>
      <formula>500</formula>
    </cfRule>
    <cfRule type="cellIs" dxfId="2767" priority="932" stopIfTrue="1" operator="between">
      <formula>20</formula>
      <formula>39.99</formula>
    </cfRule>
    <cfRule type="cellIs" dxfId="2766" priority="931" stopIfTrue="1" operator="between">
      <formula>-9.9</formula>
      <formula>-10</formula>
    </cfRule>
    <cfRule type="cellIs" dxfId="2765" priority="930" stopIfTrue="1" operator="between">
      <formula>-9.9</formula>
      <formula>-10</formula>
    </cfRule>
    <cfRule type="cellIs" dxfId="2764" priority="929" stopIfTrue="1" operator="between">
      <formula>-8.1</formula>
      <formula>-10</formula>
    </cfRule>
    <cfRule type="cellIs" dxfId="2763" priority="927" stopIfTrue="1" operator="between">
      <formula>45</formula>
      <formula>100</formula>
    </cfRule>
    <cfRule type="cellIs" dxfId="2762" priority="957" stopIfTrue="1" operator="between">
      <formula>40</formula>
      <formula>500</formula>
    </cfRule>
    <cfRule type="cellIs" dxfId="2761" priority="928" stopIfTrue="1" operator="equal">
      <formula>"40.0"</formula>
    </cfRule>
    <cfRule type="cellIs" dxfId="2760" priority="974" stopIfTrue="1" operator="between">
      <formula>500.1</formula>
      <formula>5000</formula>
    </cfRule>
    <cfRule type="cellIs" dxfId="2759" priority="973" stopIfTrue="1" operator="between">
      <formula>40</formula>
      <formula>500</formula>
    </cfRule>
    <cfRule type="cellIs" dxfId="2758" priority="972" stopIfTrue="1" operator="between">
      <formula>20</formula>
      <formula>39.99</formula>
    </cfRule>
    <cfRule type="cellIs" dxfId="2757" priority="971" stopIfTrue="1" operator="between">
      <formula>-9.9</formula>
      <formula>-10</formula>
    </cfRule>
    <cfRule type="cellIs" dxfId="2756" priority="970" stopIfTrue="1" operator="between">
      <formula>-9.9</formula>
      <formula>-10</formula>
    </cfRule>
    <cfRule type="cellIs" dxfId="2755" priority="969" stopIfTrue="1" operator="between">
      <formula>-8.1</formula>
      <formula>-10</formula>
    </cfRule>
    <cfRule type="cellIs" dxfId="2754" priority="968" stopIfTrue="1" operator="equal">
      <formula>"40.0"</formula>
    </cfRule>
    <cfRule type="cellIs" dxfId="2753" priority="967" stopIfTrue="1" operator="between">
      <formula>45</formula>
      <formula>100</formula>
    </cfRule>
    <cfRule type="cellIs" dxfId="2752" priority="966" stopIfTrue="1" operator="between">
      <formula>500.1</formula>
      <formula>5000</formula>
    </cfRule>
    <cfRule type="cellIs" dxfId="2751" priority="965" stopIfTrue="1" operator="between">
      <formula>40</formula>
      <formula>500</formula>
    </cfRule>
    <cfRule type="cellIs" dxfId="2750" priority="964" stopIfTrue="1" operator="between">
      <formula>20</formula>
      <formula>39.99</formula>
    </cfRule>
    <cfRule type="cellIs" dxfId="2749" priority="963" stopIfTrue="1" operator="between">
      <formula>-9.9</formula>
      <formula>-10</formula>
    </cfRule>
    <cfRule type="cellIs" dxfId="2748" priority="962" stopIfTrue="1" operator="between">
      <formula>-9.9</formula>
      <formula>-10</formula>
    </cfRule>
    <cfRule type="cellIs" dxfId="2747" priority="961" stopIfTrue="1" operator="between">
      <formula>-8.1</formula>
      <formula>-10</formula>
    </cfRule>
    <cfRule type="cellIs" dxfId="2746" priority="960" stopIfTrue="1" operator="equal">
      <formula>"40.0"</formula>
    </cfRule>
    <cfRule type="cellIs" dxfId="2745" priority="959" stopIfTrue="1" operator="between">
      <formula>45</formula>
      <formula>100</formula>
    </cfRule>
    <cfRule type="cellIs" dxfId="2744" priority="958" stopIfTrue="1" operator="between">
      <formula>500.1</formula>
      <formula>5000</formula>
    </cfRule>
    <cfRule type="cellIs" dxfId="2743" priority="956" stopIfTrue="1" operator="between">
      <formula>20</formula>
      <formula>39.99</formula>
    </cfRule>
  </conditionalFormatting>
  <conditionalFormatting sqref="AR337:AS344">
    <cfRule type="cellIs" dxfId="2742" priority="518" stopIfTrue="1" operator="between">
      <formula>0</formula>
      <formula>89.99</formula>
    </cfRule>
  </conditionalFormatting>
  <conditionalFormatting sqref="AR343:AS343">
    <cfRule type="cellIs" dxfId="2741" priority="513" stopIfTrue="1" operator="between">
      <formula>90</formula>
      <formula>110</formula>
    </cfRule>
    <cfRule type="cellIs" dxfId="2740" priority="499" stopIfTrue="1" operator="between">
      <formula>110.1</formula>
      <formula>5000</formula>
    </cfRule>
    <cfRule type="cellIs" dxfId="2739" priority="498" stopIfTrue="1" operator="between">
      <formula>90</formula>
      <formula>110</formula>
    </cfRule>
    <cfRule type="cellIs" dxfId="2738" priority="496" stopIfTrue="1" operator="between">
      <formula>110.1</formula>
      <formula>5000</formula>
    </cfRule>
    <cfRule type="cellIs" dxfId="2737" priority="495" stopIfTrue="1" operator="between">
      <formula>90</formula>
      <formula>110.1</formula>
    </cfRule>
    <cfRule type="cellIs" dxfId="2736" priority="494" stopIfTrue="1" operator="between">
      <formula>0</formula>
      <formula>89.99</formula>
    </cfRule>
    <cfRule type="cellIs" dxfId="2735" priority="505" stopIfTrue="1" operator="between">
      <formula>110.1</formula>
      <formula>5000</formula>
    </cfRule>
    <cfRule type="cellIs" dxfId="2734" priority="506" stopIfTrue="1" operator="between">
      <formula>0</formula>
      <formula>89.99</formula>
    </cfRule>
    <cfRule type="cellIs" dxfId="2733" priority="507" stopIfTrue="1" operator="between">
      <formula>90</formula>
      <formula>110</formula>
    </cfRule>
    <cfRule type="cellIs" dxfId="2732" priority="517" stopIfTrue="1" operator="between">
      <formula>110.1</formula>
      <formula>5000</formula>
    </cfRule>
    <cfRule type="cellIs" dxfId="2731" priority="508" stopIfTrue="1" operator="between">
      <formula>110.1</formula>
      <formula>5000</formula>
    </cfRule>
    <cfRule type="cellIs" dxfId="2730" priority="510" stopIfTrue="1" operator="between">
      <formula>90</formula>
      <formula>110</formula>
    </cfRule>
    <cfRule type="cellIs" dxfId="2729" priority="509" stopIfTrue="1" operator="between">
      <formula>0</formula>
      <formula>89.99</formula>
    </cfRule>
    <cfRule type="cellIs" dxfId="2728" priority="504" stopIfTrue="1" operator="between">
      <formula>90</formula>
      <formula>110</formula>
    </cfRule>
    <cfRule type="cellIs" dxfId="2727" priority="512" stopIfTrue="1" operator="between">
      <formula>0</formula>
      <formula>89.99</formula>
    </cfRule>
    <cfRule type="cellIs" dxfId="2726" priority="514" stopIfTrue="1" operator="between">
      <formula>110.1</formula>
      <formula>5000</formula>
    </cfRule>
    <cfRule type="cellIs" dxfId="2725" priority="515" stopIfTrue="1" operator="between">
      <formula>0</formula>
      <formula>89.99</formula>
    </cfRule>
    <cfRule type="cellIs" dxfId="2724" priority="511" stopIfTrue="1" operator="between">
      <formula>110.1</formula>
      <formula>5000</formula>
    </cfRule>
    <cfRule type="cellIs" dxfId="2723" priority="516" stopIfTrue="1" operator="between">
      <formula>90</formula>
      <formula>110</formula>
    </cfRule>
    <cfRule type="cellIs" dxfId="2722" priority="497" stopIfTrue="1" operator="between">
      <formula>0</formula>
      <formula>89.99</formula>
    </cfRule>
    <cfRule type="cellIs" dxfId="2721" priority="500" stopIfTrue="1" operator="between">
      <formula>0</formula>
      <formula>89.99</formula>
    </cfRule>
    <cfRule type="cellIs" dxfId="2720" priority="501" stopIfTrue="1" operator="between">
      <formula>90</formula>
      <formula>110</formula>
    </cfRule>
    <cfRule type="cellIs" dxfId="2719" priority="502" stopIfTrue="1" operator="between">
      <formula>110.1</formula>
      <formula>5000</formula>
    </cfRule>
    <cfRule type="cellIs" dxfId="2718" priority="503" stopIfTrue="1" operator="between">
      <formula>0</formula>
      <formula>89.99</formula>
    </cfRule>
    <cfRule type="cellIs" dxfId="2717" priority="520" stopIfTrue="1" operator="between">
      <formula>110.1</formula>
      <formula>5000</formula>
    </cfRule>
    <cfRule type="cellIs" dxfId="2716" priority="519" stopIfTrue="1" operator="between">
      <formula>90</formula>
      <formula>110</formula>
    </cfRule>
  </conditionalFormatting>
  <conditionalFormatting sqref="AR358:AS358">
    <cfRule type="cellIs" dxfId="2715" priority="532" stopIfTrue="1" operator="between">
      <formula>110.1</formula>
      <formula>5000</formula>
    </cfRule>
    <cfRule type="cellIs" dxfId="2714" priority="533" stopIfTrue="1" operator="between">
      <formula>0</formula>
      <formula>89.99</formula>
    </cfRule>
    <cfRule type="cellIs" dxfId="2713" priority="534" stopIfTrue="1" operator="between">
      <formula>90</formula>
      <formula>110</formula>
    </cfRule>
    <cfRule type="cellIs" dxfId="2712" priority="535" stopIfTrue="1" operator="between">
      <formula>110.1</formula>
      <formula>5000</formula>
    </cfRule>
    <cfRule type="cellIs" dxfId="2711" priority="536" stopIfTrue="1" operator="between">
      <formula>0</formula>
      <formula>89.99</formula>
    </cfRule>
    <cfRule type="cellIs" dxfId="2710" priority="537" stopIfTrue="1" operator="between">
      <formula>90</formula>
      <formula>110</formula>
    </cfRule>
    <cfRule type="cellIs" dxfId="2709" priority="538" stopIfTrue="1" operator="between">
      <formula>110.1</formula>
      <formula>5000</formula>
    </cfRule>
    <cfRule type="cellIs" dxfId="2708" priority="544" stopIfTrue="1" operator="between">
      <formula>110.1</formula>
      <formula>5000</formula>
    </cfRule>
    <cfRule type="cellIs" dxfId="2707" priority="545" stopIfTrue="1" operator="between">
      <formula>0</formula>
      <formula>89.99</formula>
    </cfRule>
    <cfRule type="cellIs" dxfId="2706" priority="546" stopIfTrue="1" operator="between">
      <formula>90</formula>
      <formula>110</formula>
    </cfRule>
    <cfRule type="cellIs" dxfId="2705" priority="525" stopIfTrue="1" operator="between">
      <formula>90</formula>
      <formula>110</formula>
    </cfRule>
    <cfRule type="cellIs" dxfId="2704" priority="522" stopIfTrue="1" operator="between">
      <formula>90</formula>
      <formula>110</formula>
    </cfRule>
    <cfRule type="cellIs" dxfId="2703" priority="547" stopIfTrue="1" operator="between">
      <formula>110.1</formula>
      <formula>5000</formula>
    </cfRule>
    <cfRule type="cellIs" dxfId="2702" priority="523" stopIfTrue="1" operator="between">
      <formula>110.1</formula>
      <formula>5000</formula>
    </cfRule>
    <cfRule type="cellIs" dxfId="2701" priority="531" stopIfTrue="1" operator="between">
      <formula>90</formula>
      <formula>110</formula>
    </cfRule>
    <cfRule type="cellIs" dxfId="2700" priority="526" stopIfTrue="1" operator="between">
      <formula>110.1</formula>
      <formula>5000</formula>
    </cfRule>
    <cfRule type="cellIs" dxfId="2699" priority="527" stopIfTrue="1" operator="between">
      <formula>0</formula>
      <formula>89.99</formula>
    </cfRule>
    <cfRule type="cellIs" dxfId="2698" priority="528" stopIfTrue="1" operator="between">
      <formula>90</formula>
      <formula>110</formula>
    </cfRule>
    <cfRule type="cellIs" dxfId="2697" priority="539" stopIfTrue="1" operator="between">
      <formula>0</formula>
      <formula>89.99</formula>
    </cfRule>
    <cfRule type="cellIs" dxfId="2696" priority="540" stopIfTrue="1" operator="between">
      <formula>90</formula>
      <formula>110</formula>
    </cfRule>
    <cfRule type="cellIs" dxfId="2695" priority="541" stopIfTrue="1" operator="between">
      <formula>110.1</formula>
      <formula>5000</formula>
    </cfRule>
    <cfRule type="cellIs" dxfId="2694" priority="542" stopIfTrue="1" operator="between">
      <formula>0</formula>
      <formula>89.99</formula>
    </cfRule>
    <cfRule type="cellIs" dxfId="2693" priority="524" stopIfTrue="1" operator="between">
      <formula>0</formula>
      <formula>89.99</formula>
    </cfRule>
    <cfRule type="cellIs" dxfId="2692" priority="543" stopIfTrue="1" operator="between">
      <formula>90</formula>
      <formula>110</formula>
    </cfRule>
    <cfRule type="cellIs" dxfId="2691" priority="521" stopIfTrue="1" operator="between">
      <formula>0</formula>
      <formula>89.99</formula>
    </cfRule>
    <cfRule type="cellIs" dxfId="2690" priority="529" stopIfTrue="1" operator="between">
      <formula>110.1</formula>
      <formula>5000</formula>
    </cfRule>
    <cfRule type="cellIs" dxfId="2689" priority="530" stopIfTrue="1" operator="between">
      <formula>0</formula>
      <formula>89.99</formula>
    </cfRule>
  </conditionalFormatting>
  <conditionalFormatting sqref="AR360:AS361 AR363:AS377">
    <cfRule type="cellIs" dxfId="2688" priority="3077" stopIfTrue="1" operator="between">
      <formula>110.1</formula>
      <formula>5000</formula>
    </cfRule>
    <cfRule type="cellIs" dxfId="2687" priority="3076" stopIfTrue="1" operator="between">
      <formula>90</formula>
      <formula>110</formula>
    </cfRule>
  </conditionalFormatting>
  <conditionalFormatting sqref="AR363:AS377 AR360:AS361">
    <cfRule type="cellIs" dxfId="2686" priority="3075" stopIfTrue="1" operator="between">
      <formula>0</formula>
      <formula>89.99</formula>
    </cfRule>
  </conditionalFormatting>
  <conditionalFormatting sqref="AR374:AS374 AR441:AT441 AW441 AY441 AR502:AU502 AW502 AY502 AR576:AU576 AW576 AY576 AU624 AR674:AU674 AW674 AY674 AT675:AT778 AU749 AW749 AY749 AR851:AU851 AW851 AY851 AQ956 AT956:AU956 AW956 AY956 AT375:AT440 AT442:AT501 AT503:AT566 AT568:AT575 AT577:AT673 AT781:AT850 AT852:AT955 AT957:AT968">
    <cfRule type="cellIs" dxfId="2685" priority="3372" stopIfTrue="1" operator="equal">
      <formula>31</formula>
    </cfRule>
  </conditionalFormatting>
  <conditionalFormatting sqref="AR374:AS374 AR441:AT441 AW441 AY441 AR502:AU502 AW502 AY502 AR576:AU576 AW576 AY576 AU624 AR674:AU674 AW674 AY674 AT675:AT778 AU749 AW749 AY749 AR851:AU851 AW851 AY851 AT956:AU956 AW956 AY956 AT375:AT440 AT442:AT501 AT503:AT566 AT568:AT575 AT577:AT673 AT781:AT850 AT852:AT955 AT957:AT968">
    <cfRule type="cellIs" dxfId="2684" priority="3262" stopIfTrue="1" operator="equal">
      <formula>31</formula>
    </cfRule>
  </conditionalFormatting>
  <conditionalFormatting sqref="AR375:AS376">
    <cfRule type="cellIs" dxfId="2683" priority="3060" stopIfTrue="1" operator="between">
      <formula>90</formula>
      <formula>110</formula>
    </cfRule>
    <cfRule type="cellIs" dxfId="2682" priority="3061" stopIfTrue="1" operator="between">
      <formula>110.1</formula>
      <formula>5000</formula>
    </cfRule>
    <cfRule type="cellIs" dxfId="2681" priority="3062" stopIfTrue="1" operator="between">
      <formula>0</formula>
      <formula>89.99</formula>
    </cfRule>
    <cfRule type="cellIs" dxfId="2680" priority="3063" stopIfTrue="1" operator="between">
      <formula>90</formula>
      <formula>110</formula>
    </cfRule>
    <cfRule type="cellIs" dxfId="2679" priority="3064" stopIfTrue="1" operator="between">
      <formula>110.1</formula>
      <formula>5000</formula>
    </cfRule>
    <cfRule type="cellIs" dxfId="2678" priority="3065" stopIfTrue="1" operator="between">
      <formula>20</formula>
      <formula>1000</formula>
    </cfRule>
    <cfRule type="cellIs" dxfId="2677" priority="3074" stopIfTrue="1" operator="equal">
      <formula>31</formula>
    </cfRule>
    <cfRule type="cellIs" dxfId="2676" priority="3056" stopIfTrue="1" operator="between">
      <formula>110.1</formula>
      <formula>5000</formula>
    </cfRule>
    <cfRule type="cellIs" dxfId="2675" priority="3054" stopIfTrue="1" operator="between">
      <formula>0</formula>
      <formula>89.99</formula>
    </cfRule>
    <cfRule type="cellIs" dxfId="2674" priority="3055" stopIfTrue="1" operator="between">
      <formula>90</formula>
      <formula>110</formula>
    </cfRule>
    <cfRule type="cellIs" dxfId="2673" priority="3057" stopIfTrue="1" operator="between">
      <formula>20</formula>
      <formula>1000</formula>
    </cfRule>
    <cfRule type="cellIs" dxfId="2672" priority="3058" stopIfTrue="1" operator="equal">
      <formula>31</formula>
    </cfRule>
    <cfRule type="cellIs" dxfId="2671" priority="3059" stopIfTrue="1" operator="between">
      <formula>0</formula>
      <formula>89.99</formula>
    </cfRule>
    <cfRule type="cellIs" dxfId="2670" priority="3072" stopIfTrue="1" operator="between">
      <formula>110.1</formula>
      <formula>5000</formula>
    </cfRule>
    <cfRule type="cellIs" dxfId="2669" priority="3071" stopIfTrue="1" operator="between">
      <formula>90</formula>
      <formula>110</formula>
    </cfRule>
    <cfRule type="cellIs" dxfId="2668" priority="3070" stopIfTrue="1" operator="between">
      <formula>0</formula>
      <formula>89.99</formula>
    </cfRule>
    <cfRule type="cellIs" dxfId="2667" priority="3069" stopIfTrue="1" operator="between">
      <formula>110.1</formula>
      <formula>5000</formula>
    </cfRule>
    <cfRule type="cellIs" dxfId="2666" priority="3068" stopIfTrue="1" operator="between">
      <formula>90</formula>
      <formula>110</formula>
    </cfRule>
    <cfRule type="cellIs" dxfId="2665" priority="3067" stopIfTrue="1" operator="between">
      <formula>0</formula>
      <formula>89.99</formula>
    </cfRule>
    <cfRule type="cellIs" dxfId="2664" priority="3066" stopIfTrue="1" operator="equal">
      <formula>31</formula>
    </cfRule>
  </conditionalFormatting>
  <conditionalFormatting sqref="AR378:AS378">
    <cfRule type="cellIs" dxfId="2663" priority="609" stopIfTrue="1" operator="between">
      <formula>20</formula>
      <formula>39.99</formula>
    </cfRule>
    <cfRule type="cellIs" dxfId="2662" priority="608" stopIfTrue="1" operator="between">
      <formula>-9.9</formula>
      <formula>-10</formula>
    </cfRule>
    <cfRule type="cellIs" dxfId="2661" priority="606" stopIfTrue="1" operator="between">
      <formula>-8.1</formula>
      <formula>-10</formula>
    </cfRule>
    <cfRule type="cellIs" dxfId="2660" priority="605" stopIfTrue="1" operator="equal">
      <formula>"40.0"</formula>
    </cfRule>
    <cfRule type="cellIs" dxfId="2659" priority="604" stopIfTrue="1" operator="between">
      <formula>45</formula>
      <formula>100</formula>
    </cfRule>
    <cfRule type="cellIs" dxfId="2658" priority="603" stopIfTrue="1" operator="between">
      <formula>500.1</formula>
      <formula>5000</formula>
    </cfRule>
    <cfRule type="cellIs" dxfId="2657" priority="602" stopIfTrue="1" operator="between">
      <formula>40</formula>
      <formula>500</formula>
    </cfRule>
    <cfRule type="cellIs" dxfId="2656" priority="601" stopIfTrue="1" operator="between">
      <formula>20</formula>
      <formula>39.99</formula>
    </cfRule>
    <cfRule type="cellIs" dxfId="2655" priority="600" stopIfTrue="1" operator="between">
      <formula>-9.9</formula>
      <formula>-10</formula>
    </cfRule>
    <cfRule type="cellIs" dxfId="2654" priority="599" stopIfTrue="1" operator="between">
      <formula>-9.9</formula>
      <formula>-10</formula>
    </cfRule>
    <cfRule type="cellIs" dxfId="2653" priority="576" stopIfTrue="1" operator="between">
      <formula>-9.9</formula>
      <formula>-10</formula>
    </cfRule>
    <cfRule type="cellIs" dxfId="2652" priority="597" stopIfTrue="1" operator="equal">
      <formula>"40.0"</formula>
    </cfRule>
    <cfRule type="cellIs" dxfId="2651" priority="596" stopIfTrue="1" operator="between">
      <formula>45</formula>
      <formula>100</formula>
    </cfRule>
    <cfRule type="cellIs" dxfId="2650" priority="595" stopIfTrue="1" operator="between">
      <formula>500.1</formula>
      <formula>5000</formula>
    </cfRule>
    <cfRule type="cellIs" dxfId="2649" priority="594" stopIfTrue="1" operator="between">
      <formula>40</formula>
      <formula>500</formula>
    </cfRule>
    <cfRule type="cellIs" dxfId="2648" priority="593" stopIfTrue="1" operator="between">
      <formula>20</formula>
      <formula>39.99</formula>
    </cfRule>
    <cfRule type="cellIs" dxfId="2647" priority="592" stopIfTrue="1" operator="between">
      <formula>-9.9</formula>
      <formula>-10</formula>
    </cfRule>
    <cfRule type="cellIs" dxfId="2646" priority="591" stopIfTrue="1" operator="between">
      <formula>-9.9</formula>
      <formula>-10</formula>
    </cfRule>
    <cfRule type="cellIs" dxfId="2645" priority="590" stopIfTrue="1" operator="between">
      <formula>-8.1</formula>
      <formula>-10</formula>
    </cfRule>
    <cfRule type="cellIs" dxfId="2644" priority="589" stopIfTrue="1" operator="equal">
      <formula>"40.0"</formula>
    </cfRule>
    <cfRule type="cellIs" dxfId="2643" priority="588" stopIfTrue="1" operator="between">
      <formula>45</formula>
      <formula>100</formula>
    </cfRule>
    <cfRule type="cellIs" dxfId="2642" priority="587" stopIfTrue="1" operator="between">
      <formula>500.1</formula>
      <formula>5000</formula>
    </cfRule>
    <cfRule type="cellIs" dxfId="2641" priority="586" stopIfTrue="1" operator="between">
      <formula>40</formula>
      <formula>500</formula>
    </cfRule>
    <cfRule type="cellIs" dxfId="2640" priority="585" stopIfTrue="1" operator="between">
      <formula>20</formula>
      <formula>39.99</formula>
    </cfRule>
    <cfRule type="cellIs" dxfId="2639" priority="584" stopIfTrue="1" operator="between">
      <formula>-9.9</formula>
      <formula>-10</formula>
    </cfRule>
    <cfRule type="cellIs" dxfId="2638" priority="583" stopIfTrue="1" operator="between">
      <formula>-9.9</formula>
      <formula>-10</formula>
    </cfRule>
    <cfRule type="cellIs" dxfId="2637" priority="582" stopIfTrue="1" operator="between">
      <formula>-8.1</formula>
      <formula>-10</formula>
    </cfRule>
    <cfRule type="cellIs" dxfId="2636" priority="581" stopIfTrue="1" operator="equal">
      <formula>"40.0"</formula>
    </cfRule>
    <cfRule type="cellIs" dxfId="2635" priority="580" stopIfTrue="1" operator="between">
      <formula>45</formula>
      <formula>100</formula>
    </cfRule>
    <cfRule type="cellIs" dxfId="2634" priority="579" stopIfTrue="1" operator="between">
      <formula>500.1</formula>
      <formula>5000</formula>
    </cfRule>
    <cfRule type="cellIs" dxfId="2633" priority="578" stopIfTrue="1" operator="between">
      <formula>40</formula>
      <formula>500</formula>
    </cfRule>
    <cfRule type="cellIs" dxfId="2632" priority="577" stopIfTrue="1" operator="between">
      <formula>20</formula>
      <formula>39.99</formula>
    </cfRule>
    <cfRule type="cellIs" dxfId="2631" priority="614" stopIfTrue="1" operator="between">
      <formula>-8.1</formula>
      <formula>-10</formula>
    </cfRule>
    <cfRule type="cellIs" dxfId="2630" priority="575" stopIfTrue="1" operator="between">
      <formula>-9.9</formula>
      <formula>-10</formula>
    </cfRule>
    <cfRule type="cellIs" dxfId="2629" priority="574" stopIfTrue="1" operator="between">
      <formula>-8.1</formula>
      <formula>-10</formula>
    </cfRule>
    <cfRule type="cellIs" dxfId="2628" priority="573" stopIfTrue="1" operator="equal">
      <formula>"40.0"</formula>
    </cfRule>
    <cfRule type="cellIs" dxfId="2627" priority="572" stopIfTrue="1" operator="between">
      <formula>45</formula>
      <formula>100</formula>
    </cfRule>
    <cfRule type="cellIs" dxfId="2626" priority="571" stopIfTrue="1" operator="between">
      <formula>500.1</formula>
      <formula>5000</formula>
    </cfRule>
    <cfRule type="cellIs" dxfId="2625" priority="570" stopIfTrue="1" operator="between">
      <formula>40</formula>
      <formula>500</formula>
    </cfRule>
    <cfRule type="cellIs" dxfId="2624" priority="569" stopIfTrue="1" operator="between">
      <formula>20</formula>
      <formula>39.99</formula>
    </cfRule>
    <cfRule type="cellIs" dxfId="2623" priority="568" stopIfTrue="1" operator="between">
      <formula>-9.9</formula>
      <formula>-10</formula>
    </cfRule>
    <cfRule type="cellIs" dxfId="2622" priority="567" stopIfTrue="1" operator="between">
      <formula>-9.9</formula>
      <formula>-10</formula>
    </cfRule>
    <cfRule type="cellIs" dxfId="2621" priority="566" stopIfTrue="1" operator="between">
      <formula>-8.1</formula>
      <formula>-10</formula>
    </cfRule>
    <cfRule type="cellIs" dxfId="2620" priority="565" stopIfTrue="1" operator="equal">
      <formula>"40.0"</formula>
    </cfRule>
    <cfRule type="cellIs" dxfId="2619" priority="564" stopIfTrue="1" operator="between">
      <formula>45</formula>
      <formula>100</formula>
    </cfRule>
    <cfRule type="cellIs" dxfId="2618" priority="563" stopIfTrue="1" operator="between">
      <formula>500.1</formula>
      <formula>5000</formula>
    </cfRule>
    <cfRule type="cellIs" dxfId="2617" priority="562" stopIfTrue="1" operator="between">
      <formula>40</formula>
      <formula>500</formula>
    </cfRule>
    <cfRule type="cellIs" dxfId="2616" priority="561" stopIfTrue="1" operator="between">
      <formula>20</formula>
      <formula>39.99</formula>
    </cfRule>
    <cfRule type="cellIs" dxfId="2615" priority="560" stopIfTrue="1" operator="between">
      <formula>-9.9</formula>
      <formula>-10</formula>
    </cfRule>
    <cfRule type="cellIs" dxfId="2614" priority="607" stopIfTrue="1" operator="between">
      <formula>-9.9</formula>
      <formula>-10</formula>
    </cfRule>
    <cfRule type="cellIs" dxfId="2613" priority="558" stopIfTrue="1" operator="between">
      <formula>-8.1</formula>
      <formula>-10</formula>
    </cfRule>
    <cfRule type="cellIs" dxfId="2612" priority="557" stopIfTrue="1" operator="equal">
      <formula>"40.0"</formula>
    </cfRule>
    <cfRule type="cellIs" dxfId="2611" priority="556" stopIfTrue="1" operator="between">
      <formula>45</formula>
      <formula>100</formula>
    </cfRule>
    <cfRule type="cellIs" dxfId="2610" priority="555" stopIfTrue="1" operator="between">
      <formula>500.1</formula>
      <formula>5000</formula>
    </cfRule>
    <cfRule type="cellIs" dxfId="2609" priority="553" stopIfTrue="1" operator="between">
      <formula>20</formula>
      <formula>39.99</formula>
    </cfRule>
    <cfRule type="cellIs" dxfId="2608" priority="552" stopIfTrue="1" operator="between">
      <formula>-9.9</formula>
      <formula>-10</formula>
    </cfRule>
    <cfRule type="cellIs" dxfId="2607" priority="551" stopIfTrue="1" operator="between">
      <formula>-9.9</formula>
      <formula>-10</formula>
    </cfRule>
    <cfRule type="cellIs" dxfId="2606" priority="550" stopIfTrue="1" operator="between">
      <formula>-8.1</formula>
      <formula>-10</formula>
    </cfRule>
    <cfRule type="cellIs" dxfId="2605" priority="549" stopIfTrue="1" operator="equal">
      <formula>"40.0"</formula>
    </cfRule>
    <cfRule type="cellIs" dxfId="2604" priority="548" stopIfTrue="1" operator="between">
      <formula>45</formula>
      <formula>100</formula>
    </cfRule>
    <cfRule type="cellIs" dxfId="2603" priority="554" stopIfTrue="1" operator="between">
      <formula>40</formula>
      <formula>500</formula>
    </cfRule>
    <cfRule type="cellIs" dxfId="2602" priority="619" stopIfTrue="1" operator="between">
      <formula>500.1</formula>
      <formula>5000</formula>
    </cfRule>
    <cfRule type="cellIs" dxfId="2601" priority="618" stopIfTrue="1" operator="between">
      <formula>40</formula>
      <formula>500</formula>
    </cfRule>
    <cfRule type="cellIs" dxfId="2600" priority="617" stopIfTrue="1" operator="between">
      <formula>20</formula>
      <formula>39.99</formula>
    </cfRule>
    <cfRule type="cellIs" dxfId="2599" priority="616" stopIfTrue="1" operator="between">
      <formula>-9.9</formula>
      <formula>-10</formula>
    </cfRule>
    <cfRule type="cellIs" dxfId="2598" priority="610" stopIfTrue="1" operator="between">
      <formula>40</formula>
      <formula>500</formula>
    </cfRule>
    <cfRule type="cellIs" dxfId="2597" priority="615" stopIfTrue="1" operator="between">
      <formula>-9.9</formula>
      <formula>-10</formula>
    </cfRule>
    <cfRule type="cellIs" dxfId="2596" priority="598" stopIfTrue="1" operator="between">
      <formula>-8.1</formula>
      <formula>-10</formula>
    </cfRule>
    <cfRule type="cellIs" dxfId="2595" priority="613" stopIfTrue="1" operator="equal">
      <formula>"40.0"</formula>
    </cfRule>
    <cfRule type="cellIs" dxfId="2594" priority="612" stopIfTrue="1" operator="between">
      <formula>45</formula>
      <formula>100</formula>
    </cfRule>
    <cfRule type="cellIs" dxfId="2593" priority="611" stopIfTrue="1" operator="between">
      <formula>500.1</formula>
      <formula>5000</formula>
    </cfRule>
    <cfRule type="cellIs" dxfId="2592" priority="559" stopIfTrue="1" operator="between">
      <formula>-9.9</formula>
      <formula>-10</formula>
    </cfRule>
  </conditionalFormatting>
  <conditionalFormatting sqref="AR379:AS386">
    <cfRule type="cellIs" dxfId="2591" priority="2070" stopIfTrue="1" operator="between">
      <formula>0</formula>
      <formula>89.99</formula>
    </cfRule>
    <cfRule type="cellIs" dxfId="2590" priority="2071" stopIfTrue="1" operator="between">
      <formula>90</formula>
      <formula>110</formula>
    </cfRule>
    <cfRule type="cellIs" dxfId="2589" priority="2072" stopIfTrue="1" operator="between">
      <formula>110.1</formula>
      <formula>5000</formula>
    </cfRule>
  </conditionalFormatting>
  <conditionalFormatting sqref="AR382:AS382">
    <cfRule type="cellIs" dxfId="2588" priority="2054" stopIfTrue="1" operator="between">
      <formula>110.1</formula>
      <formula>5000</formula>
    </cfRule>
    <cfRule type="cellIs" dxfId="2587" priority="2053" stopIfTrue="1" operator="between">
      <formula>90</formula>
      <formula>110</formula>
    </cfRule>
    <cfRule type="cellIs" dxfId="2586" priority="2052" stopIfTrue="1" operator="between">
      <formula>0</formula>
      <formula>89.99</formula>
    </cfRule>
    <cfRule type="cellIs" dxfId="2585" priority="2051" stopIfTrue="1" operator="between">
      <formula>110.1</formula>
      <formula>5000</formula>
    </cfRule>
    <cfRule type="cellIs" dxfId="2584" priority="2050" stopIfTrue="1" operator="between">
      <formula>90</formula>
      <formula>110</formula>
    </cfRule>
    <cfRule type="cellIs" dxfId="2583" priority="2060" stopIfTrue="1" operator="between">
      <formula>110.1</formula>
      <formula>5000</formula>
    </cfRule>
    <cfRule type="cellIs" dxfId="2582" priority="2049" stopIfTrue="1" operator="between">
      <formula>0</formula>
      <formula>89.99</formula>
    </cfRule>
    <cfRule type="cellIs" dxfId="2581" priority="2048" stopIfTrue="1" operator="between">
      <formula>110.1</formula>
      <formula>5000</formula>
    </cfRule>
    <cfRule type="cellIs" dxfId="2580" priority="2047" stopIfTrue="1" operator="between">
      <formula>90</formula>
      <formula>110</formula>
    </cfRule>
    <cfRule type="cellIs" dxfId="2579" priority="2046" stopIfTrue="1" operator="between">
      <formula>0</formula>
      <formula>89.99</formula>
    </cfRule>
    <cfRule type="cellIs" dxfId="2578" priority="2063" stopIfTrue="1" operator="between">
      <formula>110.1</formula>
      <formula>5000</formula>
    </cfRule>
    <cfRule type="cellIs" dxfId="2577" priority="2069" stopIfTrue="1" operator="between">
      <formula>110.1</formula>
      <formula>5000</formula>
    </cfRule>
    <cfRule type="cellIs" dxfId="2576" priority="2068" stopIfTrue="1" operator="between">
      <formula>90</formula>
      <formula>110</formula>
    </cfRule>
    <cfRule type="cellIs" dxfId="2575" priority="2067" stopIfTrue="1" operator="between">
      <formula>0</formula>
      <formula>89.99</formula>
    </cfRule>
    <cfRule type="cellIs" dxfId="2574" priority="2066" stopIfTrue="1" operator="between">
      <formula>110.1</formula>
      <formula>5000</formula>
    </cfRule>
    <cfRule type="cellIs" dxfId="2573" priority="2065" stopIfTrue="1" operator="between">
      <formula>90</formula>
      <formula>110</formula>
    </cfRule>
    <cfRule type="cellIs" dxfId="2572" priority="2064" stopIfTrue="1" operator="between">
      <formula>0</formula>
      <formula>89.99</formula>
    </cfRule>
    <cfRule type="cellIs" dxfId="2571" priority="2062" stopIfTrue="1" operator="between">
      <formula>90</formula>
      <formula>110</formula>
    </cfRule>
    <cfRule type="cellIs" dxfId="2570" priority="2061" stopIfTrue="1" operator="between">
      <formula>0</formula>
      <formula>89.99</formula>
    </cfRule>
    <cfRule type="cellIs" dxfId="2569" priority="2059" stopIfTrue="1" operator="between">
      <formula>90</formula>
      <formula>110</formula>
    </cfRule>
    <cfRule type="cellIs" dxfId="2568" priority="2058" stopIfTrue="1" operator="between">
      <formula>0</formula>
      <formula>89.99</formula>
    </cfRule>
    <cfRule type="cellIs" dxfId="2567" priority="2057" stopIfTrue="1" operator="between">
      <formula>110.1</formula>
      <formula>5000</formula>
    </cfRule>
    <cfRule type="cellIs" dxfId="2566" priority="2056" stopIfTrue="1" operator="between">
      <formula>90</formula>
      <formula>110</formula>
    </cfRule>
    <cfRule type="cellIs" dxfId="2565" priority="2055" stopIfTrue="1" operator="between">
      <formula>0</formula>
      <formula>89.99</formula>
    </cfRule>
  </conditionalFormatting>
  <conditionalFormatting sqref="AR388:AS408">
    <cfRule type="cellIs" dxfId="2564" priority="644" stopIfTrue="1" operator="between">
      <formula>0</formula>
      <formula>89.99</formula>
    </cfRule>
  </conditionalFormatting>
  <conditionalFormatting sqref="AR389:AS389">
    <cfRule type="cellIs" dxfId="2563" priority="623" stopIfTrue="1" operator="between">
      <formula>0</formula>
      <formula>89.99</formula>
    </cfRule>
    <cfRule type="cellIs" dxfId="2562" priority="624" stopIfTrue="1" operator="between">
      <formula>90</formula>
      <formula>110</formula>
    </cfRule>
    <cfRule type="cellIs" dxfId="2561" priority="625" stopIfTrue="1" operator="between">
      <formula>110.1</formula>
      <formula>5000</formula>
    </cfRule>
    <cfRule type="cellIs" dxfId="2560" priority="626" stopIfTrue="1" operator="between">
      <formula>0</formula>
      <formula>89.99</formula>
    </cfRule>
    <cfRule type="cellIs" dxfId="2559" priority="627" stopIfTrue="1" operator="between">
      <formula>90</formula>
      <formula>110</formula>
    </cfRule>
    <cfRule type="cellIs" dxfId="2558" priority="628" stopIfTrue="1" operator="between">
      <formula>110.1</formula>
      <formula>5000</formula>
    </cfRule>
    <cfRule type="cellIs" dxfId="2557" priority="629" stopIfTrue="1" operator="between">
      <formula>0</formula>
      <formula>89.99</formula>
    </cfRule>
    <cfRule type="cellIs" dxfId="2556" priority="630" stopIfTrue="1" operator="between">
      <formula>90</formula>
      <formula>110</formula>
    </cfRule>
    <cfRule type="cellIs" dxfId="2555" priority="632" stopIfTrue="1" operator="between">
      <formula>0</formula>
      <formula>89.99</formula>
    </cfRule>
    <cfRule type="cellIs" dxfId="2554" priority="633" stopIfTrue="1" operator="between">
      <formula>90</formula>
      <formula>110</formula>
    </cfRule>
    <cfRule type="cellIs" dxfId="2553" priority="634" stopIfTrue="1" operator="between">
      <formula>110.1</formula>
      <formula>5000</formula>
    </cfRule>
    <cfRule type="cellIs" dxfId="2552" priority="635" stopIfTrue="1" operator="between">
      <formula>0</formula>
      <formula>89.99</formula>
    </cfRule>
    <cfRule type="cellIs" dxfId="2551" priority="636" stopIfTrue="1" operator="between">
      <formula>90</formula>
      <formula>110</formula>
    </cfRule>
    <cfRule type="cellIs" dxfId="2550" priority="637" stopIfTrue="1" operator="between">
      <formula>110.1</formula>
      <formula>5000</formula>
    </cfRule>
    <cfRule type="cellIs" dxfId="2549" priority="638" stopIfTrue="1" operator="between">
      <formula>0</formula>
      <formula>89.99</formula>
    </cfRule>
    <cfRule type="cellIs" dxfId="2548" priority="639" stopIfTrue="1" operator="between">
      <formula>90</formula>
      <formula>110</formula>
    </cfRule>
    <cfRule type="cellIs" dxfId="2547" priority="640" stopIfTrue="1" operator="between">
      <formula>110.1</formula>
      <formula>5000</formula>
    </cfRule>
    <cfRule type="cellIs" dxfId="2546" priority="641" stopIfTrue="1" operator="between">
      <formula>0</formula>
      <formula>89.99</formula>
    </cfRule>
    <cfRule type="cellIs" dxfId="2545" priority="642" stopIfTrue="1" operator="between">
      <formula>90</formula>
      <formula>110</formula>
    </cfRule>
    <cfRule type="cellIs" dxfId="2544" priority="643" stopIfTrue="1" operator="between">
      <formula>110.1</formula>
      <formula>5000</formula>
    </cfRule>
    <cfRule type="cellIs" dxfId="2543" priority="645" stopIfTrue="1" operator="between">
      <formula>90</formula>
      <formula>110</formula>
    </cfRule>
    <cfRule type="cellIs" dxfId="2542" priority="646" stopIfTrue="1" operator="between">
      <formula>110.1</formula>
      <formula>5000</formula>
    </cfRule>
    <cfRule type="cellIs" dxfId="2541" priority="631" stopIfTrue="1" operator="between">
      <formula>110.1</formula>
      <formula>5000</formula>
    </cfRule>
    <cfRule type="cellIs" dxfId="2540" priority="620" stopIfTrue="1" operator="between">
      <formula>0</formula>
      <formula>89.99</formula>
    </cfRule>
    <cfRule type="cellIs" dxfId="2539" priority="621" stopIfTrue="1" operator="between">
      <formula>90</formula>
      <formula>110.1</formula>
    </cfRule>
    <cfRule type="cellIs" dxfId="2538" priority="622" stopIfTrue="1" operator="between">
      <formula>110.1</formula>
      <formula>5000</formula>
    </cfRule>
  </conditionalFormatting>
  <conditionalFormatting sqref="AR413:AS413">
    <cfRule type="cellIs" dxfId="2537" priority="220" stopIfTrue="1" operator="between">
      <formula>0</formula>
      <formula>89.99</formula>
    </cfRule>
    <cfRule type="cellIs" dxfId="2536" priority="221" stopIfTrue="1" operator="between">
      <formula>90</formula>
      <formula>110.1</formula>
    </cfRule>
    <cfRule type="cellIs" dxfId="2535" priority="222" stopIfTrue="1" operator="between">
      <formula>110.1</formula>
      <formula>5000</formula>
    </cfRule>
    <cfRule type="cellIs" dxfId="2534" priority="223" stopIfTrue="1" operator="between">
      <formula>0</formula>
      <formula>89.99</formula>
    </cfRule>
    <cfRule type="cellIs" dxfId="2533" priority="224" stopIfTrue="1" operator="between">
      <formula>90</formula>
      <formula>110</formula>
    </cfRule>
    <cfRule type="cellIs" dxfId="2532" priority="225" stopIfTrue="1" operator="between">
      <formula>110.1</formula>
      <formula>5000</formula>
    </cfRule>
    <cfRule type="cellIs" dxfId="2531" priority="226" stopIfTrue="1" operator="between">
      <formula>0</formula>
      <formula>89.99</formula>
    </cfRule>
    <cfRule type="cellIs" dxfId="2530" priority="227" stopIfTrue="1" operator="between">
      <formula>90</formula>
      <formula>110</formula>
    </cfRule>
    <cfRule type="cellIs" dxfId="2529" priority="228" stopIfTrue="1" operator="between">
      <formula>110.1</formula>
      <formula>5000</formula>
    </cfRule>
    <cfRule type="cellIs" dxfId="2528" priority="229" stopIfTrue="1" operator="between">
      <formula>0</formula>
      <formula>89.99</formula>
    </cfRule>
    <cfRule type="cellIs" dxfId="2527" priority="230" stopIfTrue="1" operator="between">
      <formula>90</formula>
      <formula>110</formula>
    </cfRule>
    <cfRule type="cellIs" dxfId="2526" priority="244" stopIfTrue="1" operator="between">
      <formula>0</formula>
      <formula>89.99</formula>
    </cfRule>
    <cfRule type="cellIs" dxfId="2525" priority="242" stopIfTrue="1" operator="between">
      <formula>90</formula>
      <formula>110</formula>
    </cfRule>
    <cfRule type="cellIs" dxfId="2524" priority="231" stopIfTrue="1" operator="between">
      <formula>110.1</formula>
      <formula>5000</formula>
    </cfRule>
    <cfRule type="cellIs" dxfId="2523" priority="232" stopIfTrue="1" operator="between">
      <formula>0</formula>
      <formula>89.99</formula>
    </cfRule>
    <cfRule type="cellIs" dxfId="2522" priority="233" stopIfTrue="1" operator="between">
      <formula>90</formula>
      <formula>110</formula>
    </cfRule>
    <cfRule type="cellIs" dxfId="2521" priority="234" stopIfTrue="1" operator="between">
      <formula>110.1</formula>
      <formula>5000</formula>
    </cfRule>
    <cfRule type="cellIs" dxfId="2520" priority="235" stopIfTrue="1" operator="between">
      <formula>0</formula>
      <formula>89.99</formula>
    </cfRule>
    <cfRule type="cellIs" dxfId="2519" priority="243" stopIfTrue="1" operator="between">
      <formula>110.1</formula>
      <formula>5000</formula>
    </cfRule>
    <cfRule type="cellIs" dxfId="2518" priority="238" stopIfTrue="1" operator="between">
      <formula>0</formula>
      <formula>89.99</formula>
    </cfRule>
    <cfRule type="cellIs" dxfId="2517" priority="239" stopIfTrue="1" operator="between">
      <formula>90</formula>
      <formula>110</formula>
    </cfRule>
    <cfRule type="cellIs" dxfId="2516" priority="240" stopIfTrue="1" operator="between">
      <formula>110.1</formula>
      <formula>5000</formula>
    </cfRule>
    <cfRule type="cellIs" dxfId="2515" priority="241" stopIfTrue="1" operator="between">
      <formula>0</formula>
      <formula>89.99</formula>
    </cfRule>
    <cfRule type="cellIs" dxfId="2514" priority="246" stopIfTrue="1" operator="between">
      <formula>110.1</formula>
      <formula>5000</formula>
    </cfRule>
    <cfRule type="cellIs" dxfId="2513" priority="245" stopIfTrue="1" operator="between">
      <formula>90</formula>
      <formula>110</formula>
    </cfRule>
    <cfRule type="cellIs" dxfId="2512" priority="237" stopIfTrue="1" operator="between">
      <formula>110.1</formula>
      <formula>5000</formula>
    </cfRule>
    <cfRule type="cellIs" dxfId="2511" priority="236" stopIfTrue="1" operator="between">
      <formula>90</formula>
      <formula>110</formula>
    </cfRule>
  </conditionalFormatting>
  <conditionalFormatting sqref="AR417:AS417">
    <cfRule type="cellIs" dxfId="2510" priority="200" stopIfTrue="1" operator="between">
      <formula>90</formula>
      <formula>110</formula>
    </cfRule>
    <cfRule type="cellIs" dxfId="2509" priority="201" stopIfTrue="1" operator="between">
      <formula>110.1</formula>
      <formula>5000</formula>
    </cfRule>
    <cfRule type="cellIs" dxfId="2508" priority="202" stopIfTrue="1" operator="between">
      <formula>0</formula>
      <formula>89.99</formula>
    </cfRule>
    <cfRule type="cellIs" dxfId="2507" priority="203" stopIfTrue="1" operator="between">
      <formula>90</formula>
      <formula>110</formula>
    </cfRule>
    <cfRule type="cellIs" dxfId="2506" priority="204" stopIfTrue="1" operator="between">
      <formula>110.1</formula>
      <formula>5000</formula>
    </cfRule>
    <cfRule type="cellIs" dxfId="2505" priority="205" stopIfTrue="1" operator="between">
      <formula>0</formula>
      <formula>89.99</formula>
    </cfRule>
    <cfRule type="cellIs" dxfId="2504" priority="206" stopIfTrue="1" operator="between">
      <formula>90</formula>
      <formula>110</formula>
    </cfRule>
    <cfRule type="cellIs" dxfId="2503" priority="207" stopIfTrue="1" operator="between">
      <formula>110.1</formula>
      <formula>5000</formula>
    </cfRule>
    <cfRule type="cellIs" dxfId="2502" priority="208" stopIfTrue="1" operator="between">
      <formula>0</formula>
      <formula>89.99</formula>
    </cfRule>
    <cfRule type="cellIs" dxfId="2501" priority="210" stopIfTrue="1" operator="between">
      <formula>110.1</formula>
      <formula>5000</formula>
    </cfRule>
    <cfRule type="cellIs" dxfId="2500" priority="211" stopIfTrue="1" operator="between">
      <formula>0</formula>
      <formula>89.99</formula>
    </cfRule>
    <cfRule type="cellIs" dxfId="2499" priority="212" stopIfTrue="1" operator="between">
      <formula>90</formula>
      <formula>110</formula>
    </cfRule>
    <cfRule type="cellIs" dxfId="2498" priority="214" stopIfTrue="1" operator="between">
      <formula>0</formula>
      <formula>89.99</formula>
    </cfRule>
    <cfRule type="cellIs" dxfId="2497" priority="215" stopIfTrue="1" operator="between">
      <formula>90</formula>
      <formula>110</formula>
    </cfRule>
    <cfRule type="cellIs" dxfId="2496" priority="216" stopIfTrue="1" operator="between">
      <formula>110.1</formula>
      <formula>5000</formula>
    </cfRule>
    <cfRule type="cellIs" dxfId="2495" priority="213" stopIfTrue="1" operator="between">
      <formula>110.1</formula>
      <formula>5000</formula>
    </cfRule>
    <cfRule type="cellIs" dxfId="2494" priority="218" stopIfTrue="1" operator="between">
      <formula>90</formula>
      <formula>110</formula>
    </cfRule>
    <cfRule type="cellIs" dxfId="2493" priority="219" stopIfTrue="1" operator="between">
      <formula>110.1</formula>
      <formula>5000</formula>
    </cfRule>
    <cfRule type="cellIs" dxfId="2492" priority="217" stopIfTrue="1" operator="between">
      <formula>0</formula>
      <formula>89.99</formula>
    </cfRule>
    <cfRule type="cellIs" dxfId="2491" priority="209" stopIfTrue="1" operator="between">
      <formula>90</formula>
      <formula>110</formula>
    </cfRule>
    <cfRule type="cellIs" dxfId="2490" priority="199" stopIfTrue="1" operator="between">
      <formula>0</formula>
      <formula>89.99</formula>
    </cfRule>
    <cfRule type="cellIs" dxfId="2489" priority="193" stopIfTrue="1" operator="between">
      <formula>0</formula>
      <formula>89.99</formula>
    </cfRule>
    <cfRule type="cellIs" dxfId="2488" priority="194" stopIfTrue="1" operator="between">
      <formula>90</formula>
      <formula>110.1</formula>
    </cfRule>
    <cfRule type="cellIs" dxfId="2487" priority="195" stopIfTrue="1" operator="between">
      <formula>110.1</formula>
      <formula>5000</formula>
    </cfRule>
    <cfRule type="cellIs" dxfId="2486" priority="196" stopIfTrue="1" operator="between">
      <formula>0</formula>
      <formula>89.99</formula>
    </cfRule>
    <cfRule type="cellIs" dxfId="2485" priority="197" stopIfTrue="1" operator="between">
      <formula>90</formula>
      <formula>110</formula>
    </cfRule>
    <cfRule type="cellIs" dxfId="2484" priority="198" stopIfTrue="1" operator="between">
      <formula>110.1</formula>
      <formula>5000</formula>
    </cfRule>
  </conditionalFormatting>
  <conditionalFormatting sqref="AR432:AS444">
    <cfRule type="cellIs" dxfId="2483" priority="190" stopIfTrue="1" operator="between">
      <formula>0</formula>
      <formula>89.99</formula>
    </cfRule>
  </conditionalFormatting>
  <conditionalFormatting sqref="AR441:AS441 AR502:AS502 AR576:AS576 AR674:AS674 AR851:AS851 AR374:AS374">
    <cfRule type="cellIs" dxfId="2482" priority="3166" stopIfTrue="1" operator="between">
      <formula>20</formula>
      <formula>1000</formula>
    </cfRule>
  </conditionalFormatting>
  <conditionalFormatting sqref="AR442:AS442 AR445:AS446 AR453:AS453">
    <cfRule type="cellIs" dxfId="2481" priority="3256" stopIfTrue="1" operator="between">
      <formula>0</formula>
      <formula>89.99</formula>
    </cfRule>
    <cfRule type="cellIs" dxfId="2480" priority="3366" stopIfTrue="1" operator="between">
      <formula>0</formula>
      <formula>89.99</formula>
    </cfRule>
  </conditionalFormatting>
  <conditionalFormatting sqref="AR442:AS442 AR453:AS453">
    <cfRule type="cellIs" dxfId="2479" priority="3168" stopIfTrue="1" operator="between">
      <formula>90</formula>
      <formula>110.1</formula>
    </cfRule>
    <cfRule type="cellIs" dxfId="2478" priority="3368" stopIfTrue="1" operator="between">
      <formula>110.1</formula>
      <formula>5000</formula>
    </cfRule>
    <cfRule type="cellIs" dxfId="2477" priority="3367" stopIfTrue="1" operator="between">
      <formula>90</formula>
      <formula>110.1</formula>
    </cfRule>
    <cfRule type="cellIs" dxfId="2476" priority="3169" stopIfTrue="1" operator="between">
      <formula>110.1</formula>
      <formula>5000</formula>
    </cfRule>
    <cfRule type="cellIs" dxfId="2475" priority="3258" stopIfTrue="1" operator="between">
      <formula>110.1</formula>
      <formula>5000</formula>
    </cfRule>
    <cfRule type="cellIs" dxfId="2474" priority="3257" stopIfTrue="1" operator="between">
      <formula>90</formula>
      <formula>110.1</formula>
    </cfRule>
    <cfRule type="cellIs" dxfId="2473" priority="3167" stopIfTrue="1" operator="between">
      <formula>0</formula>
      <formula>89.99</formula>
    </cfRule>
  </conditionalFormatting>
  <conditionalFormatting sqref="AR443:AS443">
    <cfRule type="cellIs" dxfId="2472" priority="176" stopIfTrue="1" operator="between">
      <formula>90</formula>
      <formula>110</formula>
    </cfRule>
    <cfRule type="cellIs" dxfId="2471" priority="177" stopIfTrue="1" operator="between">
      <formula>110.1</formula>
      <formula>5000</formula>
    </cfRule>
    <cfRule type="cellIs" dxfId="2470" priority="178" stopIfTrue="1" operator="between">
      <formula>0</formula>
      <formula>89.99</formula>
    </cfRule>
    <cfRule type="cellIs" dxfId="2469" priority="179" stopIfTrue="1" operator="between">
      <formula>90</formula>
      <formula>110.1</formula>
    </cfRule>
    <cfRule type="cellIs" dxfId="2468" priority="180" stopIfTrue="1" operator="between">
      <formula>110.1</formula>
      <formula>5000</formula>
    </cfRule>
    <cfRule type="cellIs" dxfId="2467" priority="181" stopIfTrue="1" operator="between">
      <formula>0</formula>
      <formula>89.99</formula>
    </cfRule>
    <cfRule type="cellIs" dxfId="2466" priority="182" stopIfTrue="1" operator="between">
      <formula>90</formula>
      <formula>110</formula>
    </cfRule>
    <cfRule type="cellIs" dxfId="2465" priority="168" stopIfTrue="1" operator="between">
      <formula>110.1</formula>
      <formula>5000</formula>
    </cfRule>
    <cfRule type="cellIs" dxfId="2464" priority="184" stopIfTrue="1" operator="between">
      <formula>0</formula>
      <formula>89.99</formula>
    </cfRule>
    <cfRule type="cellIs" dxfId="2463" priority="185" stopIfTrue="1" operator="between">
      <formula>90</formula>
      <formula>110</formula>
    </cfRule>
    <cfRule type="cellIs" dxfId="2462" priority="186" stopIfTrue="1" operator="between">
      <formula>110.1</formula>
      <formula>5000</formula>
    </cfRule>
    <cfRule type="cellIs" dxfId="2461" priority="187" stopIfTrue="1" operator="between">
      <formula>0</formula>
      <formula>89.99</formula>
    </cfRule>
    <cfRule type="cellIs" dxfId="2460" priority="188" stopIfTrue="1" operator="between">
      <formula>90</formula>
      <formula>110.1</formula>
    </cfRule>
    <cfRule type="cellIs" dxfId="2459" priority="189" stopIfTrue="1" operator="between">
      <formula>110.1</formula>
      <formula>5000</formula>
    </cfRule>
    <cfRule type="cellIs" dxfId="2458" priority="169" stopIfTrue="1" operator="between">
      <formula>0</formula>
      <formula>89.99</formula>
    </cfRule>
    <cfRule type="cellIs" dxfId="2457" priority="191" stopIfTrue="1" operator="between">
      <formula>90</formula>
      <formula>110</formula>
    </cfRule>
    <cfRule type="cellIs" dxfId="2456" priority="192" stopIfTrue="1" operator="between">
      <formula>110.1</formula>
      <formula>5000</formula>
    </cfRule>
    <cfRule type="cellIs" dxfId="2455" priority="170" stopIfTrue="1" operator="between">
      <formula>90</formula>
      <formula>110.1</formula>
    </cfRule>
    <cfRule type="cellIs" dxfId="2454" priority="171" stopIfTrue="1" operator="between">
      <formula>110.1</formula>
      <formula>5000</formula>
    </cfRule>
    <cfRule type="cellIs" dxfId="2453" priority="172" stopIfTrue="1" operator="between">
      <formula>0</formula>
      <formula>89.99</formula>
    </cfRule>
    <cfRule type="cellIs" dxfId="2452" priority="173" stopIfTrue="1" operator="between">
      <formula>90</formula>
      <formula>110</formula>
    </cfRule>
    <cfRule type="cellIs" dxfId="2451" priority="166" stopIfTrue="1" operator="between">
      <formula>0</formula>
      <formula>89.99</formula>
    </cfRule>
    <cfRule type="cellIs" dxfId="2450" priority="167" stopIfTrue="1" operator="between">
      <formula>90</formula>
      <formula>110.1</formula>
    </cfRule>
    <cfRule type="cellIs" dxfId="2449" priority="174" stopIfTrue="1" operator="between">
      <formula>110.1</formula>
      <formula>5000</formula>
    </cfRule>
    <cfRule type="cellIs" dxfId="2448" priority="175" stopIfTrue="1" operator="between">
      <formula>0</formula>
      <formula>89.99</formula>
    </cfRule>
    <cfRule type="cellIs" dxfId="2447" priority="183" stopIfTrue="1" operator="between">
      <formula>110.1</formula>
      <formula>5000</formula>
    </cfRule>
  </conditionalFormatting>
  <conditionalFormatting sqref="AR444:AS444">
    <cfRule type="cellIs" dxfId="2446" priority="392" stopIfTrue="1" operator="between">
      <formula>110.1</formula>
      <formula>5000</formula>
    </cfRule>
    <cfRule type="cellIs" dxfId="2445" priority="391" stopIfTrue="1" operator="between">
      <formula>90</formula>
      <formula>110</formula>
    </cfRule>
    <cfRule type="cellIs" dxfId="2444" priority="389" stopIfTrue="1" operator="between">
      <formula>110.1</formula>
      <formula>5000</formula>
    </cfRule>
    <cfRule type="cellIs" dxfId="2443" priority="388" stopIfTrue="1" operator="between">
      <formula>90</formula>
      <formula>110.1</formula>
    </cfRule>
    <cfRule type="cellIs" dxfId="2442" priority="390" stopIfTrue="1" operator="between">
      <formula>0</formula>
      <formula>89.99</formula>
    </cfRule>
    <cfRule type="cellIs" dxfId="2441" priority="413" stopIfTrue="1" operator="between">
      <formula>110.1</formula>
      <formula>5000</formula>
    </cfRule>
    <cfRule type="cellIs" dxfId="2440" priority="412" stopIfTrue="1" operator="between">
      <formula>90</formula>
      <formula>110</formula>
    </cfRule>
    <cfRule type="cellIs" dxfId="2439" priority="410" stopIfTrue="1" operator="between">
      <formula>110.1</formula>
      <formula>5000</formula>
    </cfRule>
    <cfRule type="cellIs" dxfId="2438" priority="409" stopIfTrue="1" operator="between">
      <formula>90</formula>
      <formula>110</formula>
    </cfRule>
    <cfRule type="cellIs" dxfId="2437" priority="408" stopIfTrue="1" operator="between">
      <formula>0</formula>
      <formula>89.99</formula>
    </cfRule>
    <cfRule type="cellIs" dxfId="2436" priority="407" stopIfTrue="1" operator="between">
      <formula>110.1</formula>
      <formula>5000</formula>
    </cfRule>
    <cfRule type="cellIs" dxfId="2435" priority="406" stopIfTrue="1" operator="between">
      <formula>90</formula>
      <formula>110</formula>
    </cfRule>
    <cfRule type="cellIs" dxfId="2434" priority="405" stopIfTrue="1" operator="between">
      <formula>0</formula>
      <formula>89.99</formula>
    </cfRule>
    <cfRule type="cellIs" dxfId="2433" priority="404" stopIfTrue="1" operator="between">
      <formula>110.1</formula>
      <formula>5000</formula>
    </cfRule>
    <cfRule type="cellIs" dxfId="2432" priority="403" stopIfTrue="1" operator="between">
      <formula>90</formula>
      <formula>110</formula>
    </cfRule>
    <cfRule type="cellIs" dxfId="2431" priority="402" stopIfTrue="1" operator="between">
      <formula>0</formula>
      <formula>89.99</formula>
    </cfRule>
    <cfRule type="cellIs" dxfId="2430" priority="401" stopIfTrue="1" operator="between">
      <formula>110.1</formula>
      <formula>5000</formula>
    </cfRule>
    <cfRule type="cellIs" dxfId="2429" priority="400" stopIfTrue="1" operator="between">
      <formula>90</formula>
      <formula>110</formula>
    </cfRule>
    <cfRule type="cellIs" dxfId="2428" priority="399" stopIfTrue="1" operator="between">
      <formula>0</formula>
      <formula>89.99</formula>
    </cfRule>
    <cfRule type="cellIs" dxfId="2427" priority="398" stopIfTrue="1" operator="between">
      <formula>110.1</formula>
      <formula>5000</formula>
    </cfRule>
    <cfRule type="cellIs" dxfId="2426" priority="397" stopIfTrue="1" operator="between">
      <formula>90</formula>
      <formula>110</formula>
    </cfRule>
    <cfRule type="cellIs" dxfId="2425" priority="396" stopIfTrue="1" operator="between">
      <formula>0</formula>
      <formula>89.99</formula>
    </cfRule>
    <cfRule type="cellIs" dxfId="2424" priority="395" stopIfTrue="1" operator="between">
      <formula>110.1</formula>
      <formula>5000</formula>
    </cfRule>
    <cfRule type="cellIs" dxfId="2423" priority="394" stopIfTrue="1" operator="between">
      <formula>90</formula>
      <formula>110</formula>
    </cfRule>
    <cfRule type="cellIs" dxfId="2422" priority="393" stopIfTrue="1" operator="between">
      <formula>0</formula>
      <formula>89.99</formula>
    </cfRule>
  </conditionalFormatting>
  <conditionalFormatting sqref="AR444:AS446">
    <cfRule type="cellIs" dxfId="2421" priority="411" stopIfTrue="1" operator="between">
      <formula>0</formula>
      <formula>89.99</formula>
    </cfRule>
  </conditionalFormatting>
  <conditionalFormatting sqref="AR455:AS456 AR672:AS672">
    <cfRule type="cellIs" dxfId="2420" priority="3229" stopIfTrue="1" operator="between">
      <formula>110.1</formula>
      <formula>5000</formula>
    </cfRule>
    <cfRule type="cellIs" dxfId="2419" priority="3289" stopIfTrue="1" operator="between">
      <formula>90</formula>
      <formula>110.1</formula>
    </cfRule>
    <cfRule type="cellIs" dxfId="2418" priority="3290" stopIfTrue="1" operator="between">
      <formula>110.1</formula>
      <formula>5000</formula>
    </cfRule>
    <cfRule type="cellIs" dxfId="2417" priority="3334" stopIfTrue="1" operator="between">
      <formula>0</formula>
      <formula>89.99</formula>
    </cfRule>
    <cfRule type="cellIs" dxfId="2416" priority="3335" stopIfTrue="1" operator="between">
      <formula>90</formula>
      <formula>110.1</formula>
    </cfRule>
    <cfRule type="cellIs" dxfId="2415" priority="3336" stopIfTrue="1" operator="between">
      <formula>110.1</formula>
      <formula>5000</formula>
    </cfRule>
    <cfRule type="cellIs" dxfId="2414" priority="3183" stopIfTrue="1" operator="between">
      <formula>90</formula>
      <formula>110.1</formula>
    </cfRule>
    <cfRule type="cellIs" dxfId="2413" priority="3155" stopIfTrue="1" operator="between">
      <formula>0</formula>
      <formula>89.99</formula>
    </cfRule>
    <cfRule type="cellIs" dxfId="2412" priority="3156" stopIfTrue="1" operator="between">
      <formula>90</formula>
      <formula>110.1</formula>
    </cfRule>
    <cfRule type="cellIs" dxfId="2411" priority="3184" stopIfTrue="1" operator="between">
      <formula>110.1</formula>
      <formula>5000</formula>
    </cfRule>
    <cfRule type="cellIs" dxfId="2410" priority="3157" stopIfTrue="1" operator="between">
      <formula>110.1</formula>
      <formula>5000</formula>
    </cfRule>
    <cfRule type="cellIs" dxfId="2409" priority="3227" stopIfTrue="1" operator="between">
      <formula>0</formula>
      <formula>89.99</formula>
    </cfRule>
    <cfRule type="cellIs" dxfId="2408" priority="3228" stopIfTrue="1" operator="between">
      <formula>90</formula>
      <formula>110.1</formula>
    </cfRule>
  </conditionalFormatting>
  <conditionalFormatting sqref="AR456:AS465 AR670:AS679 AR745:AS748 AR542:AS557 AR600:AS603 AR363:AS374 AR432:AS442 AR502:AS502 AR570:AS578 AR851:AS852 AR246 AR280:AS282 AR284:AS291 AR293:AS308 AR311:AS311 AR313:AS319 AR321:AS321 AR324:AS324 AR327:AS332 AR334:AS335 AR337:AS342 AR344:AS344 AR347:AS356 AR360:AS361 AR377:AS377 AR379:AS381 AR383:AS386 AR388:AS388 AR390:AS408 AR410:AS411 AR415:AS415 AR420:AS430 AR445:AS446 AR448:AS451 AR467:AS473 AR477:AS477 AR479:AS489 AR491:AS493 AR495:AS500 AR504:AS508 AR510:AS511 AR516:AS526 AR528:AS529 AR532:AS535 AR537:AS539 AR559:AS560 AR562:AS566 AR581:AS584 AR590:AS592 AR595:AS595 AR597:AS597 AR606:AS608 AR611:AS611 AR613:AS617 AR619:AS619 AR622:AS622 AR625:AS626 AR628:AS628 AR632:AS633 AR636:AS636 AR638:AS641 AR643:AS644 AR647:AS647 AR650:AS651 AR653:AS654 AR656:AS658 AR660:AS660 AR662:AS663 AR665:AS668 AR682:AS682 AR684:AS685 AR693:AS695 AR697:AS698 AR700:AS700 AR702:AS706 AR709:AS712 AR716:AS716 AR718:AR719 AS718:AS720 AR724:AS725 AR727:AS727 AR730:AS730 AR737:AS738 AR740:AS743 AR750:AS753 AR756:AS756 AR758:AS761 AR764:AS767 AR769:AS772 AR774:AS778 AR781:AS782 AR787:AS788 AR790:AS798 AR800:AS807 AR809:AS814 AR816:AS818 AR820:AS835 AR837:AS844 AR847:AS847 AR849:AS849 AR855:AS857 AR859:AS859 AR867:AS867 AR873:AS873 AR877:AS877 AR880:AS882 AR884:AS884 AR886:AS887 AR890:AS890 AR899:AS899 AR902:AS902 AR907:AS909 AR912:AS918 AR923:AS924 AR926:AS926 AR928:AS928 AR938:AS938 AR942:AS944 AR959:AS961 AR964:AS964 AR453:AS453">
    <cfRule type="cellIs" dxfId="2407" priority="3291" stopIfTrue="1" operator="between">
      <formula>0</formula>
      <formula>89.99</formula>
    </cfRule>
  </conditionalFormatting>
  <conditionalFormatting sqref="AR456:AS465 AR670:AS679 AR745:AS748 AR542:AS557 AR600:AS603 AR363:AS374 AR432:AS442 AR502:AS502 AR570:AS578 AR851:AS852 AR246 AR280:AS282 AR284:AS291 AR293:AS308 AR311:AS311 AR313:AS319 AR321:AS321 AR324:AS324 AR327:AS332 AR334:AS335 AR337:AS342 AR344:AS344 AR347:AS356 AR360:AS361 AR377:AS377 AR379:AS381 AR383:AS386 AR388:AS388 AR390:AS408 AR410:AS411 AR415:AS415 AR420:AS430 AR445:AS446 AR448:AS451 AR467:AS473 AR477:AS477 AR479:AS489 AR491:AS493 AR495:AS500 AR504:AS508 AR510:AS511 AR516:AS526 AR528:AS529 AR532:AS535 AR537:AS539 AR559:AS560 AR562:AS566 AR581:AS584 AR590:AS592 AR595:AS595 AR597:AS597 AR606:AS608 AR611:AS611 AR613:AS617 AR619:AS619 AR622:AS622 AR625:AS626 AR628:AS628 AR632:AS633 AR636:AS636 AR638:AS641 AR643:AS644 AR647:AS647 AR650:AS651 AR653:AS654 AR656:AS658 AR660:AS660 AR662:AS663 AR665:AS668 AR682:AS682 AR684:AS685 AR697:AS698 AR700:AS700 AR702:AS706 AR709:AS712 AR716:AS716 AR718:AR719 AS718:AS720 AR724:AS725 AR727:AS727 AR730:AS730 AR737:AS738 AR740:AS743 AR750:AS753 AR756:AS756 AR758:AS761 AR764:AS767 AR769:AS772 AR774:AS778 AR781:AS782 AR787:AS788 AR790:AS798 AR800:AS807 AR809:AS814 AR816:AS818 AR820:AS835 AR837:AS844 AR847:AS847 AR849:AS849 AR855:AS857 AR859:AS859 AR867:AS867 AR873:AS873 AR877:AS877 AR880:AS882 AR884:AS884 AR886:AS887 AR890:AS890 AR899:AS899 AR902:AS902 AR907:AS909 AR912:AS918 AR923:AS924 AR926:AS926 AR928:AS928 AR938:AS938 AR942:AS944 AR959:AS961 AR964:AS964 AR453:AS453 AR693:AS695">
    <cfRule type="cellIs" dxfId="2406" priority="3185" stopIfTrue="1" operator="between">
      <formula>0</formula>
      <formula>89.99</formula>
    </cfRule>
  </conditionalFormatting>
  <conditionalFormatting sqref="AR456:AS465 AR670:AS679 AR745:AS748 AR542:AS557 AR600:AS603 AR684:AS685 AR246 AR280:AS282 AR284:AS291 AR293:AS308 AR311:AS311 AR313:AS319 AR321:AS321 AR324:AS324 AR327:AS332 AR334:AS335 AR337:AS342 AR344:AS344 AR347:AS356 AR360:AS361 AR363:AS374 AR377:AS377 AR379:AS381 AR383:AS386 AR388:AS388 AR390:AS408 AR410:AS411 AR415:AS415 AR420:AS430 AR432:AS442 AR445:AS446 AR448:AS451 AR453:AS453 AR467:AS473 AR477:AS477 AR479:AS489 AR491:AS493 AR495:AS500 AR502:AS502 AR504:AS508 AR510:AS511 AR516:AS526 AR528:AS529 AR532:AS535 AR537:AS539 AR559:AS560 AR562:AS566 AR570:AS578 AR581:AS584 AR590:AS592 AR595:AS595 AR597:AS597 AR606:AS608 AR611:AS611 AR613:AS617 AR619:AS619 AR622:AS622 AR625:AS626 AR628:AS628 AR632:AS633 AR636:AS636 AR638:AS641 AR643:AS644 AR647:AS647 AR650:AS651 AR653:AS654 AR656:AS658 AR660:AS660 AR662:AS663 AR665:AS668 AR682:AS682 AR693:AS695 AR697:AS698 AR700:AS700 AR702:AS706 AR709:AS712 AR716:AS716 AR718:AR719 AS718:AS720 AR724:AS725 AR727:AS727 AR730:AS730 AR737:AS738 AR740:AS743 AR750:AS753 AR756:AS756 AR758:AS761 AR764:AS767 AR769:AS772 AR774:AS778 AR781:AS782 AR787:AS788 AR790:AS798 AR800:AS807 AR809:AS814 AR816:AS818 AR820:AS835 AR837:AS844 AR847:AS847 AR849:AS849 AR851:AS852 AR855:AS857 AR859:AS859 AR867:AS867 AR873:AS873 AR877:AS877 AR880:AS882 AR884:AS884 AR886:AS887 AR890:AS890 AR899:AS899 AR902:AS902 AR907:AS909 AR912:AS918 AR923:AS924 AR926:AS926 AR928:AS928 AR938:AS938 AR942:AS944 AR959:AS961 AR964:AS964">
    <cfRule type="cellIs" dxfId="2405" priority="3337" stopIfTrue="1" operator="between">
      <formula>0</formula>
      <formula>89.99</formula>
    </cfRule>
    <cfRule type="cellIs" dxfId="2404" priority="3230" stopIfTrue="1" operator="between">
      <formula>0</formula>
      <formula>89.99</formula>
    </cfRule>
  </conditionalFormatting>
  <conditionalFormatting sqref="AR456:AS465 AR670:AS679 AR745:AS748 AR542:AS557 AR600:AS603 AR764:AS767 AR538:AS538 AR246 AR280:AS282 AR284:AS291 AR293:AS308 AR313:AS319 AR321:AS321 AR324:AS324 AR347:AS356 AR410:AS411 AR415:AS415 AR420:AS430 AR448:AS451 AR453:AS453 AR467:AS473 AR477:AS477 AR479:AS489 AR502:AS502 AR504:AS508 AR510:AS511 AR516:AS526 AR532:AS535 AR562:AS566 AR570:AS578 AR581:AS584 AR590:AS592 AR606:AS608 AR611:AS611 AR613:AS617 AR619:AS619 AR622:AS622 AR625:AS626 AR628:AS628 AR647:AS647 AR650:AS651 AR662:AS663 AR665:AS668 AR682:AS682 AR684:AS685 AR700:AS700 AR724:AS725 AR727:AS727 AR750:AS753 AR756:AS756 AR758:AS761 AR816:AS818 AR820:AS835 AR837:AS844 AR847:AS847 AR849:AS849 AR851:AS852 AR867:AS867 AR873:AS873 AR877:AS877 AR880:AS882 AR884:AS884 AR899:AS899 AR902:AS902 AR912:AS918 AR923:AS924 AR926:AS926 AR928:AS928 AR938:AS938 AR942:AS944 AR959:AS961 AR964:AS964">
    <cfRule type="cellIs" dxfId="2403" priority="3158" stopIfTrue="1" operator="between">
      <formula>0</formula>
      <formula>89.99</formula>
    </cfRule>
  </conditionalFormatting>
  <conditionalFormatting sqref="AR491:AS500">
    <cfRule type="cellIs" dxfId="2402" priority="385" stopIfTrue="1" operator="between">
      <formula>0</formula>
      <formula>89.99</formula>
    </cfRule>
  </conditionalFormatting>
  <conditionalFormatting sqref="AR494:AS494">
    <cfRule type="cellIs" dxfId="2401" priority="366" stopIfTrue="1" operator="between">
      <formula>110.1</formula>
      <formula>5000</formula>
    </cfRule>
    <cfRule type="cellIs" dxfId="2400" priority="378" stopIfTrue="1" operator="between">
      <formula>110.1</formula>
      <formula>5000</formula>
    </cfRule>
    <cfRule type="cellIs" dxfId="2399" priority="376" stopIfTrue="1" operator="between">
      <formula>0</formula>
      <formula>89.99</formula>
    </cfRule>
    <cfRule type="cellIs" dxfId="2398" priority="375" stopIfTrue="1" operator="between">
      <formula>110.1</formula>
      <formula>5000</formula>
    </cfRule>
    <cfRule type="cellIs" dxfId="2397" priority="374" stopIfTrue="1" operator="between">
      <formula>90</formula>
      <formula>110</formula>
    </cfRule>
    <cfRule type="cellIs" dxfId="2396" priority="373" stopIfTrue="1" operator="between">
      <formula>0</formula>
      <formula>89.99</formula>
    </cfRule>
    <cfRule type="cellIs" dxfId="2395" priority="372" stopIfTrue="1" operator="between">
      <formula>110.1</formula>
      <formula>5000</formula>
    </cfRule>
    <cfRule type="cellIs" dxfId="2394" priority="371" stopIfTrue="1" operator="between">
      <formula>90</formula>
      <formula>110</formula>
    </cfRule>
    <cfRule type="cellIs" dxfId="2393" priority="370" stopIfTrue="1" operator="between">
      <formula>0</formula>
      <formula>89.99</formula>
    </cfRule>
    <cfRule type="cellIs" dxfId="2392" priority="362" stopIfTrue="1" operator="between">
      <formula>90</formula>
      <formula>110.1</formula>
    </cfRule>
    <cfRule type="cellIs" dxfId="2391" priority="369" stopIfTrue="1" operator="between">
      <formula>110.1</formula>
      <formula>5000</formula>
    </cfRule>
    <cfRule type="cellIs" dxfId="2390" priority="368" stopIfTrue="1" operator="between">
      <formula>90</formula>
      <formula>110</formula>
    </cfRule>
    <cfRule type="cellIs" dxfId="2389" priority="365" stopIfTrue="1" operator="between">
      <formula>90</formula>
      <formula>110</formula>
    </cfRule>
    <cfRule type="cellIs" dxfId="2388" priority="367" stopIfTrue="1" operator="between">
      <formula>0</formula>
      <formula>89.99</formula>
    </cfRule>
    <cfRule type="cellIs" dxfId="2387" priority="361" stopIfTrue="1" operator="between">
      <formula>0</formula>
      <formula>89.99</formula>
    </cfRule>
    <cfRule type="cellIs" dxfId="2386" priority="363" stopIfTrue="1" operator="between">
      <formula>110.1</formula>
      <formula>5000</formula>
    </cfRule>
    <cfRule type="cellIs" dxfId="2385" priority="364" stopIfTrue="1" operator="between">
      <formula>0</formula>
      <formula>89.99</formula>
    </cfRule>
    <cfRule type="cellIs" dxfId="2384" priority="384" stopIfTrue="1" operator="between">
      <formula>110.1</formula>
      <formula>5000</formula>
    </cfRule>
    <cfRule type="cellIs" dxfId="2383" priority="377" stopIfTrue="1" operator="between">
      <formula>90</formula>
      <formula>110</formula>
    </cfRule>
    <cfRule type="cellIs" dxfId="2382" priority="387" stopIfTrue="1" operator="between">
      <formula>110.1</formula>
      <formula>5000</formula>
    </cfRule>
    <cfRule type="cellIs" dxfId="2381" priority="386" stopIfTrue="1" operator="between">
      <formula>90</formula>
      <formula>110</formula>
    </cfRule>
    <cfRule type="cellIs" dxfId="2380" priority="383" stopIfTrue="1" operator="between">
      <formula>90</formula>
      <formula>110</formula>
    </cfRule>
    <cfRule type="cellIs" dxfId="2379" priority="382" stopIfTrue="1" operator="between">
      <formula>0</formula>
      <formula>89.99</formula>
    </cfRule>
    <cfRule type="cellIs" dxfId="2378" priority="381" stopIfTrue="1" operator="between">
      <formula>110.1</formula>
      <formula>5000</formula>
    </cfRule>
    <cfRule type="cellIs" dxfId="2377" priority="380" stopIfTrue="1" operator="between">
      <formula>90</formula>
      <formula>110</formula>
    </cfRule>
    <cfRule type="cellIs" dxfId="2376" priority="379" stopIfTrue="1" operator="between">
      <formula>0</formula>
      <formula>89.99</formula>
    </cfRule>
  </conditionalFormatting>
  <conditionalFormatting sqref="AR528:AS530">
    <cfRule type="cellIs" dxfId="2375" priority="358" stopIfTrue="1" operator="between">
      <formula>0</formula>
      <formula>89.99</formula>
    </cfRule>
  </conditionalFormatting>
  <conditionalFormatting sqref="AR530:AS530">
    <cfRule type="cellIs" dxfId="2374" priority="343" stopIfTrue="1" operator="between">
      <formula>0</formula>
      <formula>89.99</formula>
    </cfRule>
    <cfRule type="cellIs" dxfId="2373" priority="342" stopIfTrue="1" operator="between">
      <formula>110.1</formula>
      <formula>5000</formula>
    </cfRule>
    <cfRule type="cellIs" dxfId="2372" priority="341" stopIfTrue="1" operator="between">
      <formula>90</formula>
      <formula>110</formula>
    </cfRule>
    <cfRule type="cellIs" dxfId="2371" priority="340" stopIfTrue="1" operator="between">
      <formula>0</formula>
      <formula>89.99</formula>
    </cfRule>
    <cfRule type="cellIs" dxfId="2370" priority="339" stopIfTrue="1" operator="between">
      <formula>110.1</formula>
      <formula>5000</formula>
    </cfRule>
    <cfRule type="cellIs" dxfId="2369" priority="338" stopIfTrue="1" operator="between">
      <formula>90</formula>
      <formula>110</formula>
    </cfRule>
    <cfRule type="cellIs" dxfId="2368" priority="337" stopIfTrue="1" operator="between">
      <formula>0</formula>
      <formula>89.99</formula>
    </cfRule>
    <cfRule type="cellIs" dxfId="2367" priority="336" stopIfTrue="1" operator="between">
      <formula>110.1</formula>
      <formula>5000</formula>
    </cfRule>
    <cfRule type="cellIs" dxfId="2366" priority="357" stopIfTrue="1" operator="between">
      <formula>110.1</formula>
      <formula>5000</formula>
    </cfRule>
    <cfRule type="cellIs" dxfId="2365" priority="359" stopIfTrue="1" operator="between">
      <formula>90</formula>
      <formula>110</formula>
    </cfRule>
    <cfRule type="cellIs" dxfId="2364" priority="344" stopIfTrue="1" operator="between">
      <formula>90</formula>
      <formula>110</formula>
    </cfRule>
    <cfRule type="cellIs" dxfId="2363" priority="345" stopIfTrue="1" operator="between">
      <formula>110.1</formula>
      <formula>5000</formula>
    </cfRule>
    <cfRule type="cellIs" dxfId="2362" priority="346" stopIfTrue="1" operator="between">
      <formula>0</formula>
      <formula>89.99</formula>
    </cfRule>
    <cfRule type="cellIs" dxfId="2361" priority="348" stopIfTrue="1" operator="between">
      <formula>110.1</formula>
      <formula>5000</formula>
    </cfRule>
    <cfRule type="cellIs" dxfId="2360" priority="349" stopIfTrue="1" operator="between">
      <formula>0</formula>
      <formula>89.99</formula>
    </cfRule>
    <cfRule type="cellIs" dxfId="2359" priority="350" stopIfTrue="1" operator="between">
      <formula>90</formula>
      <formula>110</formula>
    </cfRule>
    <cfRule type="cellIs" dxfId="2358" priority="347" stopIfTrue="1" operator="between">
      <formula>90</formula>
      <formula>110</formula>
    </cfRule>
    <cfRule type="cellIs" dxfId="2357" priority="334" stopIfTrue="1" operator="between">
      <formula>0</formula>
      <formula>89.99</formula>
    </cfRule>
    <cfRule type="cellIs" dxfId="2356" priority="352" stopIfTrue="1" operator="between">
      <formula>0</formula>
      <formula>89.99</formula>
    </cfRule>
    <cfRule type="cellIs" dxfId="2355" priority="351" stopIfTrue="1" operator="between">
      <formula>110.1</formula>
      <formula>5000</formula>
    </cfRule>
    <cfRule type="cellIs" dxfId="2354" priority="335" stopIfTrue="1" operator="between">
      <formula>90</formula>
      <formula>110.1</formula>
    </cfRule>
    <cfRule type="cellIs" dxfId="2353" priority="360" stopIfTrue="1" operator="between">
      <formula>110.1</formula>
      <formula>5000</formula>
    </cfRule>
    <cfRule type="cellIs" dxfId="2352" priority="353" stopIfTrue="1" operator="between">
      <formula>90</formula>
      <formula>110</formula>
    </cfRule>
    <cfRule type="cellIs" dxfId="2351" priority="354" stopIfTrue="1" operator="between">
      <formula>110.1</formula>
      <formula>5000</formula>
    </cfRule>
    <cfRule type="cellIs" dxfId="2350" priority="355" stopIfTrue="1" operator="between">
      <formula>0</formula>
      <formula>89.99</formula>
    </cfRule>
    <cfRule type="cellIs" dxfId="2349" priority="356" stopIfTrue="1" operator="between">
      <formula>90</formula>
      <formula>110</formula>
    </cfRule>
  </conditionalFormatting>
  <conditionalFormatting sqref="AR537:AS539 AR590:AS592 AR684:AS685 AR246 AR280:AS282 AR284:AS291 AR293:AS308 AR311:AS311 AR313:AS319 AR321:AS321 AR324:AS324 AR327:AS332 AR334:AS335 AR337:AS342 AR344:AS344 AR347:AS356 AR360:AS361 AR363:AS373 AR377:AS377 AR379:AS381 AR383:AS386 AR388:AS388 AR390:AS408 AR410:AS411 AR415:AS415 AR420:AS430 AR432:AS440 AR448:AS451 AR455:AS465 AR467:AS473 AR477:AS477 AR479:AS489 AR491:AS493 AR495:AS500 AR504:AS508 AR510:AS511 AR516:AS526 AR528:AS529 AR532:AS535 AR542:AS557 AR559:AS560 AR562:AS566 AR570:AS575 AR577:AS578 AR581:AS584 AR595:AS595 AR597:AS597 AR600:AS603 AR606:AS608 AR611:AS611 AR613:AS617 AR619:AS619 AR622:AS622 AR625:AS626 AR628:AS628 AR632:AS633 AR636:AS636 AR638:AS641 AR643:AS644 AR647:AS647 AR650:AS651 AR653:AS654 AR656:AS658 AR660:AS660 AR662:AS663 AR665:AS668 AR670:AS673 AR675:AS679 AR682:AS682 AR693:AS695 AR697:AS698 AR700:AS700 AR702:AS706 AR709:AS712 AR716:AS716 AR718:AR719 AS718:AS720 AR724:AS725 AR727:AS727 AR730:AS730 AR737:AS738 AR740:AS743 AR745:AS748 AR750:AS753 AR756:AS756 AR758:AS761 AR764:AS767 AR769:AS772 AR774:AS778 AR781:AS782 AR787:AS788 AR790:AS798 AR800:AS807 AR809:AS814 AR816:AS818 AR820:AS835 AR837:AS844 AR847:AS847 AR849:AS849 AR852:AS852 AR855:AS857 AR859:AS859 AR867:AS867 AR873:AS873 AR877:AS877 AR880:AS882 AR884:AS884 AR886:AS887 AR890:AS890 AR899:AS899 AR902:AS902 AR907:AS909 AR912:AS918 AR923:AS924 AR926:AS926 AR928:AS928 AR938:AS938 AR942:AS944 AR959:AS961 AR964:AS964">
    <cfRule type="cellIs" dxfId="2348" priority="3259" stopIfTrue="1" operator="between">
      <formula>0</formula>
      <formula>89.99</formula>
    </cfRule>
    <cfRule type="cellIs" dxfId="2347" priority="3369" stopIfTrue="1" operator="between">
      <formula>0</formula>
      <formula>89.99</formula>
    </cfRule>
  </conditionalFormatting>
  <conditionalFormatting sqref="AR537:AS539">
    <cfRule type="cellIs" dxfId="2346" priority="2484" stopIfTrue="1" operator="between">
      <formula>0</formula>
      <formula>89.99</formula>
    </cfRule>
  </conditionalFormatting>
  <conditionalFormatting sqref="AR558:AS558">
    <cfRule type="cellIs" dxfId="2345" priority="2221" stopIfTrue="1" operator="between">
      <formula>90</formula>
      <formula>110</formula>
    </cfRule>
    <cfRule type="cellIs" dxfId="2344" priority="2222" stopIfTrue="1" operator="between">
      <formula>110.1</formula>
      <formula>5000</formula>
    </cfRule>
    <cfRule type="cellIs" dxfId="2343" priority="2224" stopIfTrue="1" operator="between">
      <formula>90</formula>
      <formula>110</formula>
    </cfRule>
    <cfRule type="cellIs" dxfId="2342" priority="2225" stopIfTrue="1" operator="between">
      <formula>110.1</formula>
      <formula>5000</formula>
    </cfRule>
    <cfRule type="cellIs" dxfId="2341" priority="2226" stopIfTrue="1" operator="between">
      <formula>0</formula>
      <formula>89.99</formula>
    </cfRule>
    <cfRule type="cellIs" dxfId="2340" priority="2227" stopIfTrue="1" operator="between">
      <formula>90</formula>
      <formula>110</formula>
    </cfRule>
    <cfRule type="cellIs" dxfId="2339" priority="2228" stopIfTrue="1" operator="between">
      <formula>110.1</formula>
      <formula>5000</formula>
    </cfRule>
    <cfRule type="cellIs" dxfId="2338" priority="2229" stopIfTrue="1" operator="between">
      <formula>0</formula>
      <formula>89.99</formula>
    </cfRule>
    <cfRule type="cellIs" dxfId="2337" priority="2230" stopIfTrue="1" operator="between">
      <formula>90</formula>
      <formula>110</formula>
    </cfRule>
    <cfRule type="cellIs" dxfId="2336" priority="2231" stopIfTrue="1" operator="between">
      <formula>110.1</formula>
      <formula>5000</formula>
    </cfRule>
    <cfRule type="cellIs" dxfId="2335" priority="2223" stopIfTrue="1" operator="between">
      <formula>0</formula>
      <formula>89.99</formula>
    </cfRule>
    <cfRule type="cellIs" dxfId="2334" priority="2217" stopIfTrue="1" operator="between">
      <formula>0</formula>
      <formula>89.99</formula>
    </cfRule>
    <cfRule type="cellIs" dxfId="2333" priority="2216" stopIfTrue="1" operator="between">
      <formula>110.1</formula>
      <formula>5000</formula>
    </cfRule>
    <cfRule type="cellIs" dxfId="2332" priority="2208" stopIfTrue="1" operator="between">
      <formula>0</formula>
      <formula>89.99</formula>
    </cfRule>
    <cfRule type="cellIs" dxfId="2331" priority="2209" stopIfTrue="1" operator="between">
      <formula>90</formula>
      <formula>110</formula>
    </cfRule>
    <cfRule type="cellIs" dxfId="2330" priority="2210" stopIfTrue="1" operator="between">
      <formula>110.1</formula>
      <formula>5000</formula>
    </cfRule>
    <cfRule type="cellIs" dxfId="2329" priority="2211" stopIfTrue="1" operator="between">
      <formula>0</formula>
      <formula>89.99</formula>
    </cfRule>
    <cfRule type="cellIs" dxfId="2328" priority="2212" stopIfTrue="1" operator="between">
      <formula>90</formula>
      <formula>110</formula>
    </cfRule>
    <cfRule type="cellIs" dxfId="2327" priority="2213" stopIfTrue="1" operator="between">
      <formula>110.1</formula>
      <formula>5000</formula>
    </cfRule>
    <cfRule type="cellIs" dxfId="2326" priority="2214" stopIfTrue="1" operator="between">
      <formula>0</formula>
      <formula>89.99</formula>
    </cfRule>
    <cfRule type="cellIs" dxfId="2325" priority="2215" stopIfTrue="1" operator="between">
      <formula>90</formula>
      <formula>110</formula>
    </cfRule>
    <cfRule type="cellIs" dxfId="2324" priority="2218" stopIfTrue="1" operator="between">
      <formula>90</formula>
      <formula>110</formula>
    </cfRule>
    <cfRule type="cellIs" dxfId="2323" priority="2219" stopIfTrue="1" operator="between">
      <formula>110.1</formula>
      <formula>5000</formula>
    </cfRule>
    <cfRule type="cellIs" dxfId="2322" priority="2220" stopIfTrue="1" operator="between">
      <formula>0</formula>
      <formula>89.99</formula>
    </cfRule>
  </conditionalFormatting>
  <conditionalFormatting sqref="AR558:AS560">
    <cfRule type="cellIs" dxfId="2321" priority="2232" stopIfTrue="1" operator="between">
      <formula>0</formula>
      <formula>89.99</formula>
    </cfRule>
    <cfRule type="cellIs" dxfId="2320" priority="2233" stopIfTrue="1" operator="between">
      <formula>90</formula>
      <formula>110</formula>
    </cfRule>
    <cfRule type="cellIs" dxfId="2319" priority="2234" stopIfTrue="1" operator="between">
      <formula>110.1</formula>
      <formula>5000</formula>
    </cfRule>
  </conditionalFormatting>
  <conditionalFormatting sqref="AR561:AS561">
    <cfRule type="cellIs" dxfId="2318" priority="1633" stopIfTrue="1" operator="between">
      <formula>500.1</formula>
      <formula>5000</formula>
    </cfRule>
    <cfRule type="cellIs" dxfId="2317" priority="1578" stopIfTrue="1" operator="between">
      <formula>45</formula>
      <formula>100</formula>
    </cfRule>
    <cfRule type="cellIs" dxfId="2316" priority="1579" stopIfTrue="1" operator="equal">
      <formula>"40.0"</formula>
    </cfRule>
    <cfRule type="cellIs" dxfId="2315" priority="1580" stopIfTrue="1" operator="between">
      <formula>-8.1</formula>
      <formula>-10</formula>
    </cfRule>
    <cfRule type="cellIs" dxfId="2314" priority="1581" stopIfTrue="1" operator="between">
      <formula>-9.9</formula>
      <formula>-10</formula>
    </cfRule>
    <cfRule type="cellIs" dxfId="2313" priority="1582" stopIfTrue="1" operator="between">
      <formula>-9.9</formula>
      <formula>-10</formula>
    </cfRule>
    <cfRule type="cellIs" dxfId="2312" priority="1583" stopIfTrue="1" operator="between">
      <formula>20</formula>
      <formula>39.99</formula>
    </cfRule>
    <cfRule type="cellIs" dxfId="2311" priority="1584" stopIfTrue="1" operator="between">
      <formula>40</formula>
      <formula>500</formula>
    </cfRule>
    <cfRule type="cellIs" dxfId="2310" priority="1628" stopIfTrue="1" operator="between">
      <formula>-8.1</formula>
      <formula>-10</formula>
    </cfRule>
    <cfRule type="cellIs" dxfId="2309" priority="1627" stopIfTrue="1" operator="equal">
      <formula>"40.0"</formula>
    </cfRule>
    <cfRule type="cellIs" dxfId="2308" priority="1626" stopIfTrue="1" operator="between">
      <formula>45</formula>
      <formula>100</formula>
    </cfRule>
    <cfRule type="cellIs" dxfId="2307" priority="1625" stopIfTrue="1" operator="between">
      <formula>500.1</formula>
      <formula>5000</formula>
    </cfRule>
    <cfRule type="cellIs" dxfId="2306" priority="1624" stopIfTrue="1" operator="between">
      <formula>40</formula>
      <formula>500</formula>
    </cfRule>
    <cfRule type="cellIs" dxfId="2305" priority="1623" stopIfTrue="1" operator="between">
      <formula>20</formula>
      <formula>39.99</formula>
    </cfRule>
    <cfRule type="cellIs" dxfId="2304" priority="1622" stopIfTrue="1" operator="between">
      <formula>-9.9</formula>
      <formula>-10</formula>
    </cfRule>
    <cfRule type="cellIs" dxfId="2303" priority="1621" stopIfTrue="1" operator="between">
      <formula>-9.9</formula>
      <formula>-10</formula>
    </cfRule>
    <cfRule type="cellIs" dxfId="2302" priority="1603" stopIfTrue="1" operator="equal">
      <formula>"40.0"</formula>
    </cfRule>
    <cfRule type="cellIs" dxfId="2301" priority="1619" stopIfTrue="1" operator="equal">
      <formula>"40.0"</formula>
    </cfRule>
    <cfRule type="cellIs" dxfId="2300" priority="1618" stopIfTrue="1" operator="between">
      <formula>45</formula>
      <formula>100</formula>
    </cfRule>
    <cfRule type="cellIs" dxfId="2299" priority="1617" stopIfTrue="1" operator="between">
      <formula>500.1</formula>
      <formula>5000</formula>
    </cfRule>
    <cfRule type="cellIs" dxfId="2298" priority="1616" stopIfTrue="1" operator="between">
      <formula>40</formula>
      <formula>500</formula>
    </cfRule>
    <cfRule type="cellIs" dxfId="2297" priority="1629" stopIfTrue="1" operator="between">
      <formula>-9.9</formula>
      <formula>-10</formula>
    </cfRule>
    <cfRule type="cellIs" dxfId="2296" priority="1635" stopIfTrue="1" operator="equal">
      <formula>"40.0"</formula>
    </cfRule>
    <cfRule type="cellIs" dxfId="2295" priority="1636" stopIfTrue="1" operator="between">
      <formula>-8.1</formula>
      <formula>-10</formula>
    </cfRule>
    <cfRule type="cellIs" dxfId="2294" priority="1637" stopIfTrue="1" operator="between">
      <formula>-9.9</formula>
      <formula>-10</formula>
    </cfRule>
    <cfRule type="cellIs" dxfId="2293" priority="1638" stopIfTrue="1" operator="between">
      <formula>-9.9</formula>
      <formula>-10</formula>
    </cfRule>
    <cfRule type="cellIs" dxfId="2292" priority="1639" stopIfTrue="1" operator="between">
      <formula>20</formula>
      <formula>39.99</formula>
    </cfRule>
    <cfRule type="cellIs" dxfId="2291" priority="1640" stopIfTrue="1" operator="between">
      <formula>40</formula>
      <formula>500</formula>
    </cfRule>
    <cfRule type="cellIs" dxfId="2290" priority="1615" stopIfTrue="1" operator="between">
      <formula>20</formula>
      <formula>39.99</formula>
    </cfRule>
    <cfRule type="cellIs" dxfId="2289" priority="1602" stopIfTrue="1" operator="between">
      <formula>45</formula>
      <formula>100</formula>
    </cfRule>
    <cfRule type="cellIs" dxfId="2288" priority="1614" stopIfTrue="1" operator="between">
      <formula>-9.9</formula>
      <formula>-10</formula>
    </cfRule>
    <cfRule type="cellIs" dxfId="2287" priority="1613" stopIfTrue="1" operator="between">
      <formula>-9.9</formula>
      <formula>-10</formula>
    </cfRule>
    <cfRule type="cellIs" dxfId="2286" priority="1612" stopIfTrue="1" operator="between">
      <formula>-8.1</formula>
      <formula>-10</formula>
    </cfRule>
    <cfRule type="cellIs" dxfId="2285" priority="1611" stopIfTrue="1" operator="equal">
      <formula>"40.0"</formula>
    </cfRule>
    <cfRule type="cellIs" dxfId="2284" priority="1610" stopIfTrue="1" operator="between">
      <formula>45</formula>
      <formula>100</formula>
    </cfRule>
    <cfRule type="cellIs" dxfId="2283" priority="1601" stopIfTrue="1" operator="between">
      <formula>500.1</formula>
      <formula>5000</formula>
    </cfRule>
    <cfRule type="cellIs" dxfId="2282" priority="1609" stopIfTrue="1" operator="between">
      <formula>500.1</formula>
      <formula>5000</formula>
    </cfRule>
    <cfRule type="cellIs" dxfId="2281" priority="1589" stopIfTrue="1" operator="between">
      <formula>-9.9</formula>
      <formula>-10</formula>
    </cfRule>
    <cfRule type="cellIs" dxfId="2280" priority="1608" stopIfTrue="1" operator="between">
      <formula>40</formula>
      <formula>500</formula>
    </cfRule>
    <cfRule type="cellIs" dxfId="2279" priority="1607" stopIfTrue="1" operator="between">
      <formula>20</formula>
      <formula>39.99</formula>
    </cfRule>
    <cfRule type="cellIs" dxfId="2278" priority="1606" stopIfTrue="1" operator="between">
      <formula>-9.9</formula>
      <formula>-10</formula>
    </cfRule>
    <cfRule type="cellIs" dxfId="2277" priority="1600" stopIfTrue="1" operator="between">
      <formula>40</formula>
      <formula>500</formula>
    </cfRule>
    <cfRule type="cellIs" dxfId="2276" priority="1620" stopIfTrue="1" operator="between">
      <formula>-8.1</formula>
      <formula>-10</formula>
    </cfRule>
    <cfRule type="cellIs" dxfId="2275" priority="1605" stopIfTrue="1" operator="between">
      <formula>-9.9</formula>
      <formula>-10</formula>
    </cfRule>
    <cfRule type="cellIs" dxfId="2274" priority="1630" stopIfTrue="1" operator="between">
      <formula>-9.9</formula>
      <formula>-10</formula>
    </cfRule>
    <cfRule type="cellIs" dxfId="2273" priority="1631" stopIfTrue="1" operator="between">
      <formula>20</formula>
      <formula>39.99</formula>
    </cfRule>
    <cfRule type="cellIs" dxfId="2272" priority="1632" stopIfTrue="1" operator="between">
      <formula>40</formula>
      <formula>500</formula>
    </cfRule>
    <cfRule type="cellIs" dxfId="2271" priority="1599" stopIfTrue="1" operator="between">
      <formula>20</formula>
      <formula>39.99</formula>
    </cfRule>
    <cfRule type="cellIs" dxfId="2270" priority="1598" stopIfTrue="1" operator="between">
      <formula>-9.9</formula>
      <formula>-10</formula>
    </cfRule>
    <cfRule type="cellIs" dxfId="2269" priority="1597" stopIfTrue="1" operator="between">
      <formula>-9.9</formula>
      <formula>-10</formula>
    </cfRule>
    <cfRule type="cellIs" dxfId="2268" priority="1585" stopIfTrue="1" operator="between">
      <formula>500.1</formula>
      <formula>5000</formula>
    </cfRule>
    <cfRule type="cellIs" dxfId="2267" priority="1596" stopIfTrue="1" operator="between">
      <formula>-8.1</formula>
      <formula>-10</formula>
    </cfRule>
    <cfRule type="cellIs" dxfId="2266" priority="1595" stopIfTrue="1" operator="equal">
      <formula>"40.0"</formula>
    </cfRule>
    <cfRule type="cellIs" dxfId="2265" priority="1594" stopIfTrue="1" operator="between">
      <formula>45</formula>
      <formula>100</formula>
    </cfRule>
    <cfRule type="cellIs" dxfId="2264" priority="1593" stopIfTrue="1" operator="between">
      <formula>500.1</formula>
      <formula>5000</formula>
    </cfRule>
    <cfRule type="cellIs" dxfId="2263" priority="1649" stopIfTrue="1" operator="between">
      <formula>500.1</formula>
      <formula>5000</formula>
    </cfRule>
    <cfRule type="cellIs" dxfId="2262" priority="1648" stopIfTrue="1" operator="between">
      <formula>40</formula>
      <formula>500</formula>
    </cfRule>
    <cfRule type="cellIs" dxfId="2261" priority="1592" stopIfTrue="1" operator="between">
      <formula>40</formula>
      <formula>500</formula>
    </cfRule>
    <cfRule type="cellIs" dxfId="2260" priority="1591" stopIfTrue="1" operator="between">
      <formula>20</formula>
      <formula>39.99</formula>
    </cfRule>
    <cfRule type="cellIs" dxfId="2259" priority="1590" stopIfTrue="1" operator="between">
      <formula>-9.9</formula>
      <formula>-10</formula>
    </cfRule>
    <cfRule type="cellIs" dxfId="2258" priority="1634" stopIfTrue="1" operator="between">
      <formula>45</formula>
      <formula>100</formula>
    </cfRule>
    <cfRule type="cellIs" dxfId="2257" priority="1647" stopIfTrue="1" operator="between">
      <formula>20</formula>
      <formula>39.99</formula>
    </cfRule>
    <cfRule type="cellIs" dxfId="2256" priority="1646" stopIfTrue="1" operator="between">
      <formula>-9.9</formula>
      <formula>-10</formula>
    </cfRule>
    <cfRule type="cellIs" dxfId="2255" priority="1645" stopIfTrue="1" operator="between">
      <formula>-9.9</formula>
      <formula>-10</formula>
    </cfRule>
    <cfRule type="cellIs" dxfId="2254" priority="1644" stopIfTrue="1" operator="between">
      <formula>-8.1</formula>
      <formula>-10</formula>
    </cfRule>
    <cfRule type="cellIs" dxfId="2253" priority="1643" stopIfTrue="1" operator="equal">
      <formula>"40.0"</formula>
    </cfRule>
    <cfRule type="cellIs" dxfId="2252" priority="1642" stopIfTrue="1" operator="between">
      <formula>45</formula>
      <formula>100</formula>
    </cfRule>
    <cfRule type="cellIs" dxfId="2251" priority="1588" stopIfTrue="1" operator="between">
      <formula>-8.1</formula>
      <formula>-10</formula>
    </cfRule>
    <cfRule type="cellIs" dxfId="2250" priority="1587" stopIfTrue="1" operator="equal">
      <formula>"40.0"</formula>
    </cfRule>
    <cfRule type="cellIs" dxfId="2249" priority="1586" stopIfTrue="1" operator="between">
      <formula>45</formula>
      <formula>100</formula>
    </cfRule>
    <cfRule type="cellIs" dxfId="2248" priority="1641" stopIfTrue="1" operator="between">
      <formula>500.1</formula>
      <formula>5000</formula>
    </cfRule>
    <cfRule type="cellIs" dxfId="2247" priority="1604" stopIfTrue="1" operator="between">
      <formula>-8.1</formula>
      <formula>-10</formula>
    </cfRule>
  </conditionalFormatting>
  <conditionalFormatting sqref="AR567:AS569">
    <cfRule type="cellIs" dxfId="2246" priority="1753" stopIfTrue="1" operator="between">
      <formula>500.1</formula>
      <formula>5000</formula>
    </cfRule>
    <cfRule type="cellIs" dxfId="2245" priority="1752" stopIfTrue="1" operator="between">
      <formula>40</formula>
      <formula>500</formula>
    </cfRule>
    <cfRule type="cellIs" dxfId="2244" priority="1751" stopIfTrue="1" operator="between">
      <formula>20</formula>
      <formula>39.99</formula>
    </cfRule>
    <cfRule type="cellIs" dxfId="2243" priority="1750" stopIfTrue="1" operator="between">
      <formula>-9.9</formula>
      <formula>-10</formula>
    </cfRule>
    <cfRule type="cellIs" dxfId="2242" priority="1749" stopIfTrue="1" operator="between">
      <formula>-9.9</formula>
      <formula>-10</formula>
    </cfRule>
    <cfRule type="cellIs" dxfId="2241" priority="1748" stopIfTrue="1" operator="between">
      <formula>-8.1</formula>
      <formula>-10</formula>
    </cfRule>
    <cfRule type="cellIs" dxfId="2240" priority="1746" stopIfTrue="1" operator="between">
      <formula>45</formula>
      <formula>100</formula>
    </cfRule>
    <cfRule type="cellIs" dxfId="2239" priority="1745" stopIfTrue="1" operator="between">
      <formula>500.1</formula>
      <formula>5000</formula>
    </cfRule>
    <cfRule type="cellIs" dxfId="2238" priority="1744" stopIfTrue="1" operator="between">
      <formula>40</formula>
      <formula>500</formula>
    </cfRule>
    <cfRule type="cellIs" dxfId="2237" priority="1743" stopIfTrue="1" operator="between">
      <formula>20</formula>
      <formula>39.99</formula>
    </cfRule>
    <cfRule type="cellIs" dxfId="2236" priority="1742" stopIfTrue="1" operator="between">
      <formula>-9.9</formula>
      <formula>-10</formula>
    </cfRule>
    <cfRule type="cellIs" dxfId="2235" priority="1741" stopIfTrue="1" operator="between">
      <formula>-9.9</formula>
      <formula>-10</formula>
    </cfRule>
    <cfRule type="cellIs" dxfId="2234" priority="1740" stopIfTrue="1" operator="between">
      <formula>-8.1</formula>
      <formula>-10</formula>
    </cfRule>
    <cfRule type="cellIs" dxfId="2233" priority="1739" stopIfTrue="1" operator="equal">
      <formula>"40.0"</formula>
    </cfRule>
    <cfRule type="cellIs" dxfId="2232" priority="1738" stopIfTrue="1" operator="between">
      <formula>45</formula>
      <formula>100</formula>
    </cfRule>
    <cfRule type="cellIs" dxfId="2231" priority="1737" stopIfTrue="1" operator="between">
      <formula>500.1</formula>
      <formula>5000</formula>
    </cfRule>
    <cfRule type="cellIs" dxfId="2230" priority="1736" stopIfTrue="1" operator="between">
      <formula>40</formula>
      <formula>500</formula>
    </cfRule>
    <cfRule type="cellIs" dxfId="2229" priority="1735" stopIfTrue="1" operator="between">
      <formula>20</formula>
      <formula>39.99</formula>
    </cfRule>
    <cfRule type="cellIs" dxfId="2228" priority="1734" stopIfTrue="1" operator="between">
      <formula>-9.9</formula>
      <formula>-10</formula>
    </cfRule>
    <cfRule type="cellIs" dxfId="2227" priority="1733" stopIfTrue="1" operator="between">
      <formula>-9.9</formula>
      <formula>-10</formula>
    </cfRule>
    <cfRule type="cellIs" dxfId="2226" priority="1731" stopIfTrue="1" operator="equal">
      <formula>"40.0"</formula>
    </cfRule>
    <cfRule type="cellIs" dxfId="2225" priority="1730" stopIfTrue="1" operator="between">
      <formula>45</formula>
      <formula>100</formula>
    </cfRule>
    <cfRule type="cellIs" dxfId="2224" priority="1729" stopIfTrue="1" operator="between">
      <formula>500.1</formula>
      <formula>5000</formula>
    </cfRule>
    <cfRule type="cellIs" dxfId="2223" priority="1728" stopIfTrue="1" operator="between">
      <formula>40</formula>
      <formula>500</formula>
    </cfRule>
    <cfRule type="cellIs" dxfId="2222" priority="1727" stopIfTrue="1" operator="between">
      <formula>20</formula>
      <formula>39.99</formula>
    </cfRule>
    <cfRule type="cellIs" dxfId="2221" priority="1726" stopIfTrue="1" operator="between">
      <formula>-9.9</formula>
      <formula>-10</formula>
    </cfRule>
    <cfRule type="cellIs" dxfId="2220" priority="1747" stopIfTrue="1" operator="equal">
      <formula>"40.0"</formula>
    </cfRule>
    <cfRule type="cellIs" dxfId="2219" priority="1732" stopIfTrue="1" operator="between">
      <formula>-8.1</formula>
      <formula>-10</formula>
    </cfRule>
    <cfRule type="cellIs" dxfId="2218" priority="1725" stopIfTrue="1" operator="between">
      <formula>-9.9</formula>
      <formula>-10</formula>
    </cfRule>
    <cfRule type="cellIs" dxfId="2217" priority="1724" stopIfTrue="1" operator="between">
      <formula>-8.1</formula>
      <formula>-10</formula>
    </cfRule>
    <cfRule type="cellIs" dxfId="2216" priority="1723" stopIfTrue="1" operator="equal">
      <formula>"40.0"</formula>
    </cfRule>
    <cfRule type="cellIs" dxfId="2215" priority="1722" stopIfTrue="1" operator="between">
      <formula>45</formula>
      <formula>100</formula>
    </cfRule>
    <cfRule type="cellIs" dxfId="2214" priority="1792" stopIfTrue="1" operator="between">
      <formula>40</formula>
      <formula>500</formula>
    </cfRule>
    <cfRule type="cellIs" dxfId="2213" priority="1791" stopIfTrue="1" operator="between">
      <formula>20</formula>
      <formula>39.99</formula>
    </cfRule>
    <cfRule type="cellIs" dxfId="2212" priority="1790" stopIfTrue="1" operator="between">
      <formula>-9.9</formula>
      <formula>-10</formula>
    </cfRule>
    <cfRule type="cellIs" dxfId="2211" priority="1789" stopIfTrue="1" operator="between">
      <formula>-9.9</formula>
      <formula>-10</formula>
    </cfRule>
    <cfRule type="cellIs" dxfId="2210" priority="1788" stopIfTrue="1" operator="between">
      <formula>-8.1</formula>
      <formula>-10</formula>
    </cfRule>
    <cfRule type="cellIs" dxfId="2209" priority="1787" stopIfTrue="1" operator="equal">
      <formula>"40.0"</formula>
    </cfRule>
    <cfRule type="cellIs" dxfId="2208" priority="1786" stopIfTrue="1" operator="between">
      <formula>45</formula>
      <formula>100</formula>
    </cfRule>
    <cfRule type="cellIs" dxfId="2207" priority="1785" stopIfTrue="1" operator="between">
      <formula>500.1</formula>
      <formula>5000</formula>
    </cfRule>
    <cfRule type="cellIs" dxfId="2206" priority="1784" stopIfTrue="1" operator="between">
      <formula>40</formula>
      <formula>500</formula>
    </cfRule>
    <cfRule type="cellIs" dxfId="2205" priority="1783" stopIfTrue="1" operator="between">
      <formula>20</formula>
      <formula>39.99</formula>
    </cfRule>
    <cfRule type="cellIs" dxfId="2204" priority="1782" stopIfTrue="1" operator="between">
      <formula>-9.9</formula>
      <formula>-10</formula>
    </cfRule>
    <cfRule type="cellIs" dxfId="2203" priority="1781" stopIfTrue="1" operator="between">
      <formula>-9.9</formula>
      <formula>-10</formula>
    </cfRule>
    <cfRule type="cellIs" dxfId="2202" priority="1780" stopIfTrue="1" operator="between">
      <formula>-8.1</formula>
      <formula>-10</formula>
    </cfRule>
    <cfRule type="cellIs" dxfId="2201" priority="1779" stopIfTrue="1" operator="equal">
      <formula>"40.0"</formula>
    </cfRule>
    <cfRule type="cellIs" dxfId="2200" priority="1778" stopIfTrue="1" operator="between">
      <formula>45</formula>
      <formula>100</formula>
    </cfRule>
    <cfRule type="cellIs" dxfId="2199" priority="1793" stopIfTrue="1" operator="between">
      <formula>500.1</formula>
      <formula>5000</formula>
    </cfRule>
    <cfRule type="cellIs" dxfId="2198" priority="1777" stopIfTrue="1" operator="between">
      <formula>500.1</formula>
      <formula>5000</formula>
    </cfRule>
    <cfRule type="cellIs" dxfId="2197" priority="1776" stopIfTrue="1" operator="between">
      <formula>40</formula>
      <formula>500</formula>
    </cfRule>
    <cfRule type="cellIs" dxfId="2196" priority="1775" stopIfTrue="1" operator="between">
      <formula>20</formula>
      <formula>39.99</formula>
    </cfRule>
    <cfRule type="cellIs" dxfId="2195" priority="1774" stopIfTrue="1" operator="between">
      <formula>-9.9</formula>
      <formula>-10</formula>
    </cfRule>
    <cfRule type="cellIs" dxfId="2194" priority="1773" stopIfTrue="1" operator="between">
      <formula>-9.9</formula>
      <formula>-10</formula>
    </cfRule>
    <cfRule type="cellIs" dxfId="2193" priority="1772" stopIfTrue="1" operator="between">
      <formula>-8.1</formula>
      <formula>-10</formula>
    </cfRule>
    <cfRule type="cellIs" dxfId="2192" priority="1771" stopIfTrue="1" operator="equal">
      <formula>"40.0"</formula>
    </cfRule>
    <cfRule type="cellIs" dxfId="2191" priority="1770" stopIfTrue="1" operator="between">
      <formula>45</formula>
      <formula>100</formula>
    </cfRule>
    <cfRule type="cellIs" dxfId="2190" priority="1769" stopIfTrue="1" operator="between">
      <formula>500.1</formula>
      <formula>5000</formula>
    </cfRule>
    <cfRule type="cellIs" dxfId="2189" priority="1768" stopIfTrue="1" operator="between">
      <formula>40</formula>
      <formula>500</formula>
    </cfRule>
    <cfRule type="cellIs" dxfId="2188" priority="1767" stopIfTrue="1" operator="between">
      <formula>20</formula>
      <formula>39.99</formula>
    </cfRule>
    <cfRule type="cellIs" dxfId="2187" priority="1766" stopIfTrue="1" operator="between">
      <formula>-9.9</formula>
      <formula>-10</formula>
    </cfRule>
    <cfRule type="cellIs" dxfId="2186" priority="1765" stopIfTrue="1" operator="between">
      <formula>-9.9</formula>
      <formula>-10</formula>
    </cfRule>
    <cfRule type="cellIs" dxfId="2185" priority="1764" stopIfTrue="1" operator="between">
      <formula>-8.1</formula>
      <formula>-10</formula>
    </cfRule>
    <cfRule type="cellIs" dxfId="2184" priority="1763" stopIfTrue="1" operator="equal">
      <formula>"40.0"</formula>
    </cfRule>
    <cfRule type="cellIs" dxfId="2183" priority="1762" stopIfTrue="1" operator="between">
      <formula>45</formula>
      <formula>100</formula>
    </cfRule>
    <cfRule type="cellIs" dxfId="2182" priority="1761" stopIfTrue="1" operator="between">
      <formula>500.1</formula>
      <formula>5000</formula>
    </cfRule>
    <cfRule type="cellIs" dxfId="2181" priority="1760" stopIfTrue="1" operator="between">
      <formula>40</formula>
      <formula>500</formula>
    </cfRule>
    <cfRule type="cellIs" dxfId="2180" priority="1759" stopIfTrue="1" operator="between">
      <formula>20</formula>
      <formula>39.99</formula>
    </cfRule>
    <cfRule type="cellIs" dxfId="2179" priority="1758" stopIfTrue="1" operator="between">
      <formula>-9.9</formula>
      <formula>-10</formula>
    </cfRule>
    <cfRule type="cellIs" dxfId="2178" priority="1757" stopIfTrue="1" operator="between">
      <formula>-9.9</formula>
      <formula>-10</formula>
    </cfRule>
    <cfRule type="cellIs" dxfId="2177" priority="1756" stopIfTrue="1" operator="between">
      <formula>-8.1</formula>
      <formula>-10</formula>
    </cfRule>
    <cfRule type="cellIs" dxfId="2176" priority="1755" stopIfTrue="1" operator="equal">
      <formula>"40.0"</formula>
    </cfRule>
    <cfRule type="cellIs" dxfId="2175" priority="1754" stopIfTrue="1" operator="between">
      <formula>45</formula>
      <formula>100</formula>
    </cfRule>
  </conditionalFormatting>
  <conditionalFormatting sqref="AR570:AS578 AR537:AS539 AR590:AS592 AR684:AS685 AR246 AR280:AS282 AR284:AS291 AR293:AS308 AR311:AS311 AR313:AS319 AR321:AS321 AR324:AS324 AR337:AS342 AR344:AS344 AR347:AS356 AR388:AS388 AR390:AS408 AR410:AS411 AR415:AS415 AR420:AS430 AR432:AS440 AR445:AS446 AR448:AS451 AR455:AS465 AR467:AS473 AR477:AS477 AR479:AS489 AR491:AS493 AR495:AS500 AR504:AS508 AR510:AS511 AR516:AS526 AR528:AS529 AR532:AS535 AR542:AS557 AR562:AS566 AR581:AS584 AR595:AS595 AR597:AS597 AR600:AS603 AR606:AS608 AR611:AS611 AR613:AS617 AR619:AS619 AR622:AS622 AR625:AS626 AR628:AS628 AR638:AS641 AR647:AS647 AR650:AS651 AR653:AS654 AR656:AS658 AR660:AS660 AR662:AS663 AR665:AS668 AR670:AS673 AR675:AS679 AR682:AS682 AR700:AS700 AR709:AS712 AR716:AS716 AS718:AS720 AR724:AS725 AR727:AS727 AR730:AS730 AR745:AS748 AR750:AS753 AR756:AS756 AR758:AS761 AR764:AS767 AR769:AS772 AR781:AS782 AR787:AS788 AR816:AS818 AR820:AS835 AR837:AS844 AR847:AS847 AR849:AS849 AR852:AS852 AR855:AS857 AR859:AS859 AR867:AS867 AR873:AS873 AR877:AS877 AR880:AS882 AR884:AS884 AR890:AS890 AR899:AS899 AR902:AS902 AR912:AS918 AR923:AS924 AR926:AS926 AR928:AS928 AR938:AS938 AR942:AS944 AR959:AS961 AR964:AS964 AR360:AS361 AR363:AS373 AR377:AS377 AR774:AS778 AR327:AS332 AR334:AS335 AR643:AS644 AR737:AS738 AR740:AS743 AR790:AS798 AR800:AS807 AR907:AS909 AR559:AS560 AR632:AS633 AR636:AS636 AR697:AS698 AR702:AS706 AR886:AS887 AR379:AS381 AR383:AS386 AR809:AS814 AR718:AR719">
    <cfRule type="cellIs" dxfId="2174" priority="3170" stopIfTrue="1" operator="between">
      <formula>0</formula>
      <formula>89.99</formula>
    </cfRule>
  </conditionalFormatting>
  <conditionalFormatting sqref="AR576:AS576 AR374:AS374 AR441:AS441 AR502:AS502 AR674:AS674 AR851:AS851">
    <cfRule type="cellIs" dxfId="2173" priority="3173" stopIfTrue="1" operator="equal">
      <formula>31</formula>
    </cfRule>
  </conditionalFormatting>
  <conditionalFormatting sqref="AR579:AS579">
    <cfRule type="cellIs" dxfId="2172" priority="1677" stopIfTrue="1" operator="between">
      <formula>-9.9</formula>
      <formula>-10</formula>
    </cfRule>
    <cfRule type="cellIs" dxfId="2171" priority="1678" stopIfTrue="1" operator="between">
      <formula>-9.9</formula>
      <formula>-10</formula>
    </cfRule>
    <cfRule type="cellIs" dxfId="2170" priority="1679" stopIfTrue="1" operator="between">
      <formula>20</formula>
      <formula>39.99</formula>
    </cfRule>
    <cfRule type="cellIs" dxfId="2169" priority="1680" stopIfTrue="1" operator="between">
      <formula>40</formula>
      <formula>500</formula>
    </cfRule>
    <cfRule type="cellIs" dxfId="2168" priority="1681" stopIfTrue="1" operator="between">
      <formula>500.1</formula>
      <formula>5000</formula>
    </cfRule>
    <cfRule type="cellIs" dxfId="2167" priority="1682" stopIfTrue="1" operator="between">
      <formula>45</formula>
      <formula>100</formula>
    </cfRule>
    <cfRule type="cellIs" dxfId="2166" priority="1683" stopIfTrue="1" operator="equal">
      <formula>"40.0"</formula>
    </cfRule>
    <cfRule type="cellIs" dxfId="2165" priority="1684" stopIfTrue="1" operator="between">
      <formula>-8.1</formula>
      <formula>-10</formula>
    </cfRule>
    <cfRule type="cellIs" dxfId="2164" priority="1685" stopIfTrue="1" operator="between">
      <formula>-9.9</formula>
      <formula>-10</formula>
    </cfRule>
    <cfRule type="cellIs" dxfId="2163" priority="1686" stopIfTrue="1" operator="between">
      <formula>-9.9</formula>
      <formula>-10</formula>
    </cfRule>
    <cfRule type="cellIs" dxfId="2162" priority="1687" stopIfTrue="1" operator="between">
      <formula>20</formula>
      <formula>39.99</formula>
    </cfRule>
    <cfRule type="cellIs" dxfId="2161" priority="1688" stopIfTrue="1" operator="between">
      <formula>40</formula>
      <formula>500</formula>
    </cfRule>
    <cfRule type="cellIs" dxfId="2160" priority="1689" stopIfTrue="1" operator="between">
      <formula>500.1</formula>
      <formula>5000</formula>
    </cfRule>
    <cfRule type="cellIs" dxfId="2159" priority="1690" stopIfTrue="1" operator="between">
      <formula>45</formula>
      <formula>100</formula>
    </cfRule>
    <cfRule type="cellIs" dxfId="2158" priority="1691" stopIfTrue="1" operator="equal">
      <formula>"40.0"</formula>
    </cfRule>
    <cfRule type="cellIs" dxfId="2157" priority="1692" stopIfTrue="1" operator="between">
      <formula>-8.1</formula>
      <formula>-10</formula>
    </cfRule>
    <cfRule type="cellIs" dxfId="2156" priority="1693" stopIfTrue="1" operator="between">
      <formula>-9.9</formula>
      <formula>-10</formula>
    </cfRule>
    <cfRule type="cellIs" dxfId="2155" priority="1694" stopIfTrue="1" operator="between">
      <formula>-9.9</formula>
      <formula>-10</formula>
    </cfRule>
    <cfRule type="cellIs" dxfId="2154" priority="1695" stopIfTrue="1" operator="between">
      <formula>20</formula>
      <formula>39.99</formula>
    </cfRule>
    <cfRule type="cellIs" dxfId="2153" priority="1696" stopIfTrue="1" operator="between">
      <formula>40</formula>
      <formula>500</formula>
    </cfRule>
    <cfRule type="cellIs" dxfId="2152" priority="1697" stopIfTrue="1" operator="between">
      <formula>500.1</formula>
      <formula>5000</formula>
    </cfRule>
    <cfRule type="cellIs" dxfId="2151" priority="1698" stopIfTrue="1" operator="between">
      <formula>45</formula>
      <formula>100</formula>
    </cfRule>
    <cfRule type="cellIs" dxfId="2150" priority="1699" stopIfTrue="1" operator="equal">
      <formula>"40.0"</formula>
    </cfRule>
    <cfRule type="cellIs" dxfId="2149" priority="1700" stopIfTrue="1" operator="between">
      <formula>-8.1</formula>
      <formula>-10</formula>
    </cfRule>
    <cfRule type="cellIs" dxfId="2148" priority="1701" stopIfTrue="1" operator="between">
      <formula>-9.9</formula>
      <formula>-10</formula>
    </cfRule>
    <cfRule type="cellIs" dxfId="2147" priority="1702" stopIfTrue="1" operator="between">
      <formula>-9.9</formula>
      <formula>-10</formula>
    </cfRule>
    <cfRule type="cellIs" dxfId="2146" priority="1703" stopIfTrue="1" operator="between">
      <formula>20</formula>
      <formula>39.99</formula>
    </cfRule>
    <cfRule type="cellIs" dxfId="2145" priority="1704" stopIfTrue="1" operator="between">
      <formula>40</formula>
      <formula>500</formula>
    </cfRule>
    <cfRule type="cellIs" dxfId="2144" priority="1705" stopIfTrue="1" operator="between">
      <formula>500.1</formula>
      <formula>5000</formula>
    </cfRule>
    <cfRule type="cellIs" dxfId="2143" priority="1706" stopIfTrue="1" operator="between">
      <formula>45</formula>
      <formula>100</formula>
    </cfRule>
    <cfRule type="cellIs" dxfId="2142" priority="1707" stopIfTrue="1" operator="equal">
      <formula>"40.0"</formula>
    </cfRule>
    <cfRule type="cellIs" dxfId="2141" priority="1708" stopIfTrue="1" operator="between">
      <formula>-8.1</formula>
      <formula>-10</formula>
    </cfRule>
    <cfRule type="cellIs" dxfId="2140" priority="1709" stopIfTrue="1" operator="between">
      <formula>-9.9</formula>
      <formula>-10</formula>
    </cfRule>
    <cfRule type="cellIs" dxfId="2139" priority="1710" stopIfTrue="1" operator="between">
      <formula>-9.9</formula>
      <formula>-10</formula>
    </cfRule>
    <cfRule type="cellIs" dxfId="2138" priority="1711" stopIfTrue="1" operator="between">
      <formula>20</formula>
      <formula>39.99</formula>
    </cfRule>
    <cfRule type="cellIs" dxfId="2137" priority="1712" stopIfTrue="1" operator="between">
      <formula>40</formula>
      <formula>500</formula>
    </cfRule>
    <cfRule type="cellIs" dxfId="2136" priority="1713" stopIfTrue="1" operator="between">
      <formula>500.1</formula>
      <formula>5000</formula>
    </cfRule>
    <cfRule type="cellIs" dxfId="2135" priority="1650" stopIfTrue="1" operator="between">
      <formula>45</formula>
      <formula>100</formula>
    </cfRule>
    <cfRule type="cellIs" dxfId="2134" priority="1651" stopIfTrue="1" operator="equal">
      <formula>"40.0"</formula>
    </cfRule>
    <cfRule type="cellIs" dxfId="2133" priority="1652" stopIfTrue="1" operator="between">
      <formula>-8.1</formula>
      <formula>-10</formula>
    </cfRule>
    <cfRule type="cellIs" dxfId="2132" priority="1653" stopIfTrue="1" operator="between">
      <formula>-9.9</formula>
      <formula>-10</formula>
    </cfRule>
    <cfRule type="cellIs" dxfId="2131" priority="1654" stopIfTrue="1" operator="between">
      <formula>-9.9</formula>
      <formula>-10</formula>
    </cfRule>
    <cfRule type="cellIs" dxfId="2130" priority="1655" stopIfTrue="1" operator="between">
      <formula>20</formula>
      <formula>39.99</formula>
    </cfRule>
    <cfRule type="cellIs" dxfId="2129" priority="1656" stopIfTrue="1" operator="between">
      <formula>40</formula>
      <formula>500</formula>
    </cfRule>
    <cfRule type="cellIs" dxfId="2128" priority="1657" stopIfTrue="1" operator="between">
      <formula>500.1</formula>
      <formula>5000</formula>
    </cfRule>
    <cfRule type="cellIs" dxfId="2127" priority="1658" stopIfTrue="1" operator="between">
      <formula>45</formula>
      <formula>100</formula>
    </cfRule>
    <cfRule type="cellIs" dxfId="2126" priority="1659" stopIfTrue="1" operator="equal">
      <formula>"40.0"</formula>
    </cfRule>
    <cfRule type="cellIs" dxfId="2125" priority="1660" stopIfTrue="1" operator="between">
      <formula>-8.1</formula>
      <formula>-10</formula>
    </cfRule>
    <cfRule type="cellIs" dxfId="2124" priority="1661" stopIfTrue="1" operator="between">
      <formula>-9.9</formula>
      <formula>-10</formula>
    </cfRule>
    <cfRule type="cellIs" dxfId="2123" priority="1662" stopIfTrue="1" operator="between">
      <formula>-9.9</formula>
      <formula>-10</formula>
    </cfRule>
    <cfRule type="cellIs" dxfId="2122" priority="1663" stopIfTrue="1" operator="between">
      <formula>20</formula>
      <formula>39.99</formula>
    </cfRule>
    <cfRule type="cellIs" dxfId="2121" priority="1664" stopIfTrue="1" operator="between">
      <formula>40</formula>
      <formula>500</formula>
    </cfRule>
    <cfRule type="cellIs" dxfId="2120" priority="1665" stopIfTrue="1" operator="between">
      <formula>500.1</formula>
      <formula>5000</formula>
    </cfRule>
    <cfRule type="cellIs" dxfId="2119" priority="1666" stopIfTrue="1" operator="between">
      <formula>45</formula>
      <formula>100</formula>
    </cfRule>
    <cfRule type="cellIs" dxfId="2118" priority="1667" stopIfTrue="1" operator="equal">
      <formula>"40.0"</formula>
    </cfRule>
    <cfRule type="cellIs" dxfId="2117" priority="1668" stopIfTrue="1" operator="between">
      <formula>-8.1</formula>
      <formula>-10</formula>
    </cfRule>
    <cfRule type="cellIs" dxfId="2116" priority="1669" stopIfTrue="1" operator="between">
      <formula>-9.9</formula>
      <formula>-10</formula>
    </cfRule>
    <cfRule type="cellIs" dxfId="2115" priority="1670" stopIfTrue="1" operator="between">
      <formula>-9.9</formula>
      <formula>-10</formula>
    </cfRule>
    <cfRule type="cellIs" dxfId="2114" priority="1671" stopIfTrue="1" operator="between">
      <formula>20</formula>
      <formula>39.99</formula>
    </cfRule>
    <cfRule type="cellIs" dxfId="2113" priority="1672" stopIfTrue="1" operator="between">
      <formula>40</formula>
      <formula>500</formula>
    </cfRule>
    <cfRule type="cellIs" dxfId="2112" priority="1673" stopIfTrue="1" operator="between">
      <formula>500.1</formula>
      <formula>5000</formula>
    </cfRule>
    <cfRule type="cellIs" dxfId="2111" priority="1674" stopIfTrue="1" operator="between">
      <formula>45</formula>
      <formula>100</formula>
    </cfRule>
    <cfRule type="cellIs" dxfId="2110" priority="1675" stopIfTrue="1" operator="equal">
      <formula>"40.0"</formula>
    </cfRule>
    <cfRule type="cellIs" dxfId="2109" priority="1676" stopIfTrue="1" operator="between">
      <formula>-8.1</formula>
      <formula>-10</formula>
    </cfRule>
  </conditionalFormatting>
  <conditionalFormatting sqref="AR579:AS580">
    <cfRule type="cellIs" dxfId="2108" priority="1715" stopIfTrue="1" operator="equal">
      <formula>"40.0"</formula>
    </cfRule>
    <cfRule type="cellIs" dxfId="2107" priority="1714" stopIfTrue="1" operator="between">
      <formula>45</formula>
      <formula>100</formula>
    </cfRule>
    <cfRule type="cellIs" dxfId="2106" priority="1721" stopIfTrue="1" operator="between">
      <formula>500.1</formula>
      <formula>5000</formula>
    </cfRule>
    <cfRule type="cellIs" dxfId="2105" priority="1716" stopIfTrue="1" operator="between">
      <formula>-8.1</formula>
      <formula>-10</formula>
    </cfRule>
    <cfRule type="cellIs" dxfId="2104" priority="1717" stopIfTrue="1" operator="between">
      <formula>-9.9</formula>
      <formula>-10</formula>
    </cfRule>
    <cfRule type="cellIs" dxfId="2103" priority="1718" stopIfTrue="1" operator="between">
      <formula>-9.9</formula>
      <formula>-10</formula>
    </cfRule>
    <cfRule type="cellIs" dxfId="2102" priority="1719" stopIfTrue="1" operator="between">
      <formula>20</formula>
      <formula>39.99</formula>
    </cfRule>
    <cfRule type="cellIs" dxfId="2101" priority="1720" stopIfTrue="1" operator="between">
      <formula>40</formula>
      <formula>500</formula>
    </cfRule>
  </conditionalFormatting>
  <conditionalFormatting sqref="AR580:AS580">
    <cfRule type="cellIs" dxfId="2100" priority="1987" stopIfTrue="1" operator="between">
      <formula>45</formula>
      <formula>100</formula>
    </cfRule>
    <cfRule type="cellIs" dxfId="2099" priority="1988" stopIfTrue="1" operator="equal">
      <formula>"40.0"</formula>
    </cfRule>
    <cfRule type="cellIs" dxfId="2098" priority="1989" stopIfTrue="1" operator="between">
      <formula>-8.1</formula>
      <formula>-10</formula>
    </cfRule>
    <cfRule type="cellIs" dxfId="2097" priority="1990" stopIfTrue="1" operator="between">
      <formula>-9.9</formula>
      <formula>-10</formula>
    </cfRule>
    <cfRule type="cellIs" dxfId="2096" priority="1991" stopIfTrue="1" operator="between">
      <formula>-9.9</formula>
      <formula>-10</formula>
    </cfRule>
    <cfRule type="cellIs" dxfId="2095" priority="2010" stopIfTrue="1" operator="between">
      <formula>500.1</formula>
      <formula>5000</formula>
    </cfRule>
    <cfRule type="cellIs" dxfId="2094" priority="2009" stopIfTrue="1" operator="between">
      <formula>40</formula>
      <formula>500</formula>
    </cfRule>
    <cfRule type="cellIs" dxfId="2093" priority="1994" stopIfTrue="1" operator="between">
      <formula>500.1</formula>
      <formula>5000</formula>
    </cfRule>
    <cfRule type="cellIs" dxfId="2092" priority="1995" stopIfTrue="1" operator="between">
      <formula>45</formula>
      <formula>100</formula>
    </cfRule>
    <cfRule type="cellIs" dxfId="2091" priority="1996" stopIfTrue="1" operator="equal">
      <formula>"40.0"</formula>
    </cfRule>
    <cfRule type="cellIs" dxfId="2090" priority="1997" stopIfTrue="1" operator="between">
      <formula>-8.1</formula>
      <formula>-10</formula>
    </cfRule>
    <cfRule type="cellIs" dxfId="2089" priority="1998" stopIfTrue="1" operator="between">
      <formula>-9.9</formula>
      <formula>-10</formula>
    </cfRule>
    <cfRule type="cellIs" dxfId="2088" priority="1999" stopIfTrue="1" operator="between">
      <formula>-9.9</formula>
      <formula>-10</formula>
    </cfRule>
    <cfRule type="cellIs" dxfId="2087" priority="1992" stopIfTrue="1" operator="between">
      <formula>20</formula>
      <formula>39.99</formula>
    </cfRule>
    <cfRule type="cellIs" dxfId="2086" priority="2000" stopIfTrue="1" operator="between">
      <formula>20</formula>
      <formula>39.99</formula>
    </cfRule>
    <cfRule type="cellIs" dxfId="2085" priority="2001" stopIfTrue="1" operator="between">
      <formula>40</formula>
      <formula>500</formula>
    </cfRule>
    <cfRule type="cellIs" dxfId="2084" priority="2002" stopIfTrue="1" operator="between">
      <formula>500.1</formula>
      <formula>5000</formula>
    </cfRule>
    <cfRule type="cellIs" dxfId="2083" priority="2003" stopIfTrue="1" operator="between">
      <formula>45</formula>
      <formula>100</formula>
    </cfRule>
    <cfRule type="cellIs" dxfId="2082" priority="1960" stopIfTrue="1" operator="between">
      <formula>20</formula>
      <formula>39.99</formula>
    </cfRule>
    <cfRule type="cellIs" dxfId="2081" priority="2004" stopIfTrue="1" operator="equal">
      <formula>"40.0"</formula>
    </cfRule>
    <cfRule type="cellIs" dxfId="2080" priority="2005" stopIfTrue="1" operator="between">
      <formula>-8.1</formula>
      <formula>-10</formula>
    </cfRule>
    <cfRule type="cellIs" dxfId="2079" priority="2006" stopIfTrue="1" operator="between">
      <formula>-9.9</formula>
      <formula>-10</formula>
    </cfRule>
    <cfRule type="cellIs" dxfId="2078" priority="2007" stopIfTrue="1" operator="between">
      <formula>-9.9</formula>
      <formula>-10</formula>
    </cfRule>
    <cfRule type="cellIs" dxfId="2077" priority="2008" stopIfTrue="1" operator="between">
      <formula>20</formula>
      <formula>39.99</formula>
    </cfRule>
    <cfRule type="cellIs" dxfId="2076" priority="1986" stopIfTrue="1" operator="between">
      <formula>500.1</formula>
      <formula>5000</formula>
    </cfRule>
    <cfRule type="cellIs" dxfId="2075" priority="1985" stopIfTrue="1" operator="between">
      <formula>40</formula>
      <formula>500</formula>
    </cfRule>
    <cfRule type="cellIs" dxfId="2074" priority="1984" stopIfTrue="1" operator="between">
      <formula>20</formula>
      <formula>39.99</formula>
    </cfRule>
    <cfRule type="cellIs" dxfId="2073" priority="1983" stopIfTrue="1" operator="between">
      <formula>-9.9</formula>
      <formula>-10</formula>
    </cfRule>
    <cfRule type="cellIs" dxfId="2072" priority="1982" stopIfTrue="1" operator="between">
      <formula>-9.9</formula>
      <formula>-10</formula>
    </cfRule>
    <cfRule type="cellIs" dxfId="2071" priority="1981" stopIfTrue="1" operator="between">
      <formula>-8.1</formula>
      <formula>-10</formula>
    </cfRule>
    <cfRule type="cellIs" dxfId="2070" priority="1980" stopIfTrue="1" operator="equal">
      <formula>"40.0"</formula>
    </cfRule>
    <cfRule type="cellIs" dxfId="2069" priority="1979" stopIfTrue="1" operator="between">
      <formula>45</formula>
      <formula>100</formula>
    </cfRule>
    <cfRule type="cellIs" dxfId="2068" priority="1978" stopIfTrue="1" operator="between">
      <formula>500.1</formula>
      <formula>5000</formula>
    </cfRule>
    <cfRule type="cellIs" dxfId="2067" priority="1977" stopIfTrue="1" operator="between">
      <formula>40</formula>
      <formula>500</formula>
    </cfRule>
    <cfRule type="cellIs" dxfId="2066" priority="1976" stopIfTrue="1" operator="between">
      <formula>20</formula>
      <formula>39.99</formula>
    </cfRule>
    <cfRule type="cellIs" dxfId="2065" priority="1975" stopIfTrue="1" operator="between">
      <formula>-9.9</formula>
      <formula>-10</formula>
    </cfRule>
    <cfRule type="cellIs" dxfId="2064" priority="1974" stopIfTrue="1" operator="between">
      <formula>-9.9</formula>
      <formula>-10</formula>
    </cfRule>
    <cfRule type="cellIs" dxfId="2063" priority="1973" stopIfTrue="1" operator="between">
      <formula>-8.1</formula>
      <formula>-10</formula>
    </cfRule>
    <cfRule type="cellIs" dxfId="2062" priority="1972" stopIfTrue="1" operator="equal">
      <formula>"40.0"</formula>
    </cfRule>
    <cfRule type="cellIs" dxfId="2061" priority="1971" stopIfTrue="1" operator="between">
      <formula>45</formula>
      <formula>100</formula>
    </cfRule>
    <cfRule type="cellIs" dxfId="2060" priority="1970" stopIfTrue="1" operator="between">
      <formula>500.1</formula>
      <formula>5000</formula>
    </cfRule>
    <cfRule type="cellIs" dxfId="2059" priority="1969" stopIfTrue="1" operator="between">
      <formula>40</formula>
      <formula>500</formula>
    </cfRule>
    <cfRule type="cellIs" dxfId="2058" priority="1968" stopIfTrue="1" operator="between">
      <formula>20</formula>
      <formula>39.99</formula>
    </cfRule>
    <cfRule type="cellIs" dxfId="2057" priority="1967" stopIfTrue="1" operator="between">
      <formula>-9.9</formula>
      <formula>-10</formula>
    </cfRule>
    <cfRule type="cellIs" dxfId="2056" priority="1966" stopIfTrue="1" operator="between">
      <formula>-9.9</formula>
      <formula>-10</formula>
    </cfRule>
    <cfRule type="cellIs" dxfId="2055" priority="1965" stopIfTrue="1" operator="between">
      <formula>-8.1</formula>
      <formula>-10</formula>
    </cfRule>
    <cfRule type="cellIs" dxfId="2054" priority="1964" stopIfTrue="1" operator="equal">
      <formula>"40.0"</formula>
    </cfRule>
    <cfRule type="cellIs" dxfId="2053" priority="1963" stopIfTrue="1" operator="between">
      <formula>45</formula>
      <formula>100</formula>
    </cfRule>
    <cfRule type="cellIs" dxfId="2052" priority="1962" stopIfTrue="1" operator="between">
      <formula>500.1</formula>
      <formula>5000</formula>
    </cfRule>
    <cfRule type="cellIs" dxfId="2051" priority="1961" stopIfTrue="1" operator="between">
      <formula>40</formula>
      <formula>500</formula>
    </cfRule>
    <cfRule type="cellIs" dxfId="2050" priority="1959" stopIfTrue="1" operator="between">
      <formula>-9.9</formula>
      <formula>-10</formula>
    </cfRule>
    <cfRule type="cellIs" dxfId="2049" priority="1958" stopIfTrue="1" operator="between">
      <formula>-9.9</formula>
      <formula>-10</formula>
    </cfRule>
    <cfRule type="cellIs" dxfId="2048" priority="1957" stopIfTrue="1" operator="between">
      <formula>-8.1</formula>
      <formula>-10</formula>
    </cfRule>
    <cfRule type="cellIs" dxfId="2047" priority="1956" stopIfTrue="1" operator="equal">
      <formula>"40.0"</formula>
    </cfRule>
    <cfRule type="cellIs" dxfId="2046" priority="1955" stopIfTrue="1" operator="between">
      <formula>45</formula>
      <formula>100</formula>
    </cfRule>
    <cfRule type="cellIs" dxfId="2045" priority="1954" stopIfTrue="1" operator="between">
      <formula>500.1</formula>
      <formula>5000</formula>
    </cfRule>
    <cfRule type="cellIs" dxfId="2044" priority="1953" stopIfTrue="1" operator="between">
      <formula>40</formula>
      <formula>500</formula>
    </cfRule>
    <cfRule type="cellIs" dxfId="2043" priority="1952" stopIfTrue="1" operator="between">
      <formula>20</formula>
      <formula>39.99</formula>
    </cfRule>
    <cfRule type="cellIs" dxfId="2042" priority="1951" stopIfTrue="1" operator="between">
      <formula>-9.9</formula>
      <formula>-10</formula>
    </cfRule>
    <cfRule type="cellIs" dxfId="2041" priority="1950" stopIfTrue="1" operator="between">
      <formula>-9.9</formula>
      <formula>-10</formula>
    </cfRule>
    <cfRule type="cellIs" dxfId="2040" priority="1949" stopIfTrue="1" operator="between">
      <formula>-8.1</formula>
      <formula>-10</formula>
    </cfRule>
    <cfRule type="cellIs" dxfId="2039" priority="1948" stopIfTrue="1" operator="equal">
      <formula>"40.0"</formula>
    </cfRule>
    <cfRule type="cellIs" dxfId="2038" priority="1947" stopIfTrue="1" operator="between">
      <formula>45</formula>
      <formula>100</formula>
    </cfRule>
    <cfRule type="cellIs" dxfId="2037" priority="1993" stopIfTrue="1" operator="between">
      <formula>40</formula>
      <formula>500</formula>
    </cfRule>
  </conditionalFormatting>
  <conditionalFormatting sqref="AR585:AS587">
    <cfRule type="cellIs" dxfId="2036" priority="1824" stopIfTrue="1" operator="equal">
      <formula>"40.0"</formula>
    </cfRule>
    <cfRule type="cellIs" dxfId="2035" priority="1849" stopIfTrue="1" operator="between">
      <formula>-8.1</formula>
      <formula>-10</formula>
    </cfRule>
    <cfRule type="cellIs" dxfId="2034" priority="1850" stopIfTrue="1" operator="between">
      <formula>-9.9</formula>
      <formula>-10</formula>
    </cfRule>
    <cfRule type="cellIs" dxfId="2033" priority="1851" stopIfTrue="1" operator="between">
      <formula>-9.9</formula>
      <formula>-10</formula>
    </cfRule>
    <cfRule type="cellIs" dxfId="2032" priority="1852" stopIfTrue="1" operator="between">
      <formula>20</formula>
      <formula>39.99</formula>
    </cfRule>
    <cfRule type="cellIs" dxfId="2031" priority="1853" stopIfTrue="1" operator="between">
      <formula>40</formula>
      <formula>500</formula>
    </cfRule>
    <cfRule type="cellIs" dxfId="2030" priority="1854" stopIfTrue="1" operator="between">
      <formula>500.1</formula>
      <formula>5000</formula>
    </cfRule>
    <cfRule type="cellIs" dxfId="2029" priority="1855" stopIfTrue="1" operator="between">
      <formula>45</formula>
      <formula>100</formula>
    </cfRule>
    <cfRule type="cellIs" dxfId="2028" priority="1856" stopIfTrue="1" operator="equal">
      <formula>"40.0"</formula>
    </cfRule>
    <cfRule type="cellIs" dxfId="2027" priority="1857" stopIfTrue="1" operator="between">
      <formula>-8.1</formula>
      <formula>-10</formula>
    </cfRule>
    <cfRule type="cellIs" dxfId="2026" priority="1858" stopIfTrue="1" operator="between">
      <formula>-9.9</formula>
      <formula>-10</formula>
    </cfRule>
    <cfRule type="cellIs" dxfId="2025" priority="1859" stopIfTrue="1" operator="between">
      <formula>-9.9</formula>
      <formula>-10</formula>
    </cfRule>
    <cfRule type="cellIs" dxfId="2024" priority="1860" stopIfTrue="1" operator="between">
      <formula>20</formula>
      <formula>39.99</formula>
    </cfRule>
    <cfRule type="cellIs" dxfId="2023" priority="1861" stopIfTrue="1" operator="between">
      <formula>40</formula>
      <formula>500</formula>
    </cfRule>
    <cfRule type="cellIs" dxfId="2022" priority="1862" stopIfTrue="1" operator="between">
      <formula>500.1</formula>
      <formula>5000</formula>
    </cfRule>
    <cfRule type="cellIs" dxfId="2021" priority="1814" stopIfTrue="1" operator="between">
      <formula>500.1</formula>
      <formula>5000</formula>
    </cfRule>
    <cfRule type="cellIs" dxfId="2020" priority="1815" stopIfTrue="1" operator="between">
      <formula>45</formula>
      <formula>100</formula>
    </cfRule>
    <cfRule type="cellIs" dxfId="2019" priority="1799" stopIfTrue="1" operator="between">
      <formula>45</formula>
      <formula>100</formula>
    </cfRule>
    <cfRule type="cellIs" dxfId="2018" priority="1800" stopIfTrue="1" operator="equal">
      <formula>"40.0"</formula>
    </cfRule>
    <cfRule type="cellIs" dxfId="2017" priority="1801" stopIfTrue="1" operator="between">
      <formula>-8.1</formula>
      <formula>-10</formula>
    </cfRule>
    <cfRule type="cellIs" dxfId="2016" priority="1802" stopIfTrue="1" operator="between">
      <formula>-9.9</formula>
      <formula>-10</formula>
    </cfRule>
    <cfRule type="cellIs" dxfId="2015" priority="1803" stopIfTrue="1" operator="between">
      <formula>-9.9</formula>
      <formula>-10</formula>
    </cfRule>
    <cfRule type="cellIs" dxfId="2014" priority="1804" stopIfTrue="1" operator="between">
      <formula>20</formula>
      <formula>39.99</formula>
    </cfRule>
    <cfRule type="cellIs" dxfId="2013" priority="1805" stopIfTrue="1" operator="between">
      <formula>40</formula>
      <formula>500</formula>
    </cfRule>
    <cfRule type="cellIs" dxfId="2012" priority="1806" stopIfTrue="1" operator="between">
      <formula>500.1</formula>
      <formula>5000</formula>
    </cfRule>
    <cfRule type="cellIs" dxfId="2011" priority="1807" stopIfTrue="1" operator="between">
      <formula>45</formula>
      <formula>100</formula>
    </cfRule>
    <cfRule type="cellIs" dxfId="2010" priority="1808" stopIfTrue="1" operator="equal">
      <formula>"40.0"</formula>
    </cfRule>
    <cfRule type="cellIs" dxfId="2009" priority="1809" stopIfTrue="1" operator="between">
      <formula>-8.1</formula>
      <formula>-10</formula>
    </cfRule>
    <cfRule type="cellIs" dxfId="2008" priority="1810" stopIfTrue="1" operator="between">
      <formula>-9.9</formula>
      <formula>-10</formula>
    </cfRule>
    <cfRule type="cellIs" dxfId="2007" priority="1811" stopIfTrue="1" operator="between">
      <formula>-9.9</formula>
      <formula>-10</formula>
    </cfRule>
    <cfRule type="cellIs" dxfId="2006" priority="1812" stopIfTrue="1" operator="between">
      <formula>20</formula>
      <formula>39.99</formula>
    </cfRule>
    <cfRule type="cellIs" dxfId="2005" priority="1813" stopIfTrue="1" operator="between">
      <formula>40</formula>
      <formula>500</formula>
    </cfRule>
    <cfRule type="cellIs" dxfId="2004" priority="1841" stopIfTrue="1" operator="between">
      <formula>-8.1</formula>
      <formula>-10</formula>
    </cfRule>
    <cfRule type="cellIs" dxfId="2003" priority="1816" stopIfTrue="1" operator="equal">
      <formula>"40.0"</formula>
    </cfRule>
    <cfRule type="cellIs" dxfId="2002" priority="1817" stopIfTrue="1" operator="between">
      <formula>-8.1</formula>
      <formula>-10</formula>
    </cfRule>
    <cfRule type="cellIs" dxfId="2001" priority="1818" stopIfTrue="1" operator="between">
      <formula>-9.9</formula>
      <formula>-10</formula>
    </cfRule>
    <cfRule type="cellIs" dxfId="2000" priority="1819" stopIfTrue="1" operator="between">
      <formula>-9.9</formula>
      <formula>-10</formula>
    </cfRule>
    <cfRule type="cellIs" dxfId="1999" priority="1820" stopIfTrue="1" operator="between">
      <formula>20</formula>
      <formula>39.99</formula>
    </cfRule>
    <cfRule type="cellIs" dxfId="1998" priority="1821" stopIfTrue="1" operator="between">
      <formula>40</formula>
      <formula>500</formula>
    </cfRule>
    <cfRule type="cellIs" dxfId="1997" priority="1822" stopIfTrue="1" operator="between">
      <formula>500.1</formula>
      <formula>5000</formula>
    </cfRule>
    <cfRule type="cellIs" dxfId="1996" priority="1823" stopIfTrue="1" operator="between">
      <formula>45</formula>
      <formula>100</formula>
    </cfRule>
    <cfRule type="cellIs" dxfId="1995" priority="1825" stopIfTrue="1" operator="between">
      <formula>-8.1</formula>
      <formula>-10</formula>
    </cfRule>
    <cfRule type="cellIs" dxfId="1994" priority="1826" stopIfTrue="1" operator="between">
      <formula>-9.9</formula>
      <formula>-10</formula>
    </cfRule>
    <cfRule type="cellIs" dxfId="1993" priority="1827" stopIfTrue="1" operator="between">
      <formula>-9.9</formula>
      <formula>-10</formula>
    </cfRule>
    <cfRule type="cellIs" dxfId="1992" priority="1828" stopIfTrue="1" operator="between">
      <formula>20</formula>
      <formula>39.99</formula>
    </cfRule>
    <cfRule type="cellIs" dxfId="1991" priority="1829" stopIfTrue="1" operator="between">
      <formula>40</formula>
      <formula>500</formula>
    </cfRule>
    <cfRule type="cellIs" dxfId="1990" priority="1830" stopIfTrue="1" operator="between">
      <formula>500.1</formula>
      <formula>5000</formula>
    </cfRule>
    <cfRule type="cellIs" dxfId="1989" priority="1831" stopIfTrue="1" operator="between">
      <formula>45</formula>
      <formula>100</formula>
    </cfRule>
    <cfRule type="cellIs" dxfId="1988" priority="1832" stopIfTrue="1" operator="equal">
      <formula>"40.0"</formula>
    </cfRule>
    <cfRule type="cellIs" dxfId="1987" priority="1833" stopIfTrue="1" operator="between">
      <formula>-8.1</formula>
      <formula>-10</formula>
    </cfRule>
    <cfRule type="cellIs" dxfId="1986" priority="1834" stopIfTrue="1" operator="between">
      <formula>-9.9</formula>
      <formula>-10</formula>
    </cfRule>
    <cfRule type="cellIs" dxfId="1985" priority="1835" stopIfTrue="1" operator="between">
      <formula>-9.9</formula>
      <formula>-10</formula>
    </cfRule>
    <cfRule type="cellIs" dxfId="1984" priority="1836" stopIfTrue="1" operator="between">
      <formula>20</formula>
      <formula>39.99</formula>
    </cfRule>
    <cfRule type="cellIs" dxfId="1983" priority="1837" stopIfTrue="1" operator="between">
      <formula>40</formula>
      <formula>500</formula>
    </cfRule>
    <cfRule type="cellIs" dxfId="1982" priority="1838" stopIfTrue="1" operator="between">
      <formula>500.1</formula>
      <formula>5000</formula>
    </cfRule>
    <cfRule type="cellIs" dxfId="1981" priority="1839" stopIfTrue="1" operator="between">
      <formula>45</formula>
      <formula>100</formula>
    </cfRule>
    <cfRule type="cellIs" dxfId="1980" priority="1840" stopIfTrue="1" operator="equal">
      <formula>"40.0"</formula>
    </cfRule>
    <cfRule type="cellIs" dxfId="1979" priority="1842" stopIfTrue="1" operator="between">
      <formula>-9.9</formula>
      <formula>-10</formula>
    </cfRule>
    <cfRule type="cellIs" dxfId="1978" priority="1843" stopIfTrue="1" operator="between">
      <formula>-9.9</formula>
      <formula>-10</formula>
    </cfRule>
    <cfRule type="cellIs" dxfId="1977" priority="1844" stopIfTrue="1" operator="between">
      <formula>20</formula>
      <formula>39.99</formula>
    </cfRule>
    <cfRule type="cellIs" dxfId="1976" priority="1845" stopIfTrue="1" operator="between">
      <formula>40</formula>
      <formula>500</formula>
    </cfRule>
    <cfRule type="cellIs" dxfId="1975" priority="1846" stopIfTrue="1" operator="between">
      <formula>500.1</formula>
      <formula>5000</formula>
    </cfRule>
    <cfRule type="cellIs" dxfId="1974" priority="1847" stopIfTrue="1" operator="between">
      <formula>45</formula>
      <formula>100</formula>
    </cfRule>
    <cfRule type="cellIs" dxfId="1973" priority="1848" stopIfTrue="1" operator="equal">
      <formula>"40.0"</formula>
    </cfRule>
  </conditionalFormatting>
  <conditionalFormatting sqref="AR585:AS588">
    <cfRule type="cellIs" dxfId="1972" priority="1577" stopIfTrue="1" operator="between">
      <formula>500.1</formula>
      <formula>5000</formula>
    </cfRule>
    <cfRule type="cellIs" dxfId="1971" priority="1576" stopIfTrue="1" operator="between">
      <formula>40</formula>
      <formula>500</formula>
    </cfRule>
    <cfRule type="cellIs" dxfId="1970" priority="1575" stopIfTrue="1" operator="between">
      <formula>20</formula>
      <formula>39.99</formula>
    </cfRule>
    <cfRule type="cellIs" dxfId="1969" priority="1574" stopIfTrue="1" operator="between">
      <formula>-9.9</formula>
      <formula>-10</formula>
    </cfRule>
    <cfRule type="cellIs" dxfId="1968" priority="1573" stopIfTrue="1" operator="between">
      <formula>-9.9</formula>
      <formula>-10</formula>
    </cfRule>
    <cfRule type="cellIs" dxfId="1967" priority="1572" stopIfTrue="1" operator="between">
      <formula>-8.1</formula>
      <formula>-10</formula>
    </cfRule>
    <cfRule type="cellIs" dxfId="1966" priority="1571" stopIfTrue="1" operator="equal">
      <formula>"40.0"</formula>
    </cfRule>
    <cfRule type="cellIs" dxfId="1965" priority="1570" stopIfTrue="1" operator="between">
      <formula>45</formula>
      <formula>100</formula>
    </cfRule>
  </conditionalFormatting>
  <conditionalFormatting sqref="AR588:AS588">
    <cfRule type="cellIs" dxfId="1964" priority="1569" stopIfTrue="1" operator="between">
      <formula>500.1</formula>
      <formula>5000</formula>
    </cfRule>
    <cfRule type="cellIs" dxfId="1963" priority="1568" stopIfTrue="1" operator="between">
      <formula>40</formula>
      <formula>500</formula>
    </cfRule>
    <cfRule type="cellIs" dxfId="1962" priority="1566" stopIfTrue="1" operator="between">
      <formula>-9.9</formula>
      <formula>-10</formula>
    </cfRule>
    <cfRule type="cellIs" dxfId="1961" priority="1565" stopIfTrue="1" operator="between">
      <formula>-9.9</formula>
      <formula>-10</formula>
    </cfRule>
    <cfRule type="cellIs" dxfId="1960" priority="1564" stopIfTrue="1" operator="between">
      <formula>-8.1</formula>
      <formula>-10</formula>
    </cfRule>
    <cfRule type="cellIs" dxfId="1959" priority="1563" stopIfTrue="1" operator="equal">
      <formula>"40.0"</formula>
    </cfRule>
    <cfRule type="cellIs" dxfId="1958" priority="1562" stopIfTrue="1" operator="between">
      <formula>45</formula>
      <formula>100</formula>
    </cfRule>
    <cfRule type="cellIs" dxfId="1957" priority="1506" stopIfTrue="1" operator="between">
      <formula>45</formula>
      <formula>100</formula>
    </cfRule>
    <cfRule type="cellIs" dxfId="1956" priority="1507" stopIfTrue="1" operator="equal">
      <formula>"40.0"</formula>
    </cfRule>
    <cfRule type="cellIs" dxfId="1955" priority="1508" stopIfTrue="1" operator="between">
      <formula>-8.1</formula>
      <formula>-10</formula>
    </cfRule>
    <cfRule type="cellIs" dxfId="1954" priority="1509" stopIfTrue="1" operator="between">
      <formula>-9.9</formula>
      <formula>-10</formula>
    </cfRule>
    <cfRule type="cellIs" dxfId="1953" priority="1510" stopIfTrue="1" operator="between">
      <formula>-9.9</formula>
      <formula>-10</formula>
    </cfRule>
    <cfRule type="cellIs" dxfId="1952" priority="1511" stopIfTrue="1" operator="between">
      <formula>20</formula>
      <formula>39.99</formula>
    </cfRule>
    <cfRule type="cellIs" dxfId="1951" priority="1512" stopIfTrue="1" operator="between">
      <formula>40</formula>
      <formula>500</formula>
    </cfRule>
    <cfRule type="cellIs" dxfId="1950" priority="1513" stopIfTrue="1" operator="between">
      <formula>500.1</formula>
      <formula>5000</formula>
    </cfRule>
    <cfRule type="cellIs" dxfId="1949" priority="1514" stopIfTrue="1" operator="between">
      <formula>45</formula>
      <formula>100</formula>
    </cfRule>
    <cfRule type="cellIs" dxfId="1948" priority="1516" stopIfTrue="1" operator="between">
      <formula>-8.1</formula>
      <formula>-10</formula>
    </cfRule>
    <cfRule type="cellIs" dxfId="1947" priority="1517" stopIfTrue="1" operator="between">
      <formula>-9.9</formula>
      <formula>-10</formula>
    </cfRule>
    <cfRule type="cellIs" dxfId="1946" priority="1518" stopIfTrue="1" operator="between">
      <formula>-9.9</formula>
      <formula>-10</formula>
    </cfRule>
    <cfRule type="cellIs" dxfId="1945" priority="1519" stopIfTrue="1" operator="between">
      <formula>20</formula>
      <formula>39.99</formula>
    </cfRule>
    <cfRule type="cellIs" dxfId="1944" priority="1520" stopIfTrue="1" operator="between">
      <formula>40</formula>
      <formula>500</formula>
    </cfRule>
    <cfRule type="cellIs" dxfId="1943" priority="1521" stopIfTrue="1" operator="between">
      <formula>500.1</formula>
      <formula>5000</formula>
    </cfRule>
    <cfRule type="cellIs" dxfId="1942" priority="1522" stopIfTrue="1" operator="between">
      <formula>45</formula>
      <formula>100</formula>
    </cfRule>
    <cfRule type="cellIs" dxfId="1941" priority="1523" stopIfTrue="1" operator="equal">
      <formula>"40.0"</formula>
    </cfRule>
    <cfRule type="cellIs" dxfId="1940" priority="1524" stopIfTrue="1" operator="between">
      <formula>-8.1</formula>
      <formula>-10</formula>
    </cfRule>
    <cfRule type="cellIs" dxfId="1939" priority="1525" stopIfTrue="1" operator="between">
      <formula>-9.9</formula>
      <formula>-10</formula>
    </cfRule>
    <cfRule type="cellIs" dxfId="1938" priority="1526" stopIfTrue="1" operator="between">
      <formula>-9.9</formula>
      <formula>-10</formula>
    </cfRule>
    <cfRule type="cellIs" dxfId="1937" priority="1527" stopIfTrue="1" operator="between">
      <formula>20</formula>
      <formula>39.99</formula>
    </cfRule>
    <cfRule type="cellIs" dxfId="1936" priority="1515" stopIfTrue="1" operator="equal">
      <formula>"40.0"</formula>
    </cfRule>
    <cfRule type="cellIs" dxfId="1935" priority="1528" stopIfTrue="1" operator="between">
      <formula>40</formula>
      <formula>500</formula>
    </cfRule>
    <cfRule type="cellIs" dxfId="1934" priority="1529" stopIfTrue="1" operator="between">
      <formula>500.1</formula>
      <formula>5000</formula>
    </cfRule>
    <cfRule type="cellIs" dxfId="1933" priority="1530" stopIfTrue="1" operator="between">
      <formula>45</formula>
      <formula>100</formula>
    </cfRule>
    <cfRule type="cellIs" dxfId="1932" priority="1531" stopIfTrue="1" operator="equal">
      <formula>"40.0"</formula>
    </cfRule>
    <cfRule type="cellIs" dxfId="1931" priority="1532" stopIfTrue="1" operator="between">
      <formula>-8.1</formula>
      <formula>-10</formula>
    </cfRule>
    <cfRule type="cellIs" dxfId="1930" priority="1533" stopIfTrue="1" operator="between">
      <formula>-9.9</formula>
      <formula>-10</formula>
    </cfRule>
    <cfRule type="cellIs" dxfId="1929" priority="1534" stopIfTrue="1" operator="between">
      <formula>-9.9</formula>
      <formula>-10</formula>
    </cfRule>
    <cfRule type="cellIs" dxfId="1928" priority="1535" stopIfTrue="1" operator="between">
      <formula>20</formula>
      <formula>39.99</formula>
    </cfRule>
    <cfRule type="cellIs" dxfId="1927" priority="1567" stopIfTrue="1" operator="between">
      <formula>20</formula>
      <formula>39.99</formula>
    </cfRule>
    <cfRule type="cellIs" dxfId="1926" priority="1536" stopIfTrue="1" operator="between">
      <formula>40</formula>
      <formula>500</formula>
    </cfRule>
    <cfRule type="cellIs" dxfId="1925" priority="1537" stopIfTrue="1" operator="between">
      <formula>500.1</formula>
      <formula>5000</formula>
    </cfRule>
    <cfRule type="cellIs" dxfId="1924" priority="1538" stopIfTrue="1" operator="between">
      <formula>45</formula>
      <formula>100</formula>
    </cfRule>
    <cfRule type="cellIs" dxfId="1923" priority="1539" stopIfTrue="1" operator="equal">
      <formula>"40.0"</formula>
    </cfRule>
    <cfRule type="cellIs" dxfId="1922" priority="1540" stopIfTrue="1" operator="between">
      <formula>-8.1</formula>
      <formula>-10</formula>
    </cfRule>
    <cfRule type="cellIs" dxfId="1921" priority="1541" stopIfTrue="1" operator="between">
      <formula>-9.9</formula>
      <formula>-10</formula>
    </cfRule>
    <cfRule type="cellIs" dxfId="1920" priority="1542" stopIfTrue="1" operator="between">
      <formula>-9.9</formula>
      <formula>-10</formula>
    </cfRule>
    <cfRule type="cellIs" dxfId="1919" priority="1543" stopIfTrue="1" operator="between">
      <formula>20</formula>
      <formula>39.99</formula>
    </cfRule>
    <cfRule type="cellIs" dxfId="1918" priority="1544" stopIfTrue="1" operator="between">
      <formula>40</formula>
      <formula>500</formula>
    </cfRule>
    <cfRule type="cellIs" dxfId="1917" priority="1545" stopIfTrue="1" operator="between">
      <formula>500.1</formula>
      <formula>5000</formula>
    </cfRule>
    <cfRule type="cellIs" dxfId="1916" priority="1546" stopIfTrue="1" operator="between">
      <formula>45</formula>
      <formula>100</formula>
    </cfRule>
    <cfRule type="cellIs" dxfId="1915" priority="1547" stopIfTrue="1" operator="equal">
      <formula>"40.0"</formula>
    </cfRule>
    <cfRule type="cellIs" dxfId="1914" priority="1548" stopIfTrue="1" operator="between">
      <formula>-8.1</formula>
      <formula>-10</formula>
    </cfRule>
    <cfRule type="cellIs" dxfId="1913" priority="1549" stopIfTrue="1" operator="between">
      <formula>-9.9</formula>
      <formula>-10</formula>
    </cfRule>
    <cfRule type="cellIs" dxfId="1912" priority="1550" stopIfTrue="1" operator="between">
      <formula>-9.9</formula>
      <formula>-10</formula>
    </cfRule>
    <cfRule type="cellIs" dxfId="1911" priority="1551" stopIfTrue="1" operator="between">
      <formula>20</formula>
      <formula>39.99</formula>
    </cfRule>
    <cfRule type="cellIs" dxfId="1910" priority="1552" stopIfTrue="1" operator="between">
      <formula>40</formula>
      <formula>500</formula>
    </cfRule>
    <cfRule type="cellIs" dxfId="1909" priority="1553" stopIfTrue="1" operator="between">
      <formula>500.1</formula>
      <formula>5000</formula>
    </cfRule>
    <cfRule type="cellIs" dxfId="1908" priority="1554" stopIfTrue="1" operator="between">
      <formula>45</formula>
      <formula>100</formula>
    </cfRule>
    <cfRule type="cellIs" dxfId="1907" priority="1555" stopIfTrue="1" operator="equal">
      <formula>"40.0"</formula>
    </cfRule>
    <cfRule type="cellIs" dxfId="1906" priority="1556" stopIfTrue="1" operator="between">
      <formula>-8.1</formula>
      <formula>-10</formula>
    </cfRule>
    <cfRule type="cellIs" dxfId="1905" priority="1557" stopIfTrue="1" operator="between">
      <formula>-9.9</formula>
      <formula>-10</formula>
    </cfRule>
    <cfRule type="cellIs" dxfId="1904" priority="1558" stopIfTrue="1" operator="between">
      <formula>-9.9</formula>
      <formula>-10</formula>
    </cfRule>
    <cfRule type="cellIs" dxfId="1903" priority="1559" stopIfTrue="1" operator="between">
      <formula>20</formula>
      <formula>39.99</formula>
    </cfRule>
    <cfRule type="cellIs" dxfId="1902" priority="1560" stopIfTrue="1" operator="between">
      <formula>40</formula>
      <formula>500</formula>
    </cfRule>
    <cfRule type="cellIs" dxfId="1901" priority="1561" stopIfTrue="1" operator="between">
      <formula>500.1</formula>
      <formula>5000</formula>
    </cfRule>
  </conditionalFormatting>
  <conditionalFormatting sqref="AR594:AS594">
    <cfRule type="cellIs" dxfId="1900" priority="669" stopIfTrue="1" operator="between">
      <formula>90</formula>
      <formula>110</formula>
    </cfRule>
    <cfRule type="cellIs" dxfId="1899" priority="670" stopIfTrue="1" operator="between">
      <formula>110.1</formula>
      <formula>5000</formula>
    </cfRule>
    <cfRule type="cellIs" dxfId="1898" priority="657" stopIfTrue="1" operator="between">
      <formula>90</formula>
      <formula>110</formula>
    </cfRule>
    <cfRule type="cellIs" dxfId="1897" priority="672" stopIfTrue="1" operator="between">
      <formula>90</formula>
      <formula>110</formula>
    </cfRule>
    <cfRule type="cellIs" dxfId="1896" priority="673" stopIfTrue="1" operator="between">
      <formula>110.1</formula>
      <formula>5000</formula>
    </cfRule>
    <cfRule type="cellIs" dxfId="1895" priority="647" stopIfTrue="1" operator="between">
      <formula>0</formula>
      <formula>89.99</formula>
    </cfRule>
    <cfRule type="cellIs" dxfId="1894" priority="648" stopIfTrue="1" operator="between">
      <formula>90</formula>
      <formula>110.1</formula>
    </cfRule>
    <cfRule type="cellIs" dxfId="1893" priority="649" stopIfTrue="1" operator="between">
      <formula>110.1</formula>
      <formula>5000</formula>
    </cfRule>
    <cfRule type="cellIs" dxfId="1892" priority="650" stopIfTrue="1" operator="between">
      <formula>0</formula>
      <formula>89.99</formula>
    </cfRule>
    <cfRule type="cellIs" dxfId="1891" priority="651" stopIfTrue="1" operator="between">
      <formula>90</formula>
      <formula>110</formula>
    </cfRule>
    <cfRule type="cellIs" dxfId="1890" priority="652" stopIfTrue="1" operator="between">
      <formula>110.1</formula>
      <formula>5000</formula>
    </cfRule>
    <cfRule type="cellIs" dxfId="1889" priority="653" stopIfTrue="1" operator="between">
      <formula>0</formula>
      <formula>89.99</formula>
    </cfRule>
    <cfRule type="cellIs" dxfId="1888" priority="654" stopIfTrue="1" operator="between">
      <formula>90</formula>
      <formula>110</formula>
    </cfRule>
    <cfRule type="cellIs" dxfId="1887" priority="655" stopIfTrue="1" operator="between">
      <formula>110.1</formula>
      <formula>5000</formula>
    </cfRule>
    <cfRule type="cellIs" dxfId="1886" priority="656" stopIfTrue="1" operator="between">
      <formula>0</formula>
      <formula>89.99</formula>
    </cfRule>
    <cfRule type="cellIs" dxfId="1885" priority="658" stopIfTrue="1" operator="between">
      <formula>110.1</formula>
      <formula>5000</formula>
    </cfRule>
    <cfRule type="cellIs" dxfId="1884" priority="659" stopIfTrue="1" operator="between">
      <formula>0</formula>
      <formula>89.99</formula>
    </cfRule>
    <cfRule type="cellIs" dxfId="1883" priority="660" stopIfTrue="1" operator="between">
      <formula>90</formula>
      <formula>110</formula>
    </cfRule>
    <cfRule type="cellIs" dxfId="1882" priority="661" stopIfTrue="1" operator="between">
      <formula>110.1</formula>
      <formula>5000</formula>
    </cfRule>
    <cfRule type="cellIs" dxfId="1881" priority="662" stopIfTrue="1" operator="between">
      <formula>0</formula>
      <formula>89.99</formula>
    </cfRule>
    <cfRule type="cellIs" dxfId="1880" priority="663" stopIfTrue="1" operator="between">
      <formula>90</formula>
      <formula>110</formula>
    </cfRule>
    <cfRule type="cellIs" dxfId="1879" priority="664" stopIfTrue="1" operator="between">
      <formula>110.1</formula>
      <formula>5000</formula>
    </cfRule>
    <cfRule type="cellIs" dxfId="1878" priority="665" stopIfTrue="1" operator="between">
      <formula>0</formula>
      <formula>89.99</formula>
    </cfRule>
    <cfRule type="cellIs" dxfId="1877" priority="666" stopIfTrue="1" operator="between">
      <formula>90</formula>
      <formula>110</formula>
    </cfRule>
    <cfRule type="cellIs" dxfId="1876" priority="667" stopIfTrue="1" operator="between">
      <formula>110.1</formula>
      <formula>5000</formula>
    </cfRule>
    <cfRule type="cellIs" dxfId="1875" priority="668" stopIfTrue="1" operator="between">
      <formula>0</formula>
      <formula>89.99</formula>
    </cfRule>
  </conditionalFormatting>
  <conditionalFormatting sqref="AR594:AS595 AR597:AS597">
    <cfRule type="cellIs" dxfId="1874" priority="671" stopIfTrue="1" operator="between">
      <formula>0</formula>
      <formula>89.99</formula>
    </cfRule>
  </conditionalFormatting>
  <conditionalFormatting sqref="AR599:AS599">
    <cfRule type="cellIs" dxfId="1873" priority="2191" stopIfTrue="1" operator="between">
      <formula>90</formula>
      <formula>110</formula>
    </cfRule>
    <cfRule type="cellIs" dxfId="1872" priority="2199" stopIfTrue="1" operator="between">
      <formula>0</formula>
      <formula>89.99</formula>
    </cfRule>
    <cfRule type="cellIs" dxfId="1871" priority="2198" stopIfTrue="1" operator="between">
      <formula>110.1</formula>
      <formula>5000</formula>
    </cfRule>
    <cfRule type="cellIs" dxfId="1870" priority="2197" stopIfTrue="1" operator="between">
      <formula>90</formula>
      <formula>110</formula>
    </cfRule>
    <cfRule type="cellIs" dxfId="1869" priority="2196" stopIfTrue="1" operator="between">
      <formula>0</formula>
      <formula>89.99</formula>
    </cfRule>
    <cfRule type="cellIs" dxfId="1868" priority="2195" stopIfTrue="1" operator="between">
      <formula>110.1</formula>
      <formula>5000</formula>
    </cfRule>
    <cfRule type="cellIs" dxfId="1867" priority="2194" stopIfTrue="1" operator="between">
      <formula>90</formula>
      <formula>110</formula>
    </cfRule>
    <cfRule type="cellIs" dxfId="1866" priority="2193" stopIfTrue="1" operator="between">
      <formula>0</formula>
      <formula>89.99</formula>
    </cfRule>
    <cfRule type="cellIs" dxfId="1865" priority="2184" stopIfTrue="1" operator="between">
      <formula>0</formula>
      <formula>89.99</formula>
    </cfRule>
    <cfRule type="cellIs" dxfId="1864" priority="2183" stopIfTrue="1" operator="between">
      <formula>110.1</formula>
      <formula>5000</formula>
    </cfRule>
    <cfRule type="cellIs" dxfId="1863" priority="2192" stopIfTrue="1" operator="between">
      <formula>110.1</formula>
      <formula>5000</formula>
    </cfRule>
    <cfRule type="cellIs" dxfId="1862" priority="2182" stopIfTrue="1" operator="between">
      <formula>90</formula>
      <formula>110</formula>
    </cfRule>
    <cfRule type="cellIs" dxfId="1861" priority="2181" stopIfTrue="1" operator="between">
      <formula>0</formula>
      <formula>89.99</formula>
    </cfRule>
    <cfRule type="cellIs" dxfId="1860" priority="2205" stopIfTrue="1" operator="between">
      <formula>0</formula>
      <formula>89.99</formula>
    </cfRule>
    <cfRule type="cellIs" dxfId="1859" priority="2203" stopIfTrue="1" operator="between">
      <formula>90</formula>
      <formula>110</formula>
    </cfRule>
    <cfRule type="cellIs" dxfId="1858" priority="2204" stopIfTrue="1" operator="between">
      <formula>110.1</formula>
      <formula>5000</formula>
    </cfRule>
    <cfRule type="cellIs" dxfId="1857" priority="2200" stopIfTrue="1" operator="between">
      <formula>90</formula>
      <formula>110</formula>
    </cfRule>
    <cfRule type="cellIs" dxfId="1856" priority="2202" stopIfTrue="1" operator="between">
      <formula>0</formula>
      <formula>89.99</formula>
    </cfRule>
    <cfRule type="cellIs" dxfId="1855" priority="2201" stopIfTrue="1" operator="between">
      <formula>110.1</formula>
      <formula>5000</formula>
    </cfRule>
    <cfRule type="cellIs" dxfId="1854" priority="2185" stopIfTrue="1" operator="between">
      <formula>90</formula>
      <formula>110</formula>
    </cfRule>
    <cfRule type="cellIs" dxfId="1853" priority="2186" stopIfTrue="1" operator="between">
      <formula>110.1</formula>
      <formula>5000</formula>
    </cfRule>
    <cfRule type="cellIs" dxfId="1852" priority="2187" stopIfTrue="1" operator="between">
      <formula>0</formula>
      <formula>89.99</formula>
    </cfRule>
    <cfRule type="cellIs" dxfId="1851" priority="2188" stopIfTrue="1" operator="between">
      <formula>90</formula>
      <formula>110</formula>
    </cfRule>
    <cfRule type="cellIs" dxfId="1850" priority="2189" stopIfTrue="1" operator="between">
      <formula>110.1</formula>
      <formula>5000</formula>
    </cfRule>
    <cfRule type="cellIs" dxfId="1849" priority="2190" stopIfTrue="1" operator="between">
      <formula>0</formula>
      <formula>89.99</formula>
    </cfRule>
    <cfRule type="cellIs" dxfId="1848" priority="2206" stopIfTrue="1" operator="between">
      <formula>90</formula>
      <formula>110</formula>
    </cfRule>
    <cfRule type="cellIs" dxfId="1847" priority="2207" stopIfTrue="1" operator="between">
      <formula>110.1</formula>
      <formula>5000</formula>
    </cfRule>
  </conditionalFormatting>
  <conditionalFormatting sqref="AR632:AS636">
    <cfRule type="cellIs" dxfId="1846" priority="2180" stopIfTrue="1" operator="between">
      <formula>110.1</formula>
      <formula>5000</formula>
    </cfRule>
    <cfRule type="cellIs" dxfId="1845" priority="2179" stopIfTrue="1" operator="between">
      <formula>90</formula>
      <formula>110</formula>
    </cfRule>
    <cfRule type="cellIs" dxfId="1844" priority="2178" stopIfTrue="1" operator="between">
      <formula>0</formula>
      <formula>89.99</formula>
    </cfRule>
  </conditionalFormatting>
  <conditionalFormatting sqref="AR634:AS635">
    <cfRule type="cellIs" dxfId="1843" priority="2156" stopIfTrue="1" operator="between">
      <formula>110.1</formula>
      <formula>5000</formula>
    </cfRule>
    <cfRule type="cellIs" dxfId="1842" priority="2155" stopIfTrue="1" operator="between">
      <formula>90</formula>
      <formula>110</formula>
    </cfRule>
    <cfRule type="cellIs" dxfId="1841" priority="2154" stopIfTrue="1" operator="between">
      <formula>0</formula>
      <formula>89.99</formula>
    </cfRule>
    <cfRule type="cellIs" dxfId="1840" priority="2169" stopIfTrue="1" operator="between">
      <formula>0</formula>
      <formula>89.99</formula>
    </cfRule>
    <cfRule type="cellIs" dxfId="1839" priority="2170" stopIfTrue="1" operator="between">
      <formula>90</formula>
      <formula>110</formula>
    </cfRule>
    <cfRule type="cellIs" dxfId="1838" priority="2171" stopIfTrue="1" operator="between">
      <formula>110.1</formula>
      <formula>5000</formula>
    </cfRule>
    <cfRule type="cellIs" dxfId="1837" priority="2172" stopIfTrue="1" operator="between">
      <formula>0</formula>
      <formula>89.99</formula>
    </cfRule>
    <cfRule type="cellIs" dxfId="1836" priority="2173" stopIfTrue="1" operator="between">
      <formula>90</formula>
      <formula>110</formula>
    </cfRule>
    <cfRule type="cellIs" dxfId="1835" priority="2174" stopIfTrue="1" operator="between">
      <formula>110.1</formula>
      <formula>5000</formula>
    </cfRule>
    <cfRule type="cellIs" dxfId="1834" priority="2175" stopIfTrue="1" operator="between">
      <formula>0</formula>
      <formula>89.99</formula>
    </cfRule>
    <cfRule type="cellIs" dxfId="1833" priority="2176" stopIfTrue="1" operator="between">
      <formula>90</formula>
      <formula>110</formula>
    </cfRule>
    <cfRule type="cellIs" dxfId="1832" priority="2177" stopIfTrue="1" operator="between">
      <formula>110.1</formula>
      <formula>5000</formula>
    </cfRule>
    <cfRule type="cellIs" dxfId="1831" priority="2160" stopIfTrue="1" operator="between">
      <formula>0</formula>
      <formula>89.99</formula>
    </cfRule>
    <cfRule type="cellIs" dxfId="1830" priority="2168" stopIfTrue="1" operator="between">
      <formula>110.1</formula>
      <formula>5000</formula>
    </cfRule>
    <cfRule type="cellIs" dxfId="1829" priority="2167" stopIfTrue="1" operator="between">
      <formula>90</formula>
      <formula>110</formula>
    </cfRule>
    <cfRule type="cellIs" dxfId="1828" priority="2166" stopIfTrue="1" operator="between">
      <formula>0</formula>
      <formula>89.99</formula>
    </cfRule>
    <cfRule type="cellIs" dxfId="1827" priority="2165" stopIfTrue="1" operator="between">
      <formula>110.1</formula>
      <formula>5000</formula>
    </cfRule>
    <cfRule type="cellIs" dxfId="1826" priority="2164" stopIfTrue="1" operator="between">
      <formula>90</formula>
      <formula>110</formula>
    </cfRule>
    <cfRule type="cellIs" dxfId="1825" priority="2163" stopIfTrue="1" operator="between">
      <formula>0</formula>
      <formula>89.99</formula>
    </cfRule>
    <cfRule type="cellIs" dxfId="1824" priority="2162" stopIfTrue="1" operator="between">
      <formula>110.1</formula>
      <formula>5000</formula>
    </cfRule>
    <cfRule type="cellIs" dxfId="1823" priority="2161" stopIfTrue="1" operator="between">
      <formula>90</formula>
      <formula>110</formula>
    </cfRule>
    <cfRule type="cellIs" dxfId="1822" priority="2159" stopIfTrue="1" operator="between">
      <formula>110.1</formula>
      <formula>5000</formula>
    </cfRule>
    <cfRule type="cellIs" dxfId="1821" priority="2158" stopIfTrue="1" operator="between">
      <formula>90</formula>
      <formula>110</formula>
    </cfRule>
    <cfRule type="cellIs" dxfId="1820" priority="2157" stopIfTrue="1" operator="between">
      <formula>0</formula>
      <formula>89.99</formula>
    </cfRule>
  </conditionalFormatting>
  <conditionalFormatting sqref="AR638:AS644">
    <cfRule type="cellIs" dxfId="1819" priority="2400" stopIfTrue="1" operator="between">
      <formula>0</formula>
      <formula>89.99</formula>
    </cfRule>
  </conditionalFormatting>
  <conditionalFormatting sqref="AR640:AS644">
    <cfRule type="cellIs" dxfId="1818" priority="2402" stopIfTrue="1" operator="between">
      <formula>110.1</formula>
      <formula>5000</formula>
    </cfRule>
    <cfRule type="cellIs" dxfId="1817" priority="2401" stopIfTrue="1" operator="between">
      <formula>90</formula>
      <formula>110</formula>
    </cfRule>
  </conditionalFormatting>
  <conditionalFormatting sqref="AR642:AS642">
    <cfRule type="cellIs" dxfId="1816" priority="2395" stopIfTrue="1" operator="between">
      <formula>90</formula>
      <formula>110</formula>
    </cfRule>
    <cfRule type="cellIs" dxfId="1815" priority="2396" stopIfTrue="1" operator="between">
      <formula>110.1</formula>
      <formula>5000</formula>
    </cfRule>
    <cfRule type="cellIs" dxfId="1814" priority="2397" stopIfTrue="1" operator="between">
      <formula>0</formula>
      <formula>89.99</formula>
    </cfRule>
    <cfRule type="cellIs" dxfId="1813" priority="2398" stopIfTrue="1" operator="between">
      <formula>90</formula>
      <formula>110</formula>
    </cfRule>
    <cfRule type="cellIs" dxfId="1812" priority="2376" stopIfTrue="1" operator="between">
      <formula>0</formula>
      <formula>89.99</formula>
    </cfRule>
    <cfRule type="cellIs" dxfId="1811" priority="2389" stopIfTrue="1" operator="between">
      <formula>90</formula>
      <formula>110</formula>
    </cfRule>
    <cfRule type="cellIs" dxfId="1810" priority="2399" stopIfTrue="1" operator="between">
      <formula>110.1</formula>
      <formula>5000</formula>
    </cfRule>
    <cfRule type="cellIs" dxfId="1809" priority="2388" stopIfTrue="1" operator="between">
      <formula>0</formula>
      <formula>89.99</formula>
    </cfRule>
    <cfRule type="cellIs" dxfId="1808" priority="2390" stopIfTrue="1" operator="between">
      <formula>110.1</formula>
      <formula>5000</formula>
    </cfRule>
    <cfRule type="cellIs" dxfId="1807" priority="2391" stopIfTrue="1" operator="between">
      <formula>0</formula>
      <formula>89.99</formula>
    </cfRule>
    <cfRule type="cellIs" dxfId="1806" priority="2392" stopIfTrue="1" operator="between">
      <formula>90</formula>
      <formula>110</formula>
    </cfRule>
    <cfRule type="cellIs" dxfId="1805" priority="2393" stopIfTrue="1" operator="between">
      <formula>110.1</formula>
      <formula>5000</formula>
    </cfRule>
    <cfRule type="cellIs" dxfId="1804" priority="2394" stopIfTrue="1" operator="between">
      <formula>0</formula>
      <formula>89.99</formula>
    </cfRule>
    <cfRule type="cellIs" dxfId="1803" priority="2387" stopIfTrue="1" operator="between">
      <formula>110.1</formula>
      <formula>5000</formula>
    </cfRule>
    <cfRule type="cellIs" dxfId="1802" priority="2385" stopIfTrue="1" operator="between">
      <formula>0</formula>
      <formula>89.99</formula>
    </cfRule>
    <cfRule type="cellIs" dxfId="1801" priority="2384" stopIfTrue="1" operator="between">
      <formula>110.1</formula>
      <formula>5000</formula>
    </cfRule>
    <cfRule type="cellIs" dxfId="1800" priority="2383" stopIfTrue="1" operator="between">
      <formula>90</formula>
      <formula>110</formula>
    </cfRule>
    <cfRule type="cellIs" dxfId="1799" priority="2382" stopIfTrue="1" operator="between">
      <formula>0</formula>
      <formula>89.99</formula>
    </cfRule>
    <cfRule type="cellIs" dxfId="1798" priority="2381" stopIfTrue="1" operator="between">
      <formula>110.1</formula>
      <formula>5000</formula>
    </cfRule>
    <cfRule type="cellIs" dxfId="1797" priority="2380" stopIfTrue="1" operator="between">
      <formula>90</formula>
      <formula>110</formula>
    </cfRule>
    <cfRule type="cellIs" dxfId="1796" priority="2379" stopIfTrue="1" operator="between">
      <formula>0</formula>
      <formula>89.99</formula>
    </cfRule>
    <cfRule type="cellIs" dxfId="1795" priority="2378" stopIfTrue="1" operator="between">
      <formula>110.1</formula>
      <formula>5000</formula>
    </cfRule>
    <cfRule type="cellIs" dxfId="1794" priority="2377" stopIfTrue="1" operator="between">
      <formula>90</formula>
      <formula>110</formula>
    </cfRule>
    <cfRule type="cellIs" dxfId="1793" priority="2386" stopIfTrue="1" operator="between">
      <formula>90</formula>
      <formula>110</formula>
    </cfRule>
  </conditionalFormatting>
  <conditionalFormatting sqref="AR645:AS645">
    <cfRule type="cellIs" dxfId="1792" priority="2362" stopIfTrue="1" operator="between">
      <formula>90</formula>
      <formula>110</formula>
    </cfRule>
    <cfRule type="cellIs" dxfId="1791" priority="2349" stopIfTrue="1" operator="between">
      <formula>0</formula>
      <formula>89.99</formula>
    </cfRule>
    <cfRule type="cellIs" dxfId="1790" priority="2350" stopIfTrue="1" operator="between">
      <formula>90</formula>
      <formula>110</formula>
    </cfRule>
    <cfRule type="cellIs" dxfId="1789" priority="2351" stopIfTrue="1" operator="between">
      <formula>110.1</formula>
      <formula>5000</formula>
    </cfRule>
    <cfRule type="cellIs" dxfId="1788" priority="2352" stopIfTrue="1" operator="between">
      <formula>0</formula>
      <formula>89.99</formula>
    </cfRule>
    <cfRule type="cellIs" dxfId="1787" priority="2353" stopIfTrue="1" operator="between">
      <formula>90</formula>
      <formula>110</formula>
    </cfRule>
    <cfRule type="cellIs" dxfId="1786" priority="2354" stopIfTrue="1" operator="between">
      <formula>110.1</formula>
      <formula>5000</formula>
    </cfRule>
    <cfRule type="cellIs" dxfId="1785" priority="2355" stopIfTrue="1" operator="between">
      <formula>0</formula>
      <formula>89.99</formula>
    </cfRule>
    <cfRule type="cellIs" dxfId="1784" priority="2356" stopIfTrue="1" operator="between">
      <formula>90</formula>
      <formula>110</formula>
    </cfRule>
    <cfRule type="cellIs" dxfId="1783" priority="2357" stopIfTrue="1" operator="between">
      <formula>110.1</formula>
      <formula>5000</formula>
    </cfRule>
    <cfRule type="cellIs" dxfId="1782" priority="2358" stopIfTrue="1" operator="between">
      <formula>0</formula>
      <formula>89.99</formula>
    </cfRule>
    <cfRule type="cellIs" dxfId="1781" priority="2359" stopIfTrue="1" operator="between">
      <formula>90</formula>
      <formula>110</formula>
    </cfRule>
    <cfRule type="cellIs" dxfId="1780" priority="2375" stopIfTrue="1" operator="between">
      <formula>110.1</formula>
      <formula>5000</formula>
    </cfRule>
    <cfRule type="cellIs" dxfId="1779" priority="2374" stopIfTrue="1" operator="between">
      <formula>90</formula>
      <formula>110</formula>
    </cfRule>
    <cfRule type="cellIs" dxfId="1778" priority="2373" stopIfTrue="1" operator="between">
      <formula>0</formula>
      <formula>89.99</formula>
    </cfRule>
    <cfRule type="cellIs" dxfId="1777" priority="2372" stopIfTrue="1" operator="between">
      <formula>110.1</formula>
      <formula>5000</formula>
    </cfRule>
    <cfRule type="cellIs" dxfId="1776" priority="2371" stopIfTrue="1" operator="between">
      <formula>90</formula>
      <formula>110</formula>
    </cfRule>
    <cfRule type="cellIs" dxfId="1775" priority="2370" stopIfTrue="1" operator="between">
      <formula>0</formula>
      <formula>89.99</formula>
    </cfRule>
    <cfRule type="cellIs" dxfId="1774" priority="2361" stopIfTrue="1" operator="between">
      <formula>0</formula>
      <formula>89.99</formula>
    </cfRule>
    <cfRule type="cellIs" dxfId="1773" priority="2369" stopIfTrue="1" operator="between">
      <formula>110.1</formula>
      <formula>5000</formula>
    </cfRule>
    <cfRule type="cellIs" dxfId="1772" priority="2368" stopIfTrue="1" operator="between">
      <formula>90</formula>
      <formula>110</formula>
    </cfRule>
    <cfRule type="cellIs" dxfId="1771" priority="2367" stopIfTrue="1" operator="between">
      <formula>0</formula>
      <formula>89.99</formula>
    </cfRule>
    <cfRule type="cellIs" dxfId="1770" priority="2366" stopIfTrue="1" operator="between">
      <formula>110.1</formula>
      <formula>5000</formula>
    </cfRule>
    <cfRule type="cellIs" dxfId="1769" priority="2365" stopIfTrue="1" operator="between">
      <formula>90</formula>
      <formula>110</formula>
    </cfRule>
    <cfRule type="cellIs" dxfId="1768" priority="2364" stopIfTrue="1" operator="between">
      <formula>0</formula>
      <formula>89.99</formula>
    </cfRule>
    <cfRule type="cellIs" dxfId="1767" priority="2363" stopIfTrue="1" operator="between">
      <formula>110.1</formula>
      <formula>5000</formula>
    </cfRule>
    <cfRule type="cellIs" dxfId="1766" priority="2360" stopIfTrue="1" operator="between">
      <formula>110.1</formula>
      <formula>5000</formula>
    </cfRule>
  </conditionalFormatting>
  <conditionalFormatting sqref="AR653:AS655">
    <cfRule type="cellIs" dxfId="1765" priority="331" stopIfTrue="1" operator="between">
      <formula>0</formula>
      <formula>89.99</formula>
    </cfRule>
  </conditionalFormatting>
  <conditionalFormatting sqref="AR655:AS655">
    <cfRule type="cellIs" dxfId="1764" priority="307" stopIfTrue="1" operator="between">
      <formula>0</formula>
      <formula>89.99</formula>
    </cfRule>
    <cfRule type="cellIs" dxfId="1763" priority="329" stopIfTrue="1" operator="between">
      <formula>90</formula>
      <formula>110</formula>
    </cfRule>
    <cfRule type="cellIs" dxfId="1762" priority="315" stopIfTrue="1" operator="between">
      <formula>110.1</formula>
      <formula>5000</formula>
    </cfRule>
    <cfRule type="cellIs" dxfId="1761" priority="309" stopIfTrue="1" operator="between">
      <formula>110.1</formula>
      <formula>5000</formula>
    </cfRule>
    <cfRule type="cellIs" dxfId="1760" priority="308" stopIfTrue="1" operator="between">
      <formula>90</formula>
      <formula>110.1</formula>
    </cfRule>
    <cfRule type="cellIs" dxfId="1759" priority="310" stopIfTrue="1" operator="between">
      <formula>0</formula>
      <formula>89.99</formula>
    </cfRule>
    <cfRule type="cellIs" dxfId="1758" priority="311" stopIfTrue="1" operator="between">
      <formula>90</formula>
      <formula>110</formula>
    </cfRule>
    <cfRule type="cellIs" dxfId="1757" priority="312" stopIfTrue="1" operator="between">
      <formula>110.1</formula>
      <formula>5000</formula>
    </cfRule>
    <cfRule type="cellIs" dxfId="1756" priority="313" stopIfTrue="1" operator="between">
      <formula>0</formula>
      <formula>89.99</formula>
    </cfRule>
    <cfRule type="cellIs" dxfId="1755" priority="314" stopIfTrue="1" operator="between">
      <formula>90</formula>
      <formula>110</formula>
    </cfRule>
    <cfRule type="cellIs" dxfId="1754" priority="316" stopIfTrue="1" operator="between">
      <formula>0</formula>
      <formula>89.99</formula>
    </cfRule>
    <cfRule type="cellIs" dxfId="1753" priority="317" stopIfTrue="1" operator="between">
      <formula>90</formula>
      <formula>110</formula>
    </cfRule>
    <cfRule type="cellIs" dxfId="1752" priority="318" stopIfTrue="1" operator="between">
      <formula>110.1</formula>
      <formula>5000</formula>
    </cfRule>
    <cfRule type="cellIs" dxfId="1751" priority="319" stopIfTrue="1" operator="between">
      <formula>0</formula>
      <formula>89.99</formula>
    </cfRule>
    <cfRule type="cellIs" dxfId="1750" priority="320" stopIfTrue="1" operator="between">
      <formula>90</formula>
      <formula>110</formula>
    </cfRule>
    <cfRule type="cellIs" dxfId="1749" priority="321" stopIfTrue="1" operator="between">
      <formula>110.1</formula>
      <formula>5000</formula>
    </cfRule>
    <cfRule type="cellIs" dxfId="1748" priority="322" stopIfTrue="1" operator="between">
      <formula>0</formula>
      <formula>89.99</formula>
    </cfRule>
    <cfRule type="cellIs" dxfId="1747" priority="323" stopIfTrue="1" operator="between">
      <formula>90</formula>
      <formula>110</formula>
    </cfRule>
    <cfRule type="cellIs" dxfId="1746" priority="324" stopIfTrue="1" operator="between">
      <formula>110.1</formula>
      <formula>5000</formula>
    </cfRule>
    <cfRule type="cellIs" dxfId="1745" priority="325" stopIfTrue="1" operator="between">
      <formula>0</formula>
      <formula>89.99</formula>
    </cfRule>
    <cfRule type="cellIs" dxfId="1744" priority="326" stopIfTrue="1" operator="between">
      <formula>90</formula>
      <formula>110</formula>
    </cfRule>
    <cfRule type="cellIs" dxfId="1743" priority="327" stopIfTrue="1" operator="between">
      <formula>110.1</formula>
      <formula>5000</formula>
    </cfRule>
    <cfRule type="cellIs" dxfId="1742" priority="328" stopIfTrue="1" operator="between">
      <formula>0</formula>
      <formula>89.99</formula>
    </cfRule>
    <cfRule type="cellIs" dxfId="1741" priority="330" stopIfTrue="1" operator="between">
      <formula>110.1</formula>
      <formula>5000</formula>
    </cfRule>
    <cfRule type="cellIs" dxfId="1740" priority="332" stopIfTrue="1" operator="between">
      <formula>90</formula>
      <formula>110</formula>
    </cfRule>
    <cfRule type="cellIs" dxfId="1739" priority="333" stopIfTrue="1" operator="between">
      <formula>110.1</formula>
      <formula>5000</formula>
    </cfRule>
  </conditionalFormatting>
  <conditionalFormatting sqref="AR656:AS660">
    <cfRule type="cellIs" dxfId="1738" priority="1142" stopIfTrue="1" operator="between">
      <formula>0</formula>
      <formula>89.99</formula>
    </cfRule>
  </conditionalFormatting>
  <conditionalFormatting sqref="AR659:AS659">
    <cfRule type="cellIs" dxfId="1737" priority="1118" stopIfTrue="1" operator="between">
      <formula>0</formula>
      <formula>89.99</formula>
    </cfRule>
    <cfRule type="cellIs" dxfId="1736" priority="1122" stopIfTrue="1" operator="between">
      <formula>90</formula>
      <formula>110</formula>
    </cfRule>
    <cfRule type="cellIs" dxfId="1735" priority="1123" stopIfTrue="1" operator="between">
      <formula>110.1</formula>
      <formula>5000</formula>
    </cfRule>
    <cfRule type="cellIs" dxfId="1734" priority="1124" stopIfTrue="1" operator="between">
      <formula>0</formula>
      <formula>89.99</formula>
    </cfRule>
    <cfRule type="cellIs" dxfId="1733" priority="1125" stopIfTrue="1" operator="between">
      <formula>90</formula>
      <formula>110</formula>
    </cfRule>
    <cfRule type="cellIs" dxfId="1732" priority="1120" stopIfTrue="1" operator="between">
      <formula>110.1</formula>
      <formula>5000</formula>
    </cfRule>
    <cfRule type="cellIs" dxfId="1731" priority="1126" stopIfTrue="1" operator="between">
      <formula>110.1</formula>
      <formula>5000</formula>
    </cfRule>
    <cfRule type="cellIs" dxfId="1730" priority="1127" stopIfTrue="1" operator="between">
      <formula>0</formula>
      <formula>89.99</formula>
    </cfRule>
    <cfRule type="cellIs" dxfId="1729" priority="1128" stopIfTrue="1" operator="between">
      <formula>90</formula>
      <formula>110</formula>
    </cfRule>
    <cfRule type="cellIs" dxfId="1728" priority="1129" stopIfTrue="1" operator="between">
      <formula>110.1</formula>
      <formula>5000</formula>
    </cfRule>
    <cfRule type="cellIs" dxfId="1727" priority="1130" stopIfTrue="1" operator="between">
      <formula>0</formula>
      <formula>89.99</formula>
    </cfRule>
    <cfRule type="cellIs" dxfId="1726" priority="1131" stopIfTrue="1" operator="between">
      <formula>90</formula>
      <formula>110</formula>
    </cfRule>
    <cfRule type="cellIs" dxfId="1725" priority="1144" stopIfTrue="1" operator="between">
      <formula>110.1</formula>
      <formula>5000</formula>
    </cfRule>
    <cfRule type="cellIs" dxfId="1724" priority="1132" stopIfTrue="1" operator="between">
      <formula>110.1</formula>
      <formula>5000</formula>
    </cfRule>
    <cfRule type="cellIs" dxfId="1723" priority="1133" stopIfTrue="1" operator="between">
      <formula>0</formula>
      <formula>89.99</formula>
    </cfRule>
    <cfRule type="cellIs" dxfId="1722" priority="1134" stopIfTrue="1" operator="between">
      <formula>90</formula>
      <formula>110</formula>
    </cfRule>
    <cfRule type="cellIs" dxfId="1721" priority="1135" stopIfTrue="1" operator="between">
      <formula>110.1</formula>
      <formula>5000</formula>
    </cfRule>
    <cfRule type="cellIs" dxfId="1720" priority="1136" stopIfTrue="1" operator="between">
      <formula>0</formula>
      <formula>89.99</formula>
    </cfRule>
    <cfRule type="cellIs" dxfId="1719" priority="1137" stopIfTrue="1" operator="between">
      <formula>90</formula>
      <formula>110</formula>
    </cfRule>
    <cfRule type="cellIs" dxfId="1718" priority="1139" stopIfTrue="1" operator="between">
      <formula>0</formula>
      <formula>89.99</formula>
    </cfRule>
    <cfRule type="cellIs" dxfId="1717" priority="1138" stopIfTrue="1" operator="between">
      <formula>110.1</formula>
      <formula>5000</formula>
    </cfRule>
    <cfRule type="cellIs" dxfId="1716" priority="1140" stopIfTrue="1" operator="between">
      <formula>90</formula>
      <formula>110</formula>
    </cfRule>
    <cfRule type="cellIs" dxfId="1715" priority="1141" stopIfTrue="1" operator="between">
      <formula>110.1</formula>
      <formula>5000</formula>
    </cfRule>
    <cfRule type="cellIs" dxfId="1714" priority="1143" stopIfTrue="1" operator="between">
      <formula>90</formula>
      <formula>110</formula>
    </cfRule>
    <cfRule type="cellIs" dxfId="1713" priority="1119" stopIfTrue="1" operator="between">
      <formula>90</formula>
      <formula>110</formula>
    </cfRule>
    <cfRule type="cellIs" dxfId="1712" priority="1121" stopIfTrue="1" operator="between">
      <formula>0</formula>
      <formula>89.99</formula>
    </cfRule>
  </conditionalFormatting>
  <conditionalFormatting sqref="AR664:AS664">
    <cfRule type="cellIs" dxfId="1711" priority="925" stopIfTrue="1" operator="between">
      <formula>40</formula>
      <formula>500</formula>
    </cfRule>
    <cfRule type="cellIs" dxfId="1710" priority="926" stopIfTrue="1" operator="between">
      <formula>500.1</formula>
      <formula>5000</formula>
    </cfRule>
    <cfRule type="cellIs" dxfId="1709" priority="901" stopIfTrue="1" operator="between">
      <formula>40</formula>
      <formula>500</formula>
    </cfRule>
    <cfRule type="cellIs" dxfId="1708" priority="893" stopIfTrue="1" operator="between">
      <formula>40</formula>
      <formula>500</formula>
    </cfRule>
    <cfRule type="cellIs" dxfId="1707" priority="860" stopIfTrue="1" operator="between">
      <formula>20</formula>
      <formula>39.99</formula>
    </cfRule>
    <cfRule type="cellIs" dxfId="1706" priority="855" stopIfTrue="1" operator="between">
      <formula>45</formula>
      <formula>100</formula>
    </cfRule>
    <cfRule type="cellIs" dxfId="1705" priority="856" stopIfTrue="1" operator="equal">
      <formula>"40.0"</formula>
    </cfRule>
    <cfRule type="cellIs" dxfId="1704" priority="857" stopIfTrue="1" operator="between">
      <formula>-8.1</formula>
      <formula>-10</formula>
    </cfRule>
    <cfRule type="cellIs" dxfId="1703" priority="858" stopIfTrue="1" operator="between">
      <formula>-9.9</formula>
      <formula>-10</formula>
    </cfRule>
    <cfRule type="cellIs" dxfId="1702" priority="859" stopIfTrue="1" operator="between">
      <formula>-9.9</formula>
      <formula>-10</formula>
    </cfRule>
    <cfRule type="cellIs" dxfId="1701" priority="861" stopIfTrue="1" operator="between">
      <formula>40</formula>
      <formula>500</formula>
    </cfRule>
    <cfRule type="cellIs" dxfId="1700" priority="862" stopIfTrue="1" operator="between">
      <formula>500.1</formula>
      <formula>5000</formula>
    </cfRule>
    <cfRule type="cellIs" dxfId="1699" priority="863" stopIfTrue="1" operator="between">
      <formula>45</formula>
      <formula>100</formula>
    </cfRule>
    <cfRule type="cellIs" dxfId="1698" priority="864" stopIfTrue="1" operator="equal">
      <formula>"40.0"</formula>
    </cfRule>
    <cfRule type="cellIs" dxfId="1697" priority="865" stopIfTrue="1" operator="between">
      <formula>-8.1</formula>
      <formula>-10</formula>
    </cfRule>
    <cfRule type="cellIs" dxfId="1696" priority="866" stopIfTrue="1" operator="between">
      <formula>-9.9</formula>
      <formula>-10</formula>
    </cfRule>
    <cfRule type="cellIs" dxfId="1695" priority="867" stopIfTrue="1" operator="between">
      <formula>-9.9</formula>
      <formula>-10</formula>
    </cfRule>
    <cfRule type="cellIs" dxfId="1694" priority="868" stopIfTrue="1" operator="between">
      <formula>20</formula>
      <formula>39.99</formula>
    </cfRule>
    <cfRule type="cellIs" dxfId="1693" priority="869" stopIfTrue="1" operator="between">
      <formula>40</formula>
      <formula>500</formula>
    </cfRule>
    <cfRule type="cellIs" dxfId="1692" priority="870" stopIfTrue="1" operator="between">
      <formula>500.1</formula>
      <formula>5000</formula>
    </cfRule>
    <cfRule type="cellIs" dxfId="1691" priority="871" stopIfTrue="1" operator="between">
      <formula>45</formula>
      <formula>100</formula>
    </cfRule>
    <cfRule type="cellIs" dxfId="1690" priority="872" stopIfTrue="1" operator="equal">
      <formula>"40.0"</formula>
    </cfRule>
    <cfRule type="cellIs" dxfId="1689" priority="873" stopIfTrue="1" operator="between">
      <formula>-8.1</formula>
      <formula>-10</formula>
    </cfRule>
    <cfRule type="cellIs" dxfId="1688" priority="874" stopIfTrue="1" operator="between">
      <formula>-9.9</formula>
      <formula>-10</formula>
    </cfRule>
    <cfRule type="cellIs" dxfId="1687" priority="875" stopIfTrue="1" operator="between">
      <formula>-9.9</formula>
      <formula>-10</formula>
    </cfRule>
    <cfRule type="cellIs" dxfId="1686" priority="876" stopIfTrue="1" operator="between">
      <formula>20</formula>
      <formula>39.99</formula>
    </cfRule>
    <cfRule type="cellIs" dxfId="1685" priority="877" stopIfTrue="1" operator="between">
      <formula>40</formula>
      <formula>500</formula>
    </cfRule>
    <cfRule type="cellIs" dxfId="1684" priority="878" stopIfTrue="1" operator="between">
      <formula>500.1</formula>
      <formula>5000</formula>
    </cfRule>
    <cfRule type="cellIs" dxfId="1683" priority="879" stopIfTrue="1" operator="between">
      <formula>45</formula>
      <formula>100</formula>
    </cfRule>
    <cfRule type="cellIs" dxfId="1682" priority="880" stopIfTrue="1" operator="equal">
      <formula>"40.0"</formula>
    </cfRule>
    <cfRule type="cellIs" dxfId="1681" priority="881" stopIfTrue="1" operator="between">
      <formula>-8.1</formula>
      <formula>-10</formula>
    </cfRule>
    <cfRule type="cellIs" dxfId="1680" priority="882" stopIfTrue="1" operator="between">
      <formula>-9.9</formula>
      <formula>-10</formula>
    </cfRule>
    <cfRule type="cellIs" dxfId="1679" priority="883" stopIfTrue="1" operator="between">
      <formula>-9.9</formula>
      <formula>-10</formula>
    </cfRule>
    <cfRule type="cellIs" dxfId="1678" priority="884" stopIfTrue="1" operator="between">
      <formula>20</formula>
      <formula>39.99</formula>
    </cfRule>
    <cfRule type="cellIs" dxfId="1677" priority="885" stopIfTrue="1" operator="between">
      <formula>40</formula>
      <formula>500</formula>
    </cfRule>
    <cfRule type="cellIs" dxfId="1676" priority="886" stopIfTrue="1" operator="between">
      <formula>500.1</formula>
      <formula>5000</formula>
    </cfRule>
    <cfRule type="cellIs" dxfId="1675" priority="887" stopIfTrue="1" operator="between">
      <formula>45</formula>
      <formula>100</formula>
    </cfRule>
    <cfRule type="cellIs" dxfId="1674" priority="888" stopIfTrue="1" operator="equal">
      <formula>"40.0"</formula>
    </cfRule>
    <cfRule type="cellIs" dxfId="1673" priority="889" stopIfTrue="1" operator="between">
      <formula>-8.1</formula>
      <formula>-10</formula>
    </cfRule>
    <cfRule type="cellIs" dxfId="1672" priority="890" stopIfTrue="1" operator="between">
      <formula>-9.9</formula>
      <formula>-10</formula>
    </cfRule>
    <cfRule type="cellIs" dxfId="1671" priority="891" stopIfTrue="1" operator="between">
      <formula>-9.9</formula>
      <formula>-10</formula>
    </cfRule>
    <cfRule type="cellIs" dxfId="1670" priority="892" stopIfTrue="1" operator="between">
      <formula>20</formula>
      <formula>39.99</formula>
    </cfRule>
    <cfRule type="cellIs" dxfId="1669" priority="894" stopIfTrue="1" operator="between">
      <formula>500.1</formula>
      <formula>5000</formula>
    </cfRule>
    <cfRule type="cellIs" dxfId="1668" priority="895" stopIfTrue="1" operator="between">
      <formula>45</formula>
      <formula>100</formula>
    </cfRule>
    <cfRule type="cellIs" dxfId="1667" priority="896" stopIfTrue="1" operator="equal">
      <formula>"40.0"</formula>
    </cfRule>
    <cfRule type="cellIs" dxfId="1666" priority="897" stopIfTrue="1" operator="between">
      <formula>-8.1</formula>
      <formula>-10</formula>
    </cfRule>
    <cfRule type="cellIs" dxfId="1665" priority="898" stopIfTrue="1" operator="between">
      <formula>-9.9</formula>
      <formula>-10</formula>
    </cfRule>
    <cfRule type="cellIs" dxfId="1664" priority="899" stopIfTrue="1" operator="between">
      <formula>-9.9</formula>
      <formula>-10</formula>
    </cfRule>
    <cfRule type="cellIs" dxfId="1663" priority="900" stopIfTrue="1" operator="between">
      <formula>20</formula>
      <formula>39.99</formula>
    </cfRule>
    <cfRule type="cellIs" dxfId="1662" priority="902" stopIfTrue="1" operator="between">
      <formula>500.1</formula>
      <formula>5000</formula>
    </cfRule>
    <cfRule type="cellIs" dxfId="1661" priority="903" stopIfTrue="1" operator="between">
      <formula>45</formula>
      <formula>100</formula>
    </cfRule>
    <cfRule type="cellIs" dxfId="1660" priority="904" stopIfTrue="1" operator="equal">
      <formula>"40.0"</formula>
    </cfRule>
    <cfRule type="cellIs" dxfId="1659" priority="905" stopIfTrue="1" operator="between">
      <formula>-8.1</formula>
      <formula>-10</formula>
    </cfRule>
    <cfRule type="cellIs" dxfId="1658" priority="906" stopIfTrue="1" operator="between">
      <formula>-9.9</formula>
      <formula>-10</formula>
    </cfRule>
    <cfRule type="cellIs" dxfId="1657" priority="907" stopIfTrue="1" operator="between">
      <formula>-9.9</formula>
      <formula>-10</formula>
    </cfRule>
    <cfRule type="cellIs" dxfId="1656" priority="908" stopIfTrue="1" operator="between">
      <formula>20</formula>
      <formula>39.99</formula>
    </cfRule>
    <cfRule type="cellIs" dxfId="1655" priority="909" stopIfTrue="1" operator="between">
      <formula>40</formula>
      <formula>500</formula>
    </cfRule>
    <cfRule type="cellIs" dxfId="1654" priority="910" stopIfTrue="1" operator="between">
      <formula>500.1</formula>
      <formula>5000</formula>
    </cfRule>
    <cfRule type="cellIs" dxfId="1653" priority="911" stopIfTrue="1" operator="between">
      <formula>45</formula>
      <formula>100</formula>
    </cfRule>
    <cfRule type="cellIs" dxfId="1652" priority="912" stopIfTrue="1" operator="equal">
      <formula>"40.0"</formula>
    </cfRule>
    <cfRule type="cellIs" dxfId="1651" priority="913" stopIfTrue="1" operator="between">
      <formula>-8.1</formula>
      <formula>-10</formula>
    </cfRule>
    <cfRule type="cellIs" dxfId="1650" priority="914" stopIfTrue="1" operator="between">
      <formula>-9.9</formula>
      <formula>-10</formula>
    </cfRule>
    <cfRule type="cellIs" dxfId="1649" priority="915" stopIfTrue="1" operator="between">
      <formula>-9.9</formula>
      <formula>-10</formula>
    </cfRule>
    <cfRule type="cellIs" dxfId="1648" priority="916" stopIfTrue="1" operator="between">
      <formula>20</formula>
      <formula>39.99</formula>
    </cfRule>
    <cfRule type="cellIs" dxfId="1647" priority="917" stopIfTrue="1" operator="between">
      <formula>40</formula>
      <formula>500</formula>
    </cfRule>
    <cfRule type="cellIs" dxfId="1646" priority="918" stopIfTrue="1" operator="between">
      <formula>500.1</formula>
      <formula>5000</formula>
    </cfRule>
    <cfRule type="cellIs" dxfId="1645" priority="919" stopIfTrue="1" operator="between">
      <formula>45</formula>
      <formula>100</formula>
    </cfRule>
    <cfRule type="cellIs" dxfId="1644" priority="920" stopIfTrue="1" operator="equal">
      <formula>"40.0"</formula>
    </cfRule>
    <cfRule type="cellIs" dxfId="1643" priority="921" stopIfTrue="1" operator="between">
      <formula>-8.1</formula>
      <formula>-10</formula>
    </cfRule>
    <cfRule type="cellIs" dxfId="1642" priority="922" stopIfTrue="1" operator="between">
      <formula>-9.9</formula>
      <formula>-10</formula>
    </cfRule>
    <cfRule type="cellIs" dxfId="1641" priority="923" stopIfTrue="1" operator="between">
      <formula>-9.9</formula>
      <formula>-10</formula>
    </cfRule>
    <cfRule type="cellIs" dxfId="1640" priority="924" stopIfTrue="1" operator="between">
      <formula>20</formula>
      <formula>39.99</formula>
    </cfRule>
  </conditionalFormatting>
  <conditionalFormatting sqref="AR670:AS673">
    <cfRule type="cellIs" dxfId="1639" priority="3263" stopIfTrue="1" operator="between">
      <formula>31</formula>
      <formula>30</formula>
    </cfRule>
    <cfRule type="cellIs" dxfId="1638" priority="3373" stopIfTrue="1" operator="between">
      <formula>31</formula>
      <formula>30</formula>
    </cfRule>
    <cfRule type="cellIs" dxfId="1637" priority="3174" stopIfTrue="1" operator="between">
      <formula>31</formula>
      <formula>30</formula>
    </cfRule>
  </conditionalFormatting>
  <conditionalFormatting sqref="AR672:AS672 AR455:AS456 AR164:AS164 AR172:AS172">
    <cfRule type="cellIs" dxfId="1636" priority="3408" stopIfTrue="1" operator="between">
      <formula>0</formula>
      <formula>89.99</formula>
    </cfRule>
  </conditionalFormatting>
  <conditionalFormatting sqref="AR672:AS672 AR455:AS456">
    <cfRule type="cellIs" dxfId="1635" priority="3288" stopIfTrue="1" operator="between">
      <formula>0</formula>
      <formula>89.99</formula>
    </cfRule>
    <cfRule type="cellIs" dxfId="1634" priority="3182" stopIfTrue="1" operator="between">
      <formula>0</formula>
      <formula>89.99</formula>
    </cfRule>
  </conditionalFormatting>
  <conditionalFormatting sqref="AR680:AS680">
    <cfRule type="cellIs" dxfId="1633" priority="300" stopIfTrue="1" operator="between">
      <formula>110.1</formula>
      <formula>5000</formula>
    </cfRule>
    <cfRule type="cellIs" dxfId="1632" priority="280" stopIfTrue="1" operator="between">
      <formula>0</formula>
      <formula>89.99</formula>
    </cfRule>
    <cfRule type="cellIs" dxfId="1631" priority="281" stopIfTrue="1" operator="between">
      <formula>90</formula>
      <formula>110.1</formula>
    </cfRule>
    <cfRule type="cellIs" dxfId="1630" priority="282" stopIfTrue="1" operator="between">
      <formula>110.1</formula>
      <formula>5000</formula>
    </cfRule>
    <cfRule type="cellIs" dxfId="1629" priority="283" stopIfTrue="1" operator="between">
      <formula>0</formula>
      <formula>89.99</formula>
    </cfRule>
    <cfRule type="cellIs" dxfId="1628" priority="284" stopIfTrue="1" operator="between">
      <formula>90</formula>
      <formula>110</formula>
    </cfRule>
    <cfRule type="cellIs" dxfId="1627" priority="294" stopIfTrue="1" operator="between">
      <formula>110.1</formula>
      <formula>5000</formula>
    </cfRule>
    <cfRule type="cellIs" dxfId="1626" priority="305" stopIfTrue="1" operator="between">
      <formula>90</formula>
      <formula>110</formula>
    </cfRule>
    <cfRule type="cellIs" dxfId="1625" priority="304" stopIfTrue="1" operator="between">
      <formula>0</formula>
      <formula>89.99</formula>
    </cfRule>
    <cfRule type="cellIs" dxfId="1624" priority="303" stopIfTrue="1" operator="between">
      <formula>110.1</formula>
      <formula>5000</formula>
    </cfRule>
    <cfRule type="cellIs" dxfId="1623" priority="285" stopIfTrue="1" operator="between">
      <formula>110.1</formula>
      <formula>5000</formula>
    </cfRule>
    <cfRule type="cellIs" dxfId="1622" priority="302" stopIfTrue="1" operator="between">
      <formula>90</formula>
      <formula>110</formula>
    </cfRule>
    <cfRule type="cellIs" dxfId="1621" priority="301" stopIfTrue="1" operator="between">
      <formula>0</formula>
      <formula>89.99</formula>
    </cfRule>
    <cfRule type="cellIs" dxfId="1620" priority="306" stopIfTrue="1" operator="between">
      <formula>110.1</formula>
      <formula>5000</formula>
    </cfRule>
    <cfRule type="cellIs" dxfId="1619" priority="298" stopIfTrue="1" operator="between">
      <formula>0</formula>
      <formula>89.99</formula>
    </cfRule>
    <cfRule type="cellIs" dxfId="1618" priority="297" stopIfTrue="1" operator="between">
      <formula>110.1</formula>
      <formula>5000</formula>
    </cfRule>
    <cfRule type="cellIs" dxfId="1617" priority="296" stopIfTrue="1" operator="between">
      <formula>90</formula>
      <formula>110</formula>
    </cfRule>
    <cfRule type="cellIs" dxfId="1616" priority="295" stopIfTrue="1" operator="between">
      <formula>0</formula>
      <formula>89.99</formula>
    </cfRule>
    <cfRule type="cellIs" dxfId="1615" priority="299" stopIfTrue="1" operator="between">
      <formula>90</formula>
      <formula>110</formula>
    </cfRule>
    <cfRule type="cellIs" dxfId="1614" priority="293" stopIfTrue="1" operator="between">
      <formula>90</formula>
      <formula>110</formula>
    </cfRule>
    <cfRule type="cellIs" dxfId="1613" priority="292" stopIfTrue="1" operator="between">
      <formula>0</formula>
      <formula>89.99</formula>
    </cfRule>
    <cfRule type="cellIs" dxfId="1612" priority="291" stopIfTrue="1" operator="between">
      <formula>110.1</formula>
      <formula>5000</formula>
    </cfRule>
    <cfRule type="cellIs" dxfId="1611" priority="290" stopIfTrue="1" operator="between">
      <formula>90</formula>
      <formula>110</formula>
    </cfRule>
    <cfRule type="cellIs" dxfId="1610" priority="289" stopIfTrue="1" operator="between">
      <formula>0</formula>
      <formula>89.99</formula>
    </cfRule>
    <cfRule type="cellIs" dxfId="1609" priority="288" stopIfTrue="1" operator="between">
      <formula>110.1</formula>
      <formula>5000</formula>
    </cfRule>
    <cfRule type="cellIs" dxfId="1608" priority="287" stopIfTrue="1" operator="between">
      <formula>90</formula>
      <formula>110</formula>
    </cfRule>
    <cfRule type="cellIs" dxfId="1607" priority="286" stopIfTrue="1" operator="between">
      <formula>0</formula>
      <formula>89.99</formula>
    </cfRule>
  </conditionalFormatting>
  <conditionalFormatting sqref="AR684:AS685">
    <cfRule type="cellIs" dxfId="1606" priority="3234" stopIfTrue="1" operator="between">
      <formula>31</formula>
      <formula>30</formula>
    </cfRule>
    <cfRule type="cellIs" dxfId="1605" priority="3161" stopIfTrue="1" operator="between">
      <formula>31</formula>
      <formula>30</formula>
    </cfRule>
    <cfRule type="cellIs" dxfId="1604" priority="3295" stopIfTrue="1" operator="between">
      <formula>31</formula>
      <formula>30</formula>
    </cfRule>
    <cfRule type="cellIs" dxfId="1603" priority="3341" stopIfTrue="1" operator="between">
      <formula>31</formula>
      <formula>30</formula>
    </cfRule>
    <cfRule type="cellIs" dxfId="1602" priority="3188" stopIfTrue="1" operator="between">
      <formula>31</formula>
      <formula>30</formula>
    </cfRule>
    <cfRule type="cellIs" dxfId="1601" priority="3421" stopIfTrue="1" operator="between">
      <formula>31</formula>
      <formula>30</formula>
    </cfRule>
  </conditionalFormatting>
  <conditionalFormatting sqref="AR688:AS689">
    <cfRule type="cellIs" dxfId="1600" priority="707" stopIfTrue="1" operator="between">
      <formula>0</formula>
      <formula>89.99</formula>
    </cfRule>
    <cfRule type="cellIs" dxfId="1599" priority="708" stopIfTrue="1" operator="between">
      <formula>90</formula>
      <formula>110</formula>
    </cfRule>
    <cfRule type="cellIs" dxfId="1598" priority="709" stopIfTrue="1" operator="between">
      <formula>110.1</formula>
      <formula>5000</formula>
    </cfRule>
    <cfRule type="cellIs" dxfId="1597" priority="710" stopIfTrue="1" operator="between">
      <formula>0</formula>
      <formula>89.99</formula>
    </cfRule>
    <cfRule type="cellIs" dxfId="1596" priority="711" stopIfTrue="1" operator="between">
      <formula>90</formula>
      <formula>110</formula>
    </cfRule>
    <cfRule type="cellIs" dxfId="1595" priority="712" stopIfTrue="1" operator="between">
      <formula>110.1</formula>
      <formula>5000</formula>
    </cfRule>
    <cfRule type="cellIs" dxfId="1594" priority="713" stopIfTrue="1" operator="between">
      <formula>0</formula>
      <formula>89.99</formula>
    </cfRule>
    <cfRule type="cellIs" dxfId="1593" priority="714" stopIfTrue="1" operator="between">
      <formula>90</formula>
      <formula>110</formula>
    </cfRule>
    <cfRule type="cellIs" dxfId="1592" priority="715" stopIfTrue="1" operator="between">
      <formula>110.1</formula>
      <formula>5000</formula>
    </cfRule>
    <cfRule type="cellIs" dxfId="1591" priority="716" stopIfTrue="1" operator="between">
      <formula>0</formula>
      <formula>89.99</formula>
    </cfRule>
    <cfRule type="cellIs" dxfId="1590" priority="727" stopIfTrue="1" operator="between">
      <formula>110.1</formula>
      <formula>5000</formula>
    </cfRule>
    <cfRule type="cellIs" dxfId="1589" priority="717" stopIfTrue="1" operator="between">
      <formula>90</formula>
      <formula>110</formula>
    </cfRule>
    <cfRule type="cellIs" dxfId="1588" priority="718" stopIfTrue="1" operator="between">
      <formula>110.1</formula>
      <formula>5000</formula>
    </cfRule>
    <cfRule type="cellIs" dxfId="1587" priority="719" stopIfTrue="1" operator="between">
      <formula>0</formula>
      <formula>89.99</formula>
    </cfRule>
    <cfRule type="cellIs" dxfId="1586" priority="720" stopIfTrue="1" operator="between">
      <formula>90</formula>
      <formula>110</formula>
    </cfRule>
    <cfRule type="cellIs" dxfId="1585" priority="721" stopIfTrue="1" operator="between">
      <formula>110.1</formula>
      <formula>5000</formula>
    </cfRule>
    <cfRule type="cellIs" dxfId="1584" priority="722" stopIfTrue="1" operator="between">
      <formula>0</formula>
      <formula>89.99</formula>
    </cfRule>
    <cfRule type="cellIs" dxfId="1583" priority="723" stopIfTrue="1" operator="between">
      <formula>90</formula>
      <formula>110</formula>
    </cfRule>
    <cfRule type="cellIs" dxfId="1582" priority="724" stopIfTrue="1" operator="between">
      <formula>110.1</formula>
      <formula>5000</formula>
    </cfRule>
    <cfRule type="cellIs" dxfId="1581" priority="725" stopIfTrue="1" operator="between">
      <formula>0</formula>
      <formula>89.99</formula>
    </cfRule>
    <cfRule type="cellIs" dxfId="1580" priority="726" stopIfTrue="1" operator="between">
      <formula>90</formula>
      <formula>110</formula>
    </cfRule>
    <cfRule type="cellIs" dxfId="1579" priority="701" stopIfTrue="1" operator="between">
      <formula>0</formula>
      <formula>89.99</formula>
    </cfRule>
    <cfRule type="cellIs" dxfId="1578" priority="702" stopIfTrue="1" operator="between">
      <formula>90</formula>
      <formula>110</formula>
    </cfRule>
    <cfRule type="cellIs" dxfId="1577" priority="703" stopIfTrue="1" operator="between">
      <formula>110.1</formula>
      <formula>5000</formula>
    </cfRule>
    <cfRule type="cellIs" dxfId="1576" priority="704" stopIfTrue="1" operator="between">
      <formula>0</formula>
      <formula>89.99</formula>
    </cfRule>
    <cfRule type="cellIs" dxfId="1575" priority="705" stopIfTrue="1" operator="between">
      <formula>90</formula>
      <formula>110</formula>
    </cfRule>
    <cfRule type="cellIs" dxfId="1574" priority="706" stopIfTrue="1" operator="between">
      <formula>110.1</formula>
      <formula>5000</formula>
    </cfRule>
  </conditionalFormatting>
  <conditionalFormatting sqref="AR691:AS691">
    <cfRule type="cellIs" dxfId="1573" priority="2129" stopIfTrue="1" operator="between">
      <formula>110.1</formula>
      <formula>5000</formula>
    </cfRule>
    <cfRule type="cellIs" dxfId="1572" priority="2128" stopIfTrue="1" operator="between">
      <formula>90</formula>
      <formula>110</formula>
    </cfRule>
    <cfRule type="cellIs" dxfId="1571" priority="2146" stopIfTrue="1" operator="between">
      <formula>90</formula>
      <formula>110</formula>
    </cfRule>
    <cfRule type="cellIs" dxfId="1570" priority="2147" stopIfTrue="1" operator="between">
      <formula>110.1</formula>
      <formula>5000</formula>
    </cfRule>
    <cfRule type="cellIs" dxfId="1569" priority="2148" stopIfTrue="1" operator="between">
      <formula>0</formula>
      <formula>89.99</formula>
    </cfRule>
    <cfRule type="cellIs" dxfId="1568" priority="2139" stopIfTrue="1" operator="between">
      <formula>0</formula>
      <formula>89.99</formula>
    </cfRule>
    <cfRule type="cellIs" dxfId="1567" priority="2151" stopIfTrue="1" operator="between">
      <formula>0</formula>
      <formula>89.99</formula>
    </cfRule>
    <cfRule type="cellIs" dxfId="1566" priority="2152" stopIfTrue="1" operator="between">
      <formula>90</formula>
      <formula>110</formula>
    </cfRule>
    <cfRule type="cellIs" dxfId="1565" priority="2153" stopIfTrue="1" operator="between">
      <formula>110.1</formula>
      <formula>5000</formula>
    </cfRule>
    <cfRule type="cellIs" dxfId="1564" priority="2134" stopIfTrue="1" operator="between">
      <formula>90</formula>
      <formula>110</formula>
    </cfRule>
    <cfRule type="cellIs" dxfId="1563" priority="2133" stopIfTrue="1" operator="between">
      <formula>0</formula>
      <formula>89.99</formula>
    </cfRule>
    <cfRule type="cellIs" dxfId="1562" priority="2132" stopIfTrue="1" operator="between">
      <formula>110.1</formula>
      <formula>5000</formula>
    </cfRule>
    <cfRule type="cellIs" dxfId="1561" priority="2131" stopIfTrue="1" operator="between">
      <formula>90</formula>
      <formula>110</formula>
    </cfRule>
    <cfRule type="cellIs" dxfId="1560" priority="2130" stopIfTrue="1" operator="between">
      <formula>0</formula>
      <formula>89.99</formula>
    </cfRule>
    <cfRule type="cellIs" dxfId="1559" priority="2149" stopIfTrue="1" operator="between">
      <formula>90</formula>
      <formula>110</formula>
    </cfRule>
    <cfRule type="cellIs" dxfId="1558" priority="2150" stopIfTrue="1" operator="between">
      <formula>110.1</formula>
      <formula>5000</formula>
    </cfRule>
    <cfRule type="cellIs" dxfId="1557" priority="2127" stopIfTrue="1" operator="between">
      <formula>0</formula>
      <formula>89.99</formula>
    </cfRule>
    <cfRule type="cellIs" dxfId="1556" priority="2135" stopIfTrue="1" operator="between">
      <formula>110.1</formula>
      <formula>5000</formula>
    </cfRule>
    <cfRule type="cellIs" dxfId="1555" priority="2136" stopIfTrue="1" operator="between">
      <formula>0</formula>
      <formula>89.99</formula>
    </cfRule>
    <cfRule type="cellIs" dxfId="1554" priority="2137" stopIfTrue="1" operator="between">
      <formula>90</formula>
      <formula>110</formula>
    </cfRule>
    <cfRule type="cellIs" dxfId="1553" priority="2138" stopIfTrue="1" operator="between">
      <formula>110.1</formula>
      <formula>5000</formula>
    </cfRule>
    <cfRule type="cellIs" dxfId="1552" priority="2140" stopIfTrue="1" operator="between">
      <formula>90</formula>
      <formula>110</formula>
    </cfRule>
    <cfRule type="cellIs" dxfId="1551" priority="2141" stopIfTrue="1" operator="between">
      <formula>110.1</formula>
      <formula>5000</formula>
    </cfRule>
    <cfRule type="cellIs" dxfId="1550" priority="2142" stopIfTrue="1" operator="between">
      <formula>0</formula>
      <formula>89.99</formula>
    </cfRule>
    <cfRule type="cellIs" dxfId="1549" priority="2143" stopIfTrue="1" operator="between">
      <formula>90</formula>
      <formula>110</formula>
    </cfRule>
    <cfRule type="cellIs" dxfId="1548" priority="2144" stopIfTrue="1" operator="between">
      <formula>110.1</formula>
      <formula>5000</formula>
    </cfRule>
    <cfRule type="cellIs" dxfId="1547" priority="2145" stopIfTrue="1" operator="between">
      <formula>0</formula>
      <formula>89.99</formula>
    </cfRule>
  </conditionalFormatting>
  <conditionalFormatting sqref="AR693:AS696">
    <cfRule type="cellIs" dxfId="1546" priority="1866" stopIfTrue="1" operator="between">
      <formula>0</formula>
      <formula>89.99</formula>
    </cfRule>
    <cfRule type="cellIs" dxfId="1545" priority="1867" stopIfTrue="1" operator="between">
      <formula>90</formula>
      <formula>110</formula>
    </cfRule>
    <cfRule type="cellIs" dxfId="1544" priority="1868" stopIfTrue="1" operator="between">
      <formula>110.1</formula>
      <formula>5000</formula>
    </cfRule>
  </conditionalFormatting>
  <conditionalFormatting sqref="AR693:AS698">
    <cfRule type="cellIs" dxfId="1543" priority="2124" stopIfTrue="1" operator="between">
      <formula>0</formula>
      <formula>89.99</formula>
    </cfRule>
    <cfRule type="cellIs" dxfId="1542" priority="2125" stopIfTrue="1" operator="between">
      <formula>90</formula>
      <formula>110</formula>
    </cfRule>
    <cfRule type="cellIs" dxfId="1541" priority="2126" stopIfTrue="1" operator="between">
      <formula>110.1</formula>
      <formula>5000</formula>
    </cfRule>
  </conditionalFormatting>
  <conditionalFormatting sqref="AR696:AS696">
    <cfRule type="cellIs" dxfId="1540" priority="2103" stopIfTrue="1" operator="between">
      <formula>0</formula>
      <formula>89.99</formula>
    </cfRule>
    <cfRule type="cellIs" dxfId="1539" priority="2104" stopIfTrue="1" operator="between">
      <formula>90</formula>
      <formula>110</formula>
    </cfRule>
    <cfRule type="cellIs" dxfId="1538" priority="2105" stopIfTrue="1" operator="between">
      <formula>110.1</formula>
      <formula>5000</formula>
    </cfRule>
    <cfRule type="cellIs" dxfId="1537" priority="2106" stopIfTrue="1" operator="between">
      <formula>0</formula>
      <formula>89.99</formula>
    </cfRule>
    <cfRule type="cellIs" dxfId="1536" priority="2107" stopIfTrue="1" operator="between">
      <formula>90</formula>
      <formula>110</formula>
    </cfRule>
    <cfRule type="cellIs" dxfId="1535" priority="2108" stopIfTrue="1" operator="between">
      <formula>110.1</formula>
      <formula>5000</formula>
    </cfRule>
    <cfRule type="cellIs" dxfId="1534" priority="2109" stopIfTrue="1" operator="between">
      <formula>0</formula>
      <formula>89.99</formula>
    </cfRule>
    <cfRule type="cellIs" dxfId="1533" priority="2110" stopIfTrue="1" operator="between">
      <formula>90</formula>
      <formula>110</formula>
    </cfRule>
    <cfRule type="cellIs" dxfId="1532" priority="2111" stopIfTrue="1" operator="between">
      <formula>110.1</formula>
      <formula>5000</formula>
    </cfRule>
    <cfRule type="cellIs" dxfId="1531" priority="2112" stopIfTrue="1" operator="between">
      <formula>0</formula>
      <formula>89.99</formula>
    </cfRule>
    <cfRule type="cellIs" dxfId="1530" priority="2113" stopIfTrue="1" operator="between">
      <formula>90</formula>
      <formula>110</formula>
    </cfRule>
    <cfRule type="cellIs" dxfId="1529" priority="2114" stopIfTrue="1" operator="between">
      <formula>110.1</formula>
      <formula>5000</formula>
    </cfRule>
    <cfRule type="cellIs" dxfId="1528" priority="2115" stopIfTrue="1" operator="between">
      <formula>0</formula>
      <formula>89.99</formula>
    </cfRule>
    <cfRule type="cellIs" dxfId="1527" priority="2116" stopIfTrue="1" operator="between">
      <formula>90</formula>
      <formula>110</formula>
    </cfRule>
    <cfRule type="cellIs" dxfId="1526" priority="2117" stopIfTrue="1" operator="between">
      <formula>110.1</formula>
      <formula>5000</formula>
    </cfRule>
    <cfRule type="cellIs" dxfId="1525" priority="2118" stopIfTrue="1" operator="between">
      <formula>0</formula>
      <formula>89.99</formula>
    </cfRule>
    <cfRule type="cellIs" dxfId="1524" priority="2119" stopIfTrue="1" operator="between">
      <formula>90</formula>
      <formula>110</formula>
    </cfRule>
    <cfRule type="cellIs" dxfId="1523" priority="2120" stopIfTrue="1" operator="between">
      <formula>110.1</formula>
      <formula>5000</formula>
    </cfRule>
    <cfRule type="cellIs" dxfId="1522" priority="2121" stopIfTrue="1" operator="between">
      <formula>0</formula>
      <formula>89.99</formula>
    </cfRule>
    <cfRule type="cellIs" dxfId="1521" priority="2122" stopIfTrue="1" operator="between">
      <formula>90</formula>
      <formula>110</formula>
    </cfRule>
    <cfRule type="cellIs" dxfId="1520" priority="2123" stopIfTrue="1" operator="between">
      <formula>110.1</formula>
      <formula>5000</formula>
    </cfRule>
  </conditionalFormatting>
  <conditionalFormatting sqref="AR702:AS706">
    <cfRule type="cellIs" dxfId="1519" priority="2102" stopIfTrue="1" operator="between">
      <formula>110.1</formula>
      <formula>5000</formula>
    </cfRule>
    <cfRule type="cellIs" dxfId="1518" priority="2101" stopIfTrue="1" operator="between">
      <formula>90</formula>
      <formula>110</formula>
    </cfRule>
    <cfRule type="cellIs" dxfId="1517" priority="2100" stopIfTrue="1" operator="between">
      <formula>0</formula>
      <formula>89.99</formula>
    </cfRule>
  </conditionalFormatting>
  <conditionalFormatting sqref="AR709:AS712">
    <cfRule type="cellIs" dxfId="1516" priority="1117" stopIfTrue="1" operator="between">
      <formula>0</formula>
      <formula>89.99</formula>
    </cfRule>
  </conditionalFormatting>
  <conditionalFormatting sqref="AR715:AS715">
    <cfRule type="cellIs" dxfId="1515" priority="693" stopIfTrue="1" operator="between">
      <formula>90</formula>
      <formula>110</formula>
    </cfRule>
    <cfRule type="cellIs" dxfId="1514" priority="681" stopIfTrue="1" operator="between">
      <formula>90</formula>
      <formula>110</formula>
    </cfRule>
    <cfRule type="cellIs" dxfId="1513" priority="682" stopIfTrue="1" operator="between">
      <formula>110.1</formula>
      <formula>5000</formula>
    </cfRule>
    <cfRule type="cellIs" dxfId="1512" priority="683" stopIfTrue="1" operator="between">
      <formula>0</formula>
      <formula>89.99</formula>
    </cfRule>
    <cfRule type="cellIs" dxfId="1511" priority="684" stopIfTrue="1" operator="between">
      <formula>90</formula>
      <formula>110</formula>
    </cfRule>
    <cfRule type="cellIs" dxfId="1510" priority="685" stopIfTrue="1" operator="between">
      <formula>110.1</formula>
      <formula>5000</formula>
    </cfRule>
    <cfRule type="cellIs" dxfId="1509" priority="686" stopIfTrue="1" operator="between">
      <formula>0</formula>
      <formula>89.99</formula>
    </cfRule>
    <cfRule type="cellIs" dxfId="1508" priority="687" stopIfTrue="1" operator="between">
      <formula>90</formula>
      <formula>110</formula>
    </cfRule>
    <cfRule type="cellIs" dxfId="1507" priority="688" stopIfTrue="1" operator="between">
      <formula>110.1</formula>
      <formula>5000</formula>
    </cfRule>
    <cfRule type="cellIs" dxfId="1506" priority="689" stopIfTrue="1" operator="between">
      <formula>0</formula>
      <formula>89.99</formula>
    </cfRule>
    <cfRule type="cellIs" dxfId="1505" priority="690" stopIfTrue="1" operator="between">
      <formula>90</formula>
      <formula>110</formula>
    </cfRule>
    <cfRule type="cellIs" dxfId="1504" priority="691" stopIfTrue="1" operator="between">
      <formula>110.1</formula>
      <formula>5000</formula>
    </cfRule>
    <cfRule type="cellIs" dxfId="1503" priority="695" stopIfTrue="1" operator="between">
      <formula>0</formula>
      <formula>89.99</formula>
    </cfRule>
    <cfRule type="cellIs" dxfId="1502" priority="696" stopIfTrue="1" operator="between">
      <formula>90</formula>
      <formula>110</formula>
    </cfRule>
    <cfRule type="cellIs" dxfId="1501" priority="697" stopIfTrue="1" operator="between">
      <formula>110.1</formula>
      <formula>5000</formula>
    </cfRule>
    <cfRule type="cellIs" dxfId="1500" priority="699" stopIfTrue="1" operator="between">
      <formula>90</formula>
      <formula>110</formula>
    </cfRule>
    <cfRule type="cellIs" dxfId="1499" priority="700" stopIfTrue="1" operator="between">
      <formula>110.1</formula>
      <formula>5000</formula>
    </cfRule>
    <cfRule type="cellIs" dxfId="1498" priority="694" stopIfTrue="1" operator="between">
      <formula>110.1</formula>
      <formula>5000</formula>
    </cfRule>
    <cfRule type="cellIs" dxfId="1497" priority="692" stopIfTrue="1" operator="between">
      <formula>0</formula>
      <formula>89.99</formula>
    </cfRule>
    <cfRule type="cellIs" dxfId="1496" priority="674" stopIfTrue="1" operator="between">
      <formula>0</formula>
      <formula>89.99</formula>
    </cfRule>
    <cfRule type="cellIs" dxfId="1495" priority="675" stopIfTrue="1" operator="between">
      <formula>90</formula>
      <formula>110.1</formula>
    </cfRule>
    <cfRule type="cellIs" dxfId="1494" priority="676" stopIfTrue="1" operator="between">
      <formula>110.1</formula>
      <formula>5000</formula>
    </cfRule>
    <cfRule type="cellIs" dxfId="1493" priority="677" stopIfTrue="1" operator="between">
      <formula>0</formula>
      <formula>89.99</formula>
    </cfRule>
    <cfRule type="cellIs" dxfId="1492" priority="678" stopIfTrue="1" operator="between">
      <formula>90</formula>
      <formula>110</formula>
    </cfRule>
    <cfRule type="cellIs" dxfId="1491" priority="679" stopIfTrue="1" operator="between">
      <formula>110.1</formula>
      <formula>5000</formula>
    </cfRule>
    <cfRule type="cellIs" dxfId="1490" priority="680" stopIfTrue="1" operator="between">
      <formula>0</formula>
      <formula>89.99</formula>
    </cfRule>
  </conditionalFormatting>
  <conditionalFormatting sqref="AR715:AS716">
    <cfRule type="cellIs" dxfId="1489" priority="698" stopIfTrue="1" operator="between">
      <formula>0</formula>
      <formula>89.99</formula>
    </cfRule>
  </conditionalFormatting>
  <conditionalFormatting sqref="AR718:AS720">
    <cfRule type="cellIs" dxfId="1488" priority="1377" stopIfTrue="1" operator="between">
      <formula>0</formula>
      <formula>89.99</formula>
    </cfRule>
  </conditionalFormatting>
  <conditionalFormatting sqref="AR730:AS731">
    <cfRule type="cellIs" dxfId="1487" priority="163" stopIfTrue="1" operator="between">
      <formula>0</formula>
      <formula>89.99</formula>
    </cfRule>
  </conditionalFormatting>
  <conditionalFormatting sqref="AR731:AS731">
    <cfRule type="cellIs" dxfId="1486" priority="150" stopIfTrue="1" operator="between">
      <formula>110.1</formula>
      <formula>5000</formula>
    </cfRule>
    <cfRule type="cellIs" dxfId="1485" priority="151" stopIfTrue="1" operator="between">
      <formula>0</formula>
      <formula>89.99</formula>
    </cfRule>
    <cfRule type="cellIs" dxfId="1484" priority="152" stopIfTrue="1" operator="between">
      <formula>90</formula>
      <formula>110</formula>
    </cfRule>
    <cfRule type="cellIs" dxfId="1483" priority="153" stopIfTrue="1" operator="between">
      <formula>110.1</formula>
      <formula>5000</formula>
    </cfRule>
    <cfRule type="cellIs" dxfId="1482" priority="154" stopIfTrue="1" operator="between">
      <formula>0</formula>
      <formula>89.99</formula>
    </cfRule>
    <cfRule type="cellIs" dxfId="1481" priority="156" stopIfTrue="1" operator="between">
      <formula>110.1</formula>
      <formula>5000</formula>
    </cfRule>
    <cfRule type="cellIs" dxfId="1480" priority="157" stopIfTrue="1" operator="between">
      <formula>0</formula>
      <formula>89.99</formula>
    </cfRule>
    <cfRule type="cellIs" dxfId="1479" priority="158" stopIfTrue="1" operator="between">
      <formula>90</formula>
      <formula>110</formula>
    </cfRule>
    <cfRule type="cellIs" dxfId="1478" priority="159" stopIfTrue="1" operator="between">
      <formula>110.1</formula>
      <formula>5000</formula>
    </cfRule>
    <cfRule type="cellIs" dxfId="1477" priority="160" stopIfTrue="1" operator="between">
      <formula>0</formula>
      <formula>89.99</formula>
    </cfRule>
    <cfRule type="cellIs" dxfId="1476" priority="161" stopIfTrue="1" operator="between">
      <formula>90</formula>
      <formula>110</formula>
    </cfRule>
    <cfRule type="cellIs" dxfId="1475" priority="162" stopIfTrue="1" operator="between">
      <formula>110.1</formula>
      <formula>5000</formula>
    </cfRule>
    <cfRule type="cellIs" dxfId="1474" priority="164" stopIfTrue="1" operator="between">
      <formula>90</formula>
      <formula>110</formula>
    </cfRule>
    <cfRule type="cellIs" dxfId="1473" priority="165" stopIfTrue="1" operator="between">
      <formula>110.1</formula>
      <formula>5000</formula>
    </cfRule>
    <cfRule type="cellIs" dxfId="1472" priority="155" stopIfTrue="1" operator="between">
      <formula>90</formula>
      <formula>110</formula>
    </cfRule>
    <cfRule type="cellIs" dxfId="1471" priority="149" stopIfTrue="1" operator="between">
      <formula>90</formula>
      <formula>110</formula>
    </cfRule>
    <cfRule type="cellIs" dxfId="1470" priority="139" stopIfTrue="1" operator="between">
      <formula>0</formula>
      <formula>89.99</formula>
    </cfRule>
    <cfRule type="cellIs" dxfId="1469" priority="140" stopIfTrue="1" operator="between">
      <formula>90</formula>
      <formula>110.1</formula>
    </cfRule>
    <cfRule type="cellIs" dxfId="1468" priority="141" stopIfTrue="1" operator="between">
      <formula>110.1</formula>
      <formula>5000</formula>
    </cfRule>
    <cfRule type="cellIs" dxfId="1467" priority="142" stopIfTrue="1" operator="between">
      <formula>0</formula>
      <formula>89.99</formula>
    </cfRule>
    <cfRule type="cellIs" dxfId="1466" priority="143" stopIfTrue="1" operator="between">
      <formula>90</formula>
      <formula>110</formula>
    </cfRule>
    <cfRule type="cellIs" dxfId="1465" priority="144" stopIfTrue="1" operator="between">
      <formula>110.1</formula>
      <formula>5000</formula>
    </cfRule>
    <cfRule type="cellIs" dxfId="1464" priority="145" stopIfTrue="1" operator="between">
      <formula>0</formula>
      <formula>89.99</formula>
    </cfRule>
    <cfRule type="cellIs" dxfId="1463" priority="146" stopIfTrue="1" operator="between">
      <formula>90</formula>
      <formula>110</formula>
    </cfRule>
    <cfRule type="cellIs" dxfId="1462" priority="147" stopIfTrue="1" operator="between">
      <formula>110.1</formula>
      <formula>5000</formula>
    </cfRule>
    <cfRule type="cellIs" dxfId="1461" priority="148" stopIfTrue="1" operator="between">
      <formula>0</formula>
      <formula>89.99</formula>
    </cfRule>
  </conditionalFormatting>
  <conditionalFormatting sqref="AR737:AS743">
    <cfRule type="cellIs" dxfId="1460" priority="2347" stopIfTrue="1" operator="between">
      <formula>90</formula>
      <formula>110</formula>
    </cfRule>
    <cfRule type="cellIs" dxfId="1459" priority="2348" stopIfTrue="1" operator="between">
      <formula>110.1</formula>
      <formula>5000</formula>
    </cfRule>
    <cfRule type="cellIs" dxfId="1458" priority="2346" stopIfTrue="1" operator="between">
      <formula>0</formula>
      <formula>89.99</formula>
    </cfRule>
  </conditionalFormatting>
  <conditionalFormatting sqref="AR739:AS739">
    <cfRule type="cellIs" dxfId="1457" priority="2324" stopIfTrue="1" operator="between">
      <formula>110.1</formula>
      <formula>5000</formula>
    </cfRule>
    <cfRule type="cellIs" dxfId="1456" priority="2332" stopIfTrue="1" operator="between">
      <formula>90</formula>
      <formula>110</formula>
    </cfRule>
    <cfRule type="cellIs" dxfId="1455" priority="2331" stopIfTrue="1" operator="between">
      <formula>0</formula>
      <formula>89.99</formula>
    </cfRule>
    <cfRule type="cellIs" dxfId="1454" priority="2330" stopIfTrue="1" operator="between">
      <formula>110.1</formula>
      <formula>5000</formula>
    </cfRule>
    <cfRule type="cellIs" dxfId="1453" priority="2329" stopIfTrue="1" operator="between">
      <formula>90</formula>
      <formula>110</formula>
    </cfRule>
    <cfRule type="cellIs" dxfId="1452" priority="2328" stopIfTrue="1" operator="between">
      <formula>0</formula>
      <formula>89.99</formula>
    </cfRule>
    <cfRule type="cellIs" dxfId="1451" priority="2327" stopIfTrue="1" operator="between">
      <formula>110.1</formula>
      <formula>5000</formula>
    </cfRule>
    <cfRule type="cellIs" dxfId="1450" priority="2326" stopIfTrue="1" operator="between">
      <formula>90</formula>
      <formula>110</formula>
    </cfRule>
    <cfRule type="cellIs" dxfId="1449" priority="2325" stopIfTrue="1" operator="between">
      <formula>0</formula>
      <formula>89.99</formula>
    </cfRule>
    <cfRule type="cellIs" dxfId="1448" priority="2323" stopIfTrue="1" operator="between">
      <formula>90</formula>
      <formula>110</formula>
    </cfRule>
    <cfRule type="cellIs" dxfId="1447" priority="2322" stopIfTrue="1" operator="between">
      <formula>0</formula>
      <formula>89.99</formula>
    </cfRule>
    <cfRule type="cellIs" dxfId="1446" priority="2345" stopIfTrue="1" operator="between">
      <formula>110.1</formula>
      <formula>5000</formula>
    </cfRule>
    <cfRule type="cellIs" dxfId="1445" priority="2344" stopIfTrue="1" operator="between">
      <formula>90</formula>
      <formula>110</formula>
    </cfRule>
    <cfRule type="cellIs" dxfId="1444" priority="2343" stopIfTrue="1" operator="between">
      <formula>0</formula>
      <formula>89.99</formula>
    </cfRule>
    <cfRule type="cellIs" dxfId="1443" priority="2342" stopIfTrue="1" operator="between">
      <formula>110.1</formula>
      <formula>5000</formula>
    </cfRule>
    <cfRule type="cellIs" dxfId="1442" priority="2333" stopIfTrue="1" operator="between">
      <formula>110.1</formula>
      <formula>5000</formula>
    </cfRule>
    <cfRule type="cellIs" dxfId="1441" priority="2341" stopIfTrue="1" operator="between">
      <formula>90</formula>
      <formula>110</formula>
    </cfRule>
    <cfRule type="cellIs" dxfId="1440" priority="2340" stopIfTrue="1" operator="between">
      <formula>0</formula>
      <formula>89.99</formula>
    </cfRule>
    <cfRule type="cellIs" dxfId="1439" priority="2339" stopIfTrue="1" operator="between">
      <formula>110.1</formula>
      <formula>5000</formula>
    </cfRule>
    <cfRule type="cellIs" dxfId="1438" priority="2338" stopIfTrue="1" operator="between">
      <formula>90</formula>
      <formula>110</formula>
    </cfRule>
    <cfRule type="cellIs" dxfId="1437" priority="2337" stopIfTrue="1" operator="between">
      <formula>0</formula>
      <formula>89.99</formula>
    </cfRule>
    <cfRule type="cellIs" dxfId="1436" priority="2336" stopIfTrue="1" operator="between">
      <formula>110.1</formula>
      <formula>5000</formula>
    </cfRule>
    <cfRule type="cellIs" dxfId="1435" priority="2335" stopIfTrue="1" operator="between">
      <formula>90</formula>
      <formula>110</formula>
    </cfRule>
    <cfRule type="cellIs" dxfId="1434" priority="2334" stopIfTrue="1" operator="between">
      <formula>0</formula>
      <formula>89.99</formula>
    </cfRule>
  </conditionalFormatting>
  <conditionalFormatting sqref="AR744:AS744">
    <cfRule type="cellIs" dxfId="1433" priority="2303" stopIfTrue="1" operator="between">
      <formula>110.1</formula>
      <formula>5000</formula>
    </cfRule>
    <cfRule type="cellIs" dxfId="1432" priority="2299" stopIfTrue="1" operator="between">
      <formula>90</formula>
      <formula>110</formula>
    </cfRule>
    <cfRule type="cellIs" dxfId="1431" priority="2300" stopIfTrue="1" operator="between">
      <formula>110.1</formula>
      <formula>5000</formula>
    </cfRule>
    <cfRule type="cellIs" dxfId="1430" priority="2301" stopIfTrue="1" operator="between">
      <formula>0</formula>
      <formula>89.99</formula>
    </cfRule>
    <cfRule type="cellIs" dxfId="1429" priority="2302" stopIfTrue="1" operator="between">
      <formula>90</formula>
      <formula>110</formula>
    </cfRule>
    <cfRule type="cellIs" dxfId="1428" priority="2295" stopIfTrue="1" operator="between">
      <formula>0</formula>
      <formula>89.99</formula>
    </cfRule>
    <cfRule type="cellIs" dxfId="1427" priority="2305" stopIfTrue="1" operator="between">
      <formula>90</formula>
      <formula>110</formula>
    </cfRule>
    <cfRule type="cellIs" dxfId="1426" priority="2306" stopIfTrue="1" operator="between">
      <formula>110.1</formula>
      <formula>5000</formula>
    </cfRule>
    <cfRule type="cellIs" dxfId="1425" priority="2307" stopIfTrue="1" operator="between">
      <formula>0</formula>
      <formula>89.99</formula>
    </cfRule>
    <cfRule type="cellIs" dxfId="1424" priority="2308" stopIfTrue="1" operator="between">
      <formula>90</formula>
      <formula>110</formula>
    </cfRule>
    <cfRule type="cellIs" dxfId="1423" priority="2309" stopIfTrue="1" operator="between">
      <formula>110.1</formula>
      <formula>5000</formula>
    </cfRule>
    <cfRule type="cellIs" dxfId="1422" priority="2315" stopIfTrue="1" operator="between">
      <formula>110.1</formula>
      <formula>5000</formula>
    </cfRule>
    <cfRule type="cellIs" dxfId="1421" priority="2304" stopIfTrue="1" operator="between">
      <formula>0</formula>
      <formula>89.99</formula>
    </cfRule>
    <cfRule type="cellIs" dxfId="1420" priority="2321" stopIfTrue="1" operator="between">
      <formula>110.1</formula>
      <formula>5000</formula>
    </cfRule>
    <cfRule type="cellIs" dxfId="1419" priority="2320" stopIfTrue="1" operator="between">
      <formula>90</formula>
      <formula>110</formula>
    </cfRule>
    <cfRule type="cellIs" dxfId="1418" priority="2310" stopIfTrue="1" operator="between">
      <formula>0</formula>
      <formula>89.99</formula>
    </cfRule>
    <cfRule type="cellIs" dxfId="1417" priority="2316" stopIfTrue="1" operator="between">
      <formula>0</formula>
      <formula>89.99</formula>
    </cfRule>
    <cfRule type="cellIs" dxfId="1416" priority="2318" stopIfTrue="1" operator="between">
      <formula>110.1</formula>
      <formula>5000</formula>
    </cfRule>
    <cfRule type="cellIs" dxfId="1415" priority="2311" stopIfTrue="1" operator="between">
      <formula>90</formula>
      <formula>110</formula>
    </cfRule>
    <cfRule type="cellIs" dxfId="1414" priority="2312" stopIfTrue="1" operator="between">
      <formula>110.1</formula>
      <formula>5000</formula>
    </cfRule>
    <cfRule type="cellIs" dxfId="1413" priority="2314" stopIfTrue="1" operator="between">
      <formula>90</formula>
      <formula>110</formula>
    </cfRule>
    <cfRule type="cellIs" dxfId="1412" priority="2317" stopIfTrue="1" operator="between">
      <formula>90</formula>
      <formula>110</formula>
    </cfRule>
    <cfRule type="cellIs" dxfId="1411" priority="2313" stopIfTrue="1" operator="between">
      <formula>0</formula>
      <formula>89.99</formula>
    </cfRule>
    <cfRule type="cellIs" dxfId="1410" priority="2296" stopIfTrue="1" operator="between">
      <formula>90</formula>
      <formula>110</formula>
    </cfRule>
    <cfRule type="cellIs" dxfId="1409" priority="2297" stopIfTrue="1" operator="between">
      <formula>110.1</formula>
      <formula>5000</formula>
    </cfRule>
    <cfRule type="cellIs" dxfId="1408" priority="2298" stopIfTrue="1" operator="between">
      <formula>0</formula>
      <formula>89.99</formula>
    </cfRule>
  </conditionalFormatting>
  <conditionalFormatting sqref="AR744:AS746">
    <cfRule type="cellIs" dxfId="1407" priority="2319" stopIfTrue="1" operator="between">
      <formula>0</formula>
      <formula>89.99</formula>
    </cfRule>
  </conditionalFormatting>
  <conditionalFormatting sqref="AR745:AS746">
    <cfRule type="cellIs" dxfId="1406" priority="3180" stopIfTrue="1" operator="between">
      <formula>90</formula>
      <formula>1101</formula>
    </cfRule>
    <cfRule type="cellIs" dxfId="1405" priority="3179" stopIfTrue="1" operator="between">
      <formula>0</formula>
      <formula>89.99</formula>
    </cfRule>
    <cfRule type="cellIs" dxfId="1404" priority="3154" stopIfTrue="1" operator="between">
      <formula>110.1</formula>
      <formula>5000</formula>
    </cfRule>
    <cfRule type="cellIs" dxfId="1403" priority="3153" stopIfTrue="1" operator="between">
      <formula>90</formula>
      <formula>1101</formula>
    </cfRule>
    <cfRule type="cellIs" dxfId="1402" priority="3406" stopIfTrue="1" operator="between">
      <formula>90</formula>
      <formula>1101</formula>
    </cfRule>
    <cfRule type="cellIs" dxfId="1401" priority="3405" stopIfTrue="1" operator="between">
      <formula>0</formula>
      <formula>89.99</formula>
    </cfRule>
    <cfRule type="cellIs" dxfId="1400" priority="3333" stopIfTrue="1" operator="between">
      <formula>110.1</formula>
      <formula>5000</formula>
    </cfRule>
    <cfRule type="cellIs" dxfId="1399" priority="3332" stopIfTrue="1" operator="between">
      <formula>90</formula>
      <formula>1101</formula>
    </cfRule>
    <cfRule type="cellIs" dxfId="1398" priority="3331" stopIfTrue="1" operator="between">
      <formula>0</formula>
      <formula>89.99</formula>
    </cfRule>
    <cfRule type="cellIs" dxfId="1397" priority="3287" stopIfTrue="1" operator="between">
      <formula>110.1</formula>
      <formula>5000</formula>
    </cfRule>
    <cfRule type="cellIs" dxfId="1396" priority="3286" stopIfTrue="1" operator="between">
      <formula>90</formula>
      <formula>1101</formula>
    </cfRule>
    <cfRule type="cellIs" dxfId="1395" priority="3285" stopIfTrue="1" operator="between">
      <formula>0</formula>
      <formula>89.99</formula>
    </cfRule>
    <cfRule type="cellIs" dxfId="1394" priority="3407" stopIfTrue="1" operator="between">
      <formula>110.1</formula>
      <formula>5000</formula>
    </cfRule>
    <cfRule type="cellIs" dxfId="1393" priority="3226" stopIfTrue="1" operator="between">
      <formula>110.1</formula>
      <formula>5000</formula>
    </cfRule>
    <cfRule type="cellIs" dxfId="1392" priority="3225" stopIfTrue="1" operator="between">
      <formula>90</formula>
      <formula>1101</formula>
    </cfRule>
    <cfRule type="cellIs" dxfId="1391" priority="3224" stopIfTrue="1" operator="between">
      <formula>0</formula>
      <formula>89.99</formula>
    </cfRule>
    <cfRule type="cellIs" dxfId="1390" priority="3181" stopIfTrue="1" operator="between">
      <formula>110.1</formula>
      <formula>5000</formula>
    </cfRule>
  </conditionalFormatting>
  <conditionalFormatting sqref="AR754:AS755">
    <cfRule type="cellIs" dxfId="1389" priority="2983" stopIfTrue="1" operator="between">
      <formula>20</formula>
      <formula>1000</formula>
    </cfRule>
    <cfRule type="cellIs" dxfId="1388" priority="2953" stopIfTrue="1" operator="between">
      <formula>40</formula>
      <formula>500</formula>
    </cfRule>
    <cfRule type="cellIs" dxfId="1387" priority="2952" stopIfTrue="1" operator="between">
      <formula>20</formula>
      <formula>39.999</formula>
    </cfRule>
    <cfRule type="cellIs" dxfId="1386" priority="2951" stopIfTrue="1" operator="between">
      <formula>500.1</formula>
      <formula>5000</formula>
    </cfRule>
    <cfRule type="cellIs" dxfId="1385" priority="2950" stopIfTrue="1" operator="between">
      <formula>40</formula>
      <formula>500</formula>
    </cfRule>
    <cfRule type="cellIs" dxfId="1384" priority="2949" stopIfTrue="1" operator="between">
      <formula>20</formula>
      <formula>39.99</formula>
    </cfRule>
    <cfRule type="cellIs" dxfId="1383" priority="3017" stopIfTrue="1" operator="between">
      <formula>20</formula>
      <formula>1000</formula>
    </cfRule>
    <cfRule type="cellIs" dxfId="1382" priority="3016" stopIfTrue="1" operator="between">
      <formula>500.1</formula>
      <formula>50000</formula>
    </cfRule>
    <cfRule type="cellIs" dxfId="1381" priority="3015" stopIfTrue="1" operator="between">
      <formula>40</formula>
      <formula>500</formula>
    </cfRule>
    <cfRule type="cellIs" dxfId="1380" priority="3014" stopIfTrue="1" operator="between">
      <formula>20</formula>
      <formula>39.999</formula>
    </cfRule>
    <cfRule type="cellIs" dxfId="1379" priority="3013" stopIfTrue="1" operator="between">
      <formula>500.1</formula>
      <formula>5000</formula>
    </cfRule>
    <cfRule type="cellIs" dxfId="1378" priority="3012" stopIfTrue="1" operator="between">
      <formula>40</formula>
      <formula>500</formula>
    </cfRule>
    <cfRule type="cellIs" dxfId="1377" priority="3011" stopIfTrue="1" operator="between">
      <formula>20</formula>
      <formula>39.99</formula>
    </cfRule>
    <cfRule type="cellIs" dxfId="1376" priority="3010" stopIfTrue="1" operator="between">
      <formula>500.1</formula>
      <formula>5000</formula>
    </cfRule>
    <cfRule type="cellIs" dxfId="1375" priority="3009" stopIfTrue="1" operator="between">
      <formula>40</formula>
      <formula>500</formula>
    </cfRule>
    <cfRule type="cellIs" dxfId="1374" priority="3008" stopIfTrue="1" operator="between">
      <formula>20</formula>
      <formula>39.99</formula>
    </cfRule>
    <cfRule type="cellIs" dxfId="1373" priority="3007" stopIfTrue="1" operator="between">
      <formula>20</formula>
      <formula>1000</formula>
    </cfRule>
    <cfRule type="cellIs" dxfId="1372" priority="3006" stopIfTrue="1" operator="between">
      <formula>500.1</formula>
      <formula>50000</formula>
    </cfRule>
    <cfRule type="cellIs" dxfId="1371" priority="3005" stopIfTrue="1" operator="between">
      <formula>40</formula>
      <formula>500</formula>
    </cfRule>
    <cfRule type="cellIs" dxfId="1370" priority="3004" stopIfTrue="1" operator="between">
      <formula>20</formula>
      <formula>39.999</formula>
    </cfRule>
    <cfRule type="cellIs" dxfId="1369" priority="3002" stopIfTrue="1" operator="between">
      <formula>40</formula>
      <formula>500</formula>
    </cfRule>
    <cfRule type="cellIs" dxfId="1368" priority="3001" stopIfTrue="1" operator="between">
      <formula>20</formula>
      <formula>39.99</formula>
    </cfRule>
    <cfRule type="cellIs" dxfId="1367" priority="3000" stopIfTrue="1" operator="between">
      <formula>20</formula>
      <formula>1000</formula>
    </cfRule>
    <cfRule type="cellIs" dxfId="1366" priority="2999" stopIfTrue="1" operator="between">
      <formula>500.1</formula>
      <formula>50000</formula>
    </cfRule>
    <cfRule type="cellIs" dxfId="1365" priority="2998" stopIfTrue="1" operator="between">
      <formula>40</formula>
      <formula>500</formula>
    </cfRule>
    <cfRule type="cellIs" dxfId="1364" priority="2997" stopIfTrue="1" operator="between">
      <formula>20</formula>
      <formula>39.999</formula>
    </cfRule>
    <cfRule type="cellIs" dxfId="1363" priority="2996" stopIfTrue="1" operator="between">
      <formula>500.1</formula>
      <formula>5000</formula>
    </cfRule>
    <cfRule type="cellIs" dxfId="1362" priority="2995" stopIfTrue="1" operator="between">
      <formula>40</formula>
      <formula>500</formula>
    </cfRule>
    <cfRule type="cellIs" dxfId="1361" priority="2994" stopIfTrue="1" operator="between">
      <formula>20</formula>
      <formula>39.99</formula>
    </cfRule>
    <cfRule type="cellIs" dxfId="1360" priority="2993" stopIfTrue="1" operator="between">
      <formula>500.1</formula>
      <formula>5000</formula>
    </cfRule>
    <cfRule type="cellIs" dxfId="1359" priority="2992" stopIfTrue="1" operator="between">
      <formula>40</formula>
      <formula>500</formula>
    </cfRule>
    <cfRule type="cellIs" dxfId="1358" priority="2991" stopIfTrue="1" operator="between">
      <formula>20</formula>
      <formula>39.99</formula>
    </cfRule>
    <cfRule type="cellIs" dxfId="1357" priority="2990" stopIfTrue="1" operator="between">
      <formula>20</formula>
      <formula>1000</formula>
    </cfRule>
    <cfRule type="cellIs" dxfId="1356" priority="2989" stopIfTrue="1" operator="between">
      <formula>500.1</formula>
      <formula>50000</formula>
    </cfRule>
    <cfRule type="cellIs" dxfId="1355" priority="2988" stopIfTrue="1" operator="between">
      <formula>40</formula>
      <formula>500</formula>
    </cfRule>
    <cfRule type="cellIs" dxfId="1354" priority="2987" stopIfTrue="1" operator="between">
      <formula>20</formula>
      <formula>39.999</formula>
    </cfRule>
    <cfRule type="cellIs" dxfId="1353" priority="2986" stopIfTrue="1" operator="between">
      <formula>500.1</formula>
      <formula>5000</formula>
    </cfRule>
    <cfRule type="cellIs" dxfId="1352" priority="2985" stopIfTrue="1" operator="between">
      <formula>40</formula>
      <formula>500</formula>
    </cfRule>
    <cfRule type="cellIs" dxfId="1351" priority="2984" stopIfTrue="1" operator="between">
      <formula>20</formula>
      <formula>39.99</formula>
    </cfRule>
    <cfRule type="cellIs" dxfId="1350" priority="3003" stopIfTrue="1" operator="between">
      <formula>500.1</formula>
      <formula>5000</formula>
    </cfRule>
    <cfRule type="cellIs" dxfId="1349" priority="2982" stopIfTrue="1" operator="between">
      <formula>500.1</formula>
      <formula>50000</formula>
    </cfRule>
    <cfRule type="cellIs" dxfId="1348" priority="2981" stopIfTrue="1" operator="between">
      <formula>40</formula>
      <formula>500</formula>
    </cfRule>
    <cfRule type="cellIs" dxfId="1347" priority="2980" stopIfTrue="1" operator="between">
      <formula>20</formula>
      <formula>39.999</formula>
    </cfRule>
    <cfRule type="cellIs" dxfId="1346" priority="2979" stopIfTrue="1" operator="between">
      <formula>500.1</formula>
      <formula>5000</formula>
    </cfRule>
    <cfRule type="cellIs" dxfId="1345" priority="2978" stopIfTrue="1" operator="between">
      <formula>40</formula>
      <formula>500</formula>
    </cfRule>
    <cfRule type="cellIs" dxfId="1344" priority="2977" stopIfTrue="1" operator="between">
      <formula>20</formula>
      <formula>39.99</formula>
    </cfRule>
    <cfRule type="cellIs" dxfId="1343" priority="2955" stopIfTrue="1" operator="between">
      <formula>20</formula>
      <formula>1000</formula>
    </cfRule>
    <cfRule type="cellIs" dxfId="1342" priority="2954" stopIfTrue="1" operator="between">
      <formula>500.1</formula>
      <formula>50000</formula>
    </cfRule>
  </conditionalFormatting>
  <conditionalFormatting sqref="AR757:AS757">
    <cfRule type="cellIs" dxfId="1341" priority="2913" stopIfTrue="1" operator="between">
      <formula>500.1</formula>
      <formula>50000</formula>
    </cfRule>
    <cfRule type="cellIs" dxfId="1340" priority="2912" stopIfTrue="1" operator="between">
      <formula>40</formula>
      <formula>500</formula>
    </cfRule>
    <cfRule type="cellIs" dxfId="1339" priority="2911" stopIfTrue="1" operator="between">
      <formula>20</formula>
      <formula>39.999</formula>
    </cfRule>
    <cfRule type="cellIs" dxfId="1338" priority="2910" stopIfTrue="1" operator="between">
      <formula>500.1</formula>
      <formula>5000</formula>
    </cfRule>
    <cfRule type="cellIs" dxfId="1337" priority="2882" stopIfTrue="1" operator="between">
      <formula>500.1</formula>
      <formula>5000</formula>
    </cfRule>
    <cfRule type="cellIs" dxfId="1336" priority="2881" stopIfTrue="1" operator="between">
      <formula>40</formula>
      <formula>500</formula>
    </cfRule>
    <cfRule type="cellIs" dxfId="1335" priority="2880" stopIfTrue="1" operator="between">
      <formula>20</formula>
      <formula>39.99</formula>
    </cfRule>
    <cfRule type="cellIs" dxfId="1334" priority="2942" stopIfTrue="1" operator="between">
      <formula>20</formula>
      <formula>39.99</formula>
    </cfRule>
    <cfRule type="cellIs" dxfId="1333" priority="2933" stopIfTrue="1" operator="between">
      <formula>40</formula>
      <formula>500</formula>
    </cfRule>
    <cfRule type="cellIs" dxfId="1332" priority="2939" stopIfTrue="1" operator="between">
      <formula>20</formula>
      <formula>39.99</formula>
    </cfRule>
    <cfRule type="cellIs" dxfId="1331" priority="2932" stopIfTrue="1" operator="between">
      <formula>20</formula>
      <formula>39.99</formula>
    </cfRule>
    <cfRule type="cellIs" dxfId="1330" priority="2931" stopIfTrue="1" operator="between">
      <formula>20</formula>
      <formula>1000</formula>
    </cfRule>
    <cfRule type="cellIs" dxfId="1329" priority="2930" stopIfTrue="1" operator="between">
      <formula>500.1</formula>
      <formula>50000</formula>
    </cfRule>
    <cfRule type="cellIs" dxfId="1328" priority="2929" stopIfTrue="1" operator="between">
      <formula>40</formula>
      <formula>500</formula>
    </cfRule>
    <cfRule type="cellIs" dxfId="1327" priority="2928" stopIfTrue="1" operator="between">
      <formula>20</formula>
      <formula>39.999</formula>
    </cfRule>
    <cfRule type="cellIs" dxfId="1326" priority="2927" stopIfTrue="1" operator="between">
      <formula>500.1</formula>
      <formula>5000</formula>
    </cfRule>
    <cfRule type="cellIs" dxfId="1325" priority="2926" stopIfTrue="1" operator="between">
      <formula>40</formula>
      <formula>500</formula>
    </cfRule>
    <cfRule type="cellIs" dxfId="1324" priority="2925" stopIfTrue="1" operator="between">
      <formula>20</formula>
      <formula>39.99</formula>
    </cfRule>
    <cfRule type="cellIs" dxfId="1323" priority="2924" stopIfTrue="1" operator="between">
      <formula>500.1</formula>
      <formula>5000</formula>
    </cfRule>
    <cfRule type="cellIs" dxfId="1322" priority="2923" stopIfTrue="1" operator="between">
      <formula>40</formula>
      <formula>500</formula>
    </cfRule>
    <cfRule type="cellIs" dxfId="1321" priority="2922" stopIfTrue="1" operator="between">
      <formula>20</formula>
      <formula>39.99</formula>
    </cfRule>
    <cfRule type="cellIs" dxfId="1320" priority="2921" stopIfTrue="1" operator="between">
      <formula>20</formula>
      <formula>1000</formula>
    </cfRule>
    <cfRule type="cellIs" dxfId="1319" priority="2909" stopIfTrue="1" operator="between">
      <formula>40</formula>
      <formula>500</formula>
    </cfRule>
    <cfRule type="cellIs" dxfId="1318" priority="2920" stopIfTrue="1" operator="between">
      <formula>500.1</formula>
      <formula>50000</formula>
    </cfRule>
    <cfRule type="cellIs" dxfId="1317" priority="2919" stopIfTrue="1" operator="between">
      <formula>40</formula>
      <formula>500</formula>
    </cfRule>
    <cfRule type="cellIs" dxfId="1316" priority="2918" stopIfTrue="1" operator="between">
      <formula>20</formula>
      <formula>39.999</formula>
    </cfRule>
    <cfRule type="cellIs" dxfId="1315" priority="2916" stopIfTrue="1" operator="between">
      <formula>40</formula>
      <formula>500</formula>
    </cfRule>
    <cfRule type="cellIs" dxfId="1314" priority="2915" stopIfTrue="1" operator="between">
      <formula>20</formula>
      <formula>39.99</formula>
    </cfRule>
    <cfRule type="cellIs" dxfId="1313" priority="2948" stopIfTrue="1" operator="between">
      <formula>20</formula>
      <formula>1000</formula>
    </cfRule>
    <cfRule type="cellIs" dxfId="1312" priority="2947" stopIfTrue="1" operator="between">
      <formula>500.1</formula>
      <formula>50000</formula>
    </cfRule>
    <cfRule type="cellIs" dxfId="1311" priority="2946" stopIfTrue="1" operator="between">
      <formula>40</formula>
      <formula>500</formula>
    </cfRule>
    <cfRule type="cellIs" dxfId="1310" priority="2945" stopIfTrue="1" operator="between">
      <formula>20</formula>
      <formula>39.999</formula>
    </cfRule>
    <cfRule type="cellIs" dxfId="1309" priority="2944" stopIfTrue="1" operator="between">
      <formula>500.1</formula>
      <formula>5000</formula>
    </cfRule>
    <cfRule type="cellIs" dxfId="1308" priority="2943" stopIfTrue="1" operator="between">
      <formula>40</formula>
      <formula>500</formula>
    </cfRule>
    <cfRule type="cellIs" dxfId="1307" priority="2914" stopIfTrue="1" operator="between">
      <formula>20</formula>
      <formula>1000</formula>
    </cfRule>
    <cfRule type="cellIs" dxfId="1306" priority="2941" stopIfTrue="1" operator="between">
      <formula>500.1</formula>
      <formula>5000</formula>
    </cfRule>
    <cfRule type="cellIs" dxfId="1305" priority="2940" stopIfTrue="1" operator="between">
      <formula>40</formula>
      <formula>500</formula>
    </cfRule>
    <cfRule type="cellIs" dxfId="1304" priority="2917" stopIfTrue="1" operator="between">
      <formula>500.1</formula>
      <formula>5000</formula>
    </cfRule>
    <cfRule type="cellIs" dxfId="1303" priority="2938" stopIfTrue="1" operator="between">
      <formula>20</formula>
      <formula>1000</formula>
    </cfRule>
    <cfRule type="cellIs" dxfId="1302" priority="2937" stopIfTrue="1" operator="between">
      <formula>500.1</formula>
      <formula>50000</formula>
    </cfRule>
    <cfRule type="cellIs" dxfId="1301" priority="2936" stopIfTrue="1" operator="between">
      <formula>40</formula>
      <formula>500</formula>
    </cfRule>
    <cfRule type="cellIs" dxfId="1300" priority="2935" stopIfTrue="1" operator="between">
      <formula>20</formula>
      <formula>39.999</formula>
    </cfRule>
    <cfRule type="cellIs" dxfId="1299" priority="2934" stopIfTrue="1" operator="between">
      <formula>500.1</formula>
      <formula>5000</formula>
    </cfRule>
    <cfRule type="cellIs" dxfId="1298" priority="2908" stopIfTrue="1" operator="between">
      <formula>20</formula>
      <formula>39.99</formula>
    </cfRule>
    <cfRule type="cellIs" dxfId="1297" priority="2886" stopIfTrue="1" operator="between">
      <formula>20</formula>
      <formula>1000</formula>
    </cfRule>
    <cfRule type="cellIs" dxfId="1296" priority="2885" stopIfTrue="1" operator="between">
      <formula>500.1</formula>
      <formula>50000</formula>
    </cfRule>
    <cfRule type="cellIs" dxfId="1295" priority="2884" stopIfTrue="1" operator="between">
      <formula>40</formula>
      <formula>500</formula>
    </cfRule>
    <cfRule type="cellIs" dxfId="1294" priority="2883" stopIfTrue="1" operator="between">
      <formula>20</formula>
      <formula>39.999</formula>
    </cfRule>
  </conditionalFormatting>
  <conditionalFormatting sqref="AR763:AS763">
    <cfRule type="cellIs" dxfId="1293" priority="1090" stopIfTrue="1" operator="between">
      <formula>0</formula>
      <formula>89.99</formula>
    </cfRule>
    <cfRule type="cellIs" dxfId="1292" priority="1091" stopIfTrue="1" operator="between">
      <formula>90</formula>
      <formula>110</formula>
    </cfRule>
    <cfRule type="cellIs" dxfId="1291" priority="1102" stopIfTrue="1" operator="between">
      <formula>0</formula>
      <formula>89.99</formula>
    </cfRule>
    <cfRule type="cellIs" dxfId="1290" priority="1110" stopIfTrue="1" operator="between">
      <formula>110.1</formula>
      <formula>5000</formula>
    </cfRule>
    <cfRule type="cellIs" dxfId="1289" priority="1109" stopIfTrue="1" operator="between">
      <formula>90</formula>
      <formula>110</formula>
    </cfRule>
    <cfRule type="cellIs" dxfId="1288" priority="1107" stopIfTrue="1" operator="between">
      <formula>110.1</formula>
      <formula>5000</formula>
    </cfRule>
    <cfRule type="cellIs" dxfId="1287" priority="1116" stopIfTrue="1" operator="between">
      <formula>110.1</formula>
      <formula>5000</formula>
    </cfRule>
    <cfRule type="cellIs" dxfId="1286" priority="1115" stopIfTrue="1" operator="between">
      <formula>90</formula>
      <formula>110</formula>
    </cfRule>
    <cfRule type="cellIs" dxfId="1285" priority="1106" stopIfTrue="1" operator="between">
      <formula>90</formula>
      <formula>110</formula>
    </cfRule>
    <cfRule type="cellIs" dxfId="1284" priority="1105" stopIfTrue="1" operator="between">
      <formula>0</formula>
      <formula>89.99</formula>
    </cfRule>
    <cfRule type="cellIs" dxfId="1283" priority="1104" stopIfTrue="1" operator="between">
      <formula>110.1</formula>
      <formula>5000</formula>
    </cfRule>
    <cfRule type="cellIs" dxfId="1282" priority="1114" stopIfTrue="1" operator="between">
      <formula>0</formula>
      <formula>89.99</formula>
    </cfRule>
    <cfRule type="cellIs" dxfId="1281" priority="1103" stopIfTrue="1" operator="between">
      <formula>90</formula>
      <formula>110</formula>
    </cfRule>
    <cfRule type="cellIs" dxfId="1280" priority="1101" stopIfTrue="1" operator="between">
      <formula>110.1</formula>
      <formula>5000</formula>
    </cfRule>
    <cfRule type="cellIs" dxfId="1279" priority="1100" stopIfTrue="1" operator="between">
      <formula>90</formula>
      <formula>110</formula>
    </cfRule>
    <cfRule type="cellIs" dxfId="1278" priority="1099" stopIfTrue="1" operator="between">
      <formula>0</formula>
      <formula>89.99</formula>
    </cfRule>
    <cfRule type="cellIs" dxfId="1277" priority="1098" stopIfTrue="1" operator="between">
      <formula>110.1</formula>
      <formula>5000</formula>
    </cfRule>
    <cfRule type="cellIs" dxfId="1276" priority="1097" stopIfTrue="1" operator="between">
      <formula>90</formula>
      <formula>110</formula>
    </cfRule>
    <cfRule type="cellIs" dxfId="1275" priority="1096" stopIfTrue="1" operator="between">
      <formula>0</formula>
      <formula>89.99</formula>
    </cfRule>
    <cfRule type="cellIs" dxfId="1274" priority="1113" stopIfTrue="1" operator="between">
      <formula>110.1</formula>
      <formula>5000</formula>
    </cfRule>
    <cfRule type="cellIs" dxfId="1273" priority="1112" stopIfTrue="1" operator="between">
      <formula>90</formula>
      <formula>110</formula>
    </cfRule>
    <cfRule type="cellIs" dxfId="1272" priority="1111" stopIfTrue="1" operator="between">
      <formula>0</formula>
      <formula>89.99</formula>
    </cfRule>
    <cfRule type="cellIs" dxfId="1271" priority="1095" stopIfTrue="1" operator="between">
      <formula>110.1</formula>
      <formula>5000</formula>
    </cfRule>
    <cfRule type="cellIs" dxfId="1270" priority="1092" stopIfTrue="1" operator="between">
      <formula>110.1</formula>
      <formula>5000</formula>
    </cfRule>
    <cfRule type="cellIs" dxfId="1269" priority="1094" stopIfTrue="1" operator="between">
      <formula>90</formula>
      <formula>110</formula>
    </cfRule>
    <cfRule type="cellIs" dxfId="1268" priority="1108" stopIfTrue="1" operator="between">
      <formula>0</formula>
      <formula>89.99</formula>
    </cfRule>
    <cfRule type="cellIs" dxfId="1267" priority="1093" stopIfTrue="1" operator="between">
      <formula>0</formula>
      <formula>89.99</formula>
    </cfRule>
  </conditionalFormatting>
  <conditionalFormatting sqref="AR765:AS765">
    <cfRule type="cellIs" dxfId="1266" priority="2742" stopIfTrue="1" operator="between">
      <formula>20</formula>
      <formula>39.99</formula>
    </cfRule>
    <cfRule type="cellIs" dxfId="1265" priority="2810" stopIfTrue="1" operator="between">
      <formula>20</formula>
      <formula>1000</formula>
    </cfRule>
    <cfRule type="cellIs" dxfId="1264" priority="2790" stopIfTrue="1" operator="between">
      <formula>20</formula>
      <formula>39.999</formula>
    </cfRule>
    <cfRule type="cellIs" dxfId="1263" priority="2791" stopIfTrue="1" operator="between">
      <formula>40</formula>
      <formula>500</formula>
    </cfRule>
    <cfRule type="cellIs" dxfId="1262" priority="2238" stopIfTrue="1" operator="between">
      <formula>0</formula>
      <formula>89.99</formula>
    </cfRule>
    <cfRule type="cellIs" dxfId="1261" priority="2239" stopIfTrue="1" operator="between">
      <formula>90</formula>
      <formula>110</formula>
    </cfRule>
    <cfRule type="cellIs" dxfId="1260" priority="2240" stopIfTrue="1" operator="between">
      <formula>110.1</formula>
      <formula>5000</formula>
    </cfRule>
    <cfRule type="cellIs" dxfId="1259" priority="2809" stopIfTrue="1" operator="between">
      <formula>500.1</formula>
      <formula>50000</formula>
    </cfRule>
    <cfRule type="cellIs" dxfId="1258" priority="2808" stopIfTrue="1" operator="between">
      <formula>40</formula>
      <formula>500</formula>
    </cfRule>
    <cfRule type="cellIs" dxfId="1257" priority="2807" stopIfTrue="1" operator="between">
      <formula>20</formula>
      <formula>39.999</formula>
    </cfRule>
    <cfRule type="cellIs" dxfId="1256" priority="2806" stopIfTrue="1" operator="between">
      <formula>500.1</formula>
      <formula>5000</formula>
    </cfRule>
    <cfRule type="cellIs" dxfId="1255" priority="2804" stopIfTrue="1" operator="between">
      <formula>20</formula>
      <formula>39.99</formula>
    </cfRule>
    <cfRule type="cellIs" dxfId="1254" priority="2803" stopIfTrue="1" operator="between">
      <formula>500.1</formula>
      <formula>5000</formula>
    </cfRule>
    <cfRule type="cellIs" dxfId="1253" priority="2802" stopIfTrue="1" operator="between">
      <formula>40</formula>
      <formula>500</formula>
    </cfRule>
    <cfRule type="cellIs" dxfId="1252" priority="2801" stopIfTrue="1" operator="between">
      <formula>20</formula>
      <formula>39.99</formula>
    </cfRule>
    <cfRule type="cellIs" dxfId="1251" priority="2800" stopIfTrue="1" operator="between">
      <formula>20</formula>
      <formula>1000</formula>
    </cfRule>
    <cfRule type="cellIs" dxfId="1250" priority="2799" stopIfTrue="1" operator="between">
      <formula>500.1</formula>
      <formula>50000</formula>
    </cfRule>
    <cfRule type="cellIs" dxfId="1249" priority="2798" stopIfTrue="1" operator="between">
      <formula>40</formula>
      <formula>500</formula>
    </cfRule>
    <cfRule type="cellIs" dxfId="1248" priority="2797" stopIfTrue="1" operator="between">
      <formula>20</formula>
      <formula>39.999</formula>
    </cfRule>
    <cfRule type="cellIs" dxfId="1247" priority="2796" stopIfTrue="1" operator="between">
      <formula>500.1</formula>
      <formula>5000</formula>
    </cfRule>
    <cfRule type="cellIs" dxfId="1246" priority="2795" stopIfTrue="1" operator="between">
      <formula>40</formula>
      <formula>500</formula>
    </cfRule>
    <cfRule type="cellIs" dxfId="1245" priority="2794" stopIfTrue="1" operator="between">
      <formula>20</formula>
      <formula>39.99</formula>
    </cfRule>
    <cfRule type="cellIs" dxfId="1244" priority="2793" stopIfTrue="1" operator="between">
      <formula>20</formula>
      <formula>1000</formula>
    </cfRule>
    <cfRule type="cellIs" dxfId="1243" priority="2792" stopIfTrue="1" operator="between">
      <formula>500.1</formula>
      <formula>50000</formula>
    </cfRule>
    <cfRule type="cellIs" dxfId="1242" priority="2789" stopIfTrue="1" operator="between">
      <formula>500.1</formula>
      <formula>5000</formula>
    </cfRule>
    <cfRule type="cellIs" dxfId="1241" priority="2788" stopIfTrue="1" operator="between">
      <formula>40</formula>
      <formula>500</formula>
    </cfRule>
    <cfRule type="cellIs" dxfId="1240" priority="2787" stopIfTrue="1" operator="between">
      <formula>20</formula>
      <formula>39.99</formula>
    </cfRule>
    <cfRule type="cellIs" dxfId="1239" priority="2786" stopIfTrue="1" operator="between">
      <formula>500.1</formula>
      <formula>5000</formula>
    </cfRule>
    <cfRule type="cellIs" dxfId="1238" priority="2785" stopIfTrue="1" operator="between">
      <formula>40</formula>
      <formula>500</formula>
    </cfRule>
    <cfRule type="cellIs" dxfId="1237" priority="2784" stopIfTrue="1" operator="between">
      <formula>20</formula>
      <formula>39.99</formula>
    </cfRule>
    <cfRule type="cellIs" dxfId="1236" priority="2783" stopIfTrue="1" operator="between">
      <formula>20</formula>
      <formula>1000</formula>
    </cfRule>
    <cfRule type="cellIs" dxfId="1235" priority="2782" stopIfTrue="1" operator="between">
      <formula>500.1</formula>
      <formula>50000</formula>
    </cfRule>
    <cfRule type="cellIs" dxfId="1234" priority="2781" stopIfTrue="1" operator="between">
      <formula>40</formula>
      <formula>500</formula>
    </cfRule>
    <cfRule type="cellIs" dxfId="1233" priority="2780" stopIfTrue="1" operator="between">
      <formula>20</formula>
      <formula>39.999</formula>
    </cfRule>
    <cfRule type="cellIs" dxfId="1232" priority="2779" stopIfTrue="1" operator="between">
      <formula>500.1</formula>
      <formula>5000</formula>
    </cfRule>
    <cfRule type="cellIs" dxfId="1231" priority="2778" stopIfTrue="1" operator="between">
      <formula>40</formula>
      <formula>500</formula>
    </cfRule>
    <cfRule type="cellIs" dxfId="1230" priority="2777" stopIfTrue="1" operator="between">
      <formula>20</formula>
      <formula>39.99</formula>
    </cfRule>
    <cfRule type="cellIs" dxfId="1229" priority="2776" stopIfTrue="1" operator="between">
      <formula>20</formula>
      <formula>1000</formula>
    </cfRule>
    <cfRule type="cellIs" dxfId="1228" priority="2775" stopIfTrue="1" operator="between">
      <formula>500.1</formula>
      <formula>50000</formula>
    </cfRule>
    <cfRule type="cellIs" dxfId="1227" priority="2774" stopIfTrue="1" operator="between">
      <formula>40</formula>
      <formula>500</formula>
    </cfRule>
    <cfRule type="cellIs" dxfId="1226" priority="2773" stopIfTrue="1" operator="between">
      <formula>20</formula>
      <formula>39.999</formula>
    </cfRule>
    <cfRule type="cellIs" dxfId="1225" priority="2772" stopIfTrue="1" operator="between">
      <formula>500.1</formula>
      <formula>5000</formula>
    </cfRule>
    <cfRule type="cellIs" dxfId="1224" priority="2805" stopIfTrue="1" operator="between">
      <formula>40</formula>
      <formula>500</formula>
    </cfRule>
    <cfRule type="cellIs" dxfId="1223" priority="2771" stopIfTrue="1" operator="between">
      <formula>40</formula>
      <formula>500</formula>
    </cfRule>
    <cfRule type="cellIs" dxfId="1222" priority="2770" stopIfTrue="1" operator="between">
      <formula>20</formula>
      <formula>39.99</formula>
    </cfRule>
    <cfRule type="cellIs" dxfId="1221" priority="2748" stopIfTrue="1" operator="between">
      <formula>20</formula>
      <formula>1000</formula>
    </cfRule>
    <cfRule type="cellIs" dxfId="1220" priority="2747" stopIfTrue="1" operator="between">
      <formula>500.1</formula>
      <formula>50000</formula>
    </cfRule>
    <cfRule type="cellIs" dxfId="1219" priority="2746" stopIfTrue="1" operator="between">
      <formula>40</formula>
      <formula>500</formula>
    </cfRule>
    <cfRule type="cellIs" dxfId="1218" priority="2745" stopIfTrue="1" operator="between">
      <formula>20</formula>
      <formula>39.999</formula>
    </cfRule>
    <cfRule type="cellIs" dxfId="1217" priority="2744" stopIfTrue="1" operator="between">
      <formula>500.1</formula>
      <formula>5000</formula>
    </cfRule>
    <cfRule type="cellIs" dxfId="1216" priority="2743" stopIfTrue="1" operator="between">
      <formula>40</formula>
      <formula>500</formula>
    </cfRule>
  </conditionalFormatting>
  <conditionalFormatting sqref="AR768:AS768">
    <cfRule type="cellIs" dxfId="1215" priority="2879" stopIfTrue="1" operator="between">
      <formula>20</formula>
      <formula>1000</formula>
    </cfRule>
    <cfRule type="cellIs" dxfId="1214" priority="2860" stopIfTrue="1" operator="between">
      <formula>40</formula>
      <formula>500</formula>
    </cfRule>
    <cfRule type="cellIs" dxfId="1213" priority="2859" stopIfTrue="1" operator="between">
      <formula>20</formula>
      <formula>39.999</formula>
    </cfRule>
    <cfRule type="cellIs" dxfId="1212" priority="2858" stopIfTrue="1" operator="between">
      <formula>500.1</formula>
      <formula>5000</formula>
    </cfRule>
    <cfRule type="cellIs" dxfId="1211" priority="2857" stopIfTrue="1" operator="between">
      <formula>40</formula>
      <formula>500</formula>
    </cfRule>
    <cfRule type="cellIs" dxfId="1210" priority="2856" stopIfTrue="1" operator="between">
      <formula>20</formula>
      <formula>39.99</formula>
    </cfRule>
    <cfRule type="cellIs" dxfId="1209" priority="2855" stopIfTrue="1" operator="between">
      <formula>500.1</formula>
      <formula>5000</formula>
    </cfRule>
    <cfRule type="cellIs" dxfId="1208" priority="2854" stopIfTrue="1" operator="between">
      <formula>40</formula>
      <formula>500</formula>
    </cfRule>
    <cfRule type="cellIs" dxfId="1207" priority="2853" stopIfTrue="1" operator="between">
      <formula>20</formula>
      <formula>39.99</formula>
    </cfRule>
    <cfRule type="cellIs" dxfId="1206" priority="2861" stopIfTrue="1" operator="between">
      <formula>500.1</formula>
      <formula>50000</formula>
    </cfRule>
    <cfRule type="cellIs" dxfId="1205" priority="2852" stopIfTrue="1" operator="between">
      <formula>20</formula>
      <formula>1000</formula>
    </cfRule>
    <cfRule type="cellIs" dxfId="1204" priority="2850" stopIfTrue="1" operator="between">
      <formula>40</formula>
      <formula>500</formula>
    </cfRule>
    <cfRule type="cellIs" dxfId="1203" priority="2849" stopIfTrue="1" operator="between">
      <formula>20</formula>
      <formula>39.999</formula>
    </cfRule>
    <cfRule type="cellIs" dxfId="1202" priority="2811" stopIfTrue="1" operator="between">
      <formula>20</formula>
      <formula>39.99</formula>
    </cfRule>
    <cfRule type="cellIs" dxfId="1201" priority="2812" stopIfTrue="1" operator="between">
      <formula>40</formula>
      <formula>500</formula>
    </cfRule>
    <cfRule type="cellIs" dxfId="1200" priority="2813" stopIfTrue="1" operator="between">
      <formula>500.1</formula>
      <formula>5000</formula>
    </cfRule>
    <cfRule type="cellIs" dxfId="1199" priority="2814" stopIfTrue="1" operator="between">
      <formula>20</formula>
      <formula>39.999</formula>
    </cfRule>
    <cfRule type="cellIs" dxfId="1198" priority="2815" stopIfTrue="1" operator="between">
      <formula>40</formula>
      <formula>500</formula>
    </cfRule>
    <cfRule type="cellIs" dxfId="1197" priority="2816" stopIfTrue="1" operator="between">
      <formula>500.1</formula>
      <formula>50000</formula>
    </cfRule>
    <cfRule type="cellIs" dxfId="1196" priority="2817" stopIfTrue="1" operator="between">
      <formula>20</formula>
      <formula>1000</formula>
    </cfRule>
    <cfRule type="cellIs" dxfId="1195" priority="2874" stopIfTrue="1" operator="between">
      <formula>40</formula>
      <formula>500</formula>
    </cfRule>
    <cfRule type="cellIs" dxfId="1194" priority="2875" stopIfTrue="1" operator="between">
      <formula>500.1</formula>
      <formula>5000</formula>
    </cfRule>
    <cfRule type="cellIs" dxfId="1193" priority="2876" stopIfTrue="1" operator="between">
      <formula>20</formula>
      <formula>39.999</formula>
    </cfRule>
    <cfRule type="cellIs" dxfId="1192" priority="2877" stopIfTrue="1" operator="between">
      <formula>40</formula>
      <formula>500</formula>
    </cfRule>
    <cfRule type="cellIs" dxfId="1191" priority="2878" stopIfTrue="1" operator="between">
      <formula>500.1</formula>
      <formula>50000</formula>
    </cfRule>
    <cfRule type="cellIs" dxfId="1190" priority="2839" stopIfTrue="1" operator="between">
      <formula>20</formula>
      <formula>39.99</formula>
    </cfRule>
    <cfRule type="cellIs" dxfId="1189" priority="2841" stopIfTrue="1" operator="between">
      <formula>500.1</formula>
      <formula>5000</formula>
    </cfRule>
    <cfRule type="cellIs" dxfId="1188" priority="2842" stopIfTrue="1" operator="between">
      <formula>20</formula>
      <formula>39.999</formula>
    </cfRule>
    <cfRule type="cellIs" dxfId="1187" priority="2843" stopIfTrue="1" operator="between">
      <formula>40</formula>
      <formula>500</formula>
    </cfRule>
    <cfRule type="cellIs" dxfId="1186" priority="2844" stopIfTrue="1" operator="between">
      <formula>500.1</formula>
      <formula>50000</formula>
    </cfRule>
    <cfRule type="cellIs" dxfId="1185" priority="2870" stopIfTrue="1" operator="between">
      <formula>20</formula>
      <formula>39.99</formula>
    </cfRule>
    <cfRule type="cellIs" dxfId="1184" priority="2845" stopIfTrue="1" operator="between">
      <formula>20</formula>
      <formula>1000</formula>
    </cfRule>
    <cfRule type="cellIs" dxfId="1183" priority="2848" stopIfTrue="1" operator="between">
      <formula>500.1</formula>
      <formula>5000</formula>
    </cfRule>
    <cfRule type="cellIs" dxfId="1182" priority="2846" stopIfTrue="1" operator="between">
      <formula>20</formula>
      <formula>39.99</formula>
    </cfRule>
    <cfRule type="cellIs" dxfId="1181" priority="2851" stopIfTrue="1" operator="between">
      <formula>500.1</formula>
      <formula>50000</formula>
    </cfRule>
    <cfRule type="cellIs" dxfId="1180" priority="2847" stopIfTrue="1" operator="between">
      <formula>40</formula>
      <formula>500</formula>
    </cfRule>
    <cfRule type="cellIs" dxfId="1179" priority="2873" stopIfTrue="1" operator="between">
      <formula>20</formula>
      <formula>39.99</formula>
    </cfRule>
    <cfRule type="cellIs" dxfId="1178" priority="2872" stopIfTrue="1" operator="between">
      <formula>500.1</formula>
      <formula>5000</formula>
    </cfRule>
    <cfRule type="cellIs" dxfId="1177" priority="2871" stopIfTrue="1" operator="between">
      <formula>40</formula>
      <formula>500</formula>
    </cfRule>
    <cfRule type="cellIs" dxfId="1176" priority="2840" stopIfTrue="1" operator="between">
      <formula>40</formula>
      <formula>500</formula>
    </cfRule>
    <cfRule type="cellIs" dxfId="1175" priority="2869" stopIfTrue="1" operator="between">
      <formula>20</formula>
      <formula>1000</formula>
    </cfRule>
    <cfRule type="cellIs" dxfId="1174" priority="2868" stopIfTrue="1" operator="between">
      <formula>500.1</formula>
      <formula>50000</formula>
    </cfRule>
    <cfRule type="cellIs" dxfId="1173" priority="2867" stopIfTrue="1" operator="between">
      <formula>40</formula>
      <formula>500</formula>
    </cfRule>
    <cfRule type="cellIs" dxfId="1172" priority="2866" stopIfTrue="1" operator="between">
      <formula>20</formula>
      <formula>39.999</formula>
    </cfRule>
    <cfRule type="cellIs" dxfId="1171" priority="2865" stopIfTrue="1" operator="between">
      <formula>500.1</formula>
      <formula>5000</formula>
    </cfRule>
    <cfRule type="cellIs" dxfId="1170" priority="2864" stopIfTrue="1" operator="between">
      <formula>40</formula>
      <formula>500</formula>
    </cfRule>
    <cfRule type="cellIs" dxfId="1169" priority="2863" stopIfTrue="1" operator="between">
      <formula>20</formula>
      <formula>39.99</formula>
    </cfRule>
    <cfRule type="cellIs" dxfId="1168" priority="2862" stopIfTrue="1" operator="between">
      <formula>20</formula>
      <formula>1000</formula>
    </cfRule>
  </conditionalFormatting>
  <conditionalFormatting sqref="AR769:AS773">
    <cfRule type="cellIs" dxfId="1167" priority="1087" stopIfTrue="1" operator="between">
      <formula>0</formula>
      <formula>89.99</formula>
    </cfRule>
  </conditionalFormatting>
  <conditionalFormatting sqref="AR773:AS773">
    <cfRule type="cellIs" dxfId="1166" priority="1063" stopIfTrue="1" operator="between">
      <formula>0</formula>
      <formula>89.99</formula>
    </cfRule>
    <cfRule type="cellIs" dxfId="1165" priority="1064" stopIfTrue="1" operator="between">
      <formula>90</formula>
      <formula>110</formula>
    </cfRule>
    <cfRule type="cellIs" dxfId="1164" priority="1065" stopIfTrue="1" operator="between">
      <formula>110.1</formula>
      <formula>5000</formula>
    </cfRule>
    <cfRule type="cellIs" dxfId="1163" priority="1066" stopIfTrue="1" operator="between">
      <formula>0</formula>
      <formula>89.99</formula>
    </cfRule>
    <cfRule type="cellIs" dxfId="1162" priority="1067" stopIfTrue="1" operator="between">
      <formula>90</formula>
      <formula>110</formula>
    </cfRule>
    <cfRule type="cellIs" dxfId="1161" priority="1068" stopIfTrue="1" operator="between">
      <formula>110.1</formula>
      <formula>5000</formula>
    </cfRule>
    <cfRule type="cellIs" dxfId="1160" priority="1070" stopIfTrue="1" operator="between">
      <formula>90</formula>
      <formula>110</formula>
    </cfRule>
    <cfRule type="cellIs" dxfId="1159" priority="1071" stopIfTrue="1" operator="between">
      <formula>110.1</formula>
      <formula>5000</formula>
    </cfRule>
    <cfRule type="cellIs" dxfId="1158" priority="1072" stopIfTrue="1" operator="between">
      <formula>0</formula>
      <formula>89.99</formula>
    </cfRule>
    <cfRule type="cellIs" dxfId="1157" priority="1073" stopIfTrue="1" operator="between">
      <formula>90</formula>
      <formula>110</formula>
    </cfRule>
    <cfRule type="cellIs" dxfId="1156" priority="1074" stopIfTrue="1" operator="between">
      <formula>110.1</formula>
      <formula>5000</formula>
    </cfRule>
    <cfRule type="cellIs" dxfId="1155" priority="1075" stopIfTrue="1" operator="between">
      <formula>0</formula>
      <formula>89.99</formula>
    </cfRule>
    <cfRule type="cellIs" dxfId="1154" priority="1076" stopIfTrue="1" operator="between">
      <formula>90</formula>
      <formula>110</formula>
    </cfRule>
    <cfRule type="cellIs" dxfId="1153" priority="1077" stopIfTrue="1" operator="between">
      <formula>110.1</formula>
      <formula>5000</formula>
    </cfRule>
    <cfRule type="cellIs" dxfId="1152" priority="1078" stopIfTrue="1" operator="between">
      <formula>0</formula>
      <formula>89.99</formula>
    </cfRule>
    <cfRule type="cellIs" dxfId="1151" priority="1079" stopIfTrue="1" operator="between">
      <formula>90</formula>
      <formula>110</formula>
    </cfRule>
    <cfRule type="cellIs" dxfId="1150" priority="1081" stopIfTrue="1" operator="between">
      <formula>0</formula>
      <formula>89.99</formula>
    </cfRule>
    <cfRule type="cellIs" dxfId="1149" priority="1080" stopIfTrue="1" operator="between">
      <formula>110.1</formula>
      <formula>5000</formula>
    </cfRule>
    <cfRule type="cellIs" dxfId="1148" priority="1082" stopIfTrue="1" operator="between">
      <formula>90</formula>
      <formula>110</formula>
    </cfRule>
    <cfRule type="cellIs" dxfId="1147" priority="1083" stopIfTrue="1" operator="between">
      <formula>110.1</formula>
      <formula>5000</formula>
    </cfRule>
    <cfRule type="cellIs" dxfId="1146" priority="1084" stopIfTrue="1" operator="between">
      <formula>0</formula>
      <formula>89.99</formula>
    </cfRule>
    <cfRule type="cellIs" dxfId="1145" priority="1086" stopIfTrue="1" operator="between">
      <formula>110.1</formula>
      <formula>5000</formula>
    </cfRule>
    <cfRule type="cellIs" dxfId="1144" priority="1088" stopIfTrue="1" operator="between">
      <formula>90</formula>
      <formula>110</formula>
    </cfRule>
    <cfRule type="cellIs" dxfId="1143" priority="1089" stopIfTrue="1" operator="between">
      <formula>110.1</formula>
      <formula>5000</formula>
    </cfRule>
    <cfRule type="cellIs" dxfId="1142" priority="1085" stopIfTrue="1" operator="between">
      <formula>90</formula>
      <formula>110</formula>
    </cfRule>
    <cfRule type="cellIs" dxfId="1141" priority="1069" stopIfTrue="1" operator="between">
      <formula>0</formula>
      <formula>89.99</formula>
    </cfRule>
  </conditionalFormatting>
  <conditionalFormatting sqref="AR774:AS779">
    <cfRule type="cellIs" dxfId="1140" priority="2670" stopIfTrue="1" operator="between">
      <formula>90</formula>
      <formula>110</formula>
    </cfRule>
    <cfRule type="cellIs" dxfId="1139" priority="2669" stopIfTrue="1" operator="between">
      <formula>0</formula>
      <formula>89.99</formula>
    </cfRule>
    <cfRule type="cellIs" dxfId="1138" priority="2671" stopIfTrue="1" operator="between">
      <formula>110.1</formula>
      <formula>5000</formula>
    </cfRule>
  </conditionalFormatting>
  <conditionalFormatting sqref="AR779:AS779">
    <cfRule type="cellIs" dxfId="1137" priority="2652" stopIfTrue="1" operator="between">
      <formula>0</formula>
      <formula>89.99</formula>
    </cfRule>
    <cfRule type="cellIs" dxfId="1136" priority="2653" stopIfTrue="1" operator="between">
      <formula>90</formula>
      <formula>110</formula>
    </cfRule>
    <cfRule type="cellIs" dxfId="1135" priority="2565" stopIfTrue="1" operator="between">
      <formula>0</formula>
      <formula>89.99</formula>
    </cfRule>
    <cfRule type="cellIs" dxfId="1134" priority="2566" stopIfTrue="1" operator="between">
      <formula>90</formula>
      <formula>110</formula>
    </cfRule>
    <cfRule type="cellIs" dxfId="1133" priority="2567" stopIfTrue="1" operator="between">
      <formula>110.1</formula>
      <formula>5000</formula>
    </cfRule>
    <cfRule type="cellIs" dxfId="1132" priority="2568" stopIfTrue="1" operator="between">
      <formula>0</formula>
      <formula>89.99</formula>
    </cfRule>
    <cfRule type="cellIs" dxfId="1131" priority="2569" stopIfTrue="1" operator="between">
      <formula>90</formula>
      <formula>110</formula>
    </cfRule>
    <cfRule type="cellIs" dxfId="1130" priority="2570" stopIfTrue="1" operator="between">
      <formula>110.1</formula>
      <formula>5000</formula>
    </cfRule>
    <cfRule type="cellIs" dxfId="1129" priority="2584" stopIfTrue="1" operator="between">
      <formula>0</formula>
      <formula>89.99</formula>
    </cfRule>
    <cfRule type="cellIs" dxfId="1128" priority="2585" stopIfTrue="1" operator="between">
      <formula>90</formula>
      <formula>110</formula>
    </cfRule>
    <cfRule type="cellIs" dxfId="1127" priority="2586" stopIfTrue="1" operator="between">
      <formula>110.1</formula>
      <formula>5000</formula>
    </cfRule>
    <cfRule type="cellIs" dxfId="1126" priority="2601" stopIfTrue="1" operator="between">
      <formula>0</formula>
      <formula>89.99</formula>
    </cfRule>
    <cfRule type="cellIs" dxfId="1125" priority="2602" stopIfTrue="1" operator="between">
      <formula>90</formula>
      <formula>110</formula>
    </cfRule>
    <cfRule type="cellIs" dxfId="1124" priority="2603" stopIfTrue="1" operator="between">
      <formula>110.1</formula>
      <formula>5000</formula>
    </cfRule>
    <cfRule type="cellIs" dxfId="1123" priority="2618" stopIfTrue="1" operator="between">
      <formula>0</formula>
      <formula>89.99</formula>
    </cfRule>
    <cfRule type="cellIs" dxfId="1122" priority="2654" stopIfTrue="1" operator="between">
      <formula>110.1</formula>
      <formula>5000</formula>
    </cfRule>
    <cfRule type="cellIs" dxfId="1121" priority="2619" stopIfTrue="1" operator="between">
      <formula>90</formula>
      <formula>110</formula>
    </cfRule>
    <cfRule type="cellIs" dxfId="1120" priority="2620" stopIfTrue="1" operator="between">
      <formula>110.1</formula>
      <formula>5000</formula>
    </cfRule>
    <cfRule type="cellIs" dxfId="1119" priority="2635" stopIfTrue="1" operator="between">
      <formula>0</formula>
      <formula>89.99</formula>
    </cfRule>
    <cfRule type="cellIs" dxfId="1118" priority="2636" stopIfTrue="1" operator="between">
      <formula>90</formula>
      <formula>110</formula>
    </cfRule>
    <cfRule type="cellIs" dxfId="1117" priority="2637" stopIfTrue="1" operator="between">
      <formula>110.1</formula>
      <formula>5000</formula>
    </cfRule>
  </conditionalFormatting>
  <conditionalFormatting sqref="AR779:AS780">
    <cfRule type="cellIs" dxfId="1116" priority="1062" stopIfTrue="1" operator="between">
      <formula>110.1</formula>
      <formula>5000</formula>
    </cfRule>
    <cfRule type="cellIs" dxfId="1115" priority="1061" stopIfTrue="1" operator="between">
      <formula>90</formula>
      <formula>110</formula>
    </cfRule>
  </conditionalFormatting>
  <conditionalFormatting sqref="AR779:AS782">
    <cfRule type="cellIs" dxfId="1114" priority="1060" stopIfTrue="1" operator="between">
      <formula>0</formula>
      <formula>89.99</formula>
    </cfRule>
  </conditionalFormatting>
  <conditionalFormatting sqref="AR780:AS780">
    <cfRule type="cellIs" dxfId="1113" priority="1058" stopIfTrue="1" operator="between">
      <formula>90</formula>
      <formula>110</formula>
    </cfRule>
    <cfRule type="cellIs" dxfId="1112" priority="1037" stopIfTrue="1" operator="between">
      <formula>90</formula>
      <formula>110</formula>
    </cfRule>
    <cfRule type="cellIs" dxfId="1111" priority="1057" stopIfTrue="1" operator="between">
      <formula>0</formula>
      <formula>89.99</formula>
    </cfRule>
    <cfRule type="cellIs" dxfId="1110" priority="1038" stopIfTrue="1" operator="between">
      <formula>110.1</formula>
      <formula>5000</formula>
    </cfRule>
    <cfRule type="cellIs" dxfId="1109" priority="1039" stopIfTrue="1" operator="between">
      <formula>0</formula>
      <formula>89.99</formula>
    </cfRule>
    <cfRule type="cellIs" dxfId="1108" priority="1040" stopIfTrue="1" operator="between">
      <formula>90</formula>
      <formula>110</formula>
    </cfRule>
    <cfRule type="cellIs" dxfId="1107" priority="1041" stopIfTrue="1" operator="between">
      <formula>110.1</formula>
      <formula>5000</formula>
    </cfRule>
    <cfRule type="cellIs" dxfId="1106" priority="1042" stopIfTrue="1" operator="between">
      <formula>0</formula>
      <formula>89.99</formula>
    </cfRule>
    <cfRule type="cellIs" dxfId="1105" priority="1043" stopIfTrue="1" operator="between">
      <formula>90</formula>
      <formula>110</formula>
    </cfRule>
    <cfRule type="cellIs" dxfId="1104" priority="1059" stopIfTrue="1" operator="between">
      <formula>110.1</formula>
      <formula>5000</formula>
    </cfRule>
    <cfRule type="cellIs" dxfId="1103" priority="1044" stopIfTrue="1" operator="between">
      <formula>110.1</formula>
      <formula>5000</formula>
    </cfRule>
    <cfRule type="cellIs" dxfId="1102" priority="1045" stopIfTrue="1" operator="between">
      <formula>0</formula>
      <formula>89.99</formula>
    </cfRule>
    <cfRule type="cellIs" dxfId="1101" priority="1047" stopIfTrue="1" operator="between">
      <formula>110.1</formula>
      <formula>5000</formula>
    </cfRule>
    <cfRule type="cellIs" dxfId="1100" priority="1048" stopIfTrue="1" operator="between">
      <formula>0</formula>
      <formula>89.99</formula>
    </cfRule>
    <cfRule type="cellIs" dxfId="1099" priority="1049" stopIfTrue="1" operator="between">
      <formula>90</formula>
      <formula>110</formula>
    </cfRule>
    <cfRule type="cellIs" dxfId="1098" priority="1050" stopIfTrue="1" operator="between">
      <formula>110.1</formula>
      <formula>5000</formula>
    </cfRule>
    <cfRule type="cellIs" dxfId="1097" priority="1051" stopIfTrue="1" operator="between">
      <formula>0</formula>
      <formula>89.99</formula>
    </cfRule>
    <cfRule type="cellIs" dxfId="1096" priority="1052" stopIfTrue="1" operator="between">
      <formula>90</formula>
      <formula>110</formula>
    </cfRule>
    <cfRule type="cellIs" dxfId="1095" priority="1046" stopIfTrue="1" operator="between">
      <formula>90</formula>
      <formula>110</formula>
    </cfRule>
    <cfRule type="cellIs" dxfId="1094" priority="1053" stopIfTrue="1" operator="between">
      <formula>110.1</formula>
      <formula>5000</formula>
    </cfRule>
    <cfRule type="cellIs" dxfId="1093" priority="1054" stopIfTrue="1" operator="between">
      <formula>0</formula>
      <formula>89.99</formula>
    </cfRule>
    <cfRule type="cellIs" dxfId="1092" priority="1055" stopIfTrue="1" operator="between">
      <formula>90</formula>
      <formula>110</formula>
    </cfRule>
    <cfRule type="cellIs" dxfId="1091" priority="1036" stopIfTrue="1" operator="between">
      <formula>0</formula>
      <formula>89.99</formula>
    </cfRule>
    <cfRule type="cellIs" dxfId="1090" priority="1056" stopIfTrue="1" operator="between">
      <formula>110.1</formula>
      <formula>5000</formula>
    </cfRule>
  </conditionalFormatting>
  <conditionalFormatting sqref="AR783:AS783">
    <cfRule type="cellIs" dxfId="1089" priority="2708" stopIfTrue="1" operator="between">
      <formula>20</formula>
      <formula>39.99</formula>
    </cfRule>
    <cfRule type="cellIs" dxfId="1088" priority="2735" stopIfTrue="1" operator="between">
      <formula>20</formula>
      <formula>39.99</formula>
    </cfRule>
    <cfRule type="cellIs" dxfId="1087" priority="2739" stopIfTrue="1" operator="between">
      <formula>40</formula>
      <formula>500</formula>
    </cfRule>
    <cfRule type="cellIs" dxfId="1086" priority="2673" stopIfTrue="1" operator="between">
      <formula>20</formula>
      <formula>39.99</formula>
    </cfRule>
    <cfRule type="cellIs" dxfId="1085" priority="2674" stopIfTrue="1" operator="between">
      <formula>40</formula>
      <formula>500</formula>
    </cfRule>
    <cfRule type="cellIs" dxfId="1084" priority="2675" stopIfTrue="1" operator="between">
      <formula>500.1</formula>
      <formula>5000</formula>
    </cfRule>
    <cfRule type="cellIs" dxfId="1083" priority="2676" stopIfTrue="1" operator="between">
      <formula>20</formula>
      <formula>39.999</formula>
    </cfRule>
    <cfRule type="cellIs" dxfId="1082" priority="2677" stopIfTrue="1" operator="between">
      <formula>40</formula>
      <formula>500</formula>
    </cfRule>
    <cfRule type="cellIs" dxfId="1081" priority="2678" stopIfTrue="1" operator="between">
      <formula>500.1</formula>
      <formula>50000</formula>
    </cfRule>
    <cfRule type="cellIs" dxfId="1080" priority="2731" stopIfTrue="1" operator="between">
      <formula>20</formula>
      <formula>1000</formula>
    </cfRule>
    <cfRule type="cellIs" dxfId="1079" priority="2701" stopIfTrue="1" operator="between">
      <formula>20</formula>
      <formula>39.99</formula>
    </cfRule>
    <cfRule type="cellIs" dxfId="1078" priority="2702" stopIfTrue="1" operator="between">
      <formula>40</formula>
      <formula>500</formula>
    </cfRule>
    <cfRule type="cellIs" dxfId="1077" priority="2703" stopIfTrue="1" operator="between">
      <formula>500.1</formula>
      <formula>5000</formula>
    </cfRule>
    <cfRule type="cellIs" dxfId="1076" priority="2704" stopIfTrue="1" operator="between">
      <formula>20</formula>
      <formula>39.999</formula>
    </cfRule>
    <cfRule type="cellIs" dxfId="1075" priority="2705" stopIfTrue="1" operator="between">
      <formula>40</formula>
      <formula>500</formula>
    </cfRule>
    <cfRule type="cellIs" dxfId="1074" priority="2706" stopIfTrue="1" operator="between">
      <formula>500.1</formula>
      <formula>50000</formula>
    </cfRule>
    <cfRule type="cellIs" dxfId="1073" priority="2707" stopIfTrue="1" operator="between">
      <formula>20</formula>
      <formula>1000</formula>
    </cfRule>
    <cfRule type="cellIs" dxfId="1072" priority="2709" stopIfTrue="1" operator="between">
      <formula>40</formula>
      <formula>500</formula>
    </cfRule>
    <cfRule type="cellIs" dxfId="1071" priority="2738" stopIfTrue="1" operator="between">
      <formula>20</formula>
      <formula>39.999</formula>
    </cfRule>
    <cfRule type="cellIs" dxfId="1070" priority="2736" stopIfTrue="1" operator="between">
      <formula>40</formula>
      <formula>500</formula>
    </cfRule>
    <cfRule type="cellIs" dxfId="1069" priority="2679" stopIfTrue="1" operator="between">
      <formula>20</formula>
      <formula>1000</formula>
    </cfRule>
    <cfRule type="cellIs" dxfId="1068" priority="2737" stopIfTrue="1" operator="between">
      <formula>500.1</formula>
      <formula>5000</formula>
    </cfRule>
    <cfRule type="cellIs" dxfId="1067" priority="2732" stopIfTrue="1" operator="between">
      <formula>20</formula>
      <formula>39.99</formula>
    </cfRule>
    <cfRule type="cellIs" dxfId="1066" priority="2733" stopIfTrue="1" operator="between">
      <formula>40</formula>
      <formula>500</formula>
    </cfRule>
    <cfRule type="cellIs" dxfId="1065" priority="2721" stopIfTrue="1" operator="between">
      <formula>20</formula>
      <formula>39.999</formula>
    </cfRule>
    <cfRule type="cellIs" dxfId="1064" priority="2710" stopIfTrue="1" operator="between">
      <formula>500.1</formula>
      <formula>5000</formula>
    </cfRule>
    <cfRule type="cellIs" dxfId="1063" priority="2711" stopIfTrue="1" operator="between">
      <formula>20</formula>
      <formula>39.999</formula>
    </cfRule>
    <cfRule type="cellIs" dxfId="1062" priority="2712" stopIfTrue="1" operator="between">
      <formula>40</formula>
      <formula>500</formula>
    </cfRule>
    <cfRule type="cellIs" dxfId="1061" priority="2713" stopIfTrue="1" operator="between">
      <formula>500.1</formula>
      <formula>50000</formula>
    </cfRule>
    <cfRule type="cellIs" dxfId="1060" priority="2714" stopIfTrue="1" operator="between">
      <formula>20</formula>
      <formula>1000</formula>
    </cfRule>
    <cfRule type="cellIs" dxfId="1059" priority="2715" stopIfTrue="1" operator="between">
      <formula>20</formula>
      <formula>39.99</formula>
    </cfRule>
    <cfRule type="cellIs" dxfId="1058" priority="2716" stopIfTrue="1" operator="between">
      <formula>40</formula>
      <formula>500</formula>
    </cfRule>
    <cfRule type="cellIs" dxfId="1057" priority="2717" stopIfTrue="1" operator="between">
      <formula>500.1</formula>
      <formula>5000</formula>
    </cfRule>
    <cfRule type="cellIs" dxfId="1056" priority="2718" stopIfTrue="1" operator="between">
      <formula>20</formula>
      <formula>39.99</formula>
    </cfRule>
    <cfRule type="cellIs" dxfId="1055" priority="2719" stopIfTrue="1" operator="between">
      <formula>40</formula>
      <formula>500</formula>
    </cfRule>
    <cfRule type="cellIs" dxfId="1054" priority="2720" stopIfTrue="1" operator="between">
      <formula>500.1</formula>
      <formula>5000</formula>
    </cfRule>
    <cfRule type="cellIs" dxfId="1053" priority="2722" stopIfTrue="1" operator="between">
      <formula>40</formula>
      <formula>500</formula>
    </cfRule>
    <cfRule type="cellIs" dxfId="1052" priority="2723" stopIfTrue="1" operator="between">
      <formula>500.1</formula>
      <formula>50000</formula>
    </cfRule>
    <cfRule type="cellIs" dxfId="1051" priority="2724" stopIfTrue="1" operator="between">
      <formula>20</formula>
      <formula>1000</formula>
    </cfRule>
    <cfRule type="cellIs" dxfId="1050" priority="2725" stopIfTrue="1" operator="between">
      <formula>20</formula>
      <formula>39.99</formula>
    </cfRule>
    <cfRule type="cellIs" dxfId="1049" priority="2740" stopIfTrue="1" operator="between">
      <formula>500.1</formula>
      <formula>50000</formula>
    </cfRule>
    <cfRule type="cellIs" dxfId="1048" priority="2741" stopIfTrue="1" operator="between">
      <formula>20</formula>
      <formula>1000</formula>
    </cfRule>
    <cfRule type="cellIs" dxfId="1047" priority="2726" stopIfTrue="1" operator="between">
      <formula>40</formula>
      <formula>500</formula>
    </cfRule>
    <cfRule type="cellIs" dxfId="1046" priority="2727" stopIfTrue="1" operator="between">
      <formula>500.1</formula>
      <formula>5000</formula>
    </cfRule>
    <cfRule type="cellIs" dxfId="1045" priority="2728" stopIfTrue="1" operator="between">
      <formula>20</formula>
      <formula>39.999</formula>
    </cfRule>
    <cfRule type="cellIs" dxfId="1044" priority="2729" stopIfTrue="1" operator="between">
      <formula>40</formula>
      <formula>500</formula>
    </cfRule>
    <cfRule type="cellIs" dxfId="1043" priority="2730" stopIfTrue="1" operator="between">
      <formula>500.1</formula>
      <formula>50000</formula>
    </cfRule>
    <cfRule type="cellIs" dxfId="1042" priority="2734" stopIfTrue="1" operator="between">
      <formula>500.1</formula>
      <formula>5000</formula>
    </cfRule>
  </conditionalFormatting>
  <conditionalFormatting sqref="AR784:AS784">
    <cfRule type="cellIs" dxfId="1041" priority="1487" stopIfTrue="1" operator="between">
      <formula>110.1</formula>
      <formula>5000</formula>
    </cfRule>
    <cfRule type="cellIs" dxfId="1040" priority="1505" stopIfTrue="1" operator="between">
      <formula>110.1</formula>
      <formula>5000</formula>
    </cfRule>
    <cfRule type="cellIs" dxfId="1039" priority="1498" stopIfTrue="1" operator="between">
      <formula>90</formula>
      <formula>110</formula>
    </cfRule>
    <cfRule type="cellIs" dxfId="1038" priority="1489" stopIfTrue="1" operator="between">
      <formula>90</formula>
      <formula>110</formula>
    </cfRule>
    <cfRule type="cellIs" dxfId="1037" priority="1490" stopIfTrue="1" operator="between">
      <formula>110.1</formula>
      <formula>5000</formula>
    </cfRule>
    <cfRule type="cellIs" dxfId="1036" priority="1491" stopIfTrue="1" operator="between">
      <formula>0</formula>
      <formula>89.99</formula>
    </cfRule>
    <cfRule type="cellIs" dxfId="1035" priority="1492" stopIfTrue="1" operator="between">
      <formula>90</formula>
      <formula>110</formula>
    </cfRule>
    <cfRule type="cellIs" dxfId="1034" priority="1493" stopIfTrue="1" operator="between">
      <formula>110.1</formula>
      <formula>5000</formula>
    </cfRule>
    <cfRule type="cellIs" dxfId="1033" priority="1494" stopIfTrue="1" operator="between">
      <formula>0</formula>
      <formula>89.99</formula>
    </cfRule>
    <cfRule type="cellIs" dxfId="1032" priority="1480" stopIfTrue="1" operator="between">
      <formula>90</formula>
      <formula>110</formula>
    </cfRule>
    <cfRule type="cellIs" dxfId="1031" priority="1479" stopIfTrue="1" operator="between">
      <formula>0</formula>
      <formula>89.99</formula>
    </cfRule>
    <cfRule type="cellIs" dxfId="1030" priority="1496" stopIfTrue="1" operator="between">
      <formula>110.1</formula>
      <formula>5000</formula>
    </cfRule>
    <cfRule type="cellIs" dxfId="1029" priority="1504" stopIfTrue="1" operator="between">
      <formula>90</formula>
      <formula>110</formula>
    </cfRule>
    <cfRule type="cellIs" dxfId="1028" priority="1503" stopIfTrue="1" operator="between">
      <formula>0</formula>
      <formula>89.99</formula>
    </cfRule>
    <cfRule type="cellIs" dxfId="1027" priority="1488" stopIfTrue="1" operator="between">
      <formula>0</formula>
      <formula>89.99</formula>
    </cfRule>
    <cfRule type="cellIs" dxfId="1026" priority="1502" stopIfTrue="1" operator="between">
      <formula>110.1</formula>
      <formula>5000</formula>
    </cfRule>
    <cfRule type="cellIs" dxfId="1025" priority="1501" stopIfTrue="1" operator="between">
      <formula>90</formula>
      <formula>110</formula>
    </cfRule>
    <cfRule type="cellIs" dxfId="1024" priority="1481" stopIfTrue="1" operator="between">
      <formula>110.1</formula>
      <formula>5000</formula>
    </cfRule>
    <cfRule type="cellIs" dxfId="1023" priority="1482" stopIfTrue="1" operator="between">
      <formula>0</formula>
      <formula>89.99</formula>
    </cfRule>
    <cfRule type="cellIs" dxfId="1022" priority="1483" stopIfTrue="1" operator="between">
      <formula>90</formula>
      <formula>110</formula>
    </cfRule>
    <cfRule type="cellIs" dxfId="1021" priority="1500" stopIfTrue="1" operator="between">
      <formula>0</formula>
      <formula>89.99</formula>
    </cfRule>
    <cfRule type="cellIs" dxfId="1020" priority="1499" stopIfTrue="1" operator="between">
      <formula>110.1</formula>
      <formula>5000</formula>
    </cfRule>
    <cfRule type="cellIs" dxfId="1019" priority="1484" stopIfTrue="1" operator="between">
      <formula>110.1</formula>
      <formula>5000</formula>
    </cfRule>
    <cfRule type="cellIs" dxfId="1018" priority="1497" stopIfTrue="1" operator="between">
      <formula>0</formula>
      <formula>89.99</formula>
    </cfRule>
    <cfRule type="cellIs" dxfId="1017" priority="1485" stopIfTrue="1" operator="between">
      <formula>0</formula>
      <formula>89.99</formula>
    </cfRule>
    <cfRule type="cellIs" dxfId="1016" priority="1486" stopIfTrue="1" operator="between">
      <formula>90</formula>
      <formula>110</formula>
    </cfRule>
    <cfRule type="cellIs" dxfId="1015" priority="1495" stopIfTrue="1" operator="between">
      <formula>90</formula>
      <formula>110</formula>
    </cfRule>
  </conditionalFormatting>
  <conditionalFormatting sqref="AR785:AS785">
    <cfRule type="cellIs" dxfId="1014" priority="1467" stopIfTrue="1" operator="between">
      <formula>-9.9</formula>
      <formula>-10</formula>
    </cfRule>
    <cfRule type="cellIs" dxfId="1013" priority="1466" stopIfTrue="1" operator="between">
      <formula>-9.9</formula>
      <formula>-10</formula>
    </cfRule>
    <cfRule type="cellIs" dxfId="1012" priority="1465" stopIfTrue="1" operator="between">
      <formula>-8.1</formula>
      <formula>-10</formula>
    </cfRule>
    <cfRule type="cellIs" dxfId="1011" priority="1464" stopIfTrue="1" operator="equal">
      <formula>"40.0"</formula>
    </cfRule>
    <cfRule type="cellIs" dxfId="1010" priority="1463" stopIfTrue="1" operator="between">
      <formula>45</formula>
      <formula>100</formula>
    </cfRule>
    <cfRule type="cellIs" dxfId="1009" priority="1462" stopIfTrue="1" operator="between">
      <formula>500.1</formula>
      <formula>5000</formula>
    </cfRule>
    <cfRule type="cellIs" dxfId="1008" priority="1461" stopIfTrue="1" operator="between">
      <formula>40</formula>
      <formula>500</formula>
    </cfRule>
    <cfRule type="cellIs" dxfId="1007" priority="1460" stopIfTrue="1" operator="between">
      <formula>20</formula>
      <formula>39.99</formula>
    </cfRule>
    <cfRule type="cellIs" dxfId="1006" priority="1459" stopIfTrue="1" operator="between">
      <formula>-9.9</formula>
      <formula>-10</formula>
    </cfRule>
    <cfRule type="cellIs" dxfId="1005" priority="1458" stopIfTrue="1" operator="between">
      <formula>-9.9</formula>
      <formula>-10</formula>
    </cfRule>
    <cfRule type="cellIs" dxfId="1004" priority="1457" stopIfTrue="1" operator="between">
      <formula>-8.1</formula>
      <formula>-10</formula>
    </cfRule>
    <cfRule type="cellIs" dxfId="1003" priority="1456" stopIfTrue="1" operator="equal">
      <formula>"40.0"</formula>
    </cfRule>
    <cfRule type="cellIs" dxfId="1002" priority="1455" stopIfTrue="1" operator="between">
      <formula>45</formula>
      <formula>100</formula>
    </cfRule>
    <cfRule type="cellIs" dxfId="1001" priority="1454" stopIfTrue="1" operator="between">
      <formula>500.1</formula>
      <formula>5000</formula>
    </cfRule>
    <cfRule type="cellIs" dxfId="1000" priority="1453" stopIfTrue="1" operator="between">
      <formula>40</formula>
      <formula>500</formula>
    </cfRule>
    <cfRule type="cellIs" dxfId="999" priority="1452" stopIfTrue="1" operator="between">
      <formula>20</formula>
      <formula>39.99</formula>
    </cfRule>
    <cfRule type="cellIs" dxfId="998" priority="1451" stopIfTrue="1" operator="between">
      <formula>-9.9</formula>
      <formula>-10</formula>
    </cfRule>
    <cfRule type="cellIs" dxfId="997" priority="1450" stopIfTrue="1" operator="between">
      <formula>-9.9</formula>
      <formula>-10</formula>
    </cfRule>
    <cfRule type="cellIs" dxfId="996" priority="1449" stopIfTrue="1" operator="between">
      <formula>-8.1</formula>
      <formula>-10</formula>
    </cfRule>
    <cfRule type="cellIs" dxfId="995" priority="1448" stopIfTrue="1" operator="equal">
      <formula>"40.0"</formula>
    </cfRule>
    <cfRule type="cellIs" dxfId="994" priority="1447" stopIfTrue="1" operator="between">
      <formula>45</formula>
      <formula>100</formula>
    </cfRule>
    <cfRule type="cellIs" dxfId="993" priority="1446" stopIfTrue="1" operator="between">
      <formula>500.1</formula>
      <formula>5000</formula>
    </cfRule>
    <cfRule type="cellIs" dxfId="992" priority="1445" stopIfTrue="1" operator="between">
      <formula>40</formula>
      <formula>500</formula>
    </cfRule>
    <cfRule type="cellIs" dxfId="991" priority="1444" stopIfTrue="1" operator="between">
      <formula>20</formula>
      <formula>39.99</formula>
    </cfRule>
    <cfRule type="cellIs" dxfId="990" priority="1443" stopIfTrue="1" operator="between">
      <formula>-9.9</formula>
      <formula>-10</formula>
    </cfRule>
    <cfRule type="cellIs" dxfId="989" priority="1442" stopIfTrue="1" operator="between">
      <formula>-9.9</formula>
      <formula>-10</formula>
    </cfRule>
    <cfRule type="cellIs" dxfId="988" priority="1441" stopIfTrue="1" operator="between">
      <formula>-8.1</formula>
      <formula>-10</formula>
    </cfRule>
    <cfRule type="cellIs" dxfId="987" priority="1440" stopIfTrue="1" operator="equal">
      <formula>"40.0"</formula>
    </cfRule>
    <cfRule type="cellIs" dxfId="986" priority="1439" stopIfTrue="1" operator="between">
      <formula>45</formula>
      <formula>100</formula>
    </cfRule>
    <cfRule type="cellIs" dxfId="985" priority="1438" stopIfTrue="1" operator="between">
      <formula>500.1</formula>
      <formula>5000</formula>
    </cfRule>
    <cfRule type="cellIs" dxfId="984" priority="1407" stopIfTrue="1" operator="between">
      <formula>45</formula>
      <formula>100</formula>
    </cfRule>
    <cfRule type="cellIs" dxfId="983" priority="1410" stopIfTrue="1" operator="between">
      <formula>-9.9</formula>
      <formula>-10</formula>
    </cfRule>
    <cfRule type="cellIs" dxfId="982" priority="1411" stopIfTrue="1" operator="between">
      <formula>-9.9</formula>
      <formula>-10</formula>
    </cfRule>
    <cfRule type="cellIs" dxfId="981" priority="1412" stopIfTrue="1" operator="between">
      <formula>20</formula>
      <formula>39.99</formula>
    </cfRule>
    <cfRule type="cellIs" dxfId="980" priority="1413" stopIfTrue="1" operator="between">
      <formula>40</formula>
      <formula>500</formula>
    </cfRule>
    <cfRule type="cellIs" dxfId="979" priority="1414" stopIfTrue="1" operator="between">
      <formula>500.1</formula>
      <formula>5000</formula>
    </cfRule>
    <cfRule type="cellIs" dxfId="978" priority="1415" stopIfTrue="1" operator="between">
      <formula>45</formula>
      <formula>100</formula>
    </cfRule>
    <cfRule type="cellIs" dxfId="977" priority="1416" stopIfTrue="1" operator="equal">
      <formula>"40.0"</formula>
    </cfRule>
    <cfRule type="cellIs" dxfId="976" priority="1417" stopIfTrue="1" operator="between">
      <formula>-8.1</formula>
      <formula>-10</formula>
    </cfRule>
    <cfRule type="cellIs" dxfId="975" priority="1418" stopIfTrue="1" operator="between">
      <formula>-9.9</formula>
      <formula>-10</formula>
    </cfRule>
    <cfRule type="cellIs" dxfId="974" priority="1419" stopIfTrue="1" operator="between">
      <formula>-9.9</formula>
      <formula>-10</formula>
    </cfRule>
    <cfRule type="cellIs" dxfId="973" priority="1420" stopIfTrue="1" operator="between">
      <formula>20</formula>
      <formula>39.99</formula>
    </cfRule>
    <cfRule type="cellIs" dxfId="972" priority="1421" stopIfTrue="1" operator="between">
      <formula>40</formula>
      <formula>500</formula>
    </cfRule>
    <cfRule type="cellIs" dxfId="971" priority="1422" stopIfTrue="1" operator="between">
      <formula>500.1</formula>
      <formula>5000</formula>
    </cfRule>
    <cfRule type="cellIs" dxfId="970" priority="1423" stopIfTrue="1" operator="between">
      <formula>45</formula>
      <formula>100</formula>
    </cfRule>
    <cfRule type="cellIs" dxfId="969" priority="1424" stopIfTrue="1" operator="equal">
      <formula>"40.0"</formula>
    </cfRule>
    <cfRule type="cellIs" dxfId="968" priority="1425" stopIfTrue="1" operator="between">
      <formula>-8.1</formula>
      <formula>-10</formula>
    </cfRule>
    <cfRule type="cellIs" dxfId="967" priority="1426" stopIfTrue="1" operator="between">
      <formula>-9.9</formula>
      <formula>-10</formula>
    </cfRule>
    <cfRule type="cellIs" dxfId="966" priority="1427" stopIfTrue="1" operator="between">
      <formula>-9.9</formula>
      <formula>-10</formula>
    </cfRule>
    <cfRule type="cellIs" dxfId="965" priority="1428" stopIfTrue="1" operator="between">
      <formula>20</formula>
      <formula>39.99</formula>
    </cfRule>
    <cfRule type="cellIs" dxfId="964" priority="1429" stopIfTrue="1" operator="between">
      <formula>40</formula>
      <formula>500</formula>
    </cfRule>
    <cfRule type="cellIs" dxfId="963" priority="1430" stopIfTrue="1" operator="between">
      <formula>500.1</formula>
      <formula>5000</formula>
    </cfRule>
    <cfRule type="cellIs" dxfId="962" priority="1431" stopIfTrue="1" operator="between">
      <formula>45</formula>
      <formula>100</formula>
    </cfRule>
    <cfRule type="cellIs" dxfId="961" priority="1432" stopIfTrue="1" operator="equal">
      <formula>"40.0"</formula>
    </cfRule>
    <cfRule type="cellIs" dxfId="960" priority="1433" stopIfTrue="1" operator="between">
      <formula>-8.1</formula>
      <formula>-10</formula>
    </cfRule>
    <cfRule type="cellIs" dxfId="959" priority="1434" stopIfTrue="1" operator="between">
      <formula>-9.9</formula>
      <formula>-10</formula>
    </cfRule>
    <cfRule type="cellIs" dxfId="958" priority="1435" stopIfTrue="1" operator="between">
      <formula>-9.9</formula>
      <formula>-10</formula>
    </cfRule>
    <cfRule type="cellIs" dxfId="957" priority="1436" stopIfTrue="1" operator="between">
      <formula>20</formula>
      <formula>39.99</formula>
    </cfRule>
    <cfRule type="cellIs" dxfId="956" priority="1437" stopIfTrue="1" operator="between">
      <formula>40</formula>
      <formula>500</formula>
    </cfRule>
    <cfRule type="cellIs" dxfId="955" priority="1468" stopIfTrue="1" operator="between">
      <formula>20</formula>
      <formula>39.99</formula>
    </cfRule>
    <cfRule type="cellIs" dxfId="954" priority="1469" stopIfTrue="1" operator="between">
      <formula>40</formula>
      <formula>500</formula>
    </cfRule>
    <cfRule type="cellIs" dxfId="953" priority="1470" stopIfTrue="1" operator="between">
      <formula>500.1</formula>
      <formula>5000</formula>
    </cfRule>
    <cfRule type="cellIs" dxfId="952" priority="1471" stopIfTrue="1" operator="between">
      <formula>45</formula>
      <formula>100</formula>
    </cfRule>
    <cfRule type="cellIs" dxfId="951" priority="1472" stopIfTrue="1" operator="equal">
      <formula>"40.0"</formula>
    </cfRule>
    <cfRule type="cellIs" dxfId="950" priority="1409" stopIfTrue="1" operator="between">
      <formula>-8.1</formula>
      <formula>-10</formula>
    </cfRule>
    <cfRule type="cellIs" dxfId="949" priority="1408" stopIfTrue="1" operator="equal">
      <formula>"40.0"</formula>
    </cfRule>
    <cfRule type="cellIs" dxfId="948" priority="1473" stopIfTrue="1" operator="between">
      <formula>-8.1</formula>
      <formula>-10</formula>
    </cfRule>
    <cfRule type="cellIs" dxfId="947" priority="1474" stopIfTrue="1" operator="between">
      <formula>-9.9</formula>
      <formula>-10</formula>
    </cfRule>
    <cfRule type="cellIs" dxfId="946" priority="1475" stopIfTrue="1" operator="between">
      <formula>-9.9</formula>
      <formula>-10</formula>
    </cfRule>
    <cfRule type="cellIs" dxfId="945" priority="1476" stopIfTrue="1" operator="between">
      <formula>20</formula>
      <formula>39.99</formula>
    </cfRule>
    <cfRule type="cellIs" dxfId="944" priority="1477" stopIfTrue="1" operator="between">
      <formula>40</formula>
      <formula>500</formula>
    </cfRule>
    <cfRule type="cellIs" dxfId="943" priority="1478" stopIfTrue="1" operator="between">
      <formula>500.1</formula>
      <formula>5000</formula>
    </cfRule>
  </conditionalFormatting>
  <conditionalFormatting sqref="AR786:AS786">
    <cfRule type="cellIs" dxfId="942" priority="132" stopIfTrue="1" operator="between">
      <formula>110.1</formula>
      <formula>5000</formula>
    </cfRule>
    <cfRule type="cellIs" dxfId="941" priority="120" stopIfTrue="1" operator="between">
      <formula>110.1</formula>
      <formula>5000</formula>
    </cfRule>
    <cfRule type="cellIs" dxfId="940" priority="121" stopIfTrue="1" operator="between">
      <formula>0</formula>
      <formula>89.99</formula>
    </cfRule>
    <cfRule type="cellIs" dxfId="939" priority="122" stopIfTrue="1" operator="between">
      <formula>90</formula>
      <formula>110</formula>
    </cfRule>
    <cfRule type="cellIs" dxfId="938" priority="123" stopIfTrue="1" operator="between">
      <formula>110.1</formula>
      <formula>5000</formula>
    </cfRule>
    <cfRule type="cellIs" dxfId="937" priority="124" stopIfTrue="1" operator="between">
      <formula>0</formula>
      <formula>89.99</formula>
    </cfRule>
    <cfRule type="cellIs" dxfId="936" priority="138" stopIfTrue="1" operator="between">
      <formula>110.1</formula>
      <formula>5000</formula>
    </cfRule>
    <cfRule type="cellIs" dxfId="935" priority="129" stopIfTrue="1" operator="between">
      <formula>110.1</formula>
      <formula>5000</formula>
    </cfRule>
    <cfRule type="cellIs" dxfId="934" priority="131" stopIfTrue="1" operator="between">
      <formula>90</formula>
      <formula>110</formula>
    </cfRule>
    <cfRule type="cellIs" dxfId="933" priority="130" stopIfTrue="1" operator="between">
      <formula>0</formula>
      <formula>89.99</formula>
    </cfRule>
    <cfRule type="cellIs" dxfId="932" priority="119" stopIfTrue="1" operator="between">
      <formula>90</formula>
      <formula>110</formula>
    </cfRule>
    <cfRule type="cellIs" dxfId="931" priority="135" stopIfTrue="1" operator="between">
      <formula>110.1</formula>
      <formula>5000</formula>
    </cfRule>
    <cfRule type="cellIs" dxfId="930" priority="134" stopIfTrue="1" operator="between">
      <formula>90</formula>
      <formula>110</formula>
    </cfRule>
    <cfRule type="cellIs" dxfId="929" priority="133" stopIfTrue="1" operator="between">
      <formula>0</formula>
      <formula>89.99</formula>
    </cfRule>
    <cfRule type="cellIs" dxfId="928" priority="137" stopIfTrue="1" operator="between">
      <formula>90</formula>
      <formula>110</formula>
    </cfRule>
    <cfRule type="cellIs" dxfId="927" priority="128" stopIfTrue="1" operator="between">
      <formula>90</formula>
      <formula>110</formula>
    </cfRule>
    <cfRule type="cellIs" dxfId="926" priority="127" stopIfTrue="1" operator="between">
      <formula>0</formula>
      <formula>89.99</formula>
    </cfRule>
    <cfRule type="cellIs" dxfId="925" priority="125" stopIfTrue="1" operator="between">
      <formula>90</formula>
      <formula>110</formula>
    </cfRule>
    <cfRule type="cellIs" dxfId="924" priority="126" stopIfTrue="1" operator="between">
      <formula>110.1</formula>
      <formula>5000</formula>
    </cfRule>
    <cfRule type="cellIs" dxfId="923" priority="114" stopIfTrue="1" operator="between">
      <formula>110.1</formula>
      <formula>5000</formula>
    </cfRule>
    <cfRule type="cellIs" dxfId="922" priority="112" stopIfTrue="1" operator="between">
      <formula>0</formula>
      <formula>89.99</formula>
    </cfRule>
    <cfRule type="cellIs" dxfId="921" priority="113" stopIfTrue="1" operator="between">
      <formula>90</formula>
      <formula>110</formula>
    </cfRule>
    <cfRule type="cellIs" dxfId="920" priority="115" stopIfTrue="1" operator="between">
      <formula>0</formula>
      <formula>89.99</formula>
    </cfRule>
    <cfRule type="cellIs" dxfId="919" priority="116" stopIfTrue="1" operator="between">
      <formula>90</formula>
      <formula>110</formula>
    </cfRule>
    <cfRule type="cellIs" dxfId="918" priority="117" stopIfTrue="1" operator="between">
      <formula>110.1</formula>
      <formula>5000</formula>
    </cfRule>
    <cfRule type="cellIs" dxfId="917" priority="118" stopIfTrue="1" operator="between">
      <formula>0</formula>
      <formula>89.99</formula>
    </cfRule>
  </conditionalFormatting>
  <conditionalFormatting sqref="AR786:AS788">
    <cfRule type="cellIs" dxfId="916" priority="136" stopIfTrue="1" operator="between">
      <formula>0</formula>
      <formula>89.99</formula>
    </cfRule>
  </conditionalFormatting>
  <conditionalFormatting sqref="AR790:AS804">
    <cfRule type="cellIs" dxfId="915" priority="2292" stopIfTrue="1" operator="between">
      <formula>0</formula>
      <formula>89.99</formula>
    </cfRule>
    <cfRule type="cellIs" dxfId="914" priority="2293" stopIfTrue="1" operator="between">
      <formula>90</formula>
      <formula>110</formula>
    </cfRule>
    <cfRule type="cellIs" dxfId="913" priority="2294" stopIfTrue="1" operator="between">
      <formula>110.1</formula>
      <formula>5000</formula>
    </cfRule>
  </conditionalFormatting>
  <conditionalFormatting sqref="AR799:AS799">
    <cfRule type="cellIs" dxfId="912" priority="2270" stopIfTrue="1" operator="between">
      <formula>110.1</formula>
      <formula>5000</formula>
    </cfRule>
    <cfRule type="cellIs" dxfId="911" priority="2271" stopIfTrue="1" operator="between">
      <formula>0</formula>
      <formula>89.99</formula>
    </cfRule>
    <cfRule type="cellIs" dxfId="910" priority="2273" stopIfTrue="1" operator="between">
      <formula>110.1</formula>
      <formula>5000</formula>
    </cfRule>
    <cfRule type="cellIs" dxfId="909" priority="2274" stopIfTrue="1" operator="between">
      <formula>0</formula>
      <formula>89.99</formula>
    </cfRule>
    <cfRule type="cellIs" dxfId="908" priority="2275" stopIfTrue="1" operator="between">
      <formula>90</formula>
      <formula>110</formula>
    </cfRule>
    <cfRule type="cellIs" dxfId="907" priority="2276" stopIfTrue="1" operator="between">
      <formula>110.1</formula>
      <formula>5000</formula>
    </cfRule>
    <cfRule type="cellIs" dxfId="906" priority="2285" stopIfTrue="1" operator="between">
      <formula>110.1</formula>
      <formula>5000</formula>
    </cfRule>
    <cfRule type="cellIs" dxfId="905" priority="2284" stopIfTrue="1" operator="between">
      <formula>90</formula>
      <formula>110</formula>
    </cfRule>
    <cfRule type="cellIs" dxfId="904" priority="2283" stopIfTrue="1" operator="between">
      <formula>0</formula>
      <formula>89.99</formula>
    </cfRule>
    <cfRule type="cellIs" dxfId="903" priority="2282" stopIfTrue="1" operator="between">
      <formula>110.1</formula>
      <formula>5000</formula>
    </cfRule>
    <cfRule type="cellIs" dxfId="902" priority="2281" stopIfTrue="1" operator="between">
      <formula>90</formula>
      <formula>110</formula>
    </cfRule>
    <cfRule type="cellIs" dxfId="901" priority="2277" stopIfTrue="1" operator="between">
      <formula>0</formula>
      <formula>89.99</formula>
    </cfRule>
    <cfRule type="cellIs" dxfId="900" priority="2290" stopIfTrue="1" operator="between">
      <formula>90</formula>
      <formula>110</formula>
    </cfRule>
    <cfRule type="cellIs" dxfId="899" priority="2289" stopIfTrue="1" operator="between">
      <formula>0</formula>
      <formula>89.99</formula>
    </cfRule>
    <cfRule type="cellIs" dxfId="898" priority="2287" stopIfTrue="1" operator="between">
      <formula>90</formula>
      <formula>110</formula>
    </cfRule>
    <cfRule type="cellIs" dxfId="897" priority="2278" stopIfTrue="1" operator="between">
      <formula>90</formula>
      <formula>110</formula>
    </cfRule>
    <cfRule type="cellIs" dxfId="896" priority="2280" stopIfTrue="1" operator="between">
      <formula>0</formula>
      <formula>89.99</formula>
    </cfRule>
    <cfRule type="cellIs" dxfId="895" priority="2291" stopIfTrue="1" operator="between">
      <formula>110.1</formula>
      <formula>5000</formula>
    </cfRule>
    <cfRule type="cellIs" dxfId="894" priority="2286" stopIfTrue="1" operator="between">
      <formula>0</formula>
      <formula>89.99</formula>
    </cfRule>
    <cfRule type="cellIs" dxfId="893" priority="2279" stopIfTrue="1" operator="between">
      <formula>110.1</formula>
      <formula>5000</formula>
    </cfRule>
    <cfRule type="cellIs" dxfId="892" priority="2268" stopIfTrue="1" operator="between">
      <formula>0</formula>
      <formula>89.99</formula>
    </cfRule>
    <cfRule type="cellIs" dxfId="891" priority="2272" stopIfTrue="1" operator="between">
      <formula>90</formula>
      <formula>110</formula>
    </cfRule>
    <cfRule type="cellIs" dxfId="890" priority="2269" stopIfTrue="1" operator="between">
      <formula>90</formula>
      <formula>110</formula>
    </cfRule>
    <cfRule type="cellIs" dxfId="889" priority="2288" stopIfTrue="1" operator="between">
      <formula>110.1</formula>
      <formula>5000</formula>
    </cfRule>
  </conditionalFormatting>
  <conditionalFormatting sqref="AR805:AS814">
    <cfRule type="cellIs" dxfId="888" priority="2044" stopIfTrue="1" operator="between">
      <formula>90</formula>
      <formula>110</formula>
    </cfRule>
    <cfRule type="cellIs" dxfId="887" priority="2045" stopIfTrue="1" operator="between">
      <formula>110.1</formula>
      <formula>5000</formula>
    </cfRule>
    <cfRule type="cellIs" dxfId="886" priority="2043" stopIfTrue="1" operator="between">
      <formula>0</formula>
      <formula>89.99</formula>
    </cfRule>
  </conditionalFormatting>
  <conditionalFormatting sqref="AR808:AS808">
    <cfRule type="cellIs" dxfId="885" priority="2030" stopIfTrue="1" operator="between">
      <formula>110.1</formula>
      <formula>5000</formula>
    </cfRule>
    <cfRule type="cellIs" dxfId="884" priority="2029" stopIfTrue="1" operator="between">
      <formula>90</formula>
      <formula>110</formula>
    </cfRule>
    <cfRule type="cellIs" dxfId="883" priority="2027" stopIfTrue="1" operator="between">
      <formula>110.1</formula>
      <formula>5000</formula>
    </cfRule>
    <cfRule type="cellIs" dxfId="882" priority="2026" stopIfTrue="1" operator="between">
      <formula>90</formula>
      <formula>110</formula>
    </cfRule>
    <cfRule type="cellIs" dxfId="881" priority="2025" stopIfTrue="1" operator="between">
      <formula>0</formula>
      <formula>89.99</formula>
    </cfRule>
    <cfRule type="cellIs" dxfId="880" priority="2024" stopIfTrue="1" operator="between">
      <formula>110.1</formula>
      <formula>5000</formula>
    </cfRule>
    <cfRule type="cellIs" dxfId="879" priority="2023" stopIfTrue="1" operator="between">
      <formula>90</formula>
      <formula>110</formula>
    </cfRule>
    <cfRule type="cellIs" dxfId="878" priority="2022" stopIfTrue="1" operator="between">
      <formula>0</formula>
      <formula>89.99</formula>
    </cfRule>
    <cfRule type="cellIs" dxfId="877" priority="2021" stopIfTrue="1" operator="between">
      <formula>110.1</formula>
      <formula>5000</formula>
    </cfRule>
    <cfRule type="cellIs" dxfId="876" priority="2020" stopIfTrue="1" operator="between">
      <formula>90</formula>
      <formula>110</formula>
    </cfRule>
    <cfRule type="cellIs" dxfId="875" priority="2019" stopIfTrue="1" operator="between">
      <formula>0</formula>
      <formula>89.99</formula>
    </cfRule>
    <cfRule type="cellIs" dxfId="874" priority="2042" stopIfTrue="1" operator="between">
      <formula>110.1</formula>
      <formula>5000</formula>
    </cfRule>
    <cfRule type="cellIs" dxfId="873" priority="2041" stopIfTrue="1" operator="between">
      <formula>90</formula>
      <formula>110</formula>
    </cfRule>
    <cfRule type="cellIs" dxfId="872" priority="2040" stopIfTrue="1" operator="between">
      <formula>0</formula>
      <formula>89.99</formula>
    </cfRule>
    <cfRule type="cellIs" dxfId="871" priority="2028" stopIfTrue="1" operator="between">
      <formula>0</formula>
      <formula>89.99</formula>
    </cfRule>
    <cfRule type="cellIs" dxfId="870" priority="2039" stopIfTrue="1" operator="between">
      <formula>110.1</formula>
      <formula>5000</formula>
    </cfRule>
    <cfRule type="cellIs" dxfId="869" priority="2038" stopIfTrue="1" operator="between">
      <formula>90</formula>
      <formula>110</formula>
    </cfRule>
    <cfRule type="cellIs" dxfId="868" priority="2037" stopIfTrue="1" operator="between">
      <formula>0</formula>
      <formula>89.99</formula>
    </cfRule>
    <cfRule type="cellIs" dxfId="867" priority="2036" stopIfTrue="1" operator="between">
      <formula>110.1</formula>
      <formula>5000</formula>
    </cfRule>
    <cfRule type="cellIs" dxfId="866" priority="2033" stopIfTrue="1" operator="between">
      <formula>110.1</formula>
      <formula>5000</formula>
    </cfRule>
    <cfRule type="cellIs" dxfId="865" priority="2035" stopIfTrue="1" operator="between">
      <formula>90</formula>
      <formula>110</formula>
    </cfRule>
    <cfRule type="cellIs" dxfId="864" priority="2034" stopIfTrue="1" operator="between">
      <formula>0</formula>
      <formula>89.99</formula>
    </cfRule>
    <cfRule type="cellIs" dxfId="863" priority="2032" stopIfTrue="1" operator="between">
      <formula>90</formula>
      <formula>110</formula>
    </cfRule>
    <cfRule type="cellIs" dxfId="862" priority="2031" stopIfTrue="1" operator="between">
      <formula>0</formula>
      <formula>89.99</formula>
    </cfRule>
  </conditionalFormatting>
  <conditionalFormatting sqref="AR855:AS859">
    <cfRule type="cellIs" dxfId="861" priority="1033" stopIfTrue="1" operator="between">
      <formula>0</formula>
      <formula>89.99</formula>
    </cfRule>
  </conditionalFormatting>
  <conditionalFormatting sqref="AR858:AS858">
    <cfRule type="cellIs" dxfId="860" priority="1014" stopIfTrue="1" operator="between">
      <formula>110.1</formula>
      <formula>5000</formula>
    </cfRule>
    <cfRule type="cellIs" dxfId="859" priority="1012" stopIfTrue="1" operator="between">
      <formula>0</formula>
      <formula>89.99</formula>
    </cfRule>
    <cfRule type="cellIs" dxfId="858" priority="1011" stopIfTrue="1" operator="between">
      <formula>110.1</formula>
      <formula>5000</formula>
    </cfRule>
    <cfRule type="cellIs" dxfId="857" priority="1010" stopIfTrue="1" operator="between">
      <formula>90</formula>
      <formula>110</formula>
    </cfRule>
    <cfRule type="cellIs" dxfId="856" priority="1009" stopIfTrue="1" operator="between">
      <formula>0</formula>
      <formula>89.99</formula>
    </cfRule>
    <cfRule type="cellIs" dxfId="855" priority="1035" stopIfTrue="1" operator="between">
      <formula>110.1</formula>
      <formula>5000</formula>
    </cfRule>
    <cfRule type="cellIs" dxfId="854" priority="1032" stopIfTrue="1" operator="between">
      <formula>110.1</formula>
      <formula>5000</formula>
    </cfRule>
    <cfRule type="cellIs" dxfId="853" priority="1031" stopIfTrue="1" operator="between">
      <formula>90</formula>
      <formula>110</formula>
    </cfRule>
    <cfRule type="cellIs" dxfId="852" priority="1030" stopIfTrue="1" operator="between">
      <formula>0</formula>
      <formula>89.99</formula>
    </cfRule>
    <cfRule type="cellIs" dxfId="851" priority="1029" stopIfTrue="1" operator="between">
      <formula>110.1</formula>
      <formula>5000</formula>
    </cfRule>
    <cfRule type="cellIs" dxfId="850" priority="1028" stopIfTrue="1" operator="between">
      <formula>90</formula>
      <formula>110</formula>
    </cfRule>
    <cfRule type="cellIs" dxfId="849" priority="1027" stopIfTrue="1" operator="between">
      <formula>0</formula>
      <formula>89.99</formula>
    </cfRule>
    <cfRule type="cellIs" dxfId="848" priority="1026" stopIfTrue="1" operator="between">
      <formula>110.1</formula>
      <formula>5000</formula>
    </cfRule>
    <cfRule type="cellIs" dxfId="847" priority="1025" stopIfTrue="1" operator="between">
      <formula>90</formula>
      <formula>110</formula>
    </cfRule>
    <cfRule type="cellIs" dxfId="846" priority="1024" stopIfTrue="1" operator="between">
      <formula>0</formula>
      <formula>89.99</formula>
    </cfRule>
    <cfRule type="cellIs" dxfId="845" priority="1023" stopIfTrue="1" operator="between">
      <formula>110.1</formula>
      <formula>5000</formula>
    </cfRule>
    <cfRule type="cellIs" dxfId="844" priority="1022" stopIfTrue="1" operator="between">
      <formula>90</formula>
      <formula>110</formula>
    </cfRule>
    <cfRule type="cellIs" dxfId="843" priority="1021" stopIfTrue="1" operator="between">
      <formula>0</formula>
      <formula>89.99</formula>
    </cfRule>
    <cfRule type="cellIs" dxfId="842" priority="1020" stopIfTrue="1" operator="between">
      <formula>110.1</formula>
      <formula>5000</formula>
    </cfRule>
    <cfRule type="cellIs" dxfId="841" priority="1013" stopIfTrue="1" operator="between">
      <formula>90</formula>
      <formula>110</formula>
    </cfRule>
    <cfRule type="cellIs" dxfId="840" priority="1019" stopIfTrue="1" operator="between">
      <formula>90</formula>
      <formula>110</formula>
    </cfRule>
    <cfRule type="cellIs" dxfId="839" priority="1018" stopIfTrue="1" operator="between">
      <formula>0</formula>
      <formula>89.99</formula>
    </cfRule>
    <cfRule type="cellIs" dxfId="838" priority="1017" stopIfTrue="1" operator="between">
      <formula>110.1</formula>
      <formula>5000</formula>
    </cfRule>
    <cfRule type="cellIs" dxfId="837" priority="1034" stopIfTrue="1" operator="between">
      <formula>90</formula>
      <formula>110</formula>
    </cfRule>
    <cfRule type="cellIs" dxfId="836" priority="1016" stopIfTrue="1" operator="between">
      <formula>90</formula>
      <formula>110</formula>
    </cfRule>
    <cfRule type="cellIs" dxfId="835" priority="1015" stopIfTrue="1" operator="between">
      <formula>0</formula>
      <formula>89.99</formula>
    </cfRule>
  </conditionalFormatting>
  <conditionalFormatting sqref="AR861:AS861">
    <cfRule type="cellIs" dxfId="834" priority="1386" stopIfTrue="1" operator="between">
      <formula>0</formula>
      <formula>89.99</formula>
    </cfRule>
    <cfRule type="cellIs" dxfId="833" priority="1387" stopIfTrue="1" operator="between">
      <formula>90</formula>
      <formula>110</formula>
    </cfRule>
    <cfRule type="cellIs" dxfId="832" priority="1393" stopIfTrue="1" operator="between">
      <formula>90</formula>
      <formula>110</formula>
    </cfRule>
    <cfRule type="cellIs" dxfId="831" priority="1388" stopIfTrue="1" operator="between">
      <formula>110.1</formula>
      <formula>5000</formula>
    </cfRule>
    <cfRule type="cellIs" dxfId="830" priority="1389" stopIfTrue="1" operator="between">
      <formula>0</formula>
      <formula>89.99</formula>
    </cfRule>
    <cfRule type="cellIs" dxfId="829" priority="1390" stopIfTrue="1" operator="between">
      <formula>90</formula>
      <formula>110</formula>
    </cfRule>
    <cfRule type="cellIs" dxfId="828" priority="1391" stopIfTrue="1" operator="between">
      <formula>110.1</formula>
      <formula>5000</formula>
    </cfRule>
    <cfRule type="cellIs" dxfId="827" priority="1392" stopIfTrue="1" operator="between">
      <formula>0</formula>
      <formula>89.99</formula>
    </cfRule>
    <cfRule type="cellIs" dxfId="826" priority="1380" stopIfTrue="1" operator="between">
      <formula>0</formula>
      <formula>89.99</formula>
    </cfRule>
    <cfRule type="cellIs" dxfId="825" priority="1381" stopIfTrue="1" operator="between">
      <formula>90</formula>
      <formula>110</formula>
    </cfRule>
    <cfRule type="cellIs" dxfId="824" priority="1382" stopIfTrue="1" operator="between">
      <formula>110.1</formula>
      <formula>5000</formula>
    </cfRule>
    <cfRule type="cellIs" dxfId="823" priority="1383" stopIfTrue="1" operator="between">
      <formula>0</formula>
      <formula>89.99</formula>
    </cfRule>
    <cfRule type="cellIs" dxfId="822" priority="1394" stopIfTrue="1" operator="between">
      <formula>110.1</formula>
      <formula>5000</formula>
    </cfRule>
    <cfRule type="cellIs" dxfId="821" priority="1384" stopIfTrue="1" operator="between">
      <formula>90</formula>
      <formula>110</formula>
    </cfRule>
    <cfRule type="cellIs" dxfId="820" priority="1385" stopIfTrue="1" operator="between">
      <formula>110.1</formula>
      <formula>5000</formula>
    </cfRule>
    <cfRule type="cellIs" dxfId="819" priority="1396" stopIfTrue="1" operator="between">
      <formula>90</formula>
      <formula>110</formula>
    </cfRule>
    <cfRule type="cellIs" dxfId="818" priority="1397" stopIfTrue="1" operator="between">
      <formula>110.1</formula>
      <formula>5000</formula>
    </cfRule>
    <cfRule type="cellIs" dxfId="817" priority="1398" stopIfTrue="1" operator="between">
      <formula>0</formula>
      <formula>89.99</formula>
    </cfRule>
    <cfRule type="cellIs" dxfId="816" priority="1399" stopIfTrue="1" operator="between">
      <formula>90</formula>
      <formula>110</formula>
    </cfRule>
    <cfRule type="cellIs" dxfId="815" priority="1400" stopIfTrue="1" operator="between">
      <formula>110.1</formula>
      <formula>5000</formula>
    </cfRule>
    <cfRule type="cellIs" dxfId="814" priority="1401" stopIfTrue="1" operator="between">
      <formula>0</formula>
      <formula>89.99</formula>
    </cfRule>
    <cfRule type="cellIs" dxfId="813" priority="1402" stopIfTrue="1" operator="between">
      <formula>90</formula>
      <formula>110</formula>
    </cfRule>
    <cfRule type="cellIs" dxfId="812" priority="1403" stopIfTrue="1" operator="between">
      <formula>110.1</formula>
      <formula>5000</formula>
    </cfRule>
    <cfRule type="cellIs" dxfId="811" priority="1404" stopIfTrue="1" operator="between">
      <formula>0</formula>
      <formula>89.99</formula>
    </cfRule>
    <cfRule type="cellIs" dxfId="810" priority="1405" stopIfTrue="1" operator="between">
      <formula>90</formula>
      <formula>110</formula>
    </cfRule>
    <cfRule type="cellIs" dxfId="809" priority="1406" stopIfTrue="1" operator="between">
      <formula>110.1</formula>
      <formula>5000</formula>
    </cfRule>
    <cfRule type="cellIs" dxfId="808" priority="1395" stopIfTrue="1" operator="between">
      <formula>0</formula>
      <formula>89.99</formula>
    </cfRule>
  </conditionalFormatting>
  <conditionalFormatting sqref="AR868:AS868">
    <cfRule type="cellIs" dxfId="807" priority="1889" stopIfTrue="1" operator="between">
      <formula>-9.9</formula>
      <formula>-10</formula>
    </cfRule>
    <cfRule type="cellIs" dxfId="806" priority="1888" stopIfTrue="1" operator="between">
      <formula>-9.9</formula>
      <formula>-10</formula>
    </cfRule>
    <cfRule type="cellIs" dxfId="805" priority="1887" stopIfTrue="1" operator="between">
      <formula>-8.1</formula>
      <formula>-10</formula>
    </cfRule>
    <cfRule type="cellIs" dxfId="804" priority="1886" stopIfTrue="1" operator="equal">
      <formula>"40.0"</formula>
    </cfRule>
    <cfRule type="cellIs" dxfId="803" priority="1885" stopIfTrue="1" operator="between">
      <formula>45</formula>
      <formula>100</formula>
    </cfRule>
    <cfRule type="cellIs" dxfId="802" priority="1884" stopIfTrue="1" operator="between">
      <formula>500.1</formula>
      <formula>5000</formula>
    </cfRule>
    <cfRule type="cellIs" dxfId="801" priority="1883" stopIfTrue="1" operator="between">
      <formula>40</formula>
      <formula>500</formula>
    </cfRule>
    <cfRule type="cellIs" dxfId="800" priority="1882" stopIfTrue="1" operator="between">
      <formula>20</formula>
      <formula>39.99</formula>
    </cfRule>
    <cfRule type="cellIs" dxfId="799" priority="1881" stopIfTrue="1" operator="between">
      <formula>-9.9</formula>
      <formula>-10</formula>
    </cfRule>
    <cfRule type="cellIs" dxfId="798" priority="1880" stopIfTrue="1" operator="between">
      <formula>-9.9</formula>
      <formula>-10</formula>
    </cfRule>
    <cfRule type="cellIs" dxfId="797" priority="1903" stopIfTrue="1" operator="between">
      <formula>-8.1</formula>
      <formula>-10</formula>
    </cfRule>
    <cfRule type="cellIs" dxfId="796" priority="1899" stopIfTrue="1" operator="between">
      <formula>40</formula>
      <formula>500</formula>
    </cfRule>
    <cfRule type="cellIs" dxfId="795" priority="1898" stopIfTrue="1" operator="between">
      <formula>20</formula>
      <formula>39.99</formula>
    </cfRule>
    <cfRule type="cellIs" dxfId="794" priority="1904" stopIfTrue="1" operator="between">
      <formula>-9.9</formula>
      <formula>-10</formula>
    </cfRule>
    <cfRule type="cellIs" dxfId="793" priority="1895" stopIfTrue="1" operator="between">
      <formula>-8.1</formula>
      <formula>-10</formula>
    </cfRule>
    <cfRule type="cellIs" dxfId="792" priority="1905" stopIfTrue="1" operator="between">
      <formula>-9.9</formula>
      <formula>-10</formula>
    </cfRule>
    <cfRule type="cellIs" dxfId="791" priority="1906" stopIfTrue="1" operator="between">
      <formula>20</formula>
      <formula>39.99</formula>
    </cfRule>
    <cfRule type="cellIs" dxfId="790" priority="1907" stopIfTrue="1" operator="between">
      <formula>40</formula>
      <formula>500</formula>
    </cfRule>
    <cfRule type="cellIs" dxfId="789" priority="1879" stopIfTrue="1" operator="between">
      <formula>-8.1</formula>
      <formula>-10</formula>
    </cfRule>
    <cfRule type="cellIs" dxfId="788" priority="1908" stopIfTrue="1" operator="between">
      <formula>500.1</formula>
      <formula>5000</formula>
    </cfRule>
    <cfRule type="cellIs" dxfId="787" priority="1909" stopIfTrue="1" operator="between">
      <formula>45</formula>
      <formula>100</formula>
    </cfRule>
    <cfRule type="cellIs" dxfId="786" priority="1910" stopIfTrue="1" operator="equal">
      <formula>"40.0"</formula>
    </cfRule>
    <cfRule type="cellIs" dxfId="785" priority="1911" stopIfTrue="1" operator="between">
      <formula>-8.1</formula>
      <formula>-10</formula>
    </cfRule>
    <cfRule type="cellIs" dxfId="784" priority="1878" stopIfTrue="1" operator="equal">
      <formula>"40.0"</formula>
    </cfRule>
    <cfRule type="cellIs" dxfId="783" priority="1890" stopIfTrue="1" operator="between">
      <formula>20</formula>
      <formula>39.99</formula>
    </cfRule>
    <cfRule type="cellIs" dxfId="782" priority="1877" stopIfTrue="1" operator="between">
      <formula>45</formula>
      <formula>100</formula>
    </cfRule>
    <cfRule type="cellIs" dxfId="781" priority="1938" stopIfTrue="1" operator="between">
      <formula>20</formula>
      <formula>39.99</formula>
    </cfRule>
    <cfRule type="cellIs" dxfId="780" priority="1937" stopIfTrue="1" operator="between">
      <formula>-9.9</formula>
      <formula>-10</formula>
    </cfRule>
    <cfRule type="cellIs" dxfId="779" priority="1936" stopIfTrue="1" operator="between">
      <formula>-9.9</formula>
      <formula>-10</formula>
    </cfRule>
    <cfRule type="cellIs" dxfId="778" priority="1897" stopIfTrue="1" operator="between">
      <formula>-9.9</formula>
      <formula>-10</formula>
    </cfRule>
    <cfRule type="cellIs" dxfId="777" priority="1935" stopIfTrue="1" operator="between">
      <formula>-8.1</formula>
      <formula>-10</formula>
    </cfRule>
    <cfRule type="cellIs" dxfId="776" priority="1876" stopIfTrue="1" operator="between">
      <formula>500.1</formula>
      <formula>5000</formula>
    </cfRule>
    <cfRule type="cellIs" dxfId="775" priority="1894" stopIfTrue="1" operator="equal">
      <formula>"40.0"</formula>
    </cfRule>
    <cfRule type="cellIs" dxfId="774" priority="1893" stopIfTrue="1" operator="between">
      <formula>45</formula>
      <formula>100</formula>
    </cfRule>
    <cfRule type="cellIs" dxfId="773" priority="1892" stopIfTrue="1" operator="between">
      <formula>500.1</formula>
      <formula>5000</formula>
    </cfRule>
    <cfRule type="cellIs" dxfId="772" priority="1891" stopIfTrue="1" operator="between">
      <formula>40</formula>
      <formula>500</formula>
    </cfRule>
    <cfRule type="cellIs" dxfId="771" priority="1902" stopIfTrue="1" operator="equal">
      <formula>"40.0"</formula>
    </cfRule>
    <cfRule type="cellIs" dxfId="770" priority="1901" stopIfTrue="1" operator="between">
      <formula>45</formula>
      <formula>100</formula>
    </cfRule>
    <cfRule type="cellIs" dxfId="769" priority="1939" stopIfTrue="1" operator="between">
      <formula>40</formula>
      <formula>500</formula>
    </cfRule>
    <cfRule type="cellIs" dxfId="768" priority="1869" stopIfTrue="1" operator="between">
      <formula>45</formula>
      <formula>100</formula>
    </cfRule>
    <cfRule type="cellIs" dxfId="767" priority="1870" stopIfTrue="1" operator="equal">
      <formula>"40.0"</formula>
    </cfRule>
    <cfRule type="cellIs" dxfId="766" priority="1871" stopIfTrue="1" operator="between">
      <formula>-8.1</formula>
      <formula>-10</formula>
    </cfRule>
    <cfRule type="cellIs" dxfId="765" priority="1872" stopIfTrue="1" operator="between">
      <formula>-9.9</formula>
      <formula>-10</formula>
    </cfRule>
    <cfRule type="cellIs" dxfId="764" priority="1875" stopIfTrue="1" operator="between">
      <formula>40</formula>
      <formula>500</formula>
    </cfRule>
    <cfRule type="cellIs" dxfId="763" priority="1923" stopIfTrue="1" operator="between">
      <formula>40</formula>
      <formula>500</formula>
    </cfRule>
    <cfRule type="cellIs" dxfId="762" priority="1900" stopIfTrue="1" operator="between">
      <formula>500.1</formula>
      <formula>5000</formula>
    </cfRule>
    <cfRule type="cellIs" dxfId="761" priority="1924" stopIfTrue="1" operator="between">
      <formula>500.1</formula>
      <formula>5000</formula>
    </cfRule>
    <cfRule type="cellIs" dxfId="760" priority="1925" stopIfTrue="1" operator="between">
      <formula>45</formula>
      <formula>100</formula>
    </cfRule>
    <cfRule type="cellIs" dxfId="759" priority="1926" stopIfTrue="1" operator="equal">
      <formula>"40.0"</formula>
    </cfRule>
    <cfRule type="cellIs" dxfId="758" priority="1927" stopIfTrue="1" operator="between">
      <formula>-8.1</formula>
      <formula>-10</formula>
    </cfRule>
    <cfRule type="cellIs" dxfId="757" priority="1928" stopIfTrue="1" operator="between">
      <formula>-9.9</formula>
      <formula>-10</formula>
    </cfRule>
    <cfRule type="cellIs" dxfId="756" priority="1929" stopIfTrue="1" operator="between">
      <formula>-9.9</formula>
      <formula>-10</formula>
    </cfRule>
    <cfRule type="cellIs" dxfId="755" priority="1930" stopIfTrue="1" operator="between">
      <formula>20</formula>
      <formula>39.99</formula>
    </cfRule>
    <cfRule type="cellIs" dxfId="754" priority="1931" stopIfTrue="1" operator="between">
      <formula>40</formula>
      <formula>500</formula>
    </cfRule>
    <cfRule type="cellIs" dxfId="753" priority="1874" stopIfTrue="1" operator="between">
      <formula>20</formula>
      <formula>39.99</formula>
    </cfRule>
    <cfRule type="cellIs" dxfId="752" priority="1932" stopIfTrue="1" operator="between">
      <formula>500.1</formula>
      <formula>5000</formula>
    </cfRule>
    <cfRule type="cellIs" dxfId="751" priority="1933" stopIfTrue="1" operator="between">
      <formula>45</formula>
      <formula>100</formula>
    </cfRule>
    <cfRule type="cellIs" dxfId="750" priority="1934" stopIfTrue="1" operator="equal">
      <formula>"40.0"</formula>
    </cfRule>
    <cfRule type="cellIs" dxfId="749" priority="1912" stopIfTrue="1" operator="between">
      <formula>-9.9</formula>
      <formula>-10</formula>
    </cfRule>
    <cfRule type="cellIs" dxfId="748" priority="1913" stopIfTrue="1" operator="between">
      <formula>-9.9</formula>
      <formula>-10</formula>
    </cfRule>
    <cfRule type="cellIs" dxfId="747" priority="1914" stopIfTrue="1" operator="between">
      <formula>20</formula>
      <formula>39.99</formula>
    </cfRule>
    <cfRule type="cellIs" dxfId="746" priority="1915" stopIfTrue="1" operator="between">
      <formula>40</formula>
      <formula>500</formula>
    </cfRule>
    <cfRule type="cellIs" dxfId="745" priority="1916" stopIfTrue="1" operator="between">
      <formula>500.1</formula>
      <formula>5000</formula>
    </cfRule>
    <cfRule type="cellIs" dxfId="744" priority="1873" stopIfTrue="1" operator="between">
      <formula>-9.9</formula>
      <formula>-10</formula>
    </cfRule>
    <cfRule type="cellIs" dxfId="743" priority="1917" stopIfTrue="1" operator="between">
      <formula>45</formula>
      <formula>100</formula>
    </cfRule>
    <cfRule type="cellIs" dxfId="742" priority="1918" stopIfTrue="1" operator="equal">
      <formula>"40.0"</formula>
    </cfRule>
    <cfRule type="cellIs" dxfId="741" priority="1919" stopIfTrue="1" operator="between">
      <formula>-8.1</formula>
      <formula>-10</formula>
    </cfRule>
    <cfRule type="cellIs" dxfId="740" priority="1920" stopIfTrue="1" operator="between">
      <formula>-9.9</formula>
      <formula>-10</formula>
    </cfRule>
    <cfRule type="cellIs" dxfId="739" priority="1921" stopIfTrue="1" operator="between">
      <formula>-9.9</formula>
      <formula>-10</formula>
    </cfRule>
    <cfRule type="cellIs" dxfId="738" priority="1922" stopIfTrue="1" operator="between">
      <formula>20</formula>
      <formula>39.99</formula>
    </cfRule>
    <cfRule type="cellIs" dxfId="737" priority="1940" stopIfTrue="1" operator="between">
      <formula>500.1</formula>
      <formula>5000</formula>
    </cfRule>
    <cfRule type="cellIs" dxfId="736" priority="1896" stopIfTrue="1" operator="between">
      <formula>-9.9</formula>
      <formula>-10</formula>
    </cfRule>
  </conditionalFormatting>
  <conditionalFormatting sqref="AR886:AS888">
    <cfRule type="cellIs" dxfId="735" priority="2099" stopIfTrue="1" operator="between">
      <formula>110.1</formula>
      <formula>5000</formula>
    </cfRule>
    <cfRule type="cellIs" dxfId="734" priority="2097" stopIfTrue="1" operator="between">
      <formula>0</formula>
      <formula>89.99</formula>
    </cfRule>
    <cfRule type="cellIs" dxfId="733" priority="2098" stopIfTrue="1" operator="between">
      <formula>90</formula>
      <formula>110</formula>
    </cfRule>
  </conditionalFormatting>
  <conditionalFormatting sqref="AR888:AS888">
    <cfRule type="cellIs" dxfId="732" priority="2081" stopIfTrue="1" operator="between">
      <formula>110.1</formula>
      <formula>5000</formula>
    </cfRule>
    <cfRule type="cellIs" dxfId="731" priority="2082" stopIfTrue="1" operator="between">
      <formula>0</formula>
      <formula>89.99</formula>
    </cfRule>
    <cfRule type="cellIs" dxfId="730" priority="2083" stopIfTrue="1" operator="between">
      <formula>90</formula>
      <formula>110</formula>
    </cfRule>
    <cfRule type="cellIs" dxfId="729" priority="2084" stopIfTrue="1" operator="between">
      <formula>110.1</formula>
      <formula>5000</formula>
    </cfRule>
    <cfRule type="cellIs" dxfId="728" priority="2085" stopIfTrue="1" operator="between">
      <formula>0</formula>
      <formula>89.99</formula>
    </cfRule>
    <cfRule type="cellIs" dxfId="727" priority="2086" stopIfTrue="1" operator="between">
      <formula>90</formula>
      <formula>110</formula>
    </cfRule>
    <cfRule type="cellIs" dxfId="726" priority="2087" stopIfTrue="1" operator="between">
      <formula>110.1</formula>
      <formula>5000</formula>
    </cfRule>
    <cfRule type="cellIs" dxfId="725" priority="2088" stopIfTrue="1" operator="between">
      <formula>0</formula>
      <formula>89.99</formula>
    </cfRule>
    <cfRule type="cellIs" dxfId="724" priority="2089" stopIfTrue="1" operator="between">
      <formula>90</formula>
      <formula>110</formula>
    </cfRule>
    <cfRule type="cellIs" dxfId="723" priority="2090" stopIfTrue="1" operator="between">
      <formula>110.1</formula>
      <formula>5000</formula>
    </cfRule>
    <cfRule type="cellIs" dxfId="722" priority="2091" stopIfTrue="1" operator="between">
      <formula>0</formula>
      <formula>89.99</formula>
    </cfRule>
    <cfRule type="cellIs" dxfId="721" priority="2092" stopIfTrue="1" operator="between">
      <formula>90</formula>
      <formula>110</formula>
    </cfRule>
    <cfRule type="cellIs" dxfId="720" priority="2093" stopIfTrue="1" operator="between">
      <formula>110.1</formula>
      <formula>5000</formula>
    </cfRule>
    <cfRule type="cellIs" dxfId="719" priority="2094" stopIfTrue="1" operator="between">
      <formula>0</formula>
      <formula>89.99</formula>
    </cfRule>
    <cfRule type="cellIs" dxfId="718" priority="2095" stopIfTrue="1" operator="between">
      <formula>90</formula>
      <formula>110</formula>
    </cfRule>
    <cfRule type="cellIs" dxfId="717" priority="2096" stopIfTrue="1" operator="between">
      <formula>110.1</formula>
      <formula>5000</formula>
    </cfRule>
    <cfRule type="cellIs" dxfId="716" priority="2073" stopIfTrue="1" operator="between">
      <formula>0</formula>
      <formula>89.99</formula>
    </cfRule>
    <cfRule type="cellIs" dxfId="715" priority="2074" stopIfTrue="1" operator="between">
      <formula>90</formula>
      <formula>110</formula>
    </cfRule>
    <cfRule type="cellIs" dxfId="714" priority="2075" stopIfTrue="1" operator="between">
      <formula>110.1</formula>
      <formula>5000</formula>
    </cfRule>
    <cfRule type="cellIs" dxfId="713" priority="2076" stopIfTrue="1" operator="between">
      <formula>0</formula>
      <formula>89.99</formula>
    </cfRule>
    <cfRule type="cellIs" dxfId="712" priority="2077" stopIfTrue="1" operator="between">
      <formula>90</formula>
      <formula>110</formula>
    </cfRule>
    <cfRule type="cellIs" dxfId="711" priority="2078" stopIfTrue="1" operator="between">
      <formula>110.1</formula>
      <formula>5000</formula>
    </cfRule>
    <cfRule type="cellIs" dxfId="710" priority="2079" stopIfTrue="1" operator="between">
      <formula>0</formula>
      <formula>89.99</formula>
    </cfRule>
    <cfRule type="cellIs" dxfId="709" priority="2080" stopIfTrue="1" operator="between">
      <formula>90</formula>
      <formula>110</formula>
    </cfRule>
  </conditionalFormatting>
  <conditionalFormatting sqref="AR890:AS891">
    <cfRule type="cellIs" dxfId="708" priority="277" stopIfTrue="1" operator="between">
      <formula>0</formula>
      <formula>89.99</formula>
    </cfRule>
  </conditionalFormatting>
  <conditionalFormatting sqref="AR891:AS891">
    <cfRule type="cellIs" dxfId="707" priority="258" stopIfTrue="1" operator="between">
      <formula>110.1</formula>
      <formula>5000</formula>
    </cfRule>
    <cfRule type="cellIs" dxfId="706" priority="257" stopIfTrue="1" operator="between">
      <formula>90</formula>
      <formula>110</formula>
    </cfRule>
    <cfRule type="cellIs" dxfId="705" priority="256" stopIfTrue="1" operator="between">
      <formula>0</formula>
      <formula>89.99</formula>
    </cfRule>
    <cfRule type="cellIs" dxfId="704" priority="255" stopIfTrue="1" operator="between">
      <formula>110.1</formula>
      <formula>5000</formula>
    </cfRule>
    <cfRule type="cellIs" dxfId="703" priority="254" stopIfTrue="1" operator="between">
      <formula>90</formula>
      <formula>110.1</formula>
    </cfRule>
    <cfRule type="cellIs" dxfId="702" priority="253" stopIfTrue="1" operator="between">
      <formula>0</formula>
      <formula>89.99</formula>
    </cfRule>
    <cfRule type="cellIs" dxfId="701" priority="260" stopIfTrue="1" operator="between">
      <formula>90</formula>
      <formula>110</formula>
    </cfRule>
    <cfRule type="cellIs" dxfId="700" priority="270" stopIfTrue="1" operator="between">
      <formula>110.1</formula>
      <formula>5000</formula>
    </cfRule>
    <cfRule type="cellIs" dxfId="699" priority="274" stopIfTrue="1" operator="between">
      <formula>0</formula>
      <formula>89.99</formula>
    </cfRule>
    <cfRule type="cellIs" dxfId="698" priority="259" stopIfTrue="1" operator="between">
      <formula>0</formula>
      <formula>89.99</formula>
    </cfRule>
    <cfRule type="cellIs" dxfId="697" priority="279" stopIfTrue="1" operator="between">
      <formula>110.1</formula>
      <formula>5000</formula>
    </cfRule>
    <cfRule type="cellIs" dxfId="696" priority="278" stopIfTrue="1" operator="between">
      <formula>90</formula>
      <formula>110</formula>
    </cfRule>
    <cfRule type="cellIs" dxfId="695" priority="276" stopIfTrue="1" operator="between">
      <formula>110.1</formula>
      <formula>5000</formula>
    </cfRule>
    <cfRule type="cellIs" dxfId="694" priority="275" stopIfTrue="1" operator="between">
      <formula>90</formula>
      <formula>110</formula>
    </cfRule>
    <cfRule type="cellIs" dxfId="693" priority="273" stopIfTrue="1" operator="between">
      <formula>110.1</formula>
      <formula>5000</formula>
    </cfRule>
    <cfRule type="cellIs" dxfId="692" priority="272" stopIfTrue="1" operator="between">
      <formula>90</formula>
      <formula>110</formula>
    </cfRule>
    <cfRule type="cellIs" dxfId="691" priority="271" stopIfTrue="1" operator="between">
      <formula>0</formula>
      <formula>89.99</formula>
    </cfRule>
    <cfRule type="cellIs" dxfId="690" priority="269" stopIfTrue="1" operator="between">
      <formula>90</formula>
      <formula>110</formula>
    </cfRule>
    <cfRule type="cellIs" dxfId="689" priority="268" stopIfTrue="1" operator="between">
      <formula>0</formula>
      <formula>89.99</formula>
    </cfRule>
    <cfRule type="cellIs" dxfId="688" priority="267" stopIfTrue="1" operator="between">
      <formula>110.1</formula>
      <formula>5000</formula>
    </cfRule>
    <cfRule type="cellIs" dxfId="687" priority="266" stopIfTrue="1" operator="between">
      <formula>90</formula>
      <formula>110</formula>
    </cfRule>
    <cfRule type="cellIs" dxfId="686" priority="265" stopIfTrue="1" operator="between">
      <formula>0</formula>
      <formula>89.99</formula>
    </cfRule>
    <cfRule type="cellIs" dxfId="685" priority="264" stopIfTrue="1" operator="between">
      <formula>110.1</formula>
      <formula>5000</formula>
    </cfRule>
    <cfRule type="cellIs" dxfId="684" priority="263" stopIfTrue="1" operator="between">
      <formula>90</formula>
      <formula>110</formula>
    </cfRule>
    <cfRule type="cellIs" dxfId="683" priority="262" stopIfTrue="1" operator="between">
      <formula>0</formula>
      <formula>89.99</formula>
    </cfRule>
    <cfRule type="cellIs" dxfId="682" priority="261" stopIfTrue="1" operator="between">
      <formula>110.1</formula>
      <formula>5000</formula>
    </cfRule>
  </conditionalFormatting>
  <conditionalFormatting sqref="AR895:AS896">
    <cfRule type="cellIs" dxfId="681" priority="74" stopIfTrue="1" operator="between">
      <formula>110.1</formula>
      <formula>5000</formula>
    </cfRule>
    <cfRule type="cellIs" dxfId="680" priority="94" stopIfTrue="1" operator="between">
      <formula>90</formula>
      <formula>110</formula>
    </cfRule>
    <cfRule type="cellIs" dxfId="679" priority="72" stopIfTrue="1" operator="between">
      <formula>0</formula>
      <formula>89.99</formula>
    </cfRule>
    <cfRule type="cellIs" dxfId="678" priority="71" stopIfTrue="1" operator="between">
      <formula>110.1</formula>
      <formula>5000</formula>
    </cfRule>
    <cfRule type="cellIs" dxfId="677" priority="70" stopIfTrue="1" operator="between">
      <formula>90</formula>
      <formula>110.1</formula>
    </cfRule>
    <cfRule type="cellIs" dxfId="676" priority="73" stopIfTrue="1" operator="between">
      <formula>90</formula>
      <formula>110</formula>
    </cfRule>
    <cfRule type="cellIs" dxfId="675" priority="95" stopIfTrue="1" operator="between">
      <formula>110.1</formula>
      <formula>5000</formula>
    </cfRule>
    <cfRule type="cellIs" dxfId="674" priority="93" stopIfTrue="1" operator="between">
      <formula>0</formula>
      <formula>89.99</formula>
    </cfRule>
    <cfRule type="cellIs" dxfId="673" priority="69" stopIfTrue="1" operator="between">
      <formula>0</formula>
      <formula>89.99</formula>
    </cfRule>
    <cfRule type="cellIs" dxfId="672" priority="92" stopIfTrue="1" operator="between">
      <formula>110.1</formula>
      <formula>5000</formula>
    </cfRule>
    <cfRule type="cellIs" dxfId="671" priority="91" stopIfTrue="1" operator="between">
      <formula>90</formula>
      <formula>110</formula>
    </cfRule>
    <cfRule type="cellIs" dxfId="670" priority="90" stopIfTrue="1" operator="between">
      <formula>0</formula>
      <formula>89.99</formula>
    </cfRule>
    <cfRule type="cellIs" dxfId="669" priority="89" stopIfTrue="1" operator="between">
      <formula>110.1</formula>
      <formula>5000</formula>
    </cfRule>
    <cfRule type="cellIs" dxfId="668" priority="88" stopIfTrue="1" operator="between">
      <formula>90</formula>
      <formula>110</formula>
    </cfRule>
    <cfRule type="cellIs" dxfId="667" priority="87" stopIfTrue="1" operator="between">
      <formula>0</formula>
      <formula>89.99</formula>
    </cfRule>
    <cfRule type="cellIs" dxfId="666" priority="86" stopIfTrue="1" operator="between">
      <formula>110.1</formula>
      <formula>5000</formula>
    </cfRule>
    <cfRule type="cellIs" dxfId="665" priority="85" stopIfTrue="1" operator="between">
      <formula>90</formula>
      <formula>110</formula>
    </cfRule>
    <cfRule type="cellIs" dxfId="664" priority="84" stopIfTrue="1" operator="between">
      <formula>0</formula>
      <formula>89.99</formula>
    </cfRule>
    <cfRule type="cellIs" dxfId="663" priority="83" stopIfTrue="1" operator="between">
      <formula>110.1</formula>
      <formula>5000</formula>
    </cfRule>
    <cfRule type="cellIs" dxfId="662" priority="80" stopIfTrue="1" operator="between">
      <formula>110.1</formula>
      <formula>5000</formula>
    </cfRule>
    <cfRule type="cellIs" dxfId="661" priority="82" stopIfTrue="1" operator="between">
      <formula>90</formula>
      <formula>110</formula>
    </cfRule>
    <cfRule type="cellIs" dxfId="660" priority="81" stopIfTrue="1" operator="between">
      <formula>0</formula>
      <formula>89.99</formula>
    </cfRule>
    <cfRule type="cellIs" dxfId="659" priority="79" stopIfTrue="1" operator="between">
      <formula>90</formula>
      <formula>110</formula>
    </cfRule>
    <cfRule type="cellIs" dxfId="658" priority="78" stopIfTrue="1" operator="between">
      <formula>0</formula>
      <formula>89.99</formula>
    </cfRule>
    <cfRule type="cellIs" dxfId="657" priority="77" stopIfTrue="1" operator="between">
      <formula>110.1</formula>
      <formula>5000</formula>
    </cfRule>
    <cfRule type="cellIs" dxfId="656" priority="76" stopIfTrue="1" operator="between">
      <formula>90</formula>
      <formula>110</formula>
    </cfRule>
    <cfRule type="cellIs" dxfId="655" priority="75" stopIfTrue="1" operator="between">
      <formula>0</formula>
      <formula>89.99</formula>
    </cfRule>
  </conditionalFormatting>
  <conditionalFormatting sqref="AR907:AS910">
    <cfRule type="cellIs" dxfId="654" priority="2266" stopIfTrue="1" operator="between">
      <formula>90</formula>
      <formula>110</formula>
    </cfRule>
    <cfRule type="cellIs" dxfId="653" priority="2265" stopIfTrue="1" operator="between">
      <formula>0</formula>
      <formula>89.99</formula>
    </cfRule>
    <cfRule type="cellIs" dxfId="652" priority="2267" stopIfTrue="1" operator="between">
      <formula>110.1</formula>
      <formula>5000</formula>
    </cfRule>
  </conditionalFormatting>
  <conditionalFormatting sqref="AR910:AS910">
    <cfRule type="cellIs" dxfId="651" priority="2264" stopIfTrue="1" operator="between">
      <formula>110.1</formula>
      <formula>5000</formula>
    </cfRule>
    <cfRule type="cellIs" dxfId="650" priority="2263" stopIfTrue="1" operator="between">
      <formula>90</formula>
      <formula>110</formula>
    </cfRule>
    <cfRule type="cellIs" dxfId="649" priority="2262" stopIfTrue="1" operator="between">
      <formula>0</formula>
      <formula>89.99</formula>
    </cfRule>
    <cfRule type="cellIs" dxfId="648" priority="2261" stopIfTrue="1" operator="between">
      <formula>110.1</formula>
      <formula>5000</formula>
    </cfRule>
    <cfRule type="cellIs" dxfId="647" priority="2260" stopIfTrue="1" operator="between">
      <formula>90</formula>
      <formula>110</formula>
    </cfRule>
    <cfRule type="cellIs" dxfId="646" priority="2259" stopIfTrue="1" operator="between">
      <formula>0</formula>
      <formula>89.99</formula>
    </cfRule>
    <cfRule type="cellIs" dxfId="645" priority="2258" stopIfTrue="1" operator="between">
      <formula>110.1</formula>
      <formula>5000</formula>
    </cfRule>
    <cfRule type="cellIs" dxfId="644" priority="2257" stopIfTrue="1" operator="between">
      <formula>90</formula>
      <formula>110</formula>
    </cfRule>
    <cfRule type="cellIs" dxfId="643" priority="2256" stopIfTrue="1" operator="between">
      <formula>0</formula>
      <formula>89.99</formula>
    </cfRule>
    <cfRule type="cellIs" dxfId="642" priority="2255" stopIfTrue="1" operator="between">
      <formula>110.1</formula>
      <formula>5000</formula>
    </cfRule>
    <cfRule type="cellIs" dxfId="641" priority="2254" stopIfTrue="1" operator="between">
      <formula>90</formula>
      <formula>110</formula>
    </cfRule>
    <cfRule type="cellIs" dxfId="640" priority="2253" stopIfTrue="1" operator="between">
      <formula>0</formula>
      <formula>89.99</formula>
    </cfRule>
    <cfRule type="cellIs" dxfId="639" priority="2252" stopIfTrue="1" operator="between">
      <formula>110.1</formula>
      <formula>5000</formula>
    </cfRule>
    <cfRule type="cellIs" dxfId="638" priority="2251" stopIfTrue="1" operator="between">
      <formula>90</formula>
      <formula>110</formula>
    </cfRule>
    <cfRule type="cellIs" dxfId="637" priority="2250" stopIfTrue="1" operator="between">
      <formula>0</formula>
      <formula>89.99</formula>
    </cfRule>
    <cfRule type="cellIs" dxfId="636" priority="2248" stopIfTrue="1" operator="between">
      <formula>90</formula>
      <formula>110</formula>
    </cfRule>
    <cfRule type="cellIs" dxfId="635" priority="2247" stopIfTrue="1" operator="between">
      <formula>0</formula>
      <formula>89.99</formula>
    </cfRule>
    <cfRule type="cellIs" dxfId="634" priority="2246" stopIfTrue="1" operator="between">
      <formula>110.1</formula>
      <formula>5000</formula>
    </cfRule>
    <cfRule type="cellIs" dxfId="633" priority="2245" stopIfTrue="1" operator="between">
      <formula>90</formula>
      <formula>110</formula>
    </cfRule>
    <cfRule type="cellIs" dxfId="632" priority="2244" stopIfTrue="1" operator="between">
      <formula>0</formula>
      <formula>89.99</formula>
    </cfRule>
    <cfRule type="cellIs" dxfId="631" priority="2243" stopIfTrue="1" operator="between">
      <formula>110.1</formula>
      <formula>5000</formula>
    </cfRule>
    <cfRule type="cellIs" dxfId="630" priority="2242" stopIfTrue="1" operator="between">
      <formula>90</formula>
      <formula>110</formula>
    </cfRule>
    <cfRule type="cellIs" dxfId="629" priority="2241" stopIfTrue="1" operator="between">
      <formula>0</formula>
      <formula>89.99</formula>
    </cfRule>
    <cfRule type="cellIs" dxfId="628" priority="2249" stopIfTrue="1" operator="between">
      <formula>110.1</formula>
      <formula>5000</formula>
    </cfRule>
  </conditionalFormatting>
  <conditionalFormatting sqref="AR948:AS948">
    <cfRule type="cellIs" dxfId="627" priority="996" stopIfTrue="1" operator="between">
      <formula>110.1</formula>
      <formula>5000</formula>
    </cfRule>
    <cfRule type="cellIs" dxfId="626" priority="1000" stopIfTrue="1" operator="between">
      <formula>0</formula>
      <formula>89.99</formula>
    </cfRule>
    <cfRule type="cellIs" dxfId="625" priority="1001" stopIfTrue="1" operator="between">
      <formula>90</formula>
      <formula>110</formula>
    </cfRule>
    <cfRule type="cellIs" dxfId="624" priority="1002" stopIfTrue="1" operator="between">
      <formula>110.1</formula>
      <formula>5000</formula>
    </cfRule>
    <cfRule type="cellIs" dxfId="623" priority="1003" stopIfTrue="1" operator="between">
      <formula>0</formula>
      <formula>89.99</formula>
    </cfRule>
    <cfRule type="cellIs" dxfId="622" priority="1004" stopIfTrue="1" operator="between">
      <formula>90</formula>
      <formula>110</formula>
    </cfRule>
    <cfRule type="cellIs" dxfId="621" priority="1005" stopIfTrue="1" operator="between">
      <formula>110.1</formula>
      <formula>5000</formula>
    </cfRule>
    <cfRule type="cellIs" dxfId="620" priority="995" stopIfTrue="1" operator="between">
      <formula>90</formula>
      <formula>110</formula>
    </cfRule>
    <cfRule type="cellIs" dxfId="619" priority="1006" stopIfTrue="1" operator="between">
      <formula>0</formula>
      <formula>89.99</formula>
    </cfRule>
    <cfRule type="cellIs" dxfId="618" priority="1007" stopIfTrue="1" operator="between">
      <formula>90</formula>
      <formula>110</formula>
    </cfRule>
    <cfRule type="cellIs" dxfId="617" priority="1008" stopIfTrue="1" operator="between">
      <formula>110.1</formula>
      <formula>5000</formula>
    </cfRule>
    <cfRule type="cellIs" dxfId="616" priority="994" stopIfTrue="1" operator="between">
      <formula>0</formula>
      <formula>89.99</formula>
    </cfRule>
    <cfRule type="cellIs" dxfId="615" priority="991" stopIfTrue="1" operator="between">
      <formula>0</formula>
      <formula>89.99</formula>
    </cfRule>
    <cfRule type="cellIs" dxfId="614" priority="992" stopIfTrue="1" operator="between">
      <formula>90</formula>
      <formula>110</formula>
    </cfRule>
    <cfRule type="cellIs" dxfId="613" priority="993" stopIfTrue="1" operator="between">
      <formula>110.1</formula>
      <formula>5000</formula>
    </cfRule>
    <cfRule type="cellIs" dxfId="612" priority="982" stopIfTrue="1" operator="between">
      <formula>0</formula>
      <formula>89.99</formula>
    </cfRule>
    <cfRule type="cellIs" dxfId="611" priority="983" stopIfTrue="1" operator="between">
      <formula>90</formula>
      <formula>110</formula>
    </cfRule>
    <cfRule type="cellIs" dxfId="610" priority="984" stopIfTrue="1" operator="between">
      <formula>110.1</formula>
      <formula>5000</formula>
    </cfRule>
    <cfRule type="cellIs" dxfId="609" priority="985" stopIfTrue="1" operator="between">
      <formula>0</formula>
      <formula>89.99</formula>
    </cfRule>
    <cfRule type="cellIs" dxfId="608" priority="986" stopIfTrue="1" operator="between">
      <formula>90</formula>
      <formula>110</formula>
    </cfRule>
    <cfRule type="cellIs" dxfId="607" priority="987" stopIfTrue="1" operator="between">
      <formula>110.1</formula>
      <formula>5000</formula>
    </cfRule>
    <cfRule type="cellIs" dxfId="606" priority="988" stopIfTrue="1" operator="between">
      <formula>0</formula>
      <formula>89.99</formula>
    </cfRule>
    <cfRule type="cellIs" dxfId="605" priority="989" stopIfTrue="1" operator="between">
      <formula>90</formula>
      <formula>110</formula>
    </cfRule>
    <cfRule type="cellIs" dxfId="604" priority="990" stopIfTrue="1" operator="between">
      <formula>110.1</formula>
      <formula>5000</formula>
    </cfRule>
    <cfRule type="cellIs" dxfId="603" priority="997" stopIfTrue="1" operator="between">
      <formula>0</formula>
      <formula>89.99</formula>
    </cfRule>
    <cfRule type="cellIs" dxfId="602" priority="998" stopIfTrue="1" operator="between">
      <formula>90</formula>
      <formula>110</formula>
    </cfRule>
    <cfRule type="cellIs" dxfId="601" priority="999" stopIfTrue="1" operator="between">
      <formula>110.1</formula>
      <formula>5000</formula>
    </cfRule>
  </conditionalFormatting>
  <conditionalFormatting sqref="AR375:AU376">
    <cfRule type="cellIs" dxfId="600" priority="3073" stopIfTrue="1" operator="between">
      <formula>20</formula>
      <formula>1000</formula>
    </cfRule>
  </conditionalFormatting>
  <conditionalFormatting sqref="AS4 AR5:AS7 AR9:AS10 AR12:AS13 AR15:AS17 AR19:AS24 AR27:AS27 AR29:AS31 AR34:AS35 AR38:AS39 AR41:AS42 AR133:AS138 AR140:AS140 AR145:AS146 AR148:AS155 AR157:AS160 AR162:AS162 AR164:AS165 AR168:AS170 AR172:AS173 AR175:AS175 AR179:AS179 AR181:AS181 AR184:AS187 AR189:AS189 AR191:AS198 AR204:AS205 AR210:AS212 AR214:AS220 AR225:AS225 AR231:AS231 AR243:AS247 AR249:AS249 AR258:AS258 AR260:AS274 AR280:AS282 AR284:AS291 AR293:AS308 AR311:AS311 AR313:AS319 AR321:AS321 AR324:AS324 AR327:AS332 AR334:AS335 AR337:AS342 AR344:AS344 AR347:AS356 AR360:AS361 AR363:AS374 AR377:AS377 AR379:AS381 AR383:AS386 AR388:AS388 AR390:AS408 AR410:AS411 AR415:AS415 AR420:AS430 AR432:AS442 AR445:AS446 AR448:AS451 AR453:AS453 AR456:AS465 AR467:AS473 AR477:AS477 AR479:AS489 AR491:AS493 AR495:AS500 AR502:AS502 AR504:AS508 AR510:AS511 AR516:AS526 AR528:AS529 AR532:AS535 AR537:AS539 AR542:AS557 AR559:AS560 AR562:AS566 AR570:AS578 AR581:AS584 AR590:AS592 AR595:AS595 AR597:AS597 AR600:AS603 AR606:AS608 AR611:AS611 AR613:AS617 AR619:AS619 AR622:AS622 AR625:AS626 AR628:AS628 AR632:AS633 AR636:AS636 AR638:AS641 AR643:AS644 AR647:AS647 AR650:AS651 AR653:AS654 AR656:AS658 AR660:AS660 AR662:AS663 AR665:AS668 AR670:AS679 AR682:AS682 AR684:AS685 AR693:AS695 AR697:AS698 AR700:AS700 AR702:AS706 AR709:AS712 AR716:AS716 AR718:AR719 AS718:AS720 AR724:AS725 AR727:AS727 AR730:AS730 AR737:AS738 AR740:AS743 AR745:AS748 AR750:AS753 AR756:AS756 AR758:AS761 AR764:AS767 AR769:AS772 AR774:AS778 AR781:AS782 AR787:AS788 AR790:AS798 AR800:AS807 AR809:AS814 AR816:AS818 AR820:AS835 AR837:AS844 AR847:AS847 AR849:AS849 AR851:AS852 AR855:AS857 AR859:AS859 AR867:AS867 AR873:AS873 AR877:AS877 AR880:AS882 AR884:AS884 AR886:AS887 AR890:AS890 AR899:AS899 AR902:AS902 AR907:AS909 AR912:AS918 AR923:AS924 AR926:AS926 AR928:AS928 AR938:AS938 AR942:AS944 AR959:AS961 AR964:AS964">
    <cfRule type="cellIs" dxfId="599" priority="3419" stopIfTrue="1" operator="between">
      <formula>110.1</formula>
      <formula>5000</formula>
    </cfRule>
  </conditionalFormatting>
  <conditionalFormatting sqref="AS4 AR5:AS7 AR9:AS10 AR12:AS13 AR15:AS17 AR19:AS24 AR27:AS27 AR29:AS31 AR34:AS35 AR133:AS138 AR140:AS140 AR145:AS146 AR148:AS155 AR157:AS160 AR162:AS162 AR164:AS165 AR168:AS170 AR172:AS173 AR175:AS175 AR179:AS179 AR181:AS181 AR184:AS187 AR189:AS189 AR191:AS198 AR204:AS205 AR210:AS212 AR214:AS220 AR225:AS225 AR231:AS231 AR243:AS247 AR249:AS249 AR258:AS258 AR260:AS274 AR280:AS282 AR284:AS291 AR293:AS308 AR311:AS311 AR313:AS319 AR321:AS321 AR324:AS324 AR327:AS332 AR334:AS335 AR337:AS342 AR344:AS344 AR347:AS356 AR360:AS361 AR363:AS374 AR377:AS377 AR379:AS381 AR383:AS386 AR388:AS388 AR390:AS408 AR410:AS411 AR415:AS415 AR420:AS430 AR432:AS442 AR445:AS446 AR448:AS451 AR453:AS453 AR456:AS465 AR467:AS473 AR477:AS477 AR479:AS489 AR491:AS493 AR495:AS500 AR502:AS502 AR504:AS508 AR510:AS511 AR516:AS526 AR528:AS529 AR532:AS535 AR537:AS539 AR542:AS557 AR559:AS560 AR562:AS566 AR570:AS578 AR581:AS584 AR590:AS592 AR595:AS595 AR597:AS597 AR600:AS603 AR606:AS608 AR611:AS611 AR613:AS617 AR619:AS619 AR622:AS622 AR625:AS626 AR628:AS628 AR632:AS633 AR636:AS636 AR638:AS641 AR643:AS644 AR647:AS647 AR650:AS651 AR653:AS654 AR656:AS658 AR660:AS660 AR662:AS663 AR665:AS668 AR670:AS679 AR682:AS682 AR684:AS685 AR693:AS695 AR697:AS698 AR700:AS700 AR702:AS706 AR709:AS712 AR716:AS716 AR718:AR719 AS718:AS720 AR724:AS725 AR727:AS727 AR730:AS730 AR737:AS738 AR740:AS743 AR745:AS748 AR750:AS753 AR756:AS756 AR758:AS761 AR764:AS767 AR769:AS772 AR774:AS778 AR781:AS782 AR787:AS788 AR790:AS798 AR800:AS807 AR809:AS814 AR816:AS818 AR820:AS835 AR837:AS844 AR847:AS847 AR849:AS849 AR851:AS852 AR855:AS857 AR859:AS859 AR867:AS867 AR873:AS873 AR877:AS877 AR880:AS882 AR884:AS884 AR886:AS887 AR890:AS890 AR899:AS899 AR902:AS902 AR907:AS909 AR912:AS918 AR923:AS924 AR926:AS926 AR928:AS928 AR938:AS938 AR942:AS944 AR959:AS961 AR964:AS964 AR38:AS39 AR41:AS42">
    <cfRule type="cellIs" dxfId="598" priority="3418" stopIfTrue="1" operator="between">
      <formula>90</formula>
      <formula>110</formula>
    </cfRule>
  </conditionalFormatting>
  <conditionalFormatting sqref="AS4 AR164:AS165 AR172:AS173 AR456:AS465 AR670:AS679 AR745:AS748 AR542:AS557 AR600:AS603 AR363:AS374 AR432:AS442 AR502:AS502 AR570:AS578 AR851:AS852 AR243:AS247 AR280:AS282 AR284:AS291 AR293:AS308 AR311:AS311 AR313:AS319 AR321:AS321 AR324:AS324 AR327:AS332 AR334:AS335 AR337:AS342 AR344:AS344 AR347:AS356 AR360:AS361 AR377:AS377 AR379:AS381 AR383:AS386 AR388:AS388 AR390:AS408 AR410:AS411 AR415:AS415 AR420:AS430 AR445:AS446 AR448:AS451 AR467:AS473 AR477:AS477 AR479:AS489 AR491:AS493 AR495:AS500 AR504:AS508 AR510:AS511 AR516:AS526 AR528:AS529 AR532:AS535 AR537:AS539 AR559:AS560 AR562:AS566 AR581:AS584 AR590:AS592 AR595:AS595 AR597:AS597 AR606:AS608 AR611:AS611 AR613:AS617 AR619:AS619 AR622:AS622 AR625:AS626 AR628:AS628 AR632:AS633 AR636:AS636 AR638:AS641 AR643:AS644 AR647:AS647 AR650:AS651 AR653:AS654 AR656:AS658 AR660:AS660 AR662:AS663 AR665:AS668 AR682:AS682 AR684:AS685 AR693:AS695 AR697:AS698 AR700:AS700 AR702:AS706 AR709:AS712 AR716:AS716 AR718:AR719 AS718:AS720 AR724:AS725 AR727:AS727 AR730:AS730 AR737:AS738 AR740:AS743 AR750:AS753 AR756:AS756 AR758:AS761 AR764:AS767 AR769:AS772 AR774:AS778 AR781:AS782 AR787:AS788 AR790:AS798 AR800:AS807 AR809:AS814 AR816:AS818 AR820:AS835 AR837:AS844 AR847:AS847 AR849:AS849 AR855:AS857 AR859:AS859 AR867:AS867 AR873:AS873 AR877:AS877 AR880:AS882 AR884:AS884 AR886:AS887 AR890:AS890 AR899:AS899 AR902:AS902 AR907:AS909 AR912:AS918 AR923:AS924 AR926:AS926 AR928:AS928 AR938:AS938 AR942:AS944 AR959:AS961 AR964:AS964 AR453:AS453 AR7 AR9:AS10 AR12:AS13 AR15:AS17 AR19:AS24 AR27:AS27 AR29:AS31 AR34:AS35 AR133:AS138 AR140:AS140 AR145:AS146 AR148:AS155 AR157:AS160 AR162:AS162 AR168:AS170 AR175:AS175 AR179:AS179 AR181:AS181 AR184:AS187 AR189:AS189 AR191:AS198 AR204:AS205 AR210:AS212 AR214:AS220 AR225:AS225 AR231:AS231 AR249:AS249 AR258:AS258 AR260:AS274">
    <cfRule type="cellIs" dxfId="597" priority="3417" stopIfTrue="1" operator="between">
      <formula>0</formula>
      <formula>89.99</formula>
    </cfRule>
  </conditionalFormatting>
  <conditionalFormatting sqref="AS527">
    <cfRule type="cellIs" dxfId="596" priority="837" stopIfTrue="1" operator="between">
      <formula>20</formula>
      <formula>39.999</formula>
    </cfRule>
    <cfRule type="cellIs" dxfId="595" priority="848" stopIfTrue="1" operator="between">
      <formula>500.1</formula>
      <formula>50000</formula>
    </cfRule>
    <cfRule type="cellIs" dxfId="594" priority="844" stopIfTrue="1" operator="between">
      <formula>40</formula>
      <formula>500</formula>
    </cfRule>
    <cfRule type="cellIs" dxfId="593" priority="843" stopIfTrue="1" operator="between">
      <formula>20</formula>
      <formula>39.999</formula>
    </cfRule>
    <cfRule type="cellIs" dxfId="592" priority="842" stopIfTrue="1" operator="between">
      <formula>500.1</formula>
      <formula>50000</formula>
    </cfRule>
    <cfRule type="cellIs" dxfId="591" priority="841" stopIfTrue="1" operator="between">
      <formula>40</formula>
      <formula>500</formula>
    </cfRule>
    <cfRule type="cellIs" dxfId="590" priority="834" stopIfTrue="1" operator="between">
      <formula>20</formula>
      <formula>39.999</formula>
    </cfRule>
    <cfRule type="cellIs" dxfId="589" priority="835" stopIfTrue="1" operator="between">
      <formula>40</formula>
      <formula>500</formula>
    </cfRule>
    <cfRule type="cellIs" dxfId="588" priority="836" stopIfTrue="1" operator="between">
      <formula>500.1</formula>
      <formula>50000</formula>
    </cfRule>
    <cfRule type="cellIs" dxfId="587" priority="838" stopIfTrue="1" operator="between">
      <formula>40</formula>
      <formula>500</formula>
    </cfRule>
    <cfRule type="cellIs" dxfId="586" priority="840" stopIfTrue="1" operator="between">
      <formula>20</formula>
      <formula>39.999</formula>
    </cfRule>
    <cfRule type="cellIs" dxfId="585" priority="839" stopIfTrue="1" operator="between">
      <formula>500.1</formula>
      <formula>50000</formula>
    </cfRule>
    <cfRule type="cellIs" dxfId="584" priority="831" stopIfTrue="1" operator="between">
      <formula>20</formula>
      <formula>39.999</formula>
    </cfRule>
    <cfRule type="cellIs" dxfId="583" priority="854" stopIfTrue="1" operator="between">
      <formula>500.1</formula>
      <formula>50000</formula>
    </cfRule>
    <cfRule type="cellIs" dxfId="582" priority="829" stopIfTrue="1" operator="between">
      <formula>40</formula>
      <formula>500</formula>
    </cfRule>
    <cfRule type="cellIs" dxfId="581" priority="828" stopIfTrue="1" operator="between">
      <formula>20</formula>
      <formula>39.999</formula>
    </cfRule>
    <cfRule type="cellIs" dxfId="580" priority="827" stopIfTrue="1" operator="between">
      <formula>500.1</formula>
      <formula>50000</formula>
    </cfRule>
    <cfRule type="cellIs" dxfId="579" priority="826" stopIfTrue="1" operator="between">
      <formula>40</formula>
      <formula>500</formula>
    </cfRule>
    <cfRule type="cellIs" dxfId="578" priority="825" stopIfTrue="1" operator="between">
      <formula>20</formula>
      <formula>39.999</formula>
    </cfRule>
    <cfRule type="cellIs" dxfId="577" priority="853" stopIfTrue="1" operator="between">
      <formula>40</formula>
      <formula>500</formula>
    </cfRule>
    <cfRule type="cellIs" dxfId="576" priority="852" stopIfTrue="1" operator="between">
      <formula>20</formula>
      <formula>39.999</formula>
    </cfRule>
    <cfRule type="cellIs" dxfId="575" priority="851" stopIfTrue="1" operator="between">
      <formula>500.1</formula>
      <formula>5000</formula>
    </cfRule>
    <cfRule type="cellIs" dxfId="574" priority="845" stopIfTrue="1" operator="between">
      <formula>500.1</formula>
      <formula>50000</formula>
    </cfRule>
    <cfRule type="cellIs" dxfId="573" priority="850" stopIfTrue="1" operator="between">
      <formula>40</formula>
      <formula>500</formula>
    </cfRule>
    <cfRule type="cellIs" dxfId="572" priority="832" stopIfTrue="1" operator="between">
      <formula>40</formula>
      <formula>500</formula>
    </cfRule>
    <cfRule type="cellIs" dxfId="571" priority="833" stopIfTrue="1" operator="between">
      <formula>500.1</formula>
      <formula>50000</formula>
    </cfRule>
    <cfRule type="cellIs" dxfId="570" priority="849" stopIfTrue="1" operator="between">
      <formula>20</formula>
      <formula>39.99</formula>
    </cfRule>
    <cfRule type="cellIs" dxfId="569" priority="847" stopIfTrue="1" operator="between">
      <formula>40</formula>
      <formula>500</formula>
    </cfRule>
    <cfRule type="cellIs" dxfId="568" priority="846" stopIfTrue="1" operator="between">
      <formula>20</formula>
      <formula>39.999</formula>
    </cfRule>
    <cfRule type="cellIs" dxfId="567" priority="830" stopIfTrue="1" operator="between">
      <formula>500.1</formula>
      <formula>50000</formula>
    </cfRule>
  </conditionalFormatting>
  <conditionalFormatting sqref="AS537:AS539">
    <cfRule type="cellIs" dxfId="566" priority="2485" stopIfTrue="1" operator="between">
      <formula>90</formula>
      <formula>110</formula>
    </cfRule>
    <cfRule type="cellIs" dxfId="565" priority="2486" stopIfTrue="1" operator="between">
      <formula>110.1</formula>
      <formula>5000</formula>
    </cfRule>
  </conditionalFormatting>
  <conditionalFormatting sqref="AS538">
    <cfRule type="cellIs" dxfId="564" priority="2476" stopIfTrue="1" operator="between">
      <formula>90</formula>
      <formula>110</formula>
    </cfRule>
    <cfRule type="cellIs" dxfId="563" priority="2471" stopIfTrue="1" operator="between">
      <formula>110.1</formula>
      <formula>5000</formula>
    </cfRule>
    <cfRule type="cellIs" dxfId="562" priority="2472" stopIfTrue="1" operator="between">
      <formula>0</formula>
      <formula>89.99</formula>
    </cfRule>
    <cfRule type="cellIs" dxfId="561" priority="2473" stopIfTrue="1" operator="between">
      <formula>90</formula>
      <formula>110</formula>
    </cfRule>
    <cfRule type="cellIs" dxfId="560" priority="2460" stopIfTrue="1" operator="between">
      <formula>0</formula>
      <formula>89.99</formula>
    </cfRule>
    <cfRule type="cellIs" dxfId="559" priority="2481" stopIfTrue="1" operator="between">
      <formula>0</formula>
      <formula>89.99</formula>
    </cfRule>
    <cfRule type="cellIs" dxfId="558" priority="2477" stopIfTrue="1" operator="between">
      <formula>110.1</formula>
      <formula>5000</formula>
    </cfRule>
    <cfRule type="cellIs" dxfId="557" priority="2478" stopIfTrue="1" operator="between">
      <formula>0</formula>
      <formula>89.99</formula>
    </cfRule>
    <cfRule type="cellIs" dxfId="556" priority="2479" stopIfTrue="1" operator="between">
      <formula>90</formula>
      <formula>110</formula>
    </cfRule>
    <cfRule type="cellIs" dxfId="555" priority="2480" stopIfTrue="1" operator="between">
      <formula>110.1</formula>
      <formula>5000</formula>
    </cfRule>
    <cfRule type="cellIs" dxfId="554" priority="2461" stopIfTrue="1" operator="between">
      <formula>90</formula>
      <formula>110</formula>
    </cfRule>
    <cfRule type="cellIs" dxfId="553" priority="2482" stopIfTrue="1" operator="between">
      <formula>90</formula>
      <formula>110</formula>
    </cfRule>
    <cfRule type="cellIs" dxfId="552" priority="2483" stopIfTrue="1" operator="between">
      <formula>110.1</formula>
      <formula>5000</formula>
    </cfRule>
    <cfRule type="cellIs" dxfId="551" priority="2462" stopIfTrue="1" operator="between">
      <formula>110.1</formula>
      <formula>5000</formula>
    </cfRule>
    <cfRule type="cellIs" dxfId="550" priority="2463" stopIfTrue="1" operator="between">
      <formula>0</formula>
      <formula>89.99</formula>
    </cfRule>
    <cfRule type="cellIs" dxfId="549" priority="2474" stopIfTrue="1" operator="between">
      <formula>110.1</formula>
      <formula>5000</formula>
    </cfRule>
    <cfRule type="cellIs" dxfId="548" priority="2464" stopIfTrue="1" operator="between">
      <formula>90</formula>
      <formula>110</formula>
    </cfRule>
    <cfRule type="cellIs" dxfId="547" priority="2465" stopIfTrue="1" operator="between">
      <formula>110.1</formula>
      <formula>5000</formula>
    </cfRule>
    <cfRule type="cellIs" dxfId="546" priority="2466" stopIfTrue="1" operator="between">
      <formula>0</formula>
      <formula>89.99</formula>
    </cfRule>
    <cfRule type="cellIs" dxfId="545" priority="2467" stopIfTrue="1" operator="between">
      <formula>90</formula>
      <formula>110</formula>
    </cfRule>
    <cfRule type="cellIs" dxfId="544" priority="2468" stopIfTrue="1" operator="between">
      <formula>110.1</formula>
      <formula>5000</formula>
    </cfRule>
    <cfRule type="cellIs" dxfId="543" priority="2469" stopIfTrue="1" operator="between">
      <formula>0</formula>
      <formula>89.99</formula>
    </cfRule>
    <cfRule type="cellIs" dxfId="542" priority="2470" stopIfTrue="1" operator="between">
      <formula>90</formula>
      <formula>110</formula>
    </cfRule>
    <cfRule type="cellIs" dxfId="541" priority="2475" stopIfTrue="1" operator="between">
      <formula>0</formula>
      <formula>89.99</formula>
    </cfRule>
  </conditionalFormatting>
  <conditionalFormatting sqref="AS754:AS755">
    <cfRule type="cellIs" dxfId="540" priority="2973" stopIfTrue="1" operator="between">
      <formula>20</formula>
      <formula>39.999</formula>
    </cfRule>
    <cfRule type="cellIs" dxfId="539" priority="2974" stopIfTrue="1" operator="between">
      <formula>40</formula>
      <formula>500</formula>
    </cfRule>
    <cfRule type="cellIs" dxfId="538" priority="2975" stopIfTrue="1" operator="between">
      <formula>500.1</formula>
      <formula>50000</formula>
    </cfRule>
    <cfRule type="cellIs" dxfId="537" priority="2976" stopIfTrue="1" operator="between">
      <formula>20</formula>
      <formula>1000</formula>
    </cfRule>
    <cfRule type="cellIs" dxfId="536" priority="2972" stopIfTrue="1" operator="between">
      <formula>500.1</formula>
      <formula>5000</formula>
    </cfRule>
    <cfRule type="cellIs" dxfId="535" priority="2971" stopIfTrue="1" operator="between">
      <formula>40</formula>
      <formula>500</formula>
    </cfRule>
    <cfRule type="cellIs" dxfId="534" priority="2970" stopIfTrue="1" operator="between">
      <formula>20</formula>
      <formula>39.99</formula>
    </cfRule>
    <cfRule type="cellIs" dxfId="533" priority="2956" stopIfTrue="1" operator="between">
      <formula>20</formula>
      <formula>39.99</formula>
    </cfRule>
    <cfRule type="cellIs" dxfId="532" priority="2957" stopIfTrue="1" operator="between">
      <formula>40</formula>
      <formula>500</formula>
    </cfRule>
    <cfRule type="cellIs" dxfId="531" priority="2958" stopIfTrue="1" operator="between">
      <formula>500.1</formula>
      <formula>5000</formula>
    </cfRule>
    <cfRule type="cellIs" dxfId="530" priority="2961" stopIfTrue="1" operator="between">
      <formula>500.1</formula>
      <formula>50000</formula>
    </cfRule>
    <cfRule type="cellIs" dxfId="529" priority="2962" stopIfTrue="1" operator="between">
      <formula>20</formula>
      <formula>1000</formula>
    </cfRule>
    <cfRule type="cellIs" dxfId="528" priority="2964" stopIfTrue="1" operator="between">
      <formula>40</formula>
      <formula>500</formula>
    </cfRule>
    <cfRule type="cellIs" dxfId="527" priority="2960" stopIfTrue="1" operator="between">
      <formula>40</formula>
      <formula>500</formula>
    </cfRule>
    <cfRule type="cellIs" dxfId="526" priority="2959" stopIfTrue="1" operator="between">
      <formula>20</formula>
      <formula>39.999</formula>
    </cfRule>
    <cfRule type="cellIs" dxfId="525" priority="2963" stopIfTrue="1" operator="between">
      <formula>20</formula>
      <formula>39.99</formula>
    </cfRule>
    <cfRule type="cellIs" dxfId="524" priority="2965" stopIfTrue="1" operator="between">
      <formula>500.1</formula>
      <formula>5000</formula>
    </cfRule>
    <cfRule type="cellIs" dxfId="523" priority="2966" stopIfTrue="1" operator="between">
      <formula>20</formula>
      <formula>39.999</formula>
    </cfRule>
    <cfRule type="cellIs" dxfId="522" priority="2967" stopIfTrue="1" operator="between">
      <formula>40</formula>
      <formula>500</formula>
    </cfRule>
    <cfRule type="cellIs" dxfId="521" priority="2968" stopIfTrue="1" operator="between">
      <formula>500.1</formula>
      <formula>50000</formula>
    </cfRule>
    <cfRule type="cellIs" dxfId="520" priority="2969" stopIfTrue="1" operator="between">
      <formula>20</formula>
      <formula>1000</formula>
    </cfRule>
  </conditionalFormatting>
  <conditionalFormatting sqref="AS757">
    <cfRule type="cellIs" dxfId="519" priority="2900" stopIfTrue="1" operator="between">
      <formula>20</formula>
      <formula>1000</formula>
    </cfRule>
    <cfRule type="cellIs" dxfId="518" priority="2901" stopIfTrue="1" operator="between">
      <formula>20</formula>
      <formula>39.99</formula>
    </cfRule>
    <cfRule type="cellIs" dxfId="517" priority="2902" stopIfTrue="1" operator="between">
      <formula>40</formula>
      <formula>500</formula>
    </cfRule>
    <cfRule type="cellIs" dxfId="516" priority="2903" stopIfTrue="1" operator="between">
      <formula>500.1</formula>
      <formula>5000</formula>
    </cfRule>
    <cfRule type="cellIs" dxfId="515" priority="2904" stopIfTrue="1" operator="between">
      <formula>20</formula>
      <formula>39.999</formula>
    </cfRule>
    <cfRule type="cellIs" dxfId="514" priority="2905" stopIfTrue="1" operator="between">
      <formula>40</formula>
      <formula>500</formula>
    </cfRule>
    <cfRule type="cellIs" dxfId="513" priority="2906" stopIfTrue="1" operator="between">
      <formula>500.1</formula>
      <formula>50000</formula>
    </cfRule>
    <cfRule type="cellIs" dxfId="512" priority="2907" stopIfTrue="1" operator="between">
      <formula>20</formula>
      <formula>1000</formula>
    </cfRule>
    <cfRule type="cellIs" dxfId="511" priority="2887" stopIfTrue="1" operator="between">
      <formula>20</formula>
      <formula>39.99</formula>
    </cfRule>
    <cfRule type="cellIs" dxfId="510" priority="2888" stopIfTrue="1" operator="between">
      <formula>40</formula>
      <formula>500</formula>
    </cfRule>
    <cfRule type="cellIs" dxfId="509" priority="2889" stopIfTrue="1" operator="between">
      <formula>500.1</formula>
      <formula>5000</formula>
    </cfRule>
    <cfRule type="cellIs" dxfId="508" priority="2890" stopIfTrue="1" operator="between">
      <formula>20</formula>
      <formula>39.999</formula>
    </cfRule>
    <cfRule type="cellIs" dxfId="507" priority="2891" stopIfTrue="1" operator="between">
      <formula>40</formula>
      <formula>500</formula>
    </cfRule>
    <cfRule type="cellIs" dxfId="506" priority="2892" stopIfTrue="1" operator="between">
      <formula>500.1</formula>
      <formula>50000</formula>
    </cfRule>
    <cfRule type="cellIs" dxfId="505" priority="2893" stopIfTrue="1" operator="between">
      <formula>20</formula>
      <formula>1000</formula>
    </cfRule>
    <cfRule type="cellIs" dxfId="504" priority="2894" stopIfTrue="1" operator="between">
      <formula>20</formula>
      <formula>39.99</formula>
    </cfRule>
    <cfRule type="cellIs" dxfId="503" priority="2895" stopIfTrue="1" operator="between">
      <formula>40</formula>
      <formula>500</formula>
    </cfRule>
    <cfRule type="cellIs" dxfId="502" priority="2896" stopIfTrue="1" operator="between">
      <formula>500.1</formula>
      <formula>5000</formula>
    </cfRule>
    <cfRule type="cellIs" dxfId="501" priority="2897" stopIfTrue="1" operator="between">
      <formula>20</formula>
      <formula>39.999</formula>
    </cfRule>
    <cfRule type="cellIs" dxfId="500" priority="2898" stopIfTrue="1" operator="between">
      <formula>40</formula>
      <formula>500</formula>
    </cfRule>
    <cfRule type="cellIs" dxfId="499" priority="2899" stopIfTrue="1" operator="between">
      <formula>500.1</formula>
      <formula>50000</formula>
    </cfRule>
  </conditionalFormatting>
  <conditionalFormatting sqref="AS765">
    <cfRule type="cellIs" dxfId="498" priority="2749" stopIfTrue="1" operator="between">
      <formula>20</formula>
      <formula>39.99</formula>
    </cfRule>
    <cfRule type="cellIs" dxfId="497" priority="2750" stopIfTrue="1" operator="between">
      <formula>40</formula>
      <formula>500</formula>
    </cfRule>
    <cfRule type="cellIs" dxfId="496" priority="2751" stopIfTrue="1" operator="between">
      <formula>500.1</formula>
      <formula>5000</formula>
    </cfRule>
    <cfRule type="cellIs" dxfId="495" priority="2752" stopIfTrue="1" operator="between">
      <formula>20</formula>
      <formula>39.999</formula>
    </cfRule>
    <cfRule type="cellIs" dxfId="494" priority="2753" stopIfTrue="1" operator="between">
      <formula>40</formula>
      <formula>500</formula>
    </cfRule>
    <cfRule type="cellIs" dxfId="493" priority="2754" stopIfTrue="1" operator="between">
      <formula>500.1</formula>
      <formula>50000</formula>
    </cfRule>
    <cfRule type="cellIs" dxfId="492" priority="2755" stopIfTrue="1" operator="between">
      <formula>20</formula>
      <formula>1000</formula>
    </cfRule>
    <cfRule type="cellIs" dxfId="491" priority="2756" stopIfTrue="1" operator="between">
      <formula>20</formula>
      <formula>39.99</formula>
    </cfRule>
    <cfRule type="cellIs" dxfId="490" priority="2757" stopIfTrue="1" operator="between">
      <formula>40</formula>
      <formula>500</formula>
    </cfRule>
    <cfRule type="cellIs" dxfId="489" priority="2758" stopIfTrue="1" operator="between">
      <formula>500.1</formula>
      <formula>5000</formula>
    </cfRule>
    <cfRule type="cellIs" dxfId="488" priority="2759" stopIfTrue="1" operator="between">
      <formula>20</formula>
      <formula>39.999</formula>
    </cfRule>
    <cfRule type="cellIs" dxfId="487" priority="2760" stopIfTrue="1" operator="between">
      <formula>40</formula>
      <formula>500</formula>
    </cfRule>
    <cfRule type="cellIs" dxfId="486" priority="2761" stopIfTrue="1" operator="between">
      <formula>500.1</formula>
      <formula>50000</formula>
    </cfRule>
    <cfRule type="cellIs" dxfId="485" priority="2762" stopIfTrue="1" operator="between">
      <formula>20</formula>
      <formula>1000</formula>
    </cfRule>
    <cfRule type="cellIs" dxfId="484" priority="2763" stopIfTrue="1" operator="between">
      <formula>20</formula>
      <formula>39.99</formula>
    </cfRule>
    <cfRule type="cellIs" dxfId="483" priority="2764" stopIfTrue="1" operator="between">
      <formula>40</formula>
      <formula>500</formula>
    </cfRule>
    <cfRule type="cellIs" dxfId="482" priority="2765" stopIfTrue="1" operator="between">
      <formula>500.1</formula>
      <formula>5000</formula>
    </cfRule>
    <cfRule type="cellIs" dxfId="481" priority="2766" stopIfTrue="1" operator="between">
      <formula>20</formula>
      <formula>39.999</formula>
    </cfRule>
    <cfRule type="cellIs" dxfId="480" priority="2767" stopIfTrue="1" operator="between">
      <formula>40</formula>
      <formula>500</formula>
    </cfRule>
    <cfRule type="cellIs" dxfId="479" priority="2768" stopIfTrue="1" operator="between">
      <formula>500.1</formula>
      <formula>50000</formula>
    </cfRule>
    <cfRule type="cellIs" dxfId="478" priority="2769" stopIfTrue="1" operator="between">
      <formula>20</formula>
      <formula>1000</formula>
    </cfRule>
  </conditionalFormatting>
  <conditionalFormatting sqref="AS768">
    <cfRule type="cellIs" dxfId="477" priority="2821" stopIfTrue="1" operator="between">
      <formula>20</formula>
      <formula>39.999</formula>
    </cfRule>
    <cfRule type="cellIs" dxfId="476" priority="2822" stopIfTrue="1" operator="between">
      <formula>40</formula>
      <formula>500</formula>
    </cfRule>
    <cfRule type="cellIs" dxfId="475" priority="2823" stopIfTrue="1" operator="between">
      <formula>500.1</formula>
      <formula>50000</formula>
    </cfRule>
    <cfRule type="cellIs" dxfId="474" priority="2824" stopIfTrue="1" operator="between">
      <formula>20</formula>
      <formula>1000</formula>
    </cfRule>
    <cfRule type="cellIs" dxfId="473" priority="2825" stopIfTrue="1" operator="between">
      <formula>20</formula>
      <formula>39.99</formula>
    </cfRule>
    <cfRule type="cellIs" dxfId="472" priority="2826" stopIfTrue="1" operator="between">
      <formula>40</formula>
      <formula>500</formula>
    </cfRule>
    <cfRule type="cellIs" dxfId="471" priority="2827" stopIfTrue="1" operator="between">
      <formula>500.1</formula>
      <formula>5000</formula>
    </cfRule>
    <cfRule type="cellIs" dxfId="470" priority="2828" stopIfTrue="1" operator="between">
      <formula>20</formula>
      <formula>39.999</formula>
    </cfRule>
    <cfRule type="cellIs" dxfId="469" priority="2829" stopIfTrue="1" operator="between">
      <formula>40</formula>
      <formula>500</formula>
    </cfRule>
    <cfRule type="cellIs" dxfId="468" priority="2830" stopIfTrue="1" operator="between">
      <formula>500.1</formula>
      <formula>50000</formula>
    </cfRule>
    <cfRule type="cellIs" dxfId="467" priority="2831" stopIfTrue="1" operator="between">
      <formula>20</formula>
      <formula>1000</formula>
    </cfRule>
    <cfRule type="cellIs" dxfId="466" priority="2832" stopIfTrue="1" operator="between">
      <formula>20</formula>
      <formula>39.99</formula>
    </cfRule>
    <cfRule type="cellIs" dxfId="465" priority="2833" stopIfTrue="1" operator="between">
      <formula>40</formula>
      <formula>500</formula>
    </cfRule>
    <cfRule type="cellIs" dxfId="464" priority="2834" stopIfTrue="1" operator="between">
      <formula>500.1</formula>
      <formula>5000</formula>
    </cfRule>
    <cfRule type="cellIs" dxfId="463" priority="2835" stopIfTrue="1" operator="between">
      <formula>20</formula>
      <formula>39.999</formula>
    </cfRule>
    <cfRule type="cellIs" dxfId="462" priority="2836" stopIfTrue="1" operator="between">
      <formula>40</formula>
      <formula>500</formula>
    </cfRule>
    <cfRule type="cellIs" dxfId="461" priority="2837" stopIfTrue="1" operator="between">
      <formula>500.1</formula>
      <formula>50000</formula>
    </cfRule>
    <cfRule type="cellIs" dxfId="460" priority="2838" stopIfTrue="1" operator="between">
      <formula>20</formula>
      <formula>1000</formula>
    </cfRule>
    <cfRule type="cellIs" dxfId="459" priority="2818" stopIfTrue="1" operator="between">
      <formula>20</formula>
      <formula>39.99</formula>
    </cfRule>
    <cfRule type="cellIs" dxfId="458" priority="2819" stopIfTrue="1" operator="between">
      <formula>40</formula>
      <formula>500</formula>
    </cfRule>
    <cfRule type="cellIs" dxfId="457" priority="2820" stopIfTrue="1" operator="between">
      <formula>500.1</formula>
      <formula>5000</formula>
    </cfRule>
  </conditionalFormatting>
  <conditionalFormatting sqref="AS783">
    <cfRule type="cellIs" dxfId="456" priority="2695" stopIfTrue="1" operator="between">
      <formula>40</formula>
      <formula>500</formula>
    </cfRule>
    <cfRule type="cellIs" dxfId="455" priority="2691" stopIfTrue="1" operator="between">
      <formula>40</formula>
      <formula>500</formula>
    </cfRule>
    <cfRule type="cellIs" dxfId="454" priority="2690" stopIfTrue="1" operator="between">
      <formula>20</formula>
      <formula>39.999</formula>
    </cfRule>
    <cfRule type="cellIs" dxfId="453" priority="2687" stopIfTrue="1" operator="between">
      <formula>20</formula>
      <formula>39.99</formula>
    </cfRule>
    <cfRule type="cellIs" dxfId="452" priority="2688" stopIfTrue="1" operator="between">
      <formula>40</formula>
      <formula>500</formula>
    </cfRule>
    <cfRule type="cellIs" dxfId="451" priority="2680" stopIfTrue="1" operator="between">
      <formula>20</formula>
      <formula>39.99</formula>
    </cfRule>
    <cfRule type="cellIs" dxfId="450" priority="2689" stopIfTrue="1" operator="between">
      <formula>500.1</formula>
      <formula>5000</formula>
    </cfRule>
    <cfRule type="cellIs" dxfId="449" priority="2682" stopIfTrue="1" operator="between">
      <formula>500.1</formula>
      <formula>5000</formula>
    </cfRule>
    <cfRule type="cellIs" dxfId="448" priority="2700" stopIfTrue="1" operator="between">
      <formula>20</formula>
      <formula>1000</formula>
    </cfRule>
    <cfRule type="cellIs" dxfId="447" priority="2699" stopIfTrue="1" operator="between">
      <formula>500.1</formula>
      <formula>50000</formula>
    </cfRule>
    <cfRule type="cellIs" dxfId="446" priority="2698" stopIfTrue="1" operator="between">
      <formula>40</formula>
      <formula>500</formula>
    </cfRule>
    <cfRule type="cellIs" dxfId="445" priority="2697" stopIfTrue="1" operator="between">
      <formula>20</formula>
      <formula>39.999</formula>
    </cfRule>
    <cfRule type="cellIs" dxfId="444" priority="2696" stopIfTrue="1" operator="between">
      <formula>500.1</formula>
      <formula>5000</formula>
    </cfRule>
    <cfRule type="cellIs" dxfId="443" priority="2681" stopIfTrue="1" operator="between">
      <formula>40</formula>
      <formula>500</formula>
    </cfRule>
    <cfRule type="cellIs" dxfId="442" priority="2694" stopIfTrue="1" operator="between">
      <formula>20</formula>
      <formula>39.99</formula>
    </cfRule>
    <cfRule type="cellIs" dxfId="441" priority="2693" stopIfTrue="1" operator="between">
      <formula>20</formula>
      <formula>1000</formula>
    </cfRule>
    <cfRule type="cellIs" dxfId="440" priority="2683" stopIfTrue="1" operator="between">
      <formula>20</formula>
      <formula>39.999</formula>
    </cfRule>
    <cfRule type="cellIs" dxfId="439" priority="2692" stopIfTrue="1" operator="between">
      <formula>500.1</formula>
      <formula>50000</formula>
    </cfRule>
    <cfRule type="cellIs" dxfId="438" priority="2684" stopIfTrue="1" operator="between">
      <formula>40</formula>
      <formula>500</formula>
    </cfRule>
    <cfRule type="cellIs" dxfId="437" priority="2685" stopIfTrue="1" operator="between">
      <formula>500.1</formula>
      <formula>50000</formula>
    </cfRule>
    <cfRule type="cellIs" dxfId="436" priority="2686" stopIfTrue="1" operator="between">
      <formula>20</formula>
      <formula>1000</formula>
    </cfRule>
  </conditionalFormatting>
  <conditionalFormatting sqref="AT4:AT10 AT12:AT13 AT15:AT32 AT34:AT36 AT38:AT42 AT44:AT373 AT375:AT566 AT568:AT778 AT781:AT968">
    <cfRule type="cellIs" dxfId="435" priority="3396" stopIfTrue="1" operator="equal">
      <formula>30</formula>
    </cfRule>
    <cfRule type="cellIs" dxfId="434" priority="3395" stopIfTrue="1" operator="equal">
      <formula>30</formula>
    </cfRule>
    <cfRule type="cellIs" dxfId="433" priority="3397" stopIfTrue="1" operator="equal">
      <formula>30</formula>
    </cfRule>
    <cfRule type="cellIs" dxfId="432" priority="3394" stopIfTrue="1" operator="equal">
      <formula>30</formula>
    </cfRule>
  </conditionalFormatting>
  <conditionalFormatting sqref="AT44:AT373 AR71:AS71 AU71 AW71 AY71:AZ71 AR87:AS87 AU87 AY87:AZ87 AW87:AW128 AY88:AY128 AU136 AW136 AY136:AZ136 AU144 AW144 AY144:AZ144 AW201 AY201 AU209 AW209 AY209:AZ209 AU258 AW258 AY258 AU279 AW279 AY279:AZ279 AT375:AT453 AT454:AU454 AW454 AY454:AZ454 AT515:AU515 AW515 AY515:AZ515 AT589:AU589 AW589 AY589:AZ589 AT637:AU637 AW637 AY637:AZ637 AT687:AU687 AW687 AY687:AZ687 AT762:AU762 AW762 AY762:AZ762 AT864:AU864 AW864 AY864:AZ864 AT4:AT10 AT12:AT13 AT15:AT32 AT34:AT36 AT38:AT42 AT455:AT514 AT516:AT566 AT568:AT588 AT590:AT636 AT638:AT686 AT688:AT761 AT763:AT778 AT781:AT863 AT865:AT968">
    <cfRule type="cellIs" dxfId="431" priority="3420" stopIfTrue="1" operator="equal">
      <formula>31</formula>
    </cfRule>
  </conditionalFormatting>
  <conditionalFormatting sqref="AT280:AT374">
    <cfRule type="cellIs" dxfId="430" priority="3053" stopIfTrue="1" operator="equal">
      <formula>31</formula>
    </cfRule>
  </conditionalFormatting>
  <conditionalFormatting sqref="AT374">
    <cfRule type="cellIs" dxfId="429" priority="3020" stopIfTrue="1" operator="equal">
      <formula>30</formula>
    </cfRule>
    <cfRule type="cellIs" dxfId="428" priority="3019" stopIfTrue="1" operator="equal">
      <formula>30</formula>
    </cfRule>
    <cfRule type="cellIs" dxfId="427" priority="3018" stopIfTrue="1" operator="equal">
      <formula>31</formula>
    </cfRule>
    <cfRule type="cellIs" dxfId="426" priority="3043" stopIfTrue="1" operator="equal">
      <formula>30</formula>
    </cfRule>
    <cfRule type="cellIs" dxfId="425" priority="3036" stopIfTrue="1" operator="equal">
      <formula>31</formula>
    </cfRule>
    <cfRule type="cellIs" dxfId="424" priority="3033" stopIfTrue="1" operator="equal">
      <formula>30</formula>
    </cfRule>
    <cfRule type="cellIs" dxfId="423" priority="3021" stopIfTrue="1" operator="equal">
      <formula>30</formula>
    </cfRule>
    <cfRule type="cellIs" dxfId="422" priority="3022" stopIfTrue="1" operator="equal">
      <formula>30</formula>
    </cfRule>
    <cfRule type="cellIs" dxfId="421" priority="3024" stopIfTrue="1" operator="equal">
      <formula>31</formula>
    </cfRule>
    <cfRule type="cellIs" dxfId="420" priority="3042" stopIfTrue="1" operator="equal">
      <formula>31</formula>
    </cfRule>
    <cfRule type="cellIs" dxfId="419" priority="3047" stopIfTrue="1" operator="equal">
      <formula>31</formula>
    </cfRule>
    <cfRule type="cellIs" dxfId="418" priority="3052" stopIfTrue="1" operator="equal">
      <formula>30</formula>
    </cfRule>
    <cfRule type="cellIs" dxfId="417" priority="3027" stopIfTrue="1" operator="equal">
      <formula>30</formula>
    </cfRule>
    <cfRule type="cellIs" dxfId="416" priority="3028" stopIfTrue="1" operator="equal">
      <formula>30</formula>
    </cfRule>
    <cfRule type="cellIs" dxfId="415" priority="3029" stopIfTrue="1" operator="equal">
      <formula>31</formula>
    </cfRule>
    <cfRule type="cellIs" dxfId="414" priority="3030" stopIfTrue="1" operator="equal">
      <formula>31</formula>
    </cfRule>
    <cfRule type="cellIs" dxfId="413" priority="3041" stopIfTrue="1" operator="equal">
      <formula>31</formula>
    </cfRule>
    <cfRule type="cellIs" dxfId="412" priority="3040" stopIfTrue="1" operator="equal">
      <formula>30</formula>
    </cfRule>
    <cfRule type="cellIs" dxfId="411" priority="3049" stopIfTrue="1" operator="equal">
      <formula>30</formula>
    </cfRule>
    <cfRule type="cellIs" dxfId="410" priority="3026" stopIfTrue="1" operator="equal">
      <formula>30</formula>
    </cfRule>
    <cfRule type="cellIs" dxfId="409" priority="3046" stopIfTrue="1" operator="equal">
      <formula>30</formula>
    </cfRule>
    <cfRule type="cellIs" dxfId="408" priority="3045" stopIfTrue="1" operator="equal">
      <formula>30</formula>
    </cfRule>
    <cfRule type="cellIs" dxfId="407" priority="3048" stopIfTrue="1" operator="equal">
      <formula>31</formula>
    </cfRule>
    <cfRule type="cellIs" dxfId="406" priority="3025" stopIfTrue="1" operator="equal">
      <formula>30</formula>
    </cfRule>
    <cfRule type="cellIs" dxfId="405" priority="3031" stopIfTrue="1" operator="equal">
      <formula>30</formula>
    </cfRule>
    <cfRule type="cellIs" dxfId="404" priority="3050" stopIfTrue="1" operator="equal">
      <formula>30</formula>
    </cfRule>
    <cfRule type="cellIs" dxfId="403" priority="3032" stopIfTrue="1" operator="equal">
      <formula>30</formula>
    </cfRule>
    <cfRule type="cellIs" dxfId="402" priority="3051" stopIfTrue="1" operator="equal">
      <formula>30</formula>
    </cfRule>
    <cfRule type="cellIs" dxfId="401" priority="3034" stopIfTrue="1" operator="equal">
      <formula>30</formula>
    </cfRule>
    <cfRule type="cellIs" dxfId="400" priority="3035" stopIfTrue="1" operator="equal">
      <formula>31</formula>
    </cfRule>
    <cfRule type="cellIs" dxfId="399" priority="3039" stopIfTrue="1" operator="equal">
      <formula>30</formula>
    </cfRule>
    <cfRule type="cellIs" dxfId="398" priority="3023" stopIfTrue="1" operator="equal">
      <formula>31</formula>
    </cfRule>
    <cfRule type="cellIs" dxfId="397" priority="3044" stopIfTrue="1" operator="equal">
      <formula>30</formula>
    </cfRule>
    <cfRule type="cellIs" dxfId="396" priority="3037" stopIfTrue="1" operator="equal">
      <formula>30</formula>
    </cfRule>
    <cfRule type="cellIs" dxfId="395" priority="3038" stopIfTrue="1" operator="equal">
      <formula>30</formula>
    </cfRule>
  </conditionalFormatting>
  <conditionalFormatting sqref="AT375:AT566 AT568:AT778 AT781:AT955 AT957:AT968">
    <cfRule type="cellIs" dxfId="394" priority="3245" stopIfTrue="1" operator="equal">
      <formula>30</formula>
    </cfRule>
    <cfRule type="cellIs" dxfId="393" priority="3246" stopIfTrue="1" operator="equal">
      <formula>30</formula>
    </cfRule>
    <cfRule type="cellIs" dxfId="392" priority="3247" stopIfTrue="1" operator="equal">
      <formula>30</formula>
    </cfRule>
    <cfRule type="cellIs" dxfId="391" priority="3355" stopIfTrue="1" operator="equal">
      <formula>30</formula>
    </cfRule>
    <cfRule type="cellIs" dxfId="390" priority="3354" stopIfTrue="1" operator="equal">
      <formula>31</formula>
    </cfRule>
    <cfRule type="cellIs" dxfId="389" priority="3357" stopIfTrue="1" operator="equal">
      <formula>30</formula>
    </cfRule>
    <cfRule type="cellIs" dxfId="388" priority="3358" stopIfTrue="1" operator="equal">
      <formula>30</formula>
    </cfRule>
    <cfRule type="cellIs" dxfId="387" priority="3356" stopIfTrue="1" operator="equal">
      <formula>30</formula>
    </cfRule>
    <cfRule type="cellIs" dxfId="386" priority="3244" stopIfTrue="1" operator="equal">
      <formula>31</formula>
    </cfRule>
    <cfRule type="cellIs" dxfId="385" priority="3248" stopIfTrue="1" operator="equal">
      <formula>30</formula>
    </cfRule>
  </conditionalFormatting>
  <conditionalFormatting sqref="AT375:AT566 AT568:AT778 AT781:AT968 AT44:AT373 AT4:AT10 AT12:AT13 AT15:AT32 AT34:AT36 AT38:AT42">
    <cfRule type="cellIs" dxfId="384" priority="3393" stopIfTrue="1" operator="equal">
      <formula>31</formula>
    </cfRule>
  </conditionalFormatting>
  <conditionalFormatting sqref="AT375:AT566 AT568:AT778 AT781:AT968">
    <cfRule type="cellIs" dxfId="383" priority="3319" stopIfTrue="1" operator="equal">
      <formula>31</formula>
    </cfRule>
    <cfRule type="cellIs" dxfId="382" priority="3277" stopIfTrue="1" operator="equal">
      <formula>30</formula>
    </cfRule>
    <cfRule type="cellIs" dxfId="381" priority="3276" stopIfTrue="1" operator="equal">
      <formula>30</formula>
    </cfRule>
    <cfRule type="cellIs" dxfId="380" priority="3275" stopIfTrue="1" operator="equal">
      <formula>30</formula>
    </cfRule>
    <cfRule type="cellIs" dxfId="379" priority="3274" stopIfTrue="1" operator="equal">
      <formula>30</formula>
    </cfRule>
    <cfRule type="cellIs" dxfId="378" priority="3273" stopIfTrue="1" operator="equal">
      <formula>31</formula>
    </cfRule>
    <cfRule type="cellIs" dxfId="377" priority="3323" stopIfTrue="1" operator="equal">
      <formula>30</formula>
    </cfRule>
    <cfRule type="cellIs" dxfId="376" priority="3322" stopIfTrue="1" operator="equal">
      <formula>30</formula>
    </cfRule>
    <cfRule type="cellIs" dxfId="375" priority="3321" stopIfTrue="1" operator="equal">
      <formula>30</formula>
    </cfRule>
    <cfRule type="cellIs" dxfId="374" priority="3320" stopIfTrue="1" operator="equal">
      <formula>30</formula>
    </cfRule>
  </conditionalFormatting>
  <conditionalFormatting sqref="AT375:AT566">
    <cfRule type="cellIs" dxfId="373" priority="3216" stopIfTrue="1" operator="equal">
      <formula>30</formula>
    </cfRule>
    <cfRule type="cellIs" dxfId="372" priority="3213" stopIfTrue="1" operator="equal">
      <formula>30</formula>
    </cfRule>
    <cfRule type="cellIs" dxfId="371" priority="3214" stopIfTrue="1" operator="equal">
      <formula>30</formula>
    </cfRule>
    <cfRule type="cellIs" dxfId="370" priority="3215" stopIfTrue="1" operator="equal">
      <formula>30</formula>
    </cfRule>
    <cfRule type="cellIs" dxfId="369" priority="3212" stopIfTrue="1" operator="equal">
      <formula>31</formula>
    </cfRule>
  </conditionalFormatting>
  <conditionalFormatting sqref="AT568:AT968">
    <cfRule type="cellIs" dxfId="368" priority="2665" stopIfTrue="1" operator="equal">
      <formula>30</formula>
    </cfRule>
    <cfRule type="cellIs" dxfId="367" priority="2662" stopIfTrue="1" operator="equal">
      <formula>30</formula>
    </cfRule>
    <cfRule type="cellIs" dxfId="366" priority="2663" stopIfTrue="1" operator="equal">
      <formula>30</formula>
    </cfRule>
    <cfRule type="cellIs" dxfId="365" priority="2664" stopIfTrue="1" operator="equal">
      <formula>30</formula>
    </cfRule>
    <cfRule type="cellIs" dxfId="364" priority="2661" stopIfTrue="1" operator="equal">
      <formula>31</formula>
    </cfRule>
  </conditionalFormatting>
  <conditionalFormatting sqref="AT763:AT863">
    <cfRule type="cellIs" dxfId="363" priority="2672" stopIfTrue="1" operator="equal">
      <formula>31</formula>
    </cfRule>
  </conditionalFormatting>
  <conditionalFormatting sqref="AT779:AT780">
    <cfRule type="cellIs" dxfId="362" priority="2576" stopIfTrue="1" operator="equal">
      <formula>31</formula>
    </cfRule>
    <cfRule type="cellIs" dxfId="361" priority="2593" stopIfTrue="1" operator="equal">
      <formula>31</formula>
    </cfRule>
    <cfRule type="cellIs" dxfId="360" priority="2594" stopIfTrue="1" operator="equal">
      <formula>30</formula>
    </cfRule>
    <cfRule type="cellIs" dxfId="359" priority="2613" stopIfTrue="1" operator="equal">
      <formula>30</formula>
    </cfRule>
    <cfRule type="cellIs" dxfId="358" priority="2614" stopIfTrue="1" operator="equal">
      <formula>30</formula>
    </cfRule>
    <cfRule type="cellIs" dxfId="357" priority="2595" stopIfTrue="1" operator="equal">
      <formula>30</formula>
    </cfRule>
    <cfRule type="cellIs" dxfId="356" priority="2648" stopIfTrue="1" operator="equal">
      <formula>30</formula>
    </cfRule>
    <cfRule type="cellIs" dxfId="355" priority="2647" stopIfTrue="1" operator="equal">
      <formula>30</formula>
    </cfRule>
    <cfRule type="cellIs" dxfId="354" priority="2587" stopIfTrue="1" operator="equal">
      <formula>31</formula>
    </cfRule>
    <cfRule type="cellIs" dxfId="353" priority="2612" stopIfTrue="1" operator="equal">
      <formula>30</formula>
    </cfRule>
    <cfRule type="cellIs" dxfId="352" priority="2596" stopIfTrue="1" operator="equal">
      <formula>30</formula>
    </cfRule>
    <cfRule type="cellIs" dxfId="351" priority="2611" stopIfTrue="1" operator="equal">
      <formula>30</formula>
    </cfRule>
    <cfRule type="cellIs" dxfId="350" priority="2631" stopIfTrue="1" operator="equal">
      <formula>30</formula>
    </cfRule>
    <cfRule type="cellIs" dxfId="349" priority="2646" stopIfTrue="1" operator="equal">
      <formula>30</formula>
    </cfRule>
    <cfRule type="cellIs" dxfId="348" priority="2645" stopIfTrue="1" operator="equal">
      <formula>30</formula>
    </cfRule>
    <cfRule type="cellIs" dxfId="347" priority="2644" stopIfTrue="1" operator="equal">
      <formula>31</formula>
    </cfRule>
    <cfRule type="cellIs" dxfId="346" priority="2597" stopIfTrue="1" operator="equal">
      <formula>30</formula>
    </cfRule>
    <cfRule type="cellIs" dxfId="345" priority="2604" stopIfTrue="1" operator="equal">
      <formula>31</formula>
    </cfRule>
    <cfRule type="cellIs" dxfId="344" priority="2655" stopIfTrue="1" operator="equal">
      <formula>31</formula>
    </cfRule>
    <cfRule type="cellIs" dxfId="343" priority="2577" stopIfTrue="1" operator="equal">
      <formula>30</formula>
    </cfRule>
    <cfRule type="cellIs" dxfId="342" priority="2638" stopIfTrue="1" operator="equal">
      <formula>31</formula>
    </cfRule>
    <cfRule type="cellIs" dxfId="341" priority="2610" stopIfTrue="1" operator="equal">
      <formula>31</formula>
    </cfRule>
    <cfRule type="cellIs" dxfId="340" priority="2621" stopIfTrue="1" operator="equal">
      <formula>31</formula>
    </cfRule>
    <cfRule type="cellIs" dxfId="339" priority="2578" stopIfTrue="1" operator="equal">
      <formula>30</formula>
    </cfRule>
    <cfRule type="cellIs" dxfId="338" priority="2579" stopIfTrue="1" operator="equal">
      <formula>30</formula>
    </cfRule>
    <cfRule type="cellIs" dxfId="337" priority="2580" stopIfTrue="1" operator="equal">
      <formula>30</formula>
    </cfRule>
    <cfRule type="cellIs" dxfId="336" priority="2630" stopIfTrue="1" operator="equal">
      <formula>30</formula>
    </cfRule>
    <cfRule type="cellIs" dxfId="335" priority="2629" stopIfTrue="1" operator="equal">
      <formula>30</formula>
    </cfRule>
    <cfRule type="cellIs" dxfId="334" priority="2628" stopIfTrue="1" operator="equal">
      <formula>30</formula>
    </cfRule>
    <cfRule type="cellIs" dxfId="333" priority="2627" stopIfTrue="1" operator="equal">
      <formula>31</formula>
    </cfRule>
  </conditionalFormatting>
  <conditionalFormatting sqref="AT129:AU129 AW4:AW10 AW12:AW13 AW15:AW31 AW34:AW35 AW38:AW42 AW72:AW86 AW88:AW165 AW167:AW386 AW388:AW453 AW455:AW514 AW516:AW588 AW590:AW636 AW638:AW686 AW688:AW761 AW763:AW778 AW781:AW863 AW867:AW967 AY12:AY541 AY543:AY968 AZ279 AZ454 AZ515 AZ589 AZ637 AZ687:BD687 AZ762:BD762 AZ864 AZ387 AY4:AY10 F14:J14 AZ14:BD14 F33:J33 AZ33 AZ37:BD37 AZ43 AZ71 AZ87 AQ120 AU120 AZ129 AZ136 AZ144 AZ209">
    <cfRule type="cellIs" dxfId="332" priority="3398" stopIfTrue="1" operator="between">
      <formula>20</formula>
      <formula>39.99</formula>
    </cfRule>
  </conditionalFormatting>
  <conditionalFormatting sqref="AT279:AU279 AW279 AY279 AT375:AT453 AT454:AU454 AW454 AY454 AT515:AU515 AW515 AY515 AT589:AU589 AW589 AY589 AT637:AU637 AW637 AY637 AT687:AU687 AW687 AY687 AT762:AU762 AW762 AY762 AT864:AU864 AW864 AY864 AT455:AT514 AT516:AT566 AT568:AT588 AT590:AT636 AT638:AT686 AT688:AT761 AT763:AT778 AT781:AT863 AT865:AT968">
    <cfRule type="cellIs" dxfId="331" priority="3294" stopIfTrue="1" operator="equal">
      <formula>31</formula>
    </cfRule>
  </conditionalFormatting>
  <conditionalFormatting sqref="AT279:AU279 AW279 AY279 AT375:AT453 AT454:AU454 AW454 AY454 AT515:AU515 AW515 AY515 AT589:AU589 AW589 AY589 AT637:AU637 AW637 AY637 AT687:AU687 AW687 AY687 AT762:AU762 AW762 AY762 AT864:AU864 AW864 AY864 AT455:AT514 AT516:AT566 AT568:AT588 AT590:AT636 AT638:AT686 AT688:AT761 AT865:AT968">
    <cfRule type="cellIs" dxfId="330" priority="3233" stopIfTrue="1" operator="equal">
      <formula>31</formula>
    </cfRule>
  </conditionalFormatting>
  <conditionalFormatting sqref="AT279:AU279 AW279 AY279:AZ279 AT375:AT453 AT454:AU454 AW454 AY454:AZ454 AT515:AU515 AW515 AY515:AZ515 AT589:AU589 AW589 AY589:AZ589 AT637:AU637 AW637 AY637:AZ637 AT687:AU687 AW687 AY687:AZ687 AT762:AU762 AW762 AY762:AZ762 AT864:AU864 AW864 AY864:AZ864 AT455:AT514 AT516:AT566 AT568:AT588 AT590:AT636 AT638:AT686 AT688:AT761 AT763:AT778 AT781:AT863 AT865:AT968">
    <cfRule type="cellIs" dxfId="329" priority="3340" stopIfTrue="1" operator="equal">
      <formula>31</formula>
    </cfRule>
  </conditionalFormatting>
  <conditionalFormatting sqref="AU279 AU387 AU454 AU515 AU589 AU637 AU687 AU762 AU864">
    <cfRule type="cellIs" dxfId="328" priority="3143" stopIfTrue="1" operator="between">
      <formula>20</formula>
      <formula>1000</formula>
    </cfRule>
  </conditionalFormatting>
  <conditionalFormatting sqref="AU279 AU454 AU515 AU589 AU637 AU687 AU762 AU864">
    <cfRule type="cellIs" dxfId="327" priority="3144" stopIfTrue="1" operator="equal">
      <formula>31</formula>
    </cfRule>
    <cfRule type="cellIs" dxfId="326" priority="3148" stopIfTrue="1" operator="equal">
      <formula>31</formula>
    </cfRule>
    <cfRule type="cellIs" dxfId="325" priority="3147" stopIfTrue="1" operator="between">
      <formula>20</formula>
      <formula>1000</formula>
    </cfRule>
  </conditionalFormatting>
  <conditionalFormatting sqref="AU374:AU376">
    <cfRule type="cellIs" dxfId="324" priority="3080" stopIfTrue="1" operator="between">
      <formula>20</formula>
      <formula>1000</formula>
    </cfRule>
  </conditionalFormatting>
  <conditionalFormatting sqref="AU502 AU576 AU624 AU674 AU749 AU851 AU956">
    <cfRule type="cellIs" dxfId="323" priority="3145" stopIfTrue="1" operator="between">
      <formula>20</formula>
      <formula>1000</formula>
    </cfRule>
    <cfRule type="cellIs" dxfId="322" priority="3146" stopIfTrue="1" operator="equal">
      <formula>31</formula>
    </cfRule>
  </conditionalFormatting>
  <conditionalFormatting sqref="AW4:AW10 AY4:AY10 AW12:AW13 AY12:AY541 F14:J14 AZ14:BD14 AW15:AW31 F33:J33 AZ33 AW34:AW35 AZ37:BD37 AW38:AW42 AZ43 AZ71 AW72:AW86 AZ87 AW88:AW165 AQ120 AU120 AT129:AU129 AZ129 AZ136 AZ144 AW167:AW386 AZ209 AZ279 AZ387 AW388:AW453 AZ454 AW455:AW514 AZ515 AW516:AW588 AY543:AY968 AZ589 AW590:AW636 AZ637 AW638:AW686 AZ687:BD687 AW688:AW761 AZ762:BD762 AW763:AW778 AW781:AW863 AZ864 AW867:AW967">
    <cfRule type="cellIs" dxfId="321" priority="3399" stopIfTrue="1" operator="between">
      <formula>40</formula>
      <formula>500</formula>
    </cfRule>
    <cfRule type="cellIs" dxfId="320" priority="3400" stopIfTrue="1" operator="between">
      <formula>500.1</formula>
      <formula>5000</formula>
    </cfRule>
  </conditionalFormatting>
  <conditionalFormatting sqref="AW4:AW42 AW72:AW86 AW88:AW165 AW167:AW386 AW388:AW453 AW455:AW514 AW516:AW588 AW591:AW636 AW638:AW686 AW688:AW761 AW763:AW778 AW781:AW863 AW867:AW967">
    <cfRule type="cellIs" dxfId="319" priority="3378" stopIfTrue="1" operator="equal">
      <formula>"40.0"</formula>
    </cfRule>
    <cfRule type="cellIs" dxfId="318" priority="3380" stopIfTrue="1" operator="between">
      <formula>-9.9</formula>
      <formula>-10</formula>
    </cfRule>
    <cfRule type="cellIs" dxfId="317" priority="3379" stopIfTrue="1" operator="between">
      <formula>-8.1</formula>
      <formula>-10</formula>
    </cfRule>
    <cfRule type="cellIs" dxfId="316" priority="3381" stopIfTrue="1" operator="between">
      <formula>-9.9</formula>
      <formula>-10</formula>
    </cfRule>
  </conditionalFormatting>
  <conditionalFormatting sqref="AW4:AW42 AW388:AW453 AW455:AW514 AW516:AW588 AW638:AW686 AW688:AW761 AW781:AW863 AW867:AW967 AW167:AW386 AW591:AW636 AW763:AW778 AW72:AW86 AW88:AW165">
    <cfRule type="cellIs" dxfId="315" priority="3377" stopIfTrue="1" operator="between">
      <formula>45</formula>
      <formula>100</formula>
    </cfRule>
  </conditionalFormatting>
  <conditionalFormatting sqref="AW32">
    <cfRule type="cellIs" dxfId="314" priority="3342" stopIfTrue="1" operator="between">
      <formula>-20</formula>
      <formula>-15</formula>
    </cfRule>
    <cfRule type="cellIs" dxfId="313" priority="3344" stopIfTrue="1" operator="between">
      <formula>45</formula>
      <formula>500</formula>
    </cfRule>
    <cfRule type="cellIs" dxfId="312" priority="3343" stopIfTrue="1" operator="between">
      <formula>40</formula>
      <formula>500</formula>
    </cfRule>
  </conditionalFormatting>
  <conditionalFormatting sqref="AW37">
    <cfRule type="cellIs" dxfId="311" priority="3376" stopIfTrue="1" operator="greaterThan">
      <formula>"0.1"</formula>
    </cfRule>
    <cfRule type="cellIs" dxfId="310" priority="3375" stopIfTrue="1" operator="between">
      <formula>0.1</formula>
      <formula>10</formula>
    </cfRule>
    <cfRule type="cellIs" dxfId="309" priority="3374" stopIfTrue="1" operator="lessThan">
      <formula>-0.001</formula>
    </cfRule>
  </conditionalFormatting>
  <conditionalFormatting sqref="AW279 AW387 AW454 AW515 AW589 AW637 AW687 AW762 AW864">
    <cfRule type="cellIs" dxfId="308" priority="3121" stopIfTrue="1" operator="between">
      <formula>20</formula>
      <formula>1000</formula>
    </cfRule>
  </conditionalFormatting>
  <conditionalFormatting sqref="AW279 AW454 AW515 AW589 AW637 AW687 AW762 AW864">
    <cfRule type="cellIs" dxfId="307" priority="3142" stopIfTrue="1" operator="equal">
      <formula>31</formula>
    </cfRule>
    <cfRule type="cellIs" dxfId="306" priority="3122" stopIfTrue="1" operator="equal">
      <formula>31</formula>
    </cfRule>
  </conditionalFormatting>
  <conditionalFormatting sqref="AW280:AW386 AW388:AW453 AW455:AW514 AW516:AW588 AW590:AW636 AW638:AW686 AW688:AW761 AW763:AW778 AW781:AW863 AW867:AW967 AY543:AY968">
    <cfRule type="cellIs" dxfId="305" priority="3278" stopIfTrue="1" operator="between">
      <formula>20</formula>
      <formula>39.99</formula>
    </cfRule>
  </conditionalFormatting>
  <conditionalFormatting sqref="AW280:AW386 AW388:AW453 AW455:AW514 AW516:AW588 AW590:AW636 AW638:AW686 AW688:AW761 AW763:AW778 AW781:AW863 AW867:AW967">
    <cfRule type="cellIs" dxfId="304" priority="3140" stopIfTrue="1" operator="between">
      <formula>500.1</formula>
      <formula>5000</formula>
    </cfRule>
    <cfRule type="cellIs" dxfId="303" priority="3139" stopIfTrue="1" operator="between">
      <formula>40</formula>
      <formula>500</formula>
    </cfRule>
    <cfRule type="cellIs" dxfId="302" priority="3138" stopIfTrue="1" operator="between">
      <formula>20</formula>
      <formula>39.99</formula>
    </cfRule>
  </conditionalFormatting>
  <conditionalFormatting sqref="AW280:AW386 AW388:AW453 AW455:AW514 AW516:AW588 AW590:AW636 AW638:AW686 AW688:AW761 AW867:AW967">
    <cfRule type="cellIs" dxfId="301" priority="3119" stopIfTrue="1" operator="between">
      <formula>40</formula>
      <formula>500</formula>
    </cfRule>
    <cfRule type="cellIs" dxfId="300" priority="3120" stopIfTrue="1" operator="between">
      <formula>500.1</formula>
      <formula>5000</formula>
    </cfRule>
  </conditionalFormatting>
  <conditionalFormatting sqref="AW280:AW386 AW388:AW453 AW455:AW514 AW516:AW588 AW591:AW636 AW638:AW686 AW688:AW761 AW763:AW778 AW781:AW863 AW867:AW967">
    <cfRule type="cellIs" dxfId="299" priority="3136" stopIfTrue="1" operator="between">
      <formula>-9.9</formula>
      <formula>-10</formula>
    </cfRule>
    <cfRule type="cellIs" dxfId="298" priority="3266" stopIfTrue="1" operator="between">
      <formula>-8.1</formula>
      <formula>-10</formula>
    </cfRule>
    <cfRule type="cellIs" dxfId="297" priority="3265" stopIfTrue="1" operator="equal">
      <formula>"40.0"</formula>
    </cfRule>
    <cfRule type="cellIs" dxfId="296" priority="3134" stopIfTrue="1" operator="equal">
      <formula>"40.0"</formula>
    </cfRule>
    <cfRule type="cellIs" dxfId="295" priority="3267" stopIfTrue="1" operator="between">
      <formula>-9.9</formula>
      <formula>-10</formula>
    </cfRule>
    <cfRule type="cellIs" dxfId="294" priority="3268" stopIfTrue="1" operator="between">
      <formula>-9.9</formula>
      <formula>-10</formula>
    </cfRule>
    <cfRule type="cellIs" dxfId="293" priority="3135" stopIfTrue="1" operator="between">
      <formula>-8.1</formula>
      <formula>-10</formula>
    </cfRule>
    <cfRule type="cellIs" dxfId="292" priority="3137" stopIfTrue="1" operator="between">
      <formula>-9.9</formula>
      <formula>-10</formula>
    </cfRule>
  </conditionalFormatting>
  <conditionalFormatting sqref="AW280:AW386 AW388:AW453 AW455:AW514 AW516:AW588 AW638:AW686 AW688:AW761 AW763:AW778 AW781:AW863 AW867:AW967 AW590:AW636 AY543:AY968 AZ279 AZ387 AZ454 AZ515 AZ589 AZ637 AZ687:BD687 AZ762:BD762 AZ864">
    <cfRule type="cellIs" dxfId="291" priority="3324" stopIfTrue="1" operator="between">
      <formula>20</formula>
      <formula>39.99</formula>
    </cfRule>
  </conditionalFormatting>
  <conditionalFormatting sqref="AW280:AW386 AW388:AW453 AW455:AW514 AW516:AW588 AW638:AW686 AW688:AW761 AW763:AW778 AW781:AW863 AW867:AW967 AW590:AW636 AY543:AY968">
    <cfRule type="cellIs" dxfId="290" priority="3217" stopIfTrue="1" operator="between">
      <formula>20</formula>
      <formula>39.99</formula>
    </cfRule>
  </conditionalFormatting>
  <conditionalFormatting sqref="AW280:AW386 AW388:AW453 AW455:AW514 AW516:AW588 AW638:AW686 AW688:AW761 AW763:AW778 AW781:AW863 AW867:AW967">
    <cfRule type="cellIs" dxfId="289" priority="3207" stopIfTrue="1" operator="between">
      <formula>-9.9</formula>
      <formula>-10</formula>
    </cfRule>
    <cfRule type="cellIs" dxfId="288" priority="3204" stopIfTrue="1" operator="equal">
      <formula>"40.0"</formula>
    </cfRule>
    <cfRule type="cellIs" dxfId="287" priority="3205" stopIfTrue="1" operator="between">
      <formula>-8.1</formula>
      <formula>-10</formula>
    </cfRule>
    <cfRule type="cellIs" dxfId="286" priority="3206" stopIfTrue="1" operator="between">
      <formula>-9.9</formula>
      <formula>-10</formula>
    </cfRule>
    <cfRule type="cellIs" dxfId="285" priority="3314" stopIfTrue="1" operator="between">
      <formula>-9.9</formula>
      <formula>-10</formula>
    </cfRule>
    <cfRule type="cellIs" dxfId="284" priority="3311" stopIfTrue="1" operator="equal">
      <formula>"40.0"</formula>
    </cfRule>
    <cfRule type="cellIs" dxfId="283" priority="3312" stopIfTrue="1" operator="between">
      <formula>-8.1</formula>
      <formula>-10</formula>
    </cfRule>
    <cfRule type="cellIs" dxfId="282" priority="3310" stopIfTrue="1" operator="between">
      <formula>45</formula>
      <formula>100</formula>
    </cfRule>
    <cfRule type="cellIs" dxfId="281" priority="3313" stopIfTrue="1" operator="between">
      <formula>-9.9</formula>
      <formula>-10</formula>
    </cfRule>
    <cfRule type="cellIs" dxfId="280" priority="3203" stopIfTrue="1" operator="between">
      <formula>45</formula>
      <formula>100</formula>
    </cfRule>
  </conditionalFormatting>
  <conditionalFormatting sqref="AW280:AW386 AW388:AW453 AW455:AW514 AW516:AW588 AW638:AW686 AW688:AW761 AW867:AW967 AW590:AW636">
    <cfRule type="cellIs" dxfId="279" priority="3118" stopIfTrue="1" operator="between">
      <formula>20</formula>
      <formula>39.99</formula>
    </cfRule>
  </conditionalFormatting>
  <conditionalFormatting sqref="AW280:AW386 AW388:AW453 AW455:AW514 AW516:AW588 AW638:AW686 AW688:AW761 AW867:AW967">
    <cfRule type="cellIs" dxfId="278" priority="3117" stopIfTrue="1" operator="between">
      <formula>-9.9</formula>
      <formula>-10</formula>
    </cfRule>
    <cfRule type="cellIs" dxfId="277" priority="3115" stopIfTrue="1" operator="between">
      <formula>-8.1</formula>
      <formula>-10</formula>
    </cfRule>
    <cfRule type="cellIs" dxfId="276" priority="3113" stopIfTrue="1" operator="between">
      <formula>45</formula>
      <formula>100</formula>
    </cfRule>
    <cfRule type="cellIs" dxfId="275" priority="3114" stopIfTrue="1" operator="equal">
      <formula>"40.0"</formula>
    </cfRule>
    <cfRule type="cellIs" dxfId="274" priority="3116" stopIfTrue="1" operator="between">
      <formula>-9.9</formula>
      <formula>-10</formula>
    </cfRule>
  </conditionalFormatting>
  <conditionalFormatting sqref="AW280:AW386 AW388:AW453 AW455:AW514 AW516:AW588 AY543:AY968 AW590:AW636 AW638:AW686 AW688:AW761 AW763:AW778 AW781:AW863 AW867:AW967">
    <cfRule type="cellIs" dxfId="273" priority="3219" stopIfTrue="1" operator="between">
      <formula>500.1</formula>
      <formula>5000</formula>
    </cfRule>
    <cfRule type="cellIs" dxfId="272" priority="3279" stopIfTrue="1" operator="between">
      <formula>40</formula>
      <formula>500</formula>
    </cfRule>
    <cfRule type="cellIs" dxfId="271" priority="3218" stopIfTrue="1" operator="between">
      <formula>40</formula>
      <formula>500</formula>
    </cfRule>
    <cfRule type="cellIs" dxfId="270" priority="3280" stopIfTrue="1" operator="between">
      <formula>500.1</formula>
      <formula>5000</formula>
    </cfRule>
  </conditionalFormatting>
  <conditionalFormatting sqref="AW375:AW376">
    <cfRule type="cellIs" dxfId="269" priority="3079" stopIfTrue="1" operator="between">
      <formula>20</formula>
      <formula>1000</formula>
    </cfRule>
  </conditionalFormatting>
  <conditionalFormatting sqref="AW375:AW440 AW442:AW501 AW503:AW575 AW578:AW673 AW675:AW778 AW781:AW850 AW854:AW954 AW957:AW968 AY543:AY968 BA674:BD674 BA749:BD749">
    <cfRule type="cellIs" dxfId="268" priority="3359" stopIfTrue="1" operator="between">
      <formula>20</formula>
      <formula>39.99</formula>
    </cfRule>
  </conditionalFormatting>
  <conditionalFormatting sqref="AW375:AW440 AW442:AW501 AW503:AW575 AW578:AW673 AW675:AW778 AW781:AW850 AW854:AW954 AW957:AW968 AY543:AY968">
    <cfRule type="cellIs" dxfId="267" priority="3249" stopIfTrue="1" operator="between">
      <formula>20</formula>
      <formula>39.99</formula>
    </cfRule>
  </conditionalFormatting>
  <conditionalFormatting sqref="AW375:AW440 AW442:AW501 AW503:AW575 AW578:AW673 AW675:AW778 AW781:AW850 AW854:AW954 AW957:AW968">
    <cfRule type="cellIs" dxfId="266" priority="3349" stopIfTrue="1" operator="between">
      <formula>-9.9</formula>
      <formula>-10</formula>
    </cfRule>
    <cfRule type="cellIs" dxfId="265" priority="3236" stopIfTrue="1" operator="equal">
      <formula>"40.0"</formula>
    </cfRule>
    <cfRule type="cellIs" dxfId="264" priority="3348" stopIfTrue="1" operator="between">
      <formula>-9.9</formula>
      <formula>-10</formula>
    </cfRule>
    <cfRule type="cellIs" dxfId="263" priority="3237" stopIfTrue="1" operator="between">
      <formula>-8.1</formula>
      <formula>-10</formula>
    </cfRule>
    <cfRule type="cellIs" dxfId="262" priority="3238" stopIfTrue="1" operator="between">
      <formula>-9.9</formula>
      <formula>-10</formula>
    </cfRule>
    <cfRule type="cellIs" dxfId="261" priority="3346" stopIfTrue="1" operator="equal">
      <formula>"40.0"</formula>
    </cfRule>
    <cfRule type="cellIs" dxfId="260" priority="3239" stopIfTrue="1" operator="between">
      <formula>-9.9</formula>
      <formula>-10</formula>
    </cfRule>
    <cfRule type="cellIs" dxfId="259" priority="3347" stopIfTrue="1" operator="between">
      <formula>-8.1</formula>
      <formula>-10</formula>
    </cfRule>
  </conditionalFormatting>
  <conditionalFormatting sqref="AW375:AW440 AW442:AW501 AW503:AW575 AY543:AY968 AW578:AW673 AW675:AW778 AW781:AW850 AW854:AW954 AW957:AW968">
    <cfRule type="cellIs" dxfId="258" priority="3251" stopIfTrue="1" operator="between">
      <formula>500.1</formula>
      <formula>5000</formula>
    </cfRule>
    <cfRule type="cellIs" dxfId="257" priority="3250" stopIfTrue="1" operator="between">
      <formula>40</formula>
      <formula>500</formula>
    </cfRule>
  </conditionalFormatting>
  <conditionalFormatting sqref="AW375:AW440 AW442:AW501 AW503:AW575 AY543:AY968 AW578:AW673 BA674:BD674 AW675:AW778 BA749:BD749 AW781:AW850 AW854:AW954 AW957:AW968">
    <cfRule type="cellIs" dxfId="256" priority="3360" stopIfTrue="1" operator="between">
      <formula>40</formula>
      <formula>500</formula>
    </cfRule>
    <cfRule type="cellIs" dxfId="255" priority="3361" stopIfTrue="1" operator="between">
      <formula>500.1</formula>
      <formula>5000</formula>
    </cfRule>
  </conditionalFormatting>
  <conditionalFormatting sqref="AW375:AW440 AW442:AW501 AW503:AW576 AW578:AW673 AW675:AW778 AW781:AW850 AW854:AW954 AW957:AW968">
    <cfRule type="cellIs" dxfId="254" priority="3128" stopIfTrue="1" operator="between">
      <formula>20</formula>
      <formula>39.99</formula>
    </cfRule>
    <cfRule type="cellIs" dxfId="253" priority="3127" stopIfTrue="1" operator="between">
      <formula>-9.9</formula>
      <formula>-10</formula>
    </cfRule>
    <cfRule type="cellIs" dxfId="252" priority="3126" stopIfTrue="1" operator="between">
      <formula>-9.9</formula>
      <formula>-10</formula>
    </cfRule>
    <cfRule type="cellIs" dxfId="251" priority="3125" stopIfTrue="1" operator="between">
      <formula>-8.1</formula>
      <formula>-10</formula>
    </cfRule>
    <cfRule type="cellIs" dxfId="250" priority="3124" stopIfTrue="1" operator="equal">
      <formula>"40.0"</formula>
    </cfRule>
    <cfRule type="cellIs" dxfId="249" priority="3130" stopIfTrue="1" operator="between">
      <formula>500.1</formula>
      <formula>5000</formula>
    </cfRule>
    <cfRule type="cellIs" dxfId="248" priority="3129" stopIfTrue="1" operator="between">
      <formula>40</formula>
      <formula>500</formula>
    </cfRule>
  </conditionalFormatting>
  <conditionalFormatting sqref="AW387 AW454 AW515 AW589 AW637 AW687 AW762 AW864 AW279">
    <cfRule type="cellIs" dxfId="247" priority="3141" stopIfTrue="1" operator="between">
      <formula>20</formula>
      <formula>1000</formula>
    </cfRule>
  </conditionalFormatting>
  <conditionalFormatting sqref="AW388:AW453 AW455:AW514 AW516:AW588 AW638:AW686 AW688:AW761 AW781:AW863 AW867:AW967 AW280:AW386 AW591:AW636 AW763:AW778">
    <cfRule type="cellIs" dxfId="246" priority="3264" stopIfTrue="1" operator="between">
      <formula>45</formula>
      <formula>100</formula>
    </cfRule>
    <cfRule type="cellIs" dxfId="245" priority="3133" stopIfTrue="1" operator="between">
      <formula>45</formula>
      <formula>100</formula>
    </cfRule>
  </conditionalFormatting>
  <conditionalFormatting sqref="AW441 AW502 AW576 AW674 AW749 AW851 AW956">
    <cfRule type="cellIs" dxfId="244" priority="3132" stopIfTrue="1" operator="equal">
      <formula>31</formula>
    </cfRule>
  </conditionalFormatting>
  <conditionalFormatting sqref="AW442:AW501 AW503:AW575 AW578:AW673 AW675:AW778 AW854:AW954 AW375:AW440 AW781:AW850 AW957:AW968">
    <cfRule type="cellIs" dxfId="243" priority="3345" stopIfTrue="1" operator="between">
      <formula>45</formula>
      <formula>100</formula>
    </cfRule>
    <cfRule type="cellIs" dxfId="242" priority="3235" stopIfTrue="1" operator="between">
      <formula>45</formula>
      <formula>100</formula>
    </cfRule>
  </conditionalFormatting>
  <conditionalFormatting sqref="AW442:AW501 AW503:AW576 AW578:AW673 AW675:AW778 AW854:AW954 AW375:AW440 AW957:AW968 AW781:AW850">
    <cfRule type="cellIs" dxfId="241" priority="3123" stopIfTrue="1" operator="between">
      <formula>45</formula>
      <formula>100</formula>
    </cfRule>
  </conditionalFormatting>
  <conditionalFormatting sqref="AW576 AW749 AW374 AW441 AW502 AW674 AW956 AW851">
    <cfRule type="cellIs" dxfId="240" priority="3131" stopIfTrue="1" operator="between">
      <formula>20</formula>
      <formula>1000</formula>
    </cfRule>
  </conditionalFormatting>
  <conditionalFormatting sqref="AW590">
    <cfRule type="cellIs" dxfId="239" priority="3303" stopIfTrue="1" operator="between">
      <formula>-9.9</formula>
      <formula>-10</formula>
    </cfRule>
    <cfRule type="cellIs" dxfId="238" priority="3304" stopIfTrue="1" operator="between">
      <formula>-9.9</formula>
      <formula>-10</formula>
    </cfRule>
    <cfRule type="cellIs" dxfId="237" priority="2403" stopIfTrue="1" operator="between">
      <formula>45</formula>
      <formula>100</formula>
    </cfRule>
    <cfRule type="cellIs" dxfId="236" priority="2404" stopIfTrue="1" operator="equal">
      <formula>"40.0"</formula>
    </cfRule>
    <cfRule type="cellIs" dxfId="235" priority="2405" stopIfTrue="1" operator="between">
      <formula>-8.1</formula>
      <formula>-10</formula>
    </cfRule>
    <cfRule type="cellIs" dxfId="234" priority="2406" stopIfTrue="1" operator="between">
      <formula>-9.9</formula>
      <formula>-10</formula>
    </cfRule>
    <cfRule type="cellIs" dxfId="233" priority="2407" stopIfTrue="1" operator="between">
      <formula>-9.9</formula>
      <formula>-10</formula>
    </cfRule>
    <cfRule type="cellIs" dxfId="232" priority="2408" stopIfTrue="1" operator="between">
      <formula>45</formula>
      <formula>100</formula>
    </cfRule>
    <cfRule type="cellIs" dxfId="231" priority="2409" stopIfTrue="1" operator="equal">
      <formula>"40.0"</formula>
    </cfRule>
    <cfRule type="cellIs" dxfId="230" priority="2410" stopIfTrue="1" operator="between">
      <formula>-8.1</formula>
      <formula>-10</formula>
    </cfRule>
    <cfRule type="cellIs" dxfId="229" priority="2411" stopIfTrue="1" operator="between">
      <formula>-9.9</formula>
      <formula>-10</formula>
    </cfRule>
    <cfRule type="cellIs" dxfId="228" priority="2412" stopIfTrue="1" operator="between">
      <formula>-9.9</formula>
      <formula>-10</formula>
    </cfRule>
    <cfRule type="cellIs" dxfId="227" priority="2413" stopIfTrue="1" operator="between">
      <formula>45</formula>
      <formula>100</formula>
    </cfRule>
    <cfRule type="cellIs" dxfId="226" priority="2414" stopIfTrue="1" operator="equal">
      <formula>"40.0"</formula>
    </cfRule>
    <cfRule type="cellIs" dxfId="225" priority="2415" stopIfTrue="1" operator="between">
      <formula>-8.1</formula>
      <formula>-10</formula>
    </cfRule>
    <cfRule type="cellIs" dxfId="224" priority="2416" stopIfTrue="1" operator="between">
      <formula>-9.9</formula>
      <formula>-10</formula>
    </cfRule>
    <cfRule type="cellIs" dxfId="223" priority="2417" stopIfTrue="1" operator="between">
      <formula>-9.9</formula>
      <formula>-10</formula>
    </cfRule>
    <cfRule type="cellIs" dxfId="222" priority="2418" stopIfTrue="1" operator="between">
      <formula>45</formula>
      <formula>100</formula>
    </cfRule>
    <cfRule type="cellIs" dxfId="221" priority="2419" stopIfTrue="1" operator="equal">
      <formula>"40.0"</formula>
    </cfRule>
    <cfRule type="cellIs" dxfId="220" priority="2420" stopIfTrue="1" operator="between">
      <formula>-8.1</formula>
      <formula>-10</formula>
    </cfRule>
    <cfRule type="cellIs" dxfId="219" priority="2421" stopIfTrue="1" operator="between">
      <formula>-9.9</formula>
      <formula>-10</formula>
    </cfRule>
    <cfRule type="cellIs" dxfId="218" priority="2422" stopIfTrue="1" operator="between">
      <formula>-9.9</formula>
      <formula>-10</formula>
    </cfRule>
    <cfRule type="cellIs" dxfId="217" priority="2424" stopIfTrue="1" operator="equal">
      <formula>"40.0"</formula>
    </cfRule>
    <cfRule type="cellIs" dxfId="216" priority="2425" stopIfTrue="1" operator="between">
      <formula>-8.1</formula>
      <formula>-10</formula>
    </cfRule>
    <cfRule type="cellIs" dxfId="215" priority="2426" stopIfTrue="1" operator="between">
      <formula>-9.9</formula>
      <formula>-10</formula>
    </cfRule>
    <cfRule type="cellIs" dxfId="214" priority="2427" stopIfTrue="1" operator="between">
      <formula>-9.9</formula>
      <formula>-10</formula>
    </cfRule>
    <cfRule type="cellIs" dxfId="213" priority="2428" stopIfTrue="1" operator="between">
      <formula>45</formula>
      <formula>100</formula>
    </cfRule>
    <cfRule type="cellIs" dxfId="212" priority="2429" stopIfTrue="1" operator="equal">
      <formula>"40.0"</formula>
    </cfRule>
    <cfRule type="cellIs" dxfId="211" priority="2430" stopIfTrue="1" operator="between">
      <formula>-8.1</formula>
      <formula>-10</formula>
    </cfRule>
    <cfRule type="cellIs" dxfId="210" priority="2431" stopIfTrue="1" operator="between">
      <formula>-9.9</formula>
      <formula>-10</formula>
    </cfRule>
    <cfRule type="cellIs" dxfId="209" priority="2432" stopIfTrue="1" operator="between">
      <formula>-9.9</formula>
      <formula>-10</formula>
    </cfRule>
    <cfRule type="cellIs" dxfId="208" priority="3103" stopIfTrue="1" operator="between">
      <formula>45</formula>
      <formula>100</formula>
    </cfRule>
    <cfRule type="cellIs" dxfId="207" priority="3104" stopIfTrue="1" operator="equal">
      <formula>"40.0"</formula>
    </cfRule>
    <cfRule type="cellIs" dxfId="206" priority="3105" stopIfTrue="1" operator="between">
      <formula>-8.1</formula>
      <formula>-10</formula>
    </cfRule>
    <cfRule type="cellIs" dxfId="205" priority="3106" stopIfTrue="1" operator="between">
      <formula>-9.9</formula>
      <formula>-10</formula>
    </cfRule>
    <cfRule type="cellIs" dxfId="204" priority="3107" stopIfTrue="1" operator="between">
      <formula>-9.9</formula>
      <formula>-10</formula>
    </cfRule>
    <cfRule type="cellIs" dxfId="203" priority="2423" stopIfTrue="1" operator="between">
      <formula>45</formula>
      <formula>100</formula>
    </cfRule>
    <cfRule type="cellIs" dxfId="202" priority="3193" stopIfTrue="1" operator="between">
      <formula>45</formula>
      <formula>100</formula>
    </cfRule>
    <cfRule type="cellIs" dxfId="201" priority="3194" stopIfTrue="1" operator="equal">
      <formula>"40.0"</formula>
    </cfRule>
    <cfRule type="cellIs" dxfId="200" priority="3195" stopIfTrue="1" operator="between">
      <formula>-8.1</formula>
      <formula>-10</formula>
    </cfRule>
    <cfRule type="cellIs" dxfId="199" priority="3196" stopIfTrue="1" operator="between">
      <formula>-9.9</formula>
      <formula>-10</formula>
    </cfRule>
    <cfRule type="cellIs" dxfId="198" priority="3197" stopIfTrue="1" operator="between">
      <formula>-9.9</formula>
      <formula>-10</formula>
    </cfRule>
    <cfRule type="cellIs" dxfId="197" priority="3300" stopIfTrue="1" operator="between">
      <formula>45</formula>
      <formula>100</formula>
    </cfRule>
    <cfRule type="cellIs" dxfId="196" priority="3301" stopIfTrue="1" operator="equal">
      <formula>"40.0"</formula>
    </cfRule>
    <cfRule type="cellIs" dxfId="195" priority="3302" stopIfTrue="1" operator="between">
      <formula>-8.1</formula>
      <formula>-10</formula>
    </cfRule>
  </conditionalFormatting>
  <conditionalFormatting sqref="AW590:AW636">
    <cfRule type="cellIs" dxfId="194" priority="3109" stopIfTrue="1" operator="equal">
      <formula>"40.0"</formula>
    </cfRule>
    <cfRule type="cellIs" dxfId="193" priority="3110" stopIfTrue="1" operator="between">
      <formula>-8.1</formula>
      <formula>-10</formula>
    </cfRule>
    <cfRule type="cellIs" dxfId="192" priority="3111" stopIfTrue="1" operator="between">
      <formula>-9.9</formula>
      <formula>-10</formula>
    </cfRule>
    <cfRule type="cellIs" dxfId="191" priority="3112" stopIfTrue="1" operator="between">
      <formula>-9.9</formula>
      <formula>-10</formula>
    </cfRule>
    <cfRule type="cellIs" dxfId="190" priority="3201" stopIfTrue="1" operator="between">
      <formula>-9.9</formula>
      <formula>-10</formula>
    </cfRule>
    <cfRule type="cellIs" dxfId="189" priority="3305" stopIfTrue="1" operator="between">
      <formula>45</formula>
      <formula>100</formula>
    </cfRule>
    <cfRule type="cellIs" dxfId="188" priority="3306" stopIfTrue="1" operator="equal">
      <formula>"40.0"</formula>
    </cfRule>
    <cfRule type="cellIs" dxfId="187" priority="3307" stopIfTrue="1" operator="between">
      <formula>-8.1</formula>
      <formula>-10</formula>
    </cfRule>
    <cfRule type="cellIs" dxfId="186" priority="3308" stopIfTrue="1" operator="between">
      <formula>-9.9</formula>
      <formula>-10</formula>
    </cfRule>
    <cfRule type="cellIs" dxfId="185" priority="3309" stopIfTrue="1" operator="between">
      <formula>-9.9</formula>
      <formula>-10</formula>
    </cfRule>
    <cfRule type="cellIs" dxfId="184" priority="3202" stopIfTrue="1" operator="between">
      <formula>-9.9</formula>
      <formula>-10</formula>
    </cfRule>
    <cfRule type="cellIs" dxfId="183" priority="3200" stopIfTrue="1" operator="between">
      <formula>-8.1</formula>
      <formula>-10</formula>
    </cfRule>
    <cfRule type="cellIs" dxfId="182" priority="3199" stopIfTrue="1" operator="equal">
      <formula>"40.0"</formula>
    </cfRule>
    <cfRule type="cellIs" dxfId="181" priority="3198" stopIfTrue="1" operator="between">
      <formula>45</formula>
      <formula>100</formula>
    </cfRule>
    <cfRule type="cellIs" dxfId="180" priority="3108" stopIfTrue="1" operator="between">
      <formula>45</formula>
      <formula>100</formula>
    </cfRule>
  </conditionalFormatting>
  <conditionalFormatting sqref="AW763:AW863">
    <cfRule type="cellIs" dxfId="179" priority="2656" stopIfTrue="1" operator="between">
      <formula>45</formula>
      <formula>100</formula>
    </cfRule>
    <cfRule type="cellIs" dxfId="178" priority="2667" stopIfTrue="1" operator="between">
      <formula>40</formula>
      <formula>500</formula>
    </cfRule>
    <cfRule type="cellIs" dxfId="177" priority="2657" stopIfTrue="1" operator="equal">
      <formula>"40.0"</formula>
    </cfRule>
    <cfRule type="cellIs" dxfId="176" priority="2658" stopIfTrue="1" operator="between">
      <formula>-8.1</formula>
      <formula>-10</formula>
    </cfRule>
    <cfRule type="cellIs" dxfId="175" priority="2660" stopIfTrue="1" operator="between">
      <formula>-9.9</formula>
      <formula>-10</formula>
    </cfRule>
    <cfRule type="cellIs" dxfId="174" priority="2659" stopIfTrue="1" operator="between">
      <formula>-9.9</formula>
      <formula>-10</formula>
    </cfRule>
    <cfRule type="cellIs" dxfId="173" priority="2668" stopIfTrue="1" operator="between">
      <formula>500.1</formula>
      <formula>5000</formula>
    </cfRule>
    <cfRule type="cellIs" dxfId="172" priority="2666" stopIfTrue="1" operator="between">
      <formula>20</formula>
      <formula>39.99</formula>
    </cfRule>
  </conditionalFormatting>
  <conditionalFormatting sqref="AW779:AW780">
    <cfRule type="cellIs" dxfId="171" priority="2561" stopIfTrue="1" operator="between">
      <formula>-9.9</formula>
      <formula>-10</formula>
    </cfRule>
    <cfRule type="cellIs" dxfId="170" priority="2600" stopIfTrue="1" operator="between">
      <formula>500.1</formula>
      <formula>5000</formula>
    </cfRule>
    <cfRule type="cellIs" dxfId="169" priority="2625" stopIfTrue="1" operator="between">
      <formula>-9.9</formula>
      <formula>-10</formula>
    </cfRule>
    <cfRule type="cellIs" dxfId="168" priority="2626" stopIfTrue="1" operator="between">
      <formula>-9.9</formula>
      <formula>-10</formula>
    </cfRule>
    <cfRule type="cellIs" dxfId="167" priority="2591" stopIfTrue="1" operator="between">
      <formula>-9.9</formula>
      <formula>-10</formula>
    </cfRule>
    <cfRule type="cellIs" dxfId="166" priority="2622" stopIfTrue="1" operator="between">
      <formula>45</formula>
      <formula>100</formula>
    </cfRule>
    <cfRule type="cellIs" dxfId="165" priority="2623" stopIfTrue="1" operator="equal">
      <formula>"40.0"</formula>
    </cfRule>
    <cfRule type="cellIs" dxfId="164" priority="2624" stopIfTrue="1" operator="between">
      <formula>-8.1</formula>
      <formula>-10</formula>
    </cfRule>
    <cfRule type="cellIs" dxfId="163" priority="2590" stopIfTrue="1" operator="between">
      <formula>-8.1</formula>
      <formula>-10</formula>
    </cfRule>
    <cfRule type="cellIs" dxfId="162" priority="2632" stopIfTrue="1" operator="between">
      <formula>20</formula>
      <formula>39.99</formula>
    </cfRule>
    <cfRule type="cellIs" dxfId="161" priority="2633" stopIfTrue="1" operator="between">
      <formula>40</formula>
      <formula>500</formula>
    </cfRule>
    <cfRule type="cellIs" dxfId="160" priority="2589" stopIfTrue="1" operator="equal">
      <formula>"40.0"</formula>
    </cfRule>
    <cfRule type="cellIs" dxfId="159" priority="2634" stopIfTrue="1" operator="between">
      <formula>500.1</formula>
      <formula>5000</formula>
    </cfRule>
    <cfRule type="cellIs" dxfId="158" priority="2588" stopIfTrue="1" operator="between">
      <formula>45</formula>
      <formula>100</formula>
    </cfRule>
    <cfRule type="cellIs" dxfId="157" priority="2605" stopIfTrue="1" operator="between">
      <formula>45</formula>
      <formula>100</formula>
    </cfRule>
    <cfRule type="cellIs" dxfId="156" priority="2606" stopIfTrue="1" operator="equal">
      <formula>"40.0"</formula>
    </cfRule>
    <cfRule type="cellIs" dxfId="155" priority="2581" stopIfTrue="1" operator="between">
      <formula>20</formula>
      <formula>39.99</formula>
    </cfRule>
    <cfRule type="cellIs" dxfId="154" priority="2575" stopIfTrue="1" operator="between">
      <formula>-9.9</formula>
      <formula>-10</formula>
    </cfRule>
    <cfRule type="cellIs" dxfId="153" priority="2574" stopIfTrue="1" operator="between">
      <formula>-9.9</formula>
      <formula>-10</formula>
    </cfRule>
    <cfRule type="cellIs" dxfId="152" priority="2573" stopIfTrue="1" operator="between">
      <formula>-8.1</formula>
      <formula>-10</formula>
    </cfRule>
    <cfRule type="cellIs" dxfId="151" priority="2572" stopIfTrue="1" operator="equal">
      <formula>"40.0"</formula>
    </cfRule>
    <cfRule type="cellIs" dxfId="150" priority="2571" stopIfTrue="1" operator="between">
      <formula>45</formula>
      <formula>100</formula>
    </cfRule>
    <cfRule type="cellIs" dxfId="149" priority="2559" stopIfTrue="1" operator="between">
      <formula>-8.1</formula>
      <formula>-10</formula>
    </cfRule>
    <cfRule type="cellIs" dxfId="148" priority="2560" stopIfTrue="1" operator="between">
      <formula>-9.9</formula>
      <formula>-10</formula>
    </cfRule>
    <cfRule type="cellIs" dxfId="147" priority="2562" stopIfTrue="1" operator="between">
      <formula>20</formula>
      <formula>39.99</formula>
    </cfRule>
    <cfRule type="cellIs" dxfId="146" priority="2563" stopIfTrue="1" operator="between">
      <formula>40</formula>
      <formula>500</formula>
    </cfRule>
    <cfRule type="cellIs" dxfId="145" priority="2558" stopIfTrue="1" operator="equal">
      <formula>"40.0"</formula>
    </cfRule>
    <cfRule type="cellIs" dxfId="144" priority="2557" stopIfTrue="1" operator="between">
      <formula>45</formula>
      <formula>100</formula>
    </cfRule>
    <cfRule type="cellIs" dxfId="143" priority="2556" stopIfTrue="1" operator="between">
      <formula>500.1</formula>
      <formula>5000</formula>
    </cfRule>
    <cfRule type="cellIs" dxfId="142" priority="2564" stopIfTrue="1" operator="between">
      <formula>500.1</formula>
      <formula>5000</formula>
    </cfRule>
    <cfRule type="cellIs" dxfId="141" priority="2546" stopIfTrue="1" operator="between">
      <formula>20</formula>
      <formula>39.99</formula>
    </cfRule>
    <cfRule type="cellIs" dxfId="140" priority="2607" stopIfTrue="1" operator="between">
      <formula>-8.1</formula>
      <formula>-10</formula>
    </cfRule>
    <cfRule type="cellIs" dxfId="139" priority="2608" stopIfTrue="1" operator="between">
      <formula>-9.9</formula>
      <formula>-10</formula>
    </cfRule>
    <cfRule type="cellIs" dxfId="138" priority="2639" stopIfTrue="1" operator="between">
      <formula>45</formula>
      <formula>100</formula>
    </cfRule>
    <cfRule type="cellIs" dxfId="137" priority="2640" stopIfTrue="1" operator="equal">
      <formula>"40.0"</formula>
    </cfRule>
    <cfRule type="cellIs" dxfId="136" priority="2641" stopIfTrue="1" operator="between">
      <formula>-8.1</formula>
      <formula>-10</formula>
    </cfRule>
    <cfRule type="cellIs" dxfId="135" priority="2642" stopIfTrue="1" operator="between">
      <formula>-9.9</formula>
      <formula>-10</formula>
    </cfRule>
    <cfRule type="cellIs" dxfId="134" priority="2643" stopIfTrue="1" operator="between">
      <formula>-9.9</formula>
      <formula>-10</formula>
    </cfRule>
    <cfRule type="cellIs" dxfId="133" priority="2555" stopIfTrue="1" operator="between">
      <formula>40</formula>
      <formula>500</formula>
    </cfRule>
    <cfRule type="cellIs" dxfId="132" priority="2554" stopIfTrue="1" operator="between">
      <formula>20</formula>
      <formula>39.99</formula>
    </cfRule>
    <cfRule type="cellIs" dxfId="131" priority="2553" stopIfTrue="1" operator="between">
      <formula>-9.9</formula>
      <formula>-10</formula>
    </cfRule>
    <cfRule type="cellIs" dxfId="130" priority="2552" stopIfTrue="1" operator="between">
      <formula>-9.9</formula>
      <formula>-10</formula>
    </cfRule>
    <cfRule type="cellIs" dxfId="129" priority="2551" stopIfTrue="1" operator="between">
      <formula>-8.1</formula>
      <formula>-10</formula>
    </cfRule>
    <cfRule type="cellIs" dxfId="128" priority="2550" stopIfTrue="1" operator="equal">
      <formula>"40.0"</formula>
    </cfRule>
    <cfRule type="cellIs" dxfId="127" priority="2549" stopIfTrue="1" operator="between">
      <formula>45</formula>
      <formula>100</formula>
    </cfRule>
    <cfRule type="cellIs" dxfId="126" priority="2548" stopIfTrue="1" operator="between">
      <formula>500.1</formula>
      <formula>5000</formula>
    </cfRule>
    <cfRule type="cellIs" dxfId="125" priority="2547" stopIfTrue="1" operator="between">
      <formula>40</formula>
      <formula>500</formula>
    </cfRule>
    <cfRule type="cellIs" dxfId="124" priority="2609" stopIfTrue="1" operator="between">
      <formula>-9.9</formula>
      <formula>-10</formula>
    </cfRule>
    <cfRule type="cellIs" dxfId="123" priority="2649" stopIfTrue="1" operator="between">
      <formula>20</formula>
      <formula>39.99</formula>
    </cfRule>
    <cfRule type="cellIs" dxfId="122" priority="2650" stopIfTrue="1" operator="between">
      <formula>40</formula>
      <formula>500</formula>
    </cfRule>
    <cfRule type="cellIs" dxfId="121" priority="2545" stopIfTrue="1" operator="between">
      <formula>-9.9</formula>
      <formula>-10</formula>
    </cfRule>
    <cfRule type="cellIs" dxfId="120" priority="2544" stopIfTrue="1" operator="between">
      <formula>-9.9</formula>
      <formula>-10</formula>
    </cfRule>
    <cfRule type="cellIs" dxfId="119" priority="2543" stopIfTrue="1" operator="between">
      <formula>-8.1</formula>
      <formula>-10</formula>
    </cfRule>
    <cfRule type="cellIs" dxfId="118" priority="2542" stopIfTrue="1" operator="equal">
      <formula>"40.0"</formula>
    </cfRule>
    <cfRule type="cellIs" dxfId="117" priority="2541" stopIfTrue="1" operator="between">
      <formula>45</formula>
      <formula>100</formula>
    </cfRule>
    <cfRule type="cellIs" dxfId="116" priority="2583" stopIfTrue="1" operator="between">
      <formula>500.1</formula>
      <formula>5000</formula>
    </cfRule>
    <cfRule type="cellIs" dxfId="115" priority="2582" stopIfTrue="1" operator="between">
      <formula>40</formula>
      <formula>500</formula>
    </cfRule>
    <cfRule type="cellIs" dxfId="114" priority="2615" stopIfTrue="1" operator="between">
      <formula>20</formula>
      <formula>39.99</formula>
    </cfRule>
    <cfRule type="cellIs" dxfId="113" priority="2616" stopIfTrue="1" operator="between">
      <formula>40</formula>
      <formula>500</formula>
    </cfRule>
    <cfRule type="cellIs" dxfId="112" priority="2617" stopIfTrue="1" operator="between">
      <formula>500.1</formula>
      <formula>5000</formula>
    </cfRule>
    <cfRule type="cellIs" dxfId="111" priority="2592" stopIfTrue="1" operator="between">
      <formula>-9.9</formula>
      <formula>-10</formula>
    </cfRule>
    <cfRule type="cellIs" dxfId="110" priority="2598" stopIfTrue="1" operator="between">
      <formula>20</formula>
      <formula>39.99</formula>
    </cfRule>
    <cfRule type="cellIs" dxfId="109" priority="2651" stopIfTrue="1" operator="between">
      <formula>500.1</formula>
      <formula>5000</formula>
    </cfRule>
    <cfRule type="cellIs" dxfId="108" priority="2599" stopIfTrue="1" operator="between">
      <formula>40</formula>
      <formula>500</formula>
    </cfRule>
  </conditionalFormatting>
  <conditionalFormatting sqref="AY5:AY10 AY12:AY15 F14:J14 AZ14:BD14 AY17:AY18 AY20:AY21 AY23:AY30 AY32:AY33 F33:J33 AZ33 AY35:AY36 AY38:AY39 AY41:AY42 AY137:AY278 AZ209 AY377:AY386 AY455:AY541 AZ515 AY543:AY636 AZ589">
    <cfRule type="cellIs" dxfId="107" priority="3403" stopIfTrue="1" operator="between">
      <formula>500.1</formula>
      <formula>50000</formula>
    </cfRule>
    <cfRule type="cellIs" dxfId="106" priority="3402" stopIfTrue="1" operator="between">
      <formula>40</formula>
      <formula>500</formula>
    </cfRule>
    <cfRule type="cellIs" dxfId="105" priority="3401" stopIfTrue="1" operator="between">
      <formula>20</formula>
      <formula>39.999</formula>
    </cfRule>
  </conditionalFormatting>
  <conditionalFormatting sqref="AY279 AY454 AY515 AY589 AY637 AY687 AY762 AY864">
    <cfRule type="cellIs" dxfId="104" priority="3086" stopIfTrue="1" operator="equal">
      <formula>31</formula>
    </cfRule>
    <cfRule type="cellIs" dxfId="103" priority="3102" stopIfTrue="1" operator="equal">
      <formula>31</formula>
    </cfRule>
  </conditionalFormatting>
  <conditionalFormatting sqref="AY366:AY373 AY442:AY541 AY543:AY623">
    <cfRule type="cellIs" dxfId="102" priority="3253" stopIfTrue="1" operator="between">
      <formula>40</formula>
      <formula>500</formula>
    </cfRule>
    <cfRule type="cellIs" dxfId="101" priority="3254" stopIfTrue="1" operator="between">
      <formula>500.1</formula>
      <formula>50000</formula>
    </cfRule>
    <cfRule type="cellIs" dxfId="100" priority="3364" stopIfTrue="1" operator="between">
      <formula>500.1</formula>
      <formula>50000</formula>
    </cfRule>
    <cfRule type="cellIs" dxfId="99" priority="3363" stopIfTrue="1" operator="between">
      <formula>40</formula>
      <formula>500</formula>
    </cfRule>
    <cfRule type="cellIs" dxfId="98" priority="3092" stopIfTrue="1" operator="between">
      <formula>500.1</formula>
      <formula>50000</formula>
    </cfRule>
    <cfRule type="cellIs" dxfId="97" priority="3091" stopIfTrue="1" operator="between">
      <formula>40</formula>
      <formula>500</formula>
    </cfRule>
  </conditionalFormatting>
  <conditionalFormatting sqref="AY374:AY376">
    <cfRule type="cellIs" dxfId="96" priority="3078" stopIfTrue="1" operator="between">
      <formula>20</formula>
      <formula>1000</formula>
    </cfRule>
  </conditionalFormatting>
  <conditionalFormatting sqref="AY377:AY386 AY455:AY541 AY543:AY636">
    <cfRule type="cellIs" dxfId="95" priority="3099" stopIfTrue="1" operator="between">
      <formula>40</formula>
      <formula>500</formula>
    </cfRule>
    <cfRule type="cellIs" dxfId="94" priority="3100" stopIfTrue="1" operator="between">
      <formula>500.1</formula>
      <formula>50000</formula>
    </cfRule>
    <cfRule type="cellIs" dxfId="93" priority="3222" stopIfTrue="1" operator="between">
      <formula>500.1</formula>
      <formula>50000</formula>
    </cfRule>
    <cfRule type="cellIs" dxfId="92" priority="3282" stopIfTrue="1" operator="between">
      <formula>40</formula>
      <formula>500</formula>
    </cfRule>
    <cfRule type="cellIs" dxfId="91" priority="3283" stopIfTrue="1" operator="between">
      <formula>500.1</formula>
      <formula>50000</formula>
    </cfRule>
    <cfRule type="cellIs" dxfId="90" priority="3221" stopIfTrue="1" operator="between">
      <formula>40</formula>
      <formula>500</formula>
    </cfRule>
  </conditionalFormatting>
  <conditionalFormatting sqref="AY377:AY386 AY455:AY541 AZ515 AY543:AY636 AZ589">
    <cfRule type="cellIs" dxfId="89" priority="3329" stopIfTrue="1" operator="between">
      <formula>500.1</formula>
      <formula>50000</formula>
    </cfRule>
    <cfRule type="cellIs" dxfId="88" priority="3328" stopIfTrue="1" operator="between">
      <formula>40</formula>
      <formula>500</formula>
    </cfRule>
  </conditionalFormatting>
  <conditionalFormatting sqref="AY377:AY386 AY543:AY636">
    <cfRule type="cellIs" dxfId="87" priority="3084" stopIfTrue="1" operator="between">
      <formula>500.1</formula>
      <formula>50000</formula>
    </cfRule>
    <cfRule type="cellIs" dxfId="86" priority="3083" stopIfTrue="1" operator="between">
      <formula>40</formula>
      <formula>500</formula>
    </cfRule>
  </conditionalFormatting>
  <conditionalFormatting sqref="AY441 AY502 AY576 AY674 AY749 AY851 AY956">
    <cfRule type="cellIs" dxfId="85" priority="3094" stopIfTrue="1" operator="equal">
      <formula>31</formula>
    </cfRule>
  </conditionalFormatting>
  <conditionalFormatting sqref="AY455:AY542">
    <cfRule type="cellIs" dxfId="84" priority="2540" stopIfTrue="1" operator="between">
      <formula>500.1</formula>
      <formula>50000</formula>
    </cfRule>
    <cfRule type="cellIs" dxfId="83" priority="2538" stopIfTrue="1" operator="between">
      <formula>20</formula>
      <formula>39.999</formula>
    </cfRule>
  </conditionalFormatting>
  <conditionalFormatting sqref="AY455:AY968">
    <cfRule type="cellIs" dxfId="82" priority="2539" stopIfTrue="1" operator="between">
      <formula>40</formula>
      <formula>500</formula>
    </cfRule>
  </conditionalFormatting>
  <conditionalFormatting sqref="AY502 AY576 AY674 AW749 AY749 AY851 AY956 AT749:AU749 AT956:AU956 AR374:AS374 AR441:AS441 AR502:AS502 AR576:AS576 AR674:AS674 AR851:AS851 AW374 AW441 AW502 AW576 AW674 AW851 AW956 AU502 AU576 AU624 AU674 AU851 AY441">
    <cfRule type="cellIs" dxfId="81" priority="3255" stopIfTrue="1" operator="between">
      <formula>20</formula>
      <formula>1000</formula>
    </cfRule>
  </conditionalFormatting>
  <conditionalFormatting sqref="AY502 AY576 AY674 AY749 AY851 AY956 AY441">
    <cfRule type="cellIs" dxfId="80" priority="3093" stopIfTrue="1" operator="between">
      <formula>20</formula>
      <formula>1000</formula>
    </cfRule>
  </conditionalFormatting>
  <conditionalFormatting sqref="AY502 AY576 AY674 BA674:BD674 AW749 AY749 BA749:BD749 AY851 AY956 AT749:AU749 AT956:AU956 AR374:AS374 AR441:AS441 AR502:AS502 AR576:AS576 AR674:AS674 AR851:AS851 AW374 AW441 AW502 AW576 AW674 AW851 AW956 AY441 AU502 AU576 AU624 AU674 AU851 AQ956">
    <cfRule type="cellIs" dxfId="79" priority="3365" stopIfTrue="1" operator="between">
      <formula>20</formula>
      <formula>1000</formula>
    </cfRule>
  </conditionalFormatting>
  <conditionalFormatting sqref="AY515 AY589 AY637 AY687 AY762 AY864 AT387:AU387 AT454:AU454 AT515:AU515 AT279:AU279 AT589:AU589 AT637:AU637 AT687:AU687 AT762:AU762 AT864:AU864 AW279 AW454 AW515 AW589 AW637 AW687 AW762 AW864 AY279 AY454">
    <cfRule type="cellIs" dxfId="78" priority="3223" stopIfTrue="1" operator="between">
      <formula>20</formula>
      <formula>1000</formula>
    </cfRule>
  </conditionalFormatting>
  <conditionalFormatting sqref="AY515 AY589 AY637 AY687 AY762 AY864 AT387:AU387 AT454:AU454 AT515:AU515 AT589:AU589 AT637:AU637 AT687:AU687 AT762:AU762 AT864:AU864 AY454 AW387 AW454 AW515 AW589 AW637 AW687 AW762 AW864 AT279:AU279 AW279 AY279">
    <cfRule type="cellIs" dxfId="77" priority="3284" stopIfTrue="1" operator="between">
      <formula>20</formula>
      <formula>1000</formula>
    </cfRule>
  </conditionalFormatting>
  <conditionalFormatting sqref="AY515 AY589 AY637 AY687 AY762 AY864 AY454 AY279">
    <cfRule type="cellIs" dxfId="76" priority="3101" stopIfTrue="1" operator="between">
      <formula>20</formula>
      <formula>1000</formula>
    </cfRule>
  </conditionalFormatting>
  <conditionalFormatting sqref="AY542">
    <cfRule type="cellIs" dxfId="75" priority="2531" stopIfTrue="1" operator="between">
      <formula>500.1</formula>
      <formula>5000</formula>
    </cfRule>
    <cfRule type="cellIs" dxfId="74" priority="2507" stopIfTrue="1" operator="between">
      <formula>500.1</formula>
      <formula>5000</formula>
    </cfRule>
    <cfRule type="cellIs" dxfId="73" priority="2506" stopIfTrue="1" operator="between">
      <formula>40</formula>
      <formula>500</formula>
    </cfRule>
    <cfRule type="cellIs" dxfId="72" priority="2505" stopIfTrue="1" operator="between">
      <formula>20</formula>
      <formula>39.99</formula>
    </cfRule>
    <cfRule type="cellIs" dxfId="71" priority="2504" stopIfTrue="1" operator="between">
      <formula>500.1</formula>
      <formula>50000</formula>
    </cfRule>
    <cfRule type="cellIs" dxfId="70" priority="2503" stopIfTrue="1" operator="between">
      <formula>40</formula>
      <formula>500</formula>
    </cfRule>
    <cfRule type="cellIs" dxfId="69" priority="2502" stopIfTrue="1" operator="between">
      <formula>20</formula>
      <formula>39.999</formula>
    </cfRule>
    <cfRule type="cellIs" dxfId="68" priority="2501" stopIfTrue="1" operator="between">
      <formula>500.1</formula>
      <formula>5000</formula>
    </cfRule>
    <cfRule type="cellIs" dxfId="67" priority="2500" stopIfTrue="1" operator="between">
      <formula>40</formula>
      <formula>500</formula>
    </cfRule>
    <cfRule type="cellIs" dxfId="66" priority="2499" stopIfTrue="1" operator="between">
      <formula>20</formula>
      <formula>39.99</formula>
    </cfRule>
    <cfRule type="cellIs" dxfId="65" priority="2498" stopIfTrue="1" operator="between">
      <formula>500.1</formula>
      <formula>50000</formula>
    </cfRule>
    <cfRule type="cellIs" dxfId="64" priority="2497" stopIfTrue="1" operator="between">
      <formula>40</formula>
      <formula>500</formula>
    </cfRule>
    <cfRule type="cellIs" dxfId="63" priority="2496" stopIfTrue="1" operator="between">
      <formula>20</formula>
      <formula>39.999</formula>
    </cfRule>
    <cfRule type="cellIs" dxfId="62" priority="2495" stopIfTrue="1" operator="between">
      <formula>500.1</formula>
      <formula>5000</formula>
    </cfRule>
    <cfRule type="cellIs" dxfId="61" priority="2494" stopIfTrue="1" operator="between">
      <formula>40</formula>
      <formula>500</formula>
    </cfRule>
    <cfRule type="cellIs" dxfId="60" priority="2493" stopIfTrue="1" operator="between">
      <formula>20</formula>
      <formula>39.99</formula>
    </cfRule>
    <cfRule type="cellIs" dxfId="59" priority="2492" stopIfTrue="1" operator="between">
      <formula>500.1</formula>
      <formula>50000</formula>
    </cfRule>
    <cfRule type="cellIs" dxfId="58" priority="2491" stopIfTrue="1" operator="between">
      <formula>40</formula>
      <formula>500</formula>
    </cfRule>
    <cfRule type="cellIs" dxfId="57" priority="2520" stopIfTrue="1" operator="between">
      <formula>20</formula>
      <formula>39.999</formula>
    </cfRule>
    <cfRule type="cellIs" dxfId="56" priority="2490" stopIfTrue="1" operator="between">
      <formula>20</formula>
      <formula>39.999</formula>
    </cfRule>
    <cfRule type="cellIs" dxfId="55" priority="2489" stopIfTrue="1" operator="between">
      <formula>500.1</formula>
      <formula>5000</formula>
    </cfRule>
    <cfRule type="cellIs" dxfId="54" priority="2488" stopIfTrue="1" operator="between">
      <formula>40</formula>
      <formula>500</formula>
    </cfRule>
    <cfRule type="cellIs" dxfId="53" priority="2487" stopIfTrue="1" operator="between">
      <formula>20</formula>
      <formula>39.99</formula>
    </cfRule>
    <cfRule type="cellIs" dxfId="52" priority="2521" stopIfTrue="1" operator="between">
      <formula>40</formula>
      <formula>500</formula>
    </cfRule>
    <cfRule type="cellIs" dxfId="51" priority="2522" stopIfTrue="1" operator="between">
      <formula>500.1</formula>
      <formula>50000</formula>
    </cfRule>
    <cfRule type="cellIs" dxfId="50" priority="2523" stopIfTrue="1" operator="between">
      <formula>20</formula>
      <formula>39.99</formula>
    </cfRule>
    <cfRule type="cellIs" dxfId="49" priority="2516" stopIfTrue="1" operator="between">
      <formula>500.1</formula>
      <formula>50000</formula>
    </cfRule>
    <cfRule type="cellIs" dxfId="48" priority="2518" stopIfTrue="1" operator="between">
      <formula>40</formula>
      <formula>500</formula>
    </cfRule>
    <cfRule type="cellIs" dxfId="47" priority="2524" stopIfTrue="1" operator="between">
      <formula>40</formula>
      <formula>500</formula>
    </cfRule>
    <cfRule type="cellIs" dxfId="46" priority="2525" stopIfTrue="1" operator="between">
      <formula>500.1</formula>
      <formula>5000</formula>
    </cfRule>
    <cfRule type="cellIs" dxfId="45" priority="2526" stopIfTrue="1" operator="between">
      <formula>20</formula>
      <formula>39.999</formula>
    </cfRule>
    <cfRule type="cellIs" dxfId="44" priority="2515" stopIfTrue="1" operator="between">
      <formula>40</formula>
      <formula>500</formula>
    </cfRule>
    <cfRule type="cellIs" dxfId="43" priority="2519" stopIfTrue="1" operator="between">
      <formula>500.1</formula>
      <formula>5000</formula>
    </cfRule>
    <cfRule type="cellIs" dxfId="42" priority="2514" stopIfTrue="1" operator="between">
      <formula>20</formula>
      <formula>39.999</formula>
    </cfRule>
    <cfRule type="cellIs" dxfId="41" priority="2513" stopIfTrue="1" operator="between">
      <formula>500.1</formula>
      <formula>5000</formula>
    </cfRule>
    <cfRule type="cellIs" dxfId="40" priority="2512" stopIfTrue="1" operator="between">
      <formula>40</formula>
      <formula>500</formula>
    </cfRule>
    <cfRule type="cellIs" dxfId="39" priority="2527" stopIfTrue="1" operator="between">
      <formula>40</formula>
      <formula>500</formula>
    </cfRule>
    <cfRule type="cellIs" dxfId="38" priority="2528" stopIfTrue="1" operator="between">
      <formula>500.1</formula>
      <formula>50000</formula>
    </cfRule>
    <cfRule type="cellIs" dxfId="37" priority="2529" stopIfTrue="1" operator="between">
      <formula>20</formula>
      <formula>39.99</formula>
    </cfRule>
    <cfRule type="cellIs" dxfId="36" priority="2517" stopIfTrue="1" operator="between">
      <formula>20</formula>
      <formula>39.99</formula>
    </cfRule>
    <cfRule type="cellIs" dxfId="35" priority="2530" stopIfTrue="1" operator="between">
      <formula>40</formula>
      <formula>500</formula>
    </cfRule>
    <cfRule type="cellIs" dxfId="34" priority="2511" stopIfTrue="1" operator="between">
      <formula>20</formula>
      <formula>39.99</formula>
    </cfRule>
    <cfRule type="cellIs" dxfId="33" priority="2510" stopIfTrue="1" operator="between">
      <formula>500.1</formula>
      <formula>50000</formula>
    </cfRule>
    <cfRule type="cellIs" dxfId="32" priority="2509" stopIfTrue="1" operator="between">
      <formula>40</formula>
      <formula>500</formula>
    </cfRule>
    <cfRule type="cellIs" dxfId="31" priority="2537" stopIfTrue="1" operator="between">
      <formula>500.1</formula>
      <formula>5000</formula>
    </cfRule>
    <cfRule type="cellIs" dxfId="30" priority="2536" stopIfTrue="1" operator="between">
      <formula>40</formula>
      <formula>500</formula>
    </cfRule>
    <cfRule type="cellIs" dxfId="29" priority="2534" stopIfTrue="1" operator="between">
      <formula>500.1</formula>
      <formula>50000</formula>
    </cfRule>
    <cfRule type="cellIs" dxfId="28" priority="2533" stopIfTrue="1" operator="between">
      <formula>40</formula>
      <formula>500</formula>
    </cfRule>
    <cfRule type="cellIs" dxfId="27" priority="2532" stopIfTrue="1" operator="between">
      <formula>20</formula>
      <formula>39.999</formula>
    </cfRule>
    <cfRule type="cellIs" dxfId="26" priority="2508" stopIfTrue="1" operator="between">
      <formula>20</formula>
      <formula>39.999</formula>
    </cfRule>
  </conditionalFormatting>
  <conditionalFormatting sqref="AY542:AY968">
    <cfRule type="cellIs" dxfId="25" priority="2535" stopIfTrue="1" operator="between">
      <formula>20</formula>
      <formula>39.99</formula>
    </cfRule>
  </conditionalFormatting>
  <conditionalFormatting sqref="AY543:AY623 AY442:AY541 AY366:AY373">
    <cfRule type="cellIs" dxfId="24" priority="3252" stopIfTrue="1" operator="between">
      <formula>20</formula>
      <formula>39.999</formula>
    </cfRule>
    <cfRule type="cellIs" dxfId="23" priority="3362" stopIfTrue="1" operator="between">
      <formula>20</formula>
      <formula>39.999</formula>
    </cfRule>
    <cfRule type="cellIs" dxfId="22" priority="3090" stopIfTrue="1" operator="between">
      <formula>20</formula>
      <formula>39.999</formula>
    </cfRule>
  </conditionalFormatting>
  <conditionalFormatting sqref="AY543:AY636 AY377:AY386">
    <cfRule type="cellIs" dxfId="21" priority="3082" stopIfTrue="1" operator="between">
      <formula>20</formula>
      <formula>39.999</formula>
    </cfRule>
  </conditionalFormatting>
  <conditionalFormatting sqref="AY543:AY636 AY455:AY541 AY377:AY386">
    <cfRule type="cellIs" dxfId="20" priority="3281" stopIfTrue="1" operator="between">
      <formula>20</formula>
      <formula>39.999</formula>
    </cfRule>
    <cfRule type="cellIs" dxfId="19" priority="3098" stopIfTrue="1" operator="between">
      <formula>20</formula>
      <formula>39.999</formula>
    </cfRule>
    <cfRule type="cellIs" dxfId="18" priority="3220" stopIfTrue="1" operator="between">
      <formula>20</formula>
      <formula>39.999</formula>
    </cfRule>
  </conditionalFormatting>
  <conditionalFormatting sqref="AY543:AY968">
    <cfRule type="cellIs" dxfId="17" priority="3081" stopIfTrue="1" operator="between">
      <formula>500.1</formula>
      <formula>5000</formula>
    </cfRule>
    <cfRule type="cellIs" dxfId="16" priority="3087" stopIfTrue="1" operator="between">
      <formula>20</formula>
      <formula>39.99</formula>
    </cfRule>
    <cfRule type="cellIs" dxfId="15" priority="3097" stopIfTrue="1" operator="between">
      <formula>500.1</formula>
      <formula>5000</formula>
    </cfRule>
    <cfRule type="cellIs" dxfId="14" priority="3096" stopIfTrue="1" operator="between">
      <formula>40</formula>
      <formula>500</formula>
    </cfRule>
    <cfRule type="cellIs" dxfId="13" priority="3095" stopIfTrue="1" operator="between">
      <formula>20</formula>
      <formula>39.99</formula>
    </cfRule>
    <cfRule type="cellIs" dxfId="12" priority="3089" stopIfTrue="1" operator="between">
      <formula>500.1</formula>
      <formula>5000</formula>
    </cfRule>
    <cfRule type="cellIs" dxfId="11" priority="3088" stopIfTrue="1" operator="between">
      <formula>40</formula>
      <formula>500</formula>
    </cfRule>
  </conditionalFormatting>
  <conditionalFormatting sqref="AY589 AY637 AY687 AY762 AY864 AY515 AY279 AY387 AY454">
    <cfRule type="cellIs" dxfId="10" priority="3085" stopIfTrue="1" operator="between">
      <formula>20</formula>
      <formula>1000</formula>
    </cfRule>
  </conditionalFormatting>
  <conditionalFormatting sqref="AY515:AZ515 AY589:AZ589 AY279:AZ279 AY387:AZ387 AY454:AZ454 AY637:AZ637 AY687:BD687 AY762:BD762 AY864:AZ864 AT387:AU387 AT454:AU454 AT515:AU515 AT589:AU589 AT637:AU637 AT687:AU687 AT762:AU762 AT864:AU864 AT279:AU279 AW279 AW454 AW515 AW589 AW637 AW687 AW762 AW864">
    <cfRule type="cellIs" dxfId="9" priority="3330" stopIfTrue="1" operator="between">
      <formula>20</formula>
      <formula>1000</formula>
    </cfRule>
  </conditionalFormatting>
  <conditionalFormatting sqref="AZ26 AZ36">
    <cfRule type="cellIs" dxfId="8" priority="3382" stopIfTrue="1" operator="between">
      <formula>-0.001</formula>
      <formula>-999.9</formula>
    </cfRule>
    <cfRule type="cellIs" dxfId="7" priority="3383" stopIfTrue="1" operator="greaterThan">
      <formula>0.1</formula>
    </cfRule>
    <cfRule type="cellIs" dxfId="6" priority="3384" stopIfTrue="1" operator="lessThan">
      <formula>-999.9</formula>
    </cfRule>
    <cfRule type="colorScale" priority="3385">
      <colorScale>
        <cfvo type="num" val="-0.1"/>
        <cfvo type="num" val="0.1"/>
        <color rgb="FFFF0000"/>
        <color rgb="FF0000FF"/>
      </colorScale>
    </cfRule>
    <cfRule type="containsText" dxfId="5" priority="3386" stopIfTrue="1" operator="containsText" text="N.A">
      <formula>NOT(ISERROR(SEARCH("N.A",AZ26)))</formula>
    </cfRule>
    <cfRule type="cellIs" dxfId="4" priority="3387" stopIfTrue="1" operator="lessThan">
      <formula>0</formula>
    </cfRule>
    <cfRule type="cellIs" dxfId="3" priority="3388" stopIfTrue="1" operator="greaterThan">
      <formula>0</formula>
    </cfRule>
  </conditionalFormatting>
  <conditionalFormatting sqref="AZ279 AW280:AW386 AZ387 AW388:AW453 AZ454 AW455:AW514 AZ515 AW516:AW588 AY543:AY968 AZ589 AW590:AW636 AZ637 AW638:AW686 AZ687:BD687 AW688:AW761 AZ762:BD762 AW763:AW778 AW781:AW863 AZ864 AW867:AW967">
    <cfRule type="cellIs" dxfId="2" priority="3325" stopIfTrue="1" operator="between">
      <formula>40</formula>
      <formula>500</formula>
    </cfRule>
    <cfRule type="cellIs" dxfId="1" priority="3326" stopIfTrue="1" operator="between">
      <formula>500.1</formula>
      <formula>5000</formula>
    </cfRule>
  </conditionalFormatting>
  <conditionalFormatting sqref="AZ515 AY543:AY636 AZ589 AY455:AY541 AY377:AY386">
    <cfRule type="cellIs" dxfId="0" priority="3327" stopIfTrue="1" operator="between">
      <formula>20</formula>
      <formula>39.999</formula>
    </cfRule>
  </conditionalFormatting>
  <dataValidations count="2">
    <dataValidation type="whole" showInputMessage="1" showErrorMessage="1" errorTitle="Error" error="Estación Pluviométrica puede que esté digitando un valor mayor a 130 ó un valor con decimales." sqref="AJ509:AL510 AJ495:AL496 AJ498:AL499 AJ501:AL502 AJ504:AL505 AJ507:AL507 AJ485:AL491 AJ477:AL483 AJ463:AL465 AJ467:AL470 AJ455:AL459 Q495:S496 Q498:S499 Q501:S502 Q504:S505 Q507:S507 Q485:S491 Q477:S483 Q463:S465 Q467:S470 Q455:S459 Q509:S510" xr:uid="{3252676F-01EC-48B3-9A3F-E20DEE339618}">
      <formula1>0</formula1>
      <formula2>130</formula2>
    </dataValidation>
    <dataValidation type="decimal" showInputMessage="1" showErrorMessage="1" errorTitle="Error" error="Puede que esté digitando un valor mayor a 130." sqref="AJ460:AL462 AJ506:AL506 AJ508:AL508 AJ471:AL473 AJ476:AL476 AJ484:AL484 AJ497:AL497 AJ500:AL500 AJ503:AL503 AJ492:AL494 Q506:S506 Q508:S508 Q471:S473 Q476:S476 Q484:S484 Q497:S497 Q500:S500 Q503:S503 Q492:S494 Q460:S462" xr:uid="{AAB68275-EA14-4131-987F-3991AAE14F9F}">
      <formula1>0</formula1>
      <formula2>130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BANCO DE DATOS</vt:lpstr>
    </vt:vector>
  </TitlesOfParts>
  <Company>IDEAM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IDEAM</dc:creator>
  <cp:lastModifiedBy>Araminta Vega Burgos</cp:lastModifiedBy>
  <cp:lastPrinted>2019-11-12T15:41:25Z</cp:lastPrinted>
  <dcterms:created xsi:type="dcterms:W3CDTF">2008-03-09T12:19:47Z</dcterms:created>
  <dcterms:modified xsi:type="dcterms:W3CDTF">2026-05-01T15:16:45Z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2024-02-15T11:55:21Z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0ef05ef5-4d0b-463d-bc8f-22e62fa13d7f</vt:lpwstr>
  </property>
  <property fmtid="{D5CDD505-2E9C-101B-9397-08002B2CF9AE}" pid="8" name="MSIP_Label_defa4170-0d19-0005-0004-bc88714345d2_ContentBits">
    <vt:lpwstr>0</vt:lpwstr>
  </property>
</Properties>
</file>